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rdan Whitaker\Documents\UNCW_Grad_Fall_2020\BAN530\"/>
    </mc:Choice>
  </mc:AlternateContent>
  <xr:revisionPtr revIDLastSave="0" documentId="13_ncr:1_{1A1D9275-09FF-4511-84B0-4A2F77D27FF4}" xr6:coauthVersionLast="45" xr6:coauthVersionMax="45" xr10:uidLastSave="{00000000-0000-0000-0000-000000000000}"/>
  <bookViews>
    <workbookView xWindow="-120" yWindow="-120" windowWidth="29040" windowHeight="15840" activeTab="10" xr2:uid="{00000000-000D-0000-FFFF-FFFF00000000}"/>
  </bookViews>
  <sheets>
    <sheet name="LA" sheetId="1" r:id="rId1"/>
    <sheet name="NewYork" sheetId="2" r:id="rId2"/>
    <sheet name="Cook" sheetId="3" r:id="rId3"/>
    <sheet name="Miami-Dade" sheetId="4" r:id="rId4"/>
    <sheet name="Maricopa" sheetId="5" r:id="rId5"/>
    <sheet name="Harris" sheetId="6" r:id="rId6"/>
    <sheet name="Orange" sheetId="7" r:id="rId7"/>
    <sheet name="Suffolk" sheetId="8" r:id="rId8"/>
    <sheet name="Dallas" sheetId="9" r:id="rId9"/>
    <sheet name="Jefferson" sheetId="10" r:id="rId10"/>
    <sheet name="FORMULATION" sheetId="11" r:id="rId11"/>
    <sheet name="Sheet1" sheetId="12" r:id="rId12"/>
  </sheets>
  <definedNames>
    <definedName name="solver_adj" localSheetId="10" hidden="1">FORMULATION!$C$33:$C$37,FORMULATION!$F$41:$L$41,FORMULATION!$M$33:$S$37</definedName>
    <definedName name="solver_adj" localSheetId="11" hidden="1">Sheet1!$C$6:$C$10,Sheet1!$F$14:$L$14,Sheet1!$M$6:$S$10,Sheet1!$P$17:$Y$23</definedName>
    <definedName name="solver_cvg" localSheetId="10" hidden="1">0.0001</definedName>
    <definedName name="solver_cvg" localSheetId="11" hidden="1">0.0001</definedName>
    <definedName name="solver_drv" localSheetId="10" hidden="1">1</definedName>
    <definedName name="solver_drv" localSheetId="11" hidden="1">1</definedName>
    <definedName name="solver_eng" localSheetId="10" hidden="1">2</definedName>
    <definedName name="solver_eng" localSheetId="11" hidden="1">2</definedName>
    <definedName name="solver_est" localSheetId="10" hidden="1">1</definedName>
    <definedName name="solver_est" localSheetId="11" hidden="1">1</definedName>
    <definedName name="solver_itr" localSheetId="10" hidden="1">2147483647</definedName>
    <definedName name="solver_itr" localSheetId="11" hidden="1">2147483647</definedName>
    <definedName name="solver_lhs1" localSheetId="10" hidden="1">FORMULATION!$C$33:$C$37</definedName>
    <definedName name="solver_lhs1" localSheetId="11" hidden="1">Sheet1!$C$6:$C$10</definedName>
    <definedName name="solver_lhs2" localSheetId="10" hidden="1">FORMULATION!$D$58:$D$62</definedName>
    <definedName name="solver_lhs2" localSheetId="11" hidden="1">Sheet1!$D$31:$D$42</definedName>
    <definedName name="solver_lhs3" localSheetId="10" hidden="1">FORMULATION!$D$63:$D$69</definedName>
    <definedName name="solver_lhs3" localSheetId="11" hidden="1">Sheet1!$D$43:$D$52</definedName>
    <definedName name="solver_lhs4" localSheetId="10" hidden="1">FORMULATION!$D$70:$D$79</definedName>
    <definedName name="solver_lhs4" localSheetId="11" hidden="1">Sheet1!$D$53:$D$54</definedName>
    <definedName name="solver_lhs5" localSheetId="10" hidden="1">FORMULATION!$D$82:$D$88</definedName>
    <definedName name="solver_lhs5" localSheetId="11" hidden="1">Sheet1!$D$55:$D$61</definedName>
    <definedName name="solver_lhs6" localSheetId="10" hidden="1">FORMULATION!$F$41:$L$41</definedName>
    <definedName name="solver_lhs6" localSheetId="11" hidden="1">Sheet1!$F$14:$L$14</definedName>
    <definedName name="solver_lhs7" localSheetId="10" hidden="1">FORMULATION!$F$41:$L$41</definedName>
    <definedName name="solver_mip" localSheetId="10" hidden="1">2147483647</definedName>
    <definedName name="solver_mip" localSheetId="11" hidden="1">2147483647</definedName>
    <definedName name="solver_mni" localSheetId="10" hidden="1">30</definedName>
    <definedName name="solver_mni" localSheetId="11" hidden="1">30</definedName>
    <definedName name="solver_mrt" localSheetId="10" hidden="1">0.075</definedName>
    <definedName name="solver_mrt" localSheetId="11" hidden="1">0.075</definedName>
    <definedName name="solver_msl" localSheetId="10" hidden="1">2</definedName>
    <definedName name="solver_msl" localSheetId="11" hidden="1">2</definedName>
    <definedName name="solver_neg" localSheetId="10" hidden="1">1</definedName>
    <definedName name="solver_neg" localSheetId="11" hidden="1">1</definedName>
    <definedName name="solver_nod" localSheetId="10" hidden="1">2147483647</definedName>
    <definedName name="solver_nod" localSheetId="11" hidden="1">2147483647</definedName>
    <definedName name="solver_num" localSheetId="10" hidden="1">0</definedName>
    <definedName name="solver_num" localSheetId="11" hidden="1">6</definedName>
    <definedName name="solver_nwt" localSheetId="10" hidden="1">1</definedName>
    <definedName name="solver_nwt" localSheetId="11" hidden="1">1</definedName>
    <definedName name="solver_opt" localSheetId="10" hidden="1">FORMULATION!$B$52</definedName>
    <definedName name="solver_opt" localSheetId="11" hidden="1">Sheet1!$B$25</definedName>
    <definedName name="solver_pre" localSheetId="10" hidden="1">0.000001</definedName>
    <definedName name="solver_pre" localSheetId="11" hidden="1">0.000001</definedName>
    <definedName name="solver_rbv" localSheetId="10" hidden="1">1</definedName>
    <definedName name="solver_rbv" localSheetId="11" hidden="1">1</definedName>
    <definedName name="solver_rel1" localSheetId="10" hidden="1">5</definedName>
    <definedName name="solver_rel1" localSheetId="11" hidden="1">5</definedName>
    <definedName name="solver_rel2" localSheetId="10" hidden="1">1</definedName>
    <definedName name="solver_rel2" localSheetId="11" hidden="1">1</definedName>
    <definedName name="solver_rel3" localSheetId="10" hidden="1">1</definedName>
    <definedName name="solver_rel3" localSheetId="11" hidden="1">3</definedName>
    <definedName name="solver_rel4" localSheetId="10" hidden="1">3</definedName>
    <definedName name="solver_rel4" localSheetId="11" hidden="1">3</definedName>
    <definedName name="solver_rel5" localSheetId="10" hidden="1">2</definedName>
    <definedName name="solver_rel5" localSheetId="11" hidden="1">2</definedName>
    <definedName name="solver_rel6" localSheetId="10" hidden="1">5</definedName>
    <definedName name="solver_rel6" localSheetId="11" hidden="1">5</definedName>
    <definedName name="solver_rel7" localSheetId="10" hidden="1">5</definedName>
    <definedName name="solver_rhs1" localSheetId="10" hidden="1">binary</definedName>
    <definedName name="solver_rhs1" localSheetId="11" hidden="1">binary</definedName>
    <definedName name="solver_rhs2" localSheetId="10" hidden="1">FORMULATION!$F$58:$F$62</definedName>
    <definedName name="solver_rhs2" localSheetId="11" hidden="1">Sheet1!$F$31:$F$42</definedName>
    <definedName name="solver_rhs3" localSheetId="10" hidden="1">FORMULATION!$F$63:$F$69</definedName>
    <definedName name="solver_rhs3" localSheetId="11" hidden="1">Sheet1!$F$43:$F$52</definedName>
    <definedName name="solver_rhs4" localSheetId="10" hidden="1">FORMULATION!$F$70:$F$79</definedName>
    <definedName name="solver_rhs4" localSheetId="11" hidden="1">Sheet1!$F$53:$F$54</definedName>
    <definedName name="solver_rhs5" localSheetId="10" hidden="1">FORMULATION!$F$82:$F$88</definedName>
    <definedName name="solver_rhs5" localSheetId="11" hidden="1">Sheet1!$F$55:$F$61</definedName>
    <definedName name="solver_rhs6" localSheetId="10" hidden="1">binary</definedName>
    <definedName name="solver_rhs6" localSheetId="11" hidden="1">binary</definedName>
    <definedName name="solver_rhs7" localSheetId="10" hidden="1">binary</definedName>
    <definedName name="solver_rlx" localSheetId="10" hidden="1">2</definedName>
    <definedName name="solver_rlx" localSheetId="11" hidden="1">2</definedName>
    <definedName name="solver_rsd" localSheetId="10" hidden="1">0</definedName>
    <definedName name="solver_rsd" localSheetId="11" hidden="1">0</definedName>
    <definedName name="solver_scl" localSheetId="10" hidden="1">1</definedName>
    <definedName name="solver_scl" localSheetId="11" hidden="1">1</definedName>
    <definedName name="solver_sho" localSheetId="10" hidden="1">2</definedName>
    <definedName name="solver_sho" localSheetId="11" hidden="1">2</definedName>
    <definedName name="solver_ssz" localSheetId="10" hidden="1">100</definedName>
    <definedName name="solver_ssz" localSheetId="11" hidden="1">100</definedName>
    <definedName name="solver_tim" localSheetId="10" hidden="1">2147483647</definedName>
    <definedName name="solver_tim" localSheetId="11" hidden="1">2147483647</definedName>
    <definedName name="solver_tol" localSheetId="10" hidden="1">0.01</definedName>
    <definedName name="solver_tol" localSheetId="11" hidden="1">0.01</definedName>
    <definedName name="solver_typ" localSheetId="10" hidden="1">2</definedName>
    <definedName name="solver_typ" localSheetId="11" hidden="1">2</definedName>
    <definedName name="solver_val" localSheetId="10" hidden="1">0</definedName>
    <definedName name="solver_val" localSheetId="11" hidden="1">0</definedName>
    <definedName name="solver_ver" localSheetId="10" hidden="1">3</definedName>
    <definedName name="solver_ver" localSheetId="1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3" i="12" l="1"/>
  <c r="D55" i="12"/>
  <c r="D61" i="12" l="1"/>
  <c r="D60" i="12"/>
  <c r="D59" i="12"/>
  <c r="D58" i="12"/>
  <c r="D57" i="12"/>
  <c r="D56" i="12"/>
  <c r="F55" i="12"/>
  <c r="D54" i="12"/>
  <c r="F57" i="12"/>
  <c r="D37" i="12"/>
  <c r="D39" i="12"/>
  <c r="D41" i="12"/>
  <c r="D34" i="12"/>
  <c r="D31" i="12"/>
  <c r="D32" i="12"/>
  <c r="D35" i="12"/>
  <c r="D40" i="12"/>
  <c r="D43" i="12"/>
  <c r="D48" i="12"/>
  <c r="D42" i="12"/>
  <c r="D38" i="12"/>
  <c r="D36" i="12"/>
  <c r="D52" i="12"/>
  <c r="D51" i="12"/>
  <c r="D50" i="12"/>
  <c r="D49" i="12"/>
  <c r="D47" i="12"/>
  <c r="D46" i="12"/>
  <c r="D45" i="12"/>
  <c r="D44" i="12"/>
  <c r="F61" i="12"/>
  <c r="F60" i="12"/>
  <c r="F59" i="12"/>
  <c r="F58" i="12"/>
  <c r="F56" i="12"/>
  <c r="D33" i="12"/>
  <c r="C17" i="12"/>
  <c r="L10" i="12"/>
  <c r="K10" i="12"/>
  <c r="J10" i="12"/>
  <c r="I10" i="12"/>
  <c r="H10" i="12"/>
  <c r="G10" i="12"/>
  <c r="F10" i="12"/>
  <c r="L9" i="12"/>
  <c r="K9" i="12"/>
  <c r="J9" i="12"/>
  <c r="I9" i="12"/>
  <c r="H9" i="12"/>
  <c r="G9" i="12"/>
  <c r="F9" i="12"/>
  <c r="L8" i="12"/>
  <c r="K8" i="12"/>
  <c r="J8" i="12"/>
  <c r="I8" i="12"/>
  <c r="H8" i="12"/>
  <c r="G8" i="12"/>
  <c r="F8" i="12"/>
  <c r="L7" i="12"/>
  <c r="K7" i="12"/>
  <c r="J7" i="12"/>
  <c r="I7" i="12"/>
  <c r="H7" i="12"/>
  <c r="G7" i="12"/>
  <c r="F7" i="12"/>
  <c r="L6" i="12"/>
  <c r="K6" i="12"/>
  <c r="J6" i="12"/>
  <c r="I6" i="12"/>
  <c r="H6" i="12"/>
  <c r="G6" i="12"/>
  <c r="F6" i="12"/>
  <c r="B25" i="12" s="1"/>
  <c r="D75" i="11"/>
  <c r="B52" i="11"/>
  <c r="F83" i="11"/>
  <c r="F84" i="11"/>
  <c r="F85" i="11"/>
  <c r="F86" i="11"/>
  <c r="F87" i="11"/>
  <c r="F88" i="11"/>
  <c r="F82" i="11"/>
  <c r="D82" i="11"/>
  <c r="D83" i="11"/>
  <c r="D84" i="11"/>
  <c r="D85" i="11"/>
  <c r="D86" i="11"/>
  <c r="D87" i="11"/>
  <c r="D88" i="11"/>
  <c r="D63" i="11"/>
  <c r="D58" i="11"/>
  <c r="D59" i="11"/>
  <c r="D60" i="11"/>
  <c r="D61" i="11"/>
  <c r="D69" i="11"/>
  <c r="D68" i="11"/>
  <c r="D67" i="11"/>
  <c r="D66" i="11"/>
  <c r="D65" i="11"/>
  <c r="D64" i="11"/>
  <c r="D62" i="11"/>
  <c r="D76" i="11"/>
  <c r="D70" i="11"/>
  <c r="D81" i="11"/>
  <c r="D80" i="11"/>
  <c r="D79" i="11"/>
  <c r="D72" i="11"/>
  <c r="D73" i="11"/>
  <c r="D74" i="11"/>
  <c r="D77" i="11"/>
  <c r="D78" i="11"/>
  <c r="D71" i="11"/>
  <c r="L55" i="11"/>
  <c r="L54" i="11"/>
  <c r="L53" i="11"/>
  <c r="L52" i="11"/>
  <c r="L51" i="11"/>
  <c r="L50" i="11"/>
  <c r="L49" i="11"/>
  <c r="L48" i="11"/>
  <c r="L47" i="11"/>
  <c r="L46" i="11"/>
  <c r="K55" i="11"/>
  <c r="K54" i="11"/>
  <c r="K53" i="11"/>
  <c r="K52" i="11"/>
  <c r="K51" i="11"/>
  <c r="K50" i="11"/>
  <c r="K49" i="11"/>
  <c r="K48" i="11"/>
  <c r="K47" i="11"/>
  <c r="K46" i="11"/>
  <c r="F46" i="11" a="1"/>
  <c r="F46" i="11" s="1"/>
  <c r="L37" i="11"/>
  <c r="K37" i="11"/>
  <c r="I37" i="11"/>
  <c r="J37" i="11"/>
  <c r="H37" i="11"/>
  <c r="G37" i="11"/>
  <c r="F37" i="11"/>
  <c r="L36" i="11"/>
  <c r="K36" i="11"/>
  <c r="J36" i="11"/>
  <c r="I36" i="11"/>
  <c r="H36" i="11"/>
  <c r="G36" i="11"/>
  <c r="F36" i="11"/>
  <c r="L35" i="11"/>
  <c r="K35" i="11"/>
  <c r="J35" i="11"/>
  <c r="I35" i="11"/>
  <c r="H35" i="11"/>
  <c r="G35" i="11"/>
  <c r="F35" i="11"/>
  <c r="L34" i="11"/>
  <c r="K34" i="11"/>
  <c r="J34" i="11"/>
  <c r="I34" i="11"/>
  <c r="H34" i="11"/>
  <c r="G34" i="11"/>
  <c r="F34" i="11"/>
  <c r="L33" i="11"/>
  <c r="K33" i="11"/>
  <c r="J33" i="11"/>
  <c r="I33" i="11"/>
  <c r="G33" i="11"/>
  <c r="H33" i="11"/>
  <c r="F33" i="11"/>
  <c r="C44" i="11"/>
  <c r="B14" i="11"/>
  <c r="B9" i="11"/>
  <c r="B6" i="11"/>
  <c r="D257" i="10"/>
  <c r="D258" i="10"/>
  <c r="D259" i="10"/>
  <c r="D260" i="10"/>
  <c r="D261" i="10"/>
  <c r="D262" i="10"/>
  <c r="D263" i="10"/>
  <c r="D264" i="10"/>
  <c r="D265" i="10"/>
  <c r="D266" i="10"/>
  <c r="D267" i="10"/>
  <c r="D268" i="10"/>
  <c r="D269" i="10"/>
  <c r="D270" i="10"/>
  <c r="D271" i="10"/>
  <c r="D272" i="10"/>
  <c r="D273" i="10"/>
  <c r="D274" i="10"/>
  <c r="D275" i="10"/>
  <c r="D276" i="10"/>
  <c r="D277" i="10"/>
  <c r="D278" i="10"/>
  <c r="D279" i="10"/>
  <c r="D256" i="10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59" i="9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297" i="8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04" i="7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63" i="6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03" i="5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58" i="4"/>
  <c r="G309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05" i="3"/>
  <c r="F306" i="3"/>
  <c r="F305" i="3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68" i="2"/>
  <c r="G268" i="2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03" i="1"/>
  <c r="M319" i="1"/>
  <c r="M318" i="1"/>
  <c r="H7" i="1" a="1"/>
  <c r="H7" i="1" s="1"/>
  <c r="H302" i="1" a="1"/>
  <c r="H302" i="1" s="1"/>
  <c r="H303" i="1"/>
  <c r="B17" i="12" l="1"/>
  <c r="B44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<sst xmlns="http://schemas.openxmlformats.org/spreadsheetml/2006/main" count="5958" uniqueCount="86">
  <si>
    <t>Los Angeles</t>
  </si>
  <si>
    <t>California</t>
  </si>
  <si>
    <t>date</t>
  </si>
  <si>
    <t>county</t>
  </si>
  <si>
    <t>state</t>
  </si>
  <si>
    <t>cases</t>
  </si>
  <si>
    <t>deaths</t>
  </si>
  <si>
    <t>New York City</t>
  </si>
  <si>
    <t>New York</t>
  </si>
  <si>
    <t>Cook</t>
  </si>
  <si>
    <t>Illinois</t>
  </si>
  <si>
    <t>Miami-Dade</t>
  </si>
  <si>
    <t>Florida</t>
  </si>
  <si>
    <t>Maricopa</t>
  </si>
  <si>
    <t>Arizona</t>
  </si>
  <si>
    <t>Harris</t>
  </si>
  <si>
    <t>Texas</t>
  </si>
  <si>
    <t>Orange</t>
  </si>
  <si>
    <t>Suffolk</t>
  </si>
  <si>
    <t>Massachusetts</t>
  </si>
  <si>
    <t>Dallas</t>
  </si>
  <si>
    <t>Jefferson</t>
  </si>
  <si>
    <t>Alabama</t>
  </si>
  <si>
    <t>slope</t>
  </si>
  <si>
    <t>interecept</t>
  </si>
  <si>
    <t xml:space="preserve">slope </t>
  </si>
  <si>
    <t>intercept</t>
  </si>
  <si>
    <t>Baltimore, Maryland (d1)</t>
  </si>
  <si>
    <t>Auburn, Washington</t>
  </si>
  <si>
    <t>Valencia, California</t>
  </si>
  <si>
    <t>LA</t>
  </si>
  <si>
    <t>Fort Mill, South Carolina (d2)</t>
  </si>
  <si>
    <t>Memphis, Tennessee (d3)</t>
  </si>
  <si>
    <t>Auburn, Washington (d4)</t>
  </si>
  <si>
    <t>Valencia, California (d5)</t>
  </si>
  <si>
    <t>Reno, Nevada (d6)</t>
  </si>
  <si>
    <t>Houston, Texas (d7)</t>
  </si>
  <si>
    <t>Variable Cost</t>
  </si>
  <si>
    <t>Baltimore</t>
  </si>
  <si>
    <t>Fort Mill</t>
  </si>
  <si>
    <t>Memphis</t>
  </si>
  <si>
    <t>Fixed</t>
  </si>
  <si>
    <t xml:space="preserve">Binary Variables </t>
  </si>
  <si>
    <t>WAREHOUSES</t>
  </si>
  <si>
    <t>Andover, Massachussets (w1)</t>
  </si>
  <si>
    <t>Franklin, Ohio (w2)</t>
  </si>
  <si>
    <t>Middleton, Wisconsin (w3)</t>
  </si>
  <si>
    <t>Rocky Mount, NC (w4)</t>
  </si>
  <si>
    <t>St Louis, Missouri (w5)</t>
  </si>
  <si>
    <t>distribution</t>
  </si>
  <si>
    <t>w1</t>
  </si>
  <si>
    <t>w2</t>
  </si>
  <si>
    <t>w3</t>
  </si>
  <si>
    <t>w4</t>
  </si>
  <si>
    <t>w5</t>
  </si>
  <si>
    <t>DISTRIBUTION CENTERS</t>
  </si>
  <si>
    <t>Binary Variables</t>
  </si>
  <si>
    <t>Out-bound to cities</t>
  </si>
  <si>
    <t>Constraints</t>
  </si>
  <si>
    <t>&lt;= 250000</t>
  </si>
  <si>
    <t>&lt;= 4800000</t>
  </si>
  <si>
    <t>LHS</t>
  </si>
  <si>
    <t>Constraint</t>
  </si>
  <si>
    <t>RHS</t>
  </si>
  <si>
    <t>ADMINISTRATION LOCATIONS</t>
  </si>
  <si>
    <t>Distribution Fixed Costs</t>
  </si>
  <si>
    <t>&lt;=</t>
  </si>
  <si>
    <t>&gt;=</t>
  </si>
  <si>
    <t>=</t>
  </si>
  <si>
    <t>Baltimoire</t>
  </si>
  <si>
    <t>fort mill</t>
  </si>
  <si>
    <t>memphis</t>
  </si>
  <si>
    <t>auburn</t>
  </si>
  <si>
    <t>valencia</t>
  </si>
  <si>
    <t>reno</t>
  </si>
  <si>
    <t>houston</t>
  </si>
  <si>
    <t>la</t>
  </si>
  <si>
    <t>ny</t>
  </si>
  <si>
    <t>cook</t>
  </si>
  <si>
    <t>miami</t>
  </si>
  <si>
    <t>maricopa</t>
  </si>
  <si>
    <t>harris</t>
  </si>
  <si>
    <t>orange</t>
  </si>
  <si>
    <t>suffolk</t>
  </si>
  <si>
    <t>dallas</t>
  </si>
  <si>
    <t>jefferson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</si>
</sst>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2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4" fontId="0" fillId="0" borderId="0" xfId="1" applyFont="1"/>
    <xf numFmtId="3" fontId="0" fillId="0" borderId="0" xfId="0" applyNumberFormat="1"/>
    <xf numFmtId="0" fontId="1" fillId="0" borderId="0" xfId="0" applyFont="1" applyAlignment="1"/>
    <xf numFmtId="0" fontId="0" fillId="2" borderId="1" xfId="0" applyFill="1" applyBorder="1"/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0" xfId="0" applyFont="1"/>
    <xf numFmtId="0" fontId="0" fillId="0" borderId="0" xfId="0" applyBorder="1" applyAlignment="1"/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44" fontId="0" fillId="0" borderId="6" xfId="1" applyFont="1" applyBorder="1"/>
    <xf numFmtId="0" fontId="0" fillId="0" borderId="12" xfId="0" applyBorder="1"/>
    <xf numFmtId="44" fontId="0" fillId="0" borderId="7" xfId="1" applyFont="1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" fontId="0" fillId="2" borderId="1" xfId="1" applyNumberFormat="1" applyFont="1" applyFill="1" applyBorder="1"/>
    <xf numFmtId="1" fontId="0" fillId="2" borderId="13" xfId="1" applyNumberFormat="1" applyFont="1" applyFill="1" applyBorder="1"/>
    <xf numFmtId="44" fontId="0" fillId="3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LA!$B$1</c:f>
              <c:strCache>
                <c:ptCount val="1"/>
                <c:pt idx="0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7070065037051091E-2"/>
                  <c:y val="-2.193897637795275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LA!$A$2:$A$302</c:f>
              <c:numCache>
                <c:formatCode>m/d/yyyy</c:formatCode>
                <c:ptCount val="301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43940</c:v>
                </c:pt>
                <c:pt idx="86">
                  <c:v>43941</c:v>
                </c:pt>
                <c:pt idx="87">
                  <c:v>43942</c:v>
                </c:pt>
                <c:pt idx="88">
                  <c:v>43943</c:v>
                </c:pt>
                <c:pt idx="89">
                  <c:v>43944</c:v>
                </c:pt>
                <c:pt idx="90">
                  <c:v>43945</c:v>
                </c:pt>
                <c:pt idx="91">
                  <c:v>43946</c:v>
                </c:pt>
                <c:pt idx="92">
                  <c:v>43947</c:v>
                </c:pt>
                <c:pt idx="93">
                  <c:v>43948</c:v>
                </c:pt>
                <c:pt idx="94">
                  <c:v>43949</c:v>
                </c:pt>
                <c:pt idx="95">
                  <c:v>43950</c:v>
                </c:pt>
                <c:pt idx="96">
                  <c:v>43951</c:v>
                </c:pt>
                <c:pt idx="97">
                  <c:v>43952</c:v>
                </c:pt>
                <c:pt idx="98">
                  <c:v>43953</c:v>
                </c:pt>
                <c:pt idx="99">
                  <c:v>43954</c:v>
                </c:pt>
                <c:pt idx="100">
                  <c:v>43955</c:v>
                </c:pt>
                <c:pt idx="101">
                  <c:v>43956</c:v>
                </c:pt>
                <c:pt idx="102">
                  <c:v>43957</c:v>
                </c:pt>
                <c:pt idx="103">
                  <c:v>43958</c:v>
                </c:pt>
                <c:pt idx="104">
                  <c:v>43959</c:v>
                </c:pt>
                <c:pt idx="105">
                  <c:v>43960</c:v>
                </c:pt>
                <c:pt idx="106">
                  <c:v>43961</c:v>
                </c:pt>
                <c:pt idx="107">
                  <c:v>43962</c:v>
                </c:pt>
                <c:pt idx="108">
                  <c:v>43963</c:v>
                </c:pt>
                <c:pt idx="109">
                  <c:v>43964</c:v>
                </c:pt>
                <c:pt idx="110">
                  <c:v>43965</c:v>
                </c:pt>
                <c:pt idx="111">
                  <c:v>43966</c:v>
                </c:pt>
                <c:pt idx="112">
                  <c:v>43967</c:v>
                </c:pt>
                <c:pt idx="113">
                  <c:v>43968</c:v>
                </c:pt>
                <c:pt idx="114">
                  <c:v>43969</c:v>
                </c:pt>
                <c:pt idx="115">
                  <c:v>43970</c:v>
                </c:pt>
                <c:pt idx="116">
                  <c:v>43971</c:v>
                </c:pt>
                <c:pt idx="117">
                  <c:v>43972</c:v>
                </c:pt>
                <c:pt idx="118">
                  <c:v>43973</c:v>
                </c:pt>
                <c:pt idx="119">
                  <c:v>43974</c:v>
                </c:pt>
                <c:pt idx="120">
                  <c:v>43975</c:v>
                </c:pt>
                <c:pt idx="121">
                  <c:v>43976</c:v>
                </c:pt>
                <c:pt idx="122">
                  <c:v>43977</c:v>
                </c:pt>
                <c:pt idx="123">
                  <c:v>43978</c:v>
                </c:pt>
                <c:pt idx="124">
                  <c:v>43979</c:v>
                </c:pt>
                <c:pt idx="125">
                  <c:v>43980</c:v>
                </c:pt>
                <c:pt idx="126">
                  <c:v>43981</c:v>
                </c:pt>
                <c:pt idx="127">
                  <c:v>43982</c:v>
                </c:pt>
                <c:pt idx="128">
                  <c:v>43983</c:v>
                </c:pt>
                <c:pt idx="129">
                  <c:v>43984</c:v>
                </c:pt>
                <c:pt idx="130">
                  <c:v>43985</c:v>
                </c:pt>
                <c:pt idx="131">
                  <c:v>43986</c:v>
                </c:pt>
                <c:pt idx="132">
                  <c:v>43987</c:v>
                </c:pt>
                <c:pt idx="133">
                  <c:v>43988</c:v>
                </c:pt>
                <c:pt idx="134">
                  <c:v>43989</c:v>
                </c:pt>
                <c:pt idx="135">
                  <c:v>43990</c:v>
                </c:pt>
                <c:pt idx="136">
                  <c:v>43991</c:v>
                </c:pt>
                <c:pt idx="137">
                  <c:v>43992</c:v>
                </c:pt>
                <c:pt idx="138">
                  <c:v>43993</c:v>
                </c:pt>
                <c:pt idx="139">
                  <c:v>43994</c:v>
                </c:pt>
                <c:pt idx="140">
                  <c:v>43995</c:v>
                </c:pt>
                <c:pt idx="141">
                  <c:v>43996</c:v>
                </c:pt>
                <c:pt idx="142">
                  <c:v>43997</c:v>
                </c:pt>
                <c:pt idx="143">
                  <c:v>43998</c:v>
                </c:pt>
                <c:pt idx="144">
                  <c:v>43999</c:v>
                </c:pt>
                <c:pt idx="145">
                  <c:v>44000</c:v>
                </c:pt>
                <c:pt idx="146">
                  <c:v>44001</c:v>
                </c:pt>
                <c:pt idx="147">
                  <c:v>44002</c:v>
                </c:pt>
                <c:pt idx="148">
                  <c:v>44003</c:v>
                </c:pt>
                <c:pt idx="149">
                  <c:v>44004</c:v>
                </c:pt>
                <c:pt idx="150">
                  <c:v>44005</c:v>
                </c:pt>
                <c:pt idx="151">
                  <c:v>44006</c:v>
                </c:pt>
                <c:pt idx="152">
                  <c:v>44007</c:v>
                </c:pt>
                <c:pt idx="153">
                  <c:v>44008</c:v>
                </c:pt>
                <c:pt idx="154">
                  <c:v>44009</c:v>
                </c:pt>
                <c:pt idx="155">
                  <c:v>44010</c:v>
                </c:pt>
                <c:pt idx="156">
                  <c:v>44011</c:v>
                </c:pt>
                <c:pt idx="157">
                  <c:v>44012</c:v>
                </c:pt>
                <c:pt idx="158">
                  <c:v>44013</c:v>
                </c:pt>
                <c:pt idx="159">
                  <c:v>44014</c:v>
                </c:pt>
                <c:pt idx="160">
                  <c:v>44015</c:v>
                </c:pt>
                <c:pt idx="161">
                  <c:v>44016</c:v>
                </c:pt>
                <c:pt idx="162">
                  <c:v>44017</c:v>
                </c:pt>
                <c:pt idx="163">
                  <c:v>44018</c:v>
                </c:pt>
                <c:pt idx="164">
                  <c:v>44019</c:v>
                </c:pt>
                <c:pt idx="165">
                  <c:v>44020</c:v>
                </c:pt>
                <c:pt idx="166">
                  <c:v>44021</c:v>
                </c:pt>
                <c:pt idx="167">
                  <c:v>44022</c:v>
                </c:pt>
                <c:pt idx="168">
                  <c:v>44023</c:v>
                </c:pt>
                <c:pt idx="169">
                  <c:v>44024</c:v>
                </c:pt>
                <c:pt idx="170">
                  <c:v>44025</c:v>
                </c:pt>
                <c:pt idx="171">
                  <c:v>44026</c:v>
                </c:pt>
                <c:pt idx="172">
                  <c:v>44027</c:v>
                </c:pt>
                <c:pt idx="173">
                  <c:v>44028</c:v>
                </c:pt>
                <c:pt idx="174">
                  <c:v>44029</c:v>
                </c:pt>
                <c:pt idx="175">
                  <c:v>44030</c:v>
                </c:pt>
                <c:pt idx="176">
                  <c:v>44031</c:v>
                </c:pt>
                <c:pt idx="177">
                  <c:v>44032</c:v>
                </c:pt>
                <c:pt idx="178">
                  <c:v>44033</c:v>
                </c:pt>
                <c:pt idx="179">
                  <c:v>44034</c:v>
                </c:pt>
                <c:pt idx="180">
                  <c:v>44035</c:v>
                </c:pt>
                <c:pt idx="181">
                  <c:v>44036</c:v>
                </c:pt>
                <c:pt idx="182">
                  <c:v>44037</c:v>
                </c:pt>
                <c:pt idx="183">
                  <c:v>44038</c:v>
                </c:pt>
                <c:pt idx="184">
                  <c:v>44039</c:v>
                </c:pt>
                <c:pt idx="185">
                  <c:v>44040</c:v>
                </c:pt>
                <c:pt idx="186">
                  <c:v>44041</c:v>
                </c:pt>
                <c:pt idx="187">
                  <c:v>44042</c:v>
                </c:pt>
                <c:pt idx="188">
                  <c:v>44043</c:v>
                </c:pt>
                <c:pt idx="189">
                  <c:v>44044</c:v>
                </c:pt>
                <c:pt idx="190">
                  <c:v>44045</c:v>
                </c:pt>
                <c:pt idx="191">
                  <c:v>44046</c:v>
                </c:pt>
                <c:pt idx="192">
                  <c:v>44047</c:v>
                </c:pt>
                <c:pt idx="193">
                  <c:v>44048</c:v>
                </c:pt>
                <c:pt idx="194">
                  <c:v>44049</c:v>
                </c:pt>
                <c:pt idx="195">
                  <c:v>44050</c:v>
                </c:pt>
                <c:pt idx="196">
                  <c:v>44051</c:v>
                </c:pt>
                <c:pt idx="197">
                  <c:v>44052</c:v>
                </c:pt>
                <c:pt idx="198">
                  <c:v>44053</c:v>
                </c:pt>
                <c:pt idx="199">
                  <c:v>44054</c:v>
                </c:pt>
                <c:pt idx="200">
                  <c:v>44055</c:v>
                </c:pt>
                <c:pt idx="201">
                  <c:v>44056</c:v>
                </c:pt>
                <c:pt idx="202">
                  <c:v>44057</c:v>
                </c:pt>
                <c:pt idx="203">
                  <c:v>44058</c:v>
                </c:pt>
                <c:pt idx="204">
                  <c:v>44059</c:v>
                </c:pt>
                <c:pt idx="205">
                  <c:v>44060</c:v>
                </c:pt>
                <c:pt idx="206">
                  <c:v>44061</c:v>
                </c:pt>
                <c:pt idx="207">
                  <c:v>44062</c:v>
                </c:pt>
                <c:pt idx="208">
                  <c:v>44063</c:v>
                </c:pt>
                <c:pt idx="209">
                  <c:v>44064</c:v>
                </c:pt>
                <c:pt idx="210">
                  <c:v>44065</c:v>
                </c:pt>
                <c:pt idx="211">
                  <c:v>44066</c:v>
                </c:pt>
                <c:pt idx="212">
                  <c:v>44067</c:v>
                </c:pt>
                <c:pt idx="213">
                  <c:v>44068</c:v>
                </c:pt>
                <c:pt idx="214">
                  <c:v>44069</c:v>
                </c:pt>
                <c:pt idx="215">
                  <c:v>44070</c:v>
                </c:pt>
                <c:pt idx="216">
                  <c:v>44071</c:v>
                </c:pt>
                <c:pt idx="217">
                  <c:v>44072</c:v>
                </c:pt>
                <c:pt idx="218">
                  <c:v>44073</c:v>
                </c:pt>
                <c:pt idx="219">
                  <c:v>44074</c:v>
                </c:pt>
                <c:pt idx="220">
                  <c:v>44075</c:v>
                </c:pt>
                <c:pt idx="221">
                  <c:v>44076</c:v>
                </c:pt>
                <c:pt idx="222">
                  <c:v>44077</c:v>
                </c:pt>
                <c:pt idx="223">
                  <c:v>44078</c:v>
                </c:pt>
                <c:pt idx="224">
                  <c:v>44079</c:v>
                </c:pt>
                <c:pt idx="225">
                  <c:v>44080</c:v>
                </c:pt>
                <c:pt idx="226">
                  <c:v>44081</c:v>
                </c:pt>
                <c:pt idx="227">
                  <c:v>44082</c:v>
                </c:pt>
                <c:pt idx="228">
                  <c:v>44083</c:v>
                </c:pt>
                <c:pt idx="229">
                  <c:v>44084</c:v>
                </c:pt>
                <c:pt idx="230">
                  <c:v>44085</c:v>
                </c:pt>
                <c:pt idx="231">
                  <c:v>44086</c:v>
                </c:pt>
                <c:pt idx="232">
                  <c:v>44087</c:v>
                </c:pt>
                <c:pt idx="233">
                  <c:v>44088</c:v>
                </c:pt>
                <c:pt idx="234">
                  <c:v>44089</c:v>
                </c:pt>
                <c:pt idx="235">
                  <c:v>44090</c:v>
                </c:pt>
                <c:pt idx="236">
                  <c:v>44091</c:v>
                </c:pt>
                <c:pt idx="237">
                  <c:v>44092</c:v>
                </c:pt>
                <c:pt idx="238">
                  <c:v>44093</c:v>
                </c:pt>
                <c:pt idx="239">
                  <c:v>44094</c:v>
                </c:pt>
                <c:pt idx="240">
                  <c:v>44095</c:v>
                </c:pt>
                <c:pt idx="241">
                  <c:v>44096</c:v>
                </c:pt>
                <c:pt idx="242">
                  <c:v>44097</c:v>
                </c:pt>
                <c:pt idx="243">
                  <c:v>44098</c:v>
                </c:pt>
                <c:pt idx="244">
                  <c:v>44099</c:v>
                </c:pt>
                <c:pt idx="245">
                  <c:v>44100</c:v>
                </c:pt>
                <c:pt idx="246">
                  <c:v>44101</c:v>
                </c:pt>
                <c:pt idx="247">
                  <c:v>44102</c:v>
                </c:pt>
                <c:pt idx="248">
                  <c:v>44103</c:v>
                </c:pt>
                <c:pt idx="249">
                  <c:v>44104</c:v>
                </c:pt>
                <c:pt idx="250">
                  <c:v>44105</c:v>
                </c:pt>
                <c:pt idx="251">
                  <c:v>44106</c:v>
                </c:pt>
                <c:pt idx="252">
                  <c:v>44107</c:v>
                </c:pt>
                <c:pt idx="253">
                  <c:v>44108</c:v>
                </c:pt>
                <c:pt idx="254">
                  <c:v>44109</c:v>
                </c:pt>
                <c:pt idx="255">
                  <c:v>44110</c:v>
                </c:pt>
                <c:pt idx="256">
                  <c:v>44111</c:v>
                </c:pt>
                <c:pt idx="257">
                  <c:v>44112</c:v>
                </c:pt>
                <c:pt idx="258">
                  <c:v>44113</c:v>
                </c:pt>
                <c:pt idx="259">
                  <c:v>44114</c:v>
                </c:pt>
                <c:pt idx="260">
                  <c:v>44115</c:v>
                </c:pt>
                <c:pt idx="261">
                  <c:v>44116</c:v>
                </c:pt>
                <c:pt idx="262">
                  <c:v>44117</c:v>
                </c:pt>
                <c:pt idx="263">
                  <c:v>44118</c:v>
                </c:pt>
                <c:pt idx="264">
                  <c:v>44119</c:v>
                </c:pt>
                <c:pt idx="265">
                  <c:v>44120</c:v>
                </c:pt>
                <c:pt idx="266">
                  <c:v>44121</c:v>
                </c:pt>
                <c:pt idx="267">
                  <c:v>44122</c:v>
                </c:pt>
                <c:pt idx="268">
                  <c:v>44123</c:v>
                </c:pt>
                <c:pt idx="269">
                  <c:v>44124</c:v>
                </c:pt>
                <c:pt idx="270">
                  <c:v>44125</c:v>
                </c:pt>
                <c:pt idx="271">
                  <c:v>44126</c:v>
                </c:pt>
                <c:pt idx="272">
                  <c:v>44127</c:v>
                </c:pt>
                <c:pt idx="273">
                  <c:v>44128</c:v>
                </c:pt>
                <c:pt idx="274">
                  <c:v>44129</c:v>
                </c:pt>
                <c:pt idx="275">
                  <c:v>44130</c:v>
                </c:pt>
                <c:pt idx="276">
                  <c:v>44131</c:v>
                </c:pt>
                <c:pt idx="277">
                  <c:v>44132</c:v>
                </c:pt>
                <c:pt idx="278">
                  <c:v>44133</c:v>
                </c:pt>
                <c:pt idx="279">
                  <c:v>44134</c:v>
                </c:pt>
                <c:pt idx="280">
                  <c:v>44135</c:v>
                </c:pt>
                <c:pt idx="281">
                  <c:v>44136</c:v>
                </c:pt>
                <c:pt idx="282">
                  <c:v>44137</c:v>
                </c:pt>
                <c:pt idx="283">
                  <c:v>44138</c:v>
                </c:pt>
                <c:pt idx="284">
                  <c:v>44139</c:v>
                </c:pt>
                <c:pt idx="285">
                  <c:v>44140</c:v>
                </c:pt>
                <c:pt idx="286">
                  <c:v>44141</c:v>
                </c:pt>
                <c:pt idx="287">
                  <c:v>44142</c:v>
                </c:pt>
                <c:pt idx="288">
                  <c:v>44143</c:v>
                </c:pt>
                <c:pt idx="289">
                  <c:v>44144</c:v>
                </c:pt>
                <c:pt idx="290">
                  <c:v>44145</c:v>
                </c:pt>
                <c:pt idx="291">
                  <c:v>44146</c:v>
                </c:pt>
                <c:pt idx="292">
                  <c:v>44147</c:v>
                </c:pt>
                <c:pt idx="293">
                  <c:v>44148</c:v>
                </c:pt>
                <c:pt idx="294">
                  <c:v>44149</c:v>
                </c:pt>
                <c:pt idx="295">
                  <c:v>44150</c:v>
                </c:pt>
                <c:pt idx="296">
                  <c:v>44151</c:v>
                </c:pt>
                <c:pt idx="297">
                  <c:v>44152</c:v>
                </c:pt>
                <c:pt idx="298">
                  <c:v>44153</c:v>
                </c:pt>
                <c:pt idx="299">
                  <c:v>44154</c:v>
                </c:pt>
                <c:pt idx="300">
                  <c:v>44155</c:v>
                </c:pt>
              </c:numCache>
            </c:numRef>
          </c:cat>
          <c:val>
            <c:numRef>
              <c:f>LA!$B$2:$B$302</c:f>
              <c:numCache>
                <c:formatCode>General</c:formatCode>
                <c:ptCount val="3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7</c:v>
                </c:pt>
                <c:pt idx="39">
                  <c:v>11</c:v>
                </c:pt>
                <c:pt idx="40">
                  <c:v>13</c:v>
                </c:pt>
                <c:pt idx="41">
                  <c:v>14</c:v>
                </c:pt>
                <c:pt idx="42">
                  <c:v>14</c:v>
                </c:pt>
                <c:pt idx="43">
                  <c:v>19</c:v>
                </c:pt>
                <c:pt idx="44">
                  <c:v>20</c:v>
                </c:pt>
                <c:pt idx="45">
                  <c:v>28</c:v>
                </c:pt>
                <c:pt idx="46">
                  <c:v>32</c:v>
                </c:pt>
                <c:pt idx="47">
                  <c:v>40</c:v>
                </c:pt>
                <c:pt idx="48">
                  <c:v>53</c:v>
                </c:pt>
                <c:pt idx="49">
                  <c:v>69</c:v>
                </c:pt>
                <c:pt idx="50">
                  <c:v>94</c:v>
                </c:pt>
                <c:pt idx="51">
                  <c:v>144</c:v>
                </c:pt>
                <c:pt idx="52">
                  <c:v>190</c:v>
                </c:pt>
                <c:pt idx="53">
                  <c:v>231</c:v>
                </c:pt>
                <c:pt idx="54">
                  <c:v>292</c:v>
                </c:pt>
                <c:pt idx="55">
                  <c:v>351</c:v>
                </c:pt>
                <c:pt idx="56">
                  <c:v>421</c:v>
                </c:pt>
                <c:pt idx="57">
                  <c:v>536</c:v>
                </c:pt>
                <c:pt idx="58">
                  <c:v>662</c:v>
                </c:pt>
                <c:pt idx="59">
                  <c:v>799</c:v>
                </c:pt>
                <c:pt idx="60">
                  <c:v>1216</c:v>
                </c:pt>
                <c:pt idx="61">
                  <c:v>1465</c:v>
                </c:pt>
                <c:pt idx="62">
                  <c:v>1804</c:v>
                </c:pt>
                <c:pt idx="63">
                  <c:v>2136</c:v>
                </c:pt>
                <c:pt idx="64">
                  <c:v>2474</c:v>
                </c:pt>
                <c:pt idx="65">
                  <c:v>3011</c:v>
                </c:pt>
                <c:pt idx="66">
                  <c:v>3518</c:v>
                </c:pt>
                <c:pt idx="67">
                  <c:v>4045</c:v>
                </c:pt>
                <c:pt idx="68">
                  <c:v>4566</c:v>
                </c:pt>
                <c:pt idx="69">
                  <c:v>5277</c:v>
                </c:pt>
                <c:pt idx="70">
                  <c:v>5940</c:v>
                </c:pt>
                <c:pt idx="71">
                  <c:v>6360</c:v>
                </c:pt>
                <c:pt idx="72">
                  <c:v>6910</c:v>
                </c:pt>
                <c:pt idx="73">
                  <c:v>7530</c:v>
                </c:pt>
                <c:pt idx="74">
                  <c:v>7955</c:v>
                </c:pt>
                <c:pt idx="75">
                  <c:v>8430</c:v>
                </c:pt>
                <c:pt idx="76">
                  <c:v>8873</c:v>
                </c:pt>
                <c:pt idx="77">
                  <c:v>9192</c:v>
                </c:pt>
                <c:pt idx="78">
                  <c:v>9420</c:v>
                </c:pt>
                <c:pt idx="79">
                  <c:v>10047</c:v>
                </c:pt>
                <c:pt idx="80">
                  <c:v>10496</c:v>
                </c:pt>
                <c:pt idx="81">
                  <c:v>10854</c:v>
                </c:pt>
                <c:pt idx="82">
                  <c:v>11391</c:v>
                </c:pt>
                <c:pt idx="83">
                  <c:v>12021</c:v>
                </c:pt>
                <c:pt idx="84">
                  <c:v>12341</c:v>
                </c:pt>
                <c:pt idx="85">
                  <c:v>13816</c:v>
                </c:pt>
                <c:pt idx="86">
                  <c:v>15140</c:v>
                </c:pt>
                <c:pt idx="87">
                  <c:v>16435</c:v>
                </c:pt>
                <c:pt idx="88">
                  <c:v>17508</c:v>
                </c:pt>
                <c:pt idx="89">
                  <c:v>18545</c:v>
                </c:pt>
                <c:pt idx="90">
                  <c:v>19107</c:v>
                </c:pt>
                <c:pt idx="91">
                  <c:v>19528</c:v>
                </c:pt>
                <c:pt idx="92">
                  <c:v>20417</c:v>
                </c:pt>
                <c:pt idx="93">
                  <c:v>20976</c:v>
                </c:pt>
                <c:pt idx="94">
                  <c:v>22485</c:v>
                </c:pt>
                <c:pt idx="95">
                  <c:v>23182</c:v>
                </c:pt>
                <c:pt idx="96">
                  <c:v>24215</c:v>
                </c:pt>
                <c:pt idx="97">
                  <c:v>24894</c:v>
                </c:pt>
                <c:pt idx="98">
                  <c:v>25662</c:v>
                </c:pt>
                <c:pt idx="99">
                  <c:v>26217</c:v>
                </c:pt>
                <c:pt idx="100">
                  <c:v>27815</c:v>
                </c:pt>
                <c:pt idx="101">
                  <c:v>28644</c:v>
                </c:pt>
                <c:pt idx="102">
                  <c:v>29427</c:v>
                </c:pt>
                <c:pt idx="103">
                  <c:v>30296</c:v>
                </c:pt>
                <c:pt idx="104">
                  <c:v>31197</c:v>
                </c:pt>
                <c:pt idx="105">
                  <c:v>31677</c:v>
                </c:pt>
                <c:pt idx="106">
                  <c:v>32258</c:v>
                </c:pt>
                <c:pt idx="107">
                  <c:v>33180</c:v>
                </c:pt>
                <c:pt idx="108">
                  <c:v>34428</c:v>
                </c:pt>
                <c:pt idx="109">
                  <c:v>35329</c:v>
                </c:pt>
                <c:pt idx="110">
                  <c:v>36259</c:v>
                </c:pt>
                <c:pt idx="111">
                  <c:v>37303</c:v>
                </c:pt>
                <c:pt idx="112">
                  <c:v>37974</c:v>
                </c:pt>
                <c:pt idx="113">
                  <c:v>38451</c:v>
                </c:pt>
                <c:pt idx="114">
                  <c:v>39573</c:v>
                </c:pt>
                <c:pt idx="115">
                  <c:v>40857</c:v>
                </c:pt>
                <c:pt idx="116">
                  <c:v>42037</c:v>
                </c:pt>
                <c:pt idx="117">
                  <c:v>43052</c:v>
                </c:pt>
                <c:pt idx="118">
                  <c:v>44055</c:v>
                </c:pt>
                <c:pt idx="119">
                  <c:v>44988</c:v>
                </c:pt>
                <c:pt idx="120">
                  <c:v>46018</c:v>
                </c:pt>
                <c:pt idx="121">
                  <c:v>47822</c:v>
                </c:pt>
                <c:pt idx="122">
                  <c:v>48700</c:v>
                </c:pt>
                <c:pt idx="123">
                  <c:v>49774</c:v>
                </c:pt>
                <c:pt idx="124">
                  <c:v>51562</c:v>
                </c:pt>
                <c:pt idx="125">
                  <c:v>53651</c:v>
                </c:pt>
                <c:pt idx="126">
                  <c:v>54996</c:v>
                </c:pt>
                <c:pt idx="127">
                  <c:v>55968</c:v>
                </c:pt>
                <c:pt idx="128">
                  <c:v>57118</c:v>
                </c:pt>
                <c:pt idx="129">
                  <c:v>58234</c:v>
                </c:pt>
                <c:pt idx="130">
                  <c:v>59650</c:v>
                </c:pt>
                <c:pt idx="131">
                  <c:v>61045</c:v>
                </c:pt>
                <c:pt idx="132">
                  <c:v>62338</c:v>
                </c:pt>
                <c:pt idx="133">
                  <c:v>63844</c:v>
                </c:pt>
                <c:pt idx="134">
                  <c:v>64644</c:v>
                </c:pt>
                <c:pt idx="135">
                  <c:v>65822</c:v>
                </c:pt>
                <c:pt idx="136">
                  <c:v>67064</c:v>
                </c:pt>
                <c:pt idx="137">
                  <c:v>68875</c:v>
                </c:pt>
                <c:pt idx="138">
                  <c:v>70476</c:v>
                </c:pt>
                <c:pt idx="139">
                  <c:v>72023</c:v>
                </c:pt>
                <c:pt idx="140">
                  <c:v>73018</c:v>
                </c:pt>
                <c:pt idx="141">
                  <c:v>73791</c:v>
                </c:pt>
                <c:pt idx="142">
                  <c:v>75084</c:v>
                </c:pt>
                <c:pt idx="143">
                  <c:v>77189</c:v>
                </c:pt>
                <c:pt idx="144">
                  <c:v>78227</c:v>
                </c:pt>
                <c:pt idx="145">
                  <c:v>79609</c:v>
                </c:pt>
                <c:pt idx="146">
                  <c:v>81636</c:v>
                </c:pt>
                <c:pt idx="147">
                  <c:v>83397</c:v>
                </c:pt>
                <c:pt idx="148">
                  <c:v>85942</c:v>
                </c:pt>
                <c:pt idx="149">
                  <c:v>88262</c:v>
                </c:pt>
                <c:pt idx="150">
                  <c:v>89490</c:v>
                </c:pt>
                <c:pt idx="151">
                  <c:v>91467</c:v>
                </c:pt>
                <c:pt idx="152">
                  <c:v>93232</c:v>
                </c:pt>
                <c:pt idx="153">
                  <c:v>95371</c:v>
                </c:pt>
                <c:pt idx="154">
                  <c:v>97894</c:v>
                </c:pt>
                <c:pt idx="155">
                  <c:v>100772</c:v>
                </c:pt>
                <c:pt idx="156">
                  <c:v>103529</c:v>
                </c:pt>
                <c:pt idx="157">
                  <c:v>105507</c:v>
                </c:pt>
                <c:pt idx="158">
                  <c:v>107667</c:v>
                </c:pt>
                <c:pt idx="159">
                  <c:v>110310</c:v>
                </c:pt>
                <c:pt idx="160">
                  <c:v>113497</c:v>
                </c:pt>
                <c:pt idx="161">
                  <c:v>114993</c:v>
                </c:pt>
                <c:pt idx="162">
                  <c:v>116570</c:v>
                </c:pt>
                <c:pt idx="163">
                  <c:v>120539</c:v>
                </c:pt>
                <c:pt idx="164">
                  <c:v>123004</c:v>
                </c:pt>
                <c:pt idx="165">
                  <c:v>124738</c:v>
                </c:pt>
                <c:pt idx="166">
                  <c:v>127358</c:v>
                </c:pt>
                <c:pt idx="167">
                  <c:v>130242</c:v>
                </c:pt>
                <c:pt idx="168">
                  <c:v>133549</c:v>
                </c:pt>
                <c:pt idx="169">
                  <c:v>136129</c:v>
                </c:pt>
                <c:pt idx="170">
                  <c:v>140307</c:v>
                </c:pt>
                <c:pt idx="171">
                  <c:v>143009</c:v>
                </c:pt>
                <c:pt idx="172">
                  <c:v>147468</c:v>
                </c:pt>
                <c:pt idx="173">
                  <c:v>150319</c:v>
                </c:pt>
                <c:pt idx="174">
                  <c:v>153041</c:v>
                </c:pt>
                <c:pt idx="175">
                  <c:v>155887</c:v>
                </c:pt>
                <c:pt idx="176">
                  <c:v>159045</c:v>
                </c:pt>
                <c:pt idx="177">
                  <c:v>161673</c:v>
                </c:pt>
                <c:pt idx="178">
                  <c:v>164870</c:v>
                </c:pt>
                <c:pt idx="179">
                  <c:v>166848</c:v>
                </c:pt>
                <c:pt idx="180">
                  <c:v>168757</c:v>
                </c:pt>
                <c:pt idx="181">
                  <c:v>172325</c:v>
                </c:pt>
                <c:pt idx="182">
                  <c:v>173995</c:v>
                </c:pt>
                <c:pt idx="183">
                  <c:v>176028</c:v>
                </c:pt>
                <c:pt idx="184">
                  <c:v>178642</c:v>
                </c:pt>
                <c:pt idx="185">
                  <c:v>183383</c:v>
                </c:pt>
                <c:pt idx="186">
                  <c:v>185872</c:v>
                </c:pt>
                <c:pt idx="187">
                  <c:v>188481</c:v>
                </c:pt>
                <c:pt idx="188">
                  <c:v>190693</c:v>
                </c:pt>
                <c:pt idx="189">
                  <c:v>192167</c:v>
                </c:pt>
                <c:pt idx="190">
                  <c:v>193788</c:v>
                </c:pt>
                <c:pt idx="191">
                  <c:v>195614</c:v>
                </c:pt>
                <c:pt idx="192">
                  <c:v>197912</c:v>
                </c:pt>
                <c:pt idx="193">
                  <c:v>201106</c:v>
                </c:pt>
                <c:pt idx="194">
                  <c:v>204167</c:v>
                </c:pt>
                <c:pt idx="195">
                  <c:v>206761</c:v>
                </c:pt>
                <c:pt idx="196">
                  <c:v>208528</c:v>
                </c:pt>
                <c:pt idx="197">
                  <c:v>210424</c:v>
                </c:pt>
                <c:pt idx="198">
                  <c:v>211808</c:v>
                </c:pt>
                <c:pt idx="199">
                  <c:v>214197</c:v>
                </c:pt>
                <c:pt idx="200">
                  <c:v>216139</c:v>
                </c:pt>
                <c:pt idx="201">
                  <c:v>218693</c:v>
                </c:pt>
                <c:pt idx="202">
                  <c:v>220762</c:v>
                </c:pt>
                <c:pt idx="203">
                  <c:v>221950</c:v>
                </c:pt>
                <c:pt idx="204">
                  <c:v>223131</c:v>
                </c:pt>
                <c:pt idx="205">
                  <c:v>224031</c:v>
                </c:pt>
                <c:pt idx="206">
                  <c:v>225827</c:v>
                </c:pt>
                <c:pt idx="207">
                  <c:v>227346</c:v>
                </c:pt>
                <c:pt idx="208">
                  <c:v>229054</c:v>
                </c:pt>
                <c:pt idx="209">
                  <c:v>230662</c:v>
                </c:pt>
                <c:pt idx="210">
                  <c:v>231695</c:v>
                </c:pt>
                <c:pt idx="211">
                  <c:v>232893</c:v>
                </c:pt>
                <c:pt idx="212">
                  <c:v>233777</c:v>
                </c:pt>
                <c:pt idx="213">
                  <c:v>235386</c:v>
                </c:pt>
                <c:pt idx="214">
                  <c:v>236986</c:v>
                </c:pt>
                <c:pt idx="215">
                  <c:v>238458</c:v>
                </c:pt>
                <c:pt idx="216">
                  <c:v>239756</c:v>
                </c:pt>
                <c:pt idx="217">
                  <c:v>240749</c:v>
                </c:pt>
                <c:pt idx="218">
                  <c:v>241768</c:v>
                </c:pt>
                <c:pt idx="219">
                  <c:v>242521</c:v>
                </c:pt>
                <c:pt idx="220">
                  <c:v>243935</c:v>
                </c:pt>
                <c:pt idx="221">
                  <c:v>244999</c:v>
                </c:pt>
                <c:pt idx="222">
                  <c:v>246407</c:v>
                </c:pt>
                <c:pt idx="223">
                  <c:v>247542</c:v>
                </c:pt>
                <c:pt idx="224">
                  <c:v>248334</c:v>
                </c:pt>
                <c:pt idx="225">
                  <c:v>248821</c:v>
                </c:pt>
                <c:pt idx="226">
                  <c:v>249241</c:v>
                </c:pt>
                <c:pt idx="227">
                  <c:v>249859</c:v>
                </c:pt>
                <c:pt idx="228">
                  <c:v>251024</c:v>
                </c:pt>
                <c:pt idx="229">
                  <c:v>252066</c:v>
                </c:pt>
                <c:pt idx="230">
                  <c:v>253176</c:v>
                </c:pt>
                <c:pt idx="231">
                  <c:v>253985</c:v>
                </c:pt>
                <c:pt idx="232">
                  <c:v>254656</c:v>
                </c:pt>
                <c:pt idx="233">
                  <c:v>255049</c:v>
                </c:pt>
                <c:pt idx="234">
                  <c:v>256148</c:v>
                </c:pt>
                <c:pt idx="235">
                  <c:v>257271</c:v>
                </c:pt>
                <c:pt idx="236">
                  <c:v>258516</c:v>
                </c:pt>
                <c:pt idx="237">
                  <c:v>259817</c:v>
                </c:pt>
                <c:pt idx="238">
                  <c:v>260797</c:v>
                </c:pt>
                <c:pt idx="239">
                  <c:v>261446</c:v>
                </c:pt>
                <c:pt idx="240">
                  <c:v>262133</c:v>
                </c:pt>
                <c:pt idx="241">
                  <c:v>263333</c:v>
                </c:pt>
                <c:pt idx="242">
                  <c:v>264414</c:v>
                </c:pt>
                <c:pt idx="243">
                  <c:v>265775</c:v>
                </c:pt>
                <c:pt idx="244">
                  <c:v>266988</c:v>
                </c:pt>
                <c:pt idx="245">
                  <c:v>267801</c:v>
                </c:pt>
                <c:pt idx="246">
                  <c:v>268455</c:v>
                </c:pt>
                <c:pt idx="247">
                  <c:v>269284</c:v>
                </c:pt>
                <c:pt idx="248">
                  <c:v>270299</c:v>
                </c:pt>
                <c:pt idx="249">
                  <c:v>271371</c:v>
                </c:pt>
                <c:pt idx="250">
                  <c:v>272653</c:v>
                </c:pt>
                <c:pt idx="251">
                  <c:v>273638</c:v>
                </c:pt>
                <c:pt idx="252">
                  <c:v>274565</c:v>
                </c:pt>
                <c:pt idx="253">
                  <c:v>274942</c:v>
                </c:pt>
                <c:pt idx="254">
                  <c:v>275856</c:v>
                </c:pt>
                <c:pt idx="255">
                  <c:v>277445</c:v>
                </c:pt>
                <c:pt idx="256">
                  <c:v>278665</c:v>
                </c:pt>
                <c:pt idx="257">
                  <c:v>279909</c:v>
                </c:pt>
                <c:pt idx="258">
                  <c:v>281165</c:v>
                </c:pt>
                <c:pt idx="259">
                  <c:v>282135</c:v>
                </c:pt>
                <c:pt idx="260">
                  <c:v>282982</c:v>
                </c:pt>
                <c:pt idx="261">
                  <c:v>283750</c:v>
                </c:pt>
                <c:pt idx="262">
                  <c:v>285016</c:v>
                </c:pt>
                <c:pt idx="263">
                  <c:v>286183</c:v>
                </c:pt>
                <c:pt idx="264">
                  <c:v>287222</c:v>
                </c:pt>
                <c:pt idx="265">
                  <c:v>288136</c:v>
                </c:pt>
                <c:pt idx="266">
                  <c:v>288451</c:v>
                </c:pt>
                <c:pt idx="267">
                  <c:v>289366</c:v>
                </c:pt>
                <c:pt idx="268">
                  <c:v>290009</c:v>
                </c:pt>
                <c:pt idx="269">
                  <c:v>290486</c:v>
                </c:pt>
                <c:pt idx="270">
                  <c:v>294065</c:v>
                </c:pt>
                <c:pt idx="271">
                  <c:v>296821</c:v>
                </c:pt>
                <c:pt idx="272">
                  <c:v>298937</c:v>
                </c:pt>
                <c:pt idx="273">
                  <c:v>299760</c:v>
                </c:pt>
                <c:pt idx="274">
                  <c:v>300614</c:v>
                </c:pt>
                <c:pt idx="275">
                  <c:v>302077</c:v>
                </c:pt>
                <c:pt idx="276">
                  <c:v>303369</c:v>
                </c:pt>
                <c:pt idx="277">
                  <c:v>305070</c:v>
                </c:pt>
                <c:pt idx="278">
                  <c:v>306327</c:v>
                </c:pt>
                <c:pt idx="279">
                  <c:v>307618</c:v>
                </c:pt>
                <c:pt idx="280">
                  <c:v>309190</c:v>
                </c:pt>
                <c:pt idx="281">
                  <c:v>310595</c:v>
                </c:pt>
                <c:pt idx="282">
                  <c:v>311745</c:v>
                </c:pt>
                <c:pt idx="283">
                  <c:v>313526</c:v>
                </c:pt>
                <c:pt idx="284">
                  <c:v>315634</c:v>
                </c:pt>
                <c:pt idx="285">
                  <c:v>317727</c:v>
                </c:pt>
                <c:pt idx="286">
                  <c:v>320048</c:v>
                </c:pt>
                <c:pt idx="287">
                  <c:v>322281</c:v>
                </c:pt>
                <c:pt idx="288">
                  <c:v>323699</c:v>
                </c:pt>
                <c:pt idx="289">
                  <c:v>325951</c:v>
                </c:pt>
                <c:pt idx="290">
                  <c:v>328042</c:v>
                </c:pt>
                <c:pt idx="291">
                  <c:v>330528</c:v>
                </c:pt>
                <c:pt idx="292">
                  <c:v>332945</c:v>
                </c:pt>
                <c:pt idx="293">
                  <c:v>336630</c:v>
                </c:pt>
                <c:pt idx="294">
                  <c:v>339640</c:v>
                </c:pt>
                <c:pt idx="295">
                  <c:v>342425</c:v>
                </c:pt>
                <c:pt idx="296">
                  <c:v>344607</c:v>
                </c:pt>
                <c:pt idx="297">
                  <c:v>348420</c:v>
                </c:pt>
                <c:pt idx="298">
                  <c:v>353316</c:v>
                </c:pt>
                <c:pt idx="299">
                  <c:v>357541</c:v>
                </c:pt>
                <c:pt idx="300">
                  <c:v>361962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25-4C68-994F-1017232B1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1269848"/>
        <c:axId val="541268208"/>
      </c:lineChart>
      <c:dateAx>
        <c:axId val="54126984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268208"/>
        <c:crosses val="autoZero"/>
        <c:auto val="1"/>
        <c:lblOffset val="100"/>
        <c:baseTimeUnit val="days"/>
      </c:dateAx>
      <c:valAx>
        <c:axId val="54126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269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400050</xdr:colOff>
      <xdr:row>300</xdr:row>
      <xdr:rowOff>185737</xdr:rowOff>
    </xdr:from>
    <xdr:to>
      <xdr:col>19</xdr:col>
      <xdr:colOff>485775</xdr:colOff>
      <xdr:row>313</xdr:row>
      <xdr:rowOff>57151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5F47B3-5AA1-47A9-8E75-5E70B41F9B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55</xdr:row>
      <xdr:rowOff>70250</xdr:rowOff>
    </xdr:from>
    <xdr:to>
      <xdr:col>2</xdr:col>
      <xdr:colOff>1501402</xdr:colOff>
      <xdr:row>92</xdr:row>
      <xdr:rowOff>127000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E34562-BC27-41DA-9815-B8B1857F8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10595375"/>
          <a:ext cx="5120902" cy="71052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117875</xdr:rowOff>
    </xdr:from>
    <xdr:to>
      <xdr:col>2</xdr:col>
      <xdr:colOff>1437902</xdr:colOff>
      <xdr:row>65</xdr:row>
      <xdr:rowOff>174625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110329-6918-4DE4-A616-EDBF76400F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43000"/>
          <a:ext cx="5120902" cy="7105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6"/>
  <sheetViews>
    <sheetView topLeftCell="A310" workbookViewId="0">
      <selection activeCell="B326" sqref="B326"/>
    </sheetView>
  </sheetViews>
  <sheetFormatPr defaultRowHeight="15" x14ac:dyDescent="0.25"/>
  <cols>
    <col min="1" max="1" width="10.7109375" bestFit="1" customWidth="1"/>
    <col min="2" max="2" width="9.5703125" bestFit="1" customWidth="1"/>
    <col min="5" max="6" width="9.28515625" customWidth="1"/>
    <col min="8" max="8" width="12" bestFit="1" customWidth="1"/>
    <col min="12" max="12" width="10.28515625" bestFit="1" customWidth="1"/>
    <col min="13" max="13" width="11.7109375" bestFit="1" customWidth="1"/>
  </cols>
  <sheetData>
    <row r="1" spans="1:8" x14ac:dyDescent="0.25">
      <c r="A1" s="1" t="s">
        <v>2</v>
      </c>
      <c r="B1" s="1" t="s">
        <v>5</v>
      </c>
      <c r="E1" s="1" t="s">
        <v>3</v>
      </c>
      <c r="F1" s="1" t="s">
        <v>4</v>
      </c>
    </row>
    <row r="2" spans="1:8" x14ac:dyDescent="0.25">
      <c r="A2" s="2">
        <v>43855</v>
      </c>
      <c r="B2">
        <v>1</v>
      </c>
      <c r="E2" t="s">
        <v>0</v>
      </c>
      <c r="F2" t="s">
        <v>1</v>
      </c>
    </row>
    <row r="3" spans="1:8" x14ac:dyDescent="0.25">
      <c r="A3" s="2">
        <v>43856</v>
      </c>
      <c r="B3">
        <v>1</v>
      </c>
      <c r="E3" t="s">
        <v>0</v>
      </c>
      <c r="F3" t="s">
        <v>1</v>
      </c>
    </row>
    <row r="4" spans="1:8" x14ac:dyDescent="0.25">
      <c r="A4" s="2">
        <v>43857</v>
      </c>
      <c r="B4">
        <v>1</v>
      </c>
      <c r="E4" t="s">
        <v>0</v>
      </c>
      <c r="F4" t="s">
        <v>1</v>
      </c>
    </row>
    <row r="5" spans="1:8" x14ac:dyDescent="0.25">
      <c r="A5" s="2">
        <v>43858</v>
      </c>
      <c r="B5">
        <v>1</v>
      </c>
      <c r="E5" t="s">
        <v>0</v>
      </c>
      <c r="F5" t="s">
        <v>1</v>
      </c>
    </row>
    <row r="6" spans="1:8" x14ac:dyDescent="0.25">
      <c r="A6" s="2">
        <v>43859</v>
      </c>
      <c r="B6">
        <v>1</v>
      </c>
      <c r="E6" t="s">
        <v>0</v>
      </c>
      <c r="F6" t="s">
        <v>1</v>
      </c>
    </row>
    <row r="7" spans="1:8" x14ac:dyDescent="0.25">
      <c r="A7" s="2">
        <v>43860</v>
      </c>
      <c r="B7">
        <v>1</v>
      </c>
      <c r="E7" t="s">
        <v>0</v>
      </c>
      <c r="F7" t="s">
        <v>1</v>
      </c>
      <c r="H7" cm="1">
        <f t="array" ref="H7">TREND(B2:B302,A2:A302,B303)</f>
        <v>382581860.13080567</v>
      </c>
    </row>
    <row r="8" spans="1:8" x14ac:dyDescent="0.25">
      <c r="A8" s="2">
        <v>43861</v>
      </c>
      <c r="B8">
        <v>1</v>
      </c>
      <c r="E8" t="s">
        <v>0</v>
      </c>
      <c r="F8" t="s">
        <v>1</v>
      </c>
    </row>
    <row r="9" spans="1:8" x14ac:dyDescent="0.25">
      <c r="A9" s="2">
        <v>43862</v>
      </c>
      <c r="B9">
        <v>1</v>
      </c>
      <c r="E9" t="s">
        <v>0</v>
      </c>
      <c r="F9" t="s">
        <v>1</v>
      </c>
    </row>
    <row r="10" spans="1:8" x14ac:dyDescent="0.25">
      <c r="A10" s="2">
        <v>43863</v>
      </c>
      <c r="B10">
        <v>1</v>
      </c>
      <c r="E10" t="s">
        <v>0</v>
      </c>
      <c r="F10" t="s">
        <v>1</v>
      </c>
    </row>
    <row r="11" spans="1:8" x14ac:dyDescent="0.25">
      <c r="A11" s="2">
        <v>43864</v>
      </c>
      <c r="B11">
        <v>1</v>
      </c>
      <c r="E11" t="s">
        <v>0</v>
      </c>
      <c r="F11" t="s">
        <v>1</v>
      </c>
    </row>
    <row r="12" spans="1:8" x14ac:dyDescent="0.25">
      <c r="A12" s="2">
        <v>43865</v>
      </c>
      <c r="B12">
        <v>1</v>
      </c>
      <c r="E12" t="s">
        <v>0</v>
      </c>
      <c r="F12" t="s">
        <v>1</v>
      </c>
    </row>
    <row r="13" spans="1:8" x14ac:dyDescent="0.25">
      <c r="A13" s="2">
        <v>43866</v>
      </c>
      <c r="B13">
        <v>1</v>
      </c>
      <c r="E13" t="s">
        <v>0</v>
      </c>
      <c r="F13" t="s">
        <v>1</v>
      </c>
    </row>
    <row r="14" spans="1:8" x14ac:dyDescent="0.25">
      <c r="A14" s="2">
        <v>43867</v>
      </c>
      <c r="B14">
        <v>1</v>
      </c>
      <c r="E14" t="s">
        <v>0</v>
      </c>
      <c r="F14" t="s">
        <v>1</v>
      </c>
    </row>
    <row r="15" spans="1:8" x14ac:dyDescent="0.25">
      <c r="A15" s="2">
        <v>43868</v>
      </c>
      <c r="B15">
        <v>1</v>
      </c>
      <c r="E15" t="s">
        <v>0</v>
      </c>
      <c r="F15" t="s">
        <v>1</v>
      </c>
    </row>
    <row r="16" spans="1:8" x14ac:dyDescent="0.25">
      <c r="A16" s="2">
        <v>43869</v>
      </c>
      <c r="B16">
        <v>1</v>
      </c>
      <c r="E16" t="s">
        <v>0</v>
      </c>
      <c r="F16" t="s">
        <v>1</v>
      </c>
    </row>
    <row r="17" spans="1:6" x14ac:dyDescent="0.25">
      <c r="A17" s="2">
        <v>43870</v>
      </c>
      <c r="B17">
        <v>1</v>
      </c>
      <c r="E17" t="s">
        <v>0</v>
      </c>
      <c r="F17" t="s">
        <v>1</v>
      </c>
    </row>
    <row r="18" spans="1:6" x14ac:dyDescent="0.25">
      <c r="A18" s="2">
        <v>43871</v>
      </c>
      <c r="B18">
        <v>1</v>
      </c>
      <c r="E18" t="s">
        <v>0</v>
      </c>
      <c r="F18" t="s">
        <v>1</v>
      </c>
    </row>
    <row r="19" spans="1:6" x14ac:dyDescent="0.25">
      <c r="A19" s="2">
        <v>43872</v>
      </c>
      <c r="B19">
        <v>1</v>
      </c>
      <c r="E19" t="s">
        <v>0</v>
      </c>
      <c r="F19" t="s">
        <v>1</v>
      </c>
    </row>
    <row r="20" spans="1:6" x14ac:dyDescent="0.25">
      <c r="A20" s="2">
        <v>43873</v>
      </c>
      <c r="B20">
        <v>1</v>
      </c>
      <c r="E20" t="s">
        <v>0</v>
      </c>
      <c r="F20" t="s">
        <v>1</v>
      </c>
    </row>
    <row r="21" spans="1:6" x14ac:dyDescent="0.25">
      <c r="A21" s="2">
        <v>43874</v>
      </c>
      <c r="B21">
        <v>1</v>
      </c>
      <c r="E21" t="s">
        <v>0</v>
      </c>
      <c r="F21" t="s">
        <v>1</v>
      </c>
    </row>
    <row r="22" spans="1:6" x14ac:dyDescent="0.25">
      <c r="A22" s="2">
        <v>43875</v>
      </c>
      <c r="B22">
        <v>1</v>
      </c>
      <c r="E22" t="s">
        <v>0</v>
      </c>
      <c r="F22" t="s">
        <v>1</v>
      </c>
    </row>
    <row r="23" spans="1:6" x14ac:dyDescent="0.25">
      <c r="A23" s="2">
        <v>43876</v>
      </c>
      <c r="B23">
        <v>1</v>
      </c>
      <c r="E23" t="s">
        <v>0</v>
      </c>
      <c r="F23" t="s">
        <v>1</v>
      </c>
    </row>
    <row r="24" spans="1:6" x14ac:dyDescent="0.25">
      <c r="A24" s="2">
        <v>43877</v>
      </c>
      <c r="B24">
        <v>1</v>
      </c>
      <c r="E24" t="s">
        <v>0</v>
      </c>
      <c r="F24" t="s">
        <v>1</v>
      </c>
    </row>
    <row r="25" spans="1:6" x14ac:dyDescent="0.25">
      <c r="A25" s="2">
        <v>43878</v>
      </c>
      <c r="B25">
        <v>1</v>
      </c>
      <c r="E25" t="s">
        <v>0</v>
      </c>
      <c r="F25" t="s">
        <v>1</v>
      </c>
    </row>
    <row r="26" spans="1:6" x14ac:dyDescent="0.25">
      <c r="A26" s="2">
        <v>43879</v>
      </c>
      <c r="B26">
        <v>1</v>
      </c>
      <c r="E26" t="s">
        <v>0</v>
      </c>
      <c r="F26" t="s">
        <v>1</v>
      </c>
    </row>
    <row r="27" spans="1:6" x14ac:dyDescent="0.25">
      <c r="A27" s="2">
        <v>43880</v>
      </c>
      <c r="B27">
        <v>1</v>
      </c>
      <c r="E27" t="s">
        <v>0</v>
      </c>
      <c r="F27" t="s">
        <v>1</v>
      </c>
    </row>
    <row r="28" spans="1:6" x14ac:dyDescent="0.25">
      <c r="A28" s="2">
        <v>43881</v>
      </c>
      <c r="B28">
        <v>1</v>
      </c>
      <c r="E28" t="s">
        <v>0</v>
      </c>
      <c r="F28" t="s">
        <v>1</v>
      </c>
    </row>
    <row r="29" spans="1:6" x14ac:dyDescent="0.25">
      <c r="A29" s="2">
        <v>43882</v>
      </c>
      <c r="B29">
        <v>1</v>
      </c>
      <c r="E29" t="s">
        <v>0</v>
      </c>
      <c r="F29" t="s">
        <v>1</v>
      </c>
    </row>
    <row r="30" spans="1:6" x14ac:dyDescent="0.25">
      <c r="A30" s="2">
        <v>43883</v>
      </c>
      <c r="B30">
        <v>1</v>
      </c>
      <c r="E30" t="s">
        <v>0</v>
      </c>
      <c r="F30" t="s">
        <v>1</v>
      </c>
    </row>
    <row r="31" spans="1:6" x14ac:dyDescent="0.25">
      <c r="A31" s="2">
        <v>43884</v>
      </c>
      <c r="B31">
        <v>1</v>
      </c>
      <c r="E31" t="s">
        <v>0</v>
      </c>
      <c r="F31" t="s">
        <v>1</v>
      </c>
    </row>
    <row r="32" spans="1:6" x14ac:dyDescent="0.25">
      <c r="A32" s="2">
        <v>43885</v>
      </c>
      <c r="B32">
        <v>1</v>
      </c>
      <c r="E32" t="s">
        <v>0</v>
      </c>
      <c r="F32" t="s">
        <v>1</v>
      </c>
    </row>
    <row r="33" spans="1:6" x14ac:dyDescent="0.25">
      <c r="A33" s="2">
        <v>43886</v>
      </c>
      <c r="B33">
        <v>1</v>
      </c>
      <c r="E33" t="s">
        <v>0</v>
      </c>
      <c r="F33" t="s">
        <v>1</v>
      </c>
    </row>
    <row r="34" spans="1:6" x14ac:dyDescent="0.25">
      <c r="A34" s="2">
        <v>43887</v>
      </c>
      <c r="B34">
        <v>1</v>
      </c>
      <c r="E34" t="s">
        <v>0</v>
      </c>
      <c r="F34" t="s">
        <v>1</v>
      </c>
    </row>
    <row r="35" spans="1:6" x14ac:dyDescent="0.25">
      <c r="A35" s="2">
        <v>43888</v>
      </c>
      <c r="B35">
        <v>1</v>
      </c>
      <c r="E35" t="s">
        <v>0</v>
      </c>
      <c r="F35" t="s">
        <v>1</v>
      </c>
    </row>
    <row r="36" spans="1:6" x14ac:dyDescent="0.25">
      <c r="A36" s="2">
        <v>43889</v>
      </c>
      <c r="B36">
        <v>1</v>
      </c>
      <c r="E36" t="s">
        <v>0</v>
      </c>
      <c r="F36" t="s">
        <v>1</v>
      </c>
    </row>
    <row r="37" spans="1:6" x14ac:dyDescent="0.25">
      <c r="A37" s="2">
        <v>43890</v>
      </c>
      <c r="B37">
        <v>1</v>
      </c>
      <c r="E37" t="s">
        <v>0</v>
      </c>
      <c r="F37" t="s">
        <v>1</v>
      </c>
    </row>
    <row r="38" spans="1:6" x14ac:dyDescent="0.25">
      <c r="A38" s="2">
        <v>43891</v>
      </c>
      <c r="B38">
        <v>1</v>
      </c>
      <c r="E38" t="s">
        <v>0</v>
      </c>
      <c r="F38" t="s">
        <v>1</v>
      </c>
    </row>
    <row r="39" spans="1:6" x14ac:dyDescent="0.25">
      <c r="A39" s="2">
        <v>43892</v>
      </c>
      <c r="B39">
        <v>1</v>
      </c>
      <c r="E39" t="s">
        <v>0</v>
      </c>
      <c r="F39" t="s">
        <v>1</v>
      </c>
    </row>
    <row r="40" spans="1:6" x14ac:dyDescent="0.25">
      <c r="A40" s="2">
        <v>43893</v>
      </c>
      <c r="B40">
        <v>7</v>
      </c>
      <c r="E40" t="s">
        <v>0</v>
      </c>
      <c r="F40" t="s">
        <v>1</v>
      </c>
    </row>
    <row r="41" spans="1:6" x14ac:dyDescent="0.25">
      <c r="A41" s="2">
        <v>43894</v>
      </c>
      <c r="B41">
        <v>11</v>
      </c>
      <c r="E41" t="s">
        <v>0</v>
      </c>
      <c r="F41" t="s">
        <v>1</v>
      </c>
    </row>
    <row r="42" spans="1:6" x14ac:dyDescent="0.25">
      <c r="A42" s="2">
        <v>43895</v>
      </c>
      <c r="B42">
        <v>13</v>
      </c>
      <c r="E42" t="s">
        <v>0</v>
      </c>
      <c r="F42" t="s">
        <v>1</v>
      </c>
    </row>
    <row r="43" spans="1:6" x14ac:dyDescent="0.25">
      <c r="A43" s="2">
        <v>43896</v>
      </c>
      <c r="B43">
        <v>14</v>
      </c>
      <c r="E43" t="s">
        <v>0</v>
      </c>
      <c r="F43" t="s">
        <v>1</v>
      </c>
    </row>
    <row r="44" spans="1:6" x14ac:dyDescent="0.25">
      <c r="A44" s="2">
        <v>43897</v>
      </c>
      <c r="B44">
        <v>14</v>
      </c>
      <c r="E44" t="s">
        <v>0</v>
      </c>
      <c r="F44" t="s">
        <v>1</v>
      </c>
    </row>
    <row r="45" spans="1:6" x14ac:dyDescent="0.25">
      <c r="A45" s="2">
        <v>43898</v>
      </c>
      <c r="B45">
        <v>19</v>
      </c>
      <c r="E45" t="s">
        <v>0</v>
      </c>
      <c r="F45" t="s">
        <v>1</v>
      </c>
    </row>
    <row r="46" spans="1:6" x14ac:dyDescent="0.25">
      <c r="A46" s="2">
        <v>43899</v>
      </c>
      <c r="B46">
        <v>20</v>
      </c>
      <c r="E46" t="s">
        <v>0</v>
      </c>
      <c r="F46" t="s">
        <v>1</v>
      </c>
    </row>
    <row r="47" spans="1:6" x14ac:dyDescent="0.25">
      <c r="A47" s="2">
        <v>43900</v>
      </c>
      <c r="B47">
        <v>28</v>
      </c>
      <c r="E47" t="s">
        <v>0</v>
      </c>
      <c r="F47" t="s">
        <v>1</v>
      </c>
    </row>
    <row r="48" spans="1:6" x14ac:dyDescent="0.25">
      <c r="A48" s="2">
        <v>43901</v>
      </c>
      <c r="B48">
        <v>32</v>
      </c>
      <c r="E48" t="s">
        <v>0</v>
      </c>
      <c r="F48" t="s">
        <v>1</v>
      </c>
    </row>
    <row r="49" spans="1:6" x14ac:dyDescent="0.25">
      <c r="A49" s="2">
        <v>43902</v>
      </c>
      <c r="B49">
        <v>40</v>
      </c>
      <c r="E49" t="s">
        <v>0</v>
      </c>
      <c r="F49" t="s">
        <v>1</v>
      </c>
    </row>
    <row r="50" spans="1:6" x14ac:dyDescent="0.25">
      <c r="A50" s="2">
        <v>43903</v>
      </c>
      <c r="B50">
        <v>53</v>
      </c>
      <c r="E50" t="s">
        <v>0</v>
      </c>
      <c r="F50" t="s">
        <v>1</v>
      </c>
    </row>
    <row r="51" spans="1:6" x14ac:dyDescent="0.25">
      <c r="A51" s="2">
        <v>43904</v>
      </c>
      <c r="B51">
        <v>69</v>
      </c>
      <c r="E51" t="s">
        <v>0</v>
      </c>
      <c r="F51" t="s">
        <v>1</v>
      </c>
    </row>
    <row r="52" spans="1:6" x14ac:dyDescent="0.25">
      <c r="A52" s="2">
        <v>43905</v>
      </c>
      <c r="B52">
        <v>94</v>
      </c>
      <c r="E52" t="s">
        <v>0</v>
      </c>
      <c r="F52" t="s">
        <v>1</v>
      </c>
    </row>
    <row r="53" spans="1:6" x14ac:dyDescent="0.25">
      <c r="A53" s="2">
        <v>43906</v>
      </c>
      <c r="B53">
        <v>144</v>
      </c>
      <c r="E53" t="s">
        <v>0</v>
      </c>
      <c r="F53" t="s">
        <v>1</v>
      </c>
    </row>
    <row r="54" spans="1:6" x14ac:dyDescent="0.25">
      <c r="A54" s="2">
        <v>43907</v>
      </c>
      <c r="B54">
        <v>190</v>
      </c>
      <c r="E54" t="s">
        <v>0</v>
      </c>
      <c r="F54" t="s">
        <v>1</v>
      </c>
    </row>
    <row r="55" spans="1:6" x14ac:dyDescent="0.25">
      <c r="A55" s="2">
        <v>43908</v>
      </c>
      <c r="B55">
        <v>231</v>
      </c>
      <c r="E55" t="s">
        <v>0</v>
      </c>
      <c r="F55" t="s">
        <v>1</v>
      </c>
    </row>
    <row r="56" spans="1:6" x14ac:dyDescent="0.25">
      <c r="A56" s="2">
        <v>43909</v>
      </c>
      <c r="B56">
        <v>292</v>
      </c>
      <c r="E56" t="s">
        <v>0</v>
      </c>
      <c r="F56" t="s">
        <v>1</v>
      </c>
    </row>
    <row r="57" spans="1:6" x14ac:dyDescent="0.25">
      <c r="A57" s="2">
        <v>43910</v>
      </c>
      <c r="B57">
        <v>351</v>
      </c>
      <c r="E57" t="s">
        <v>0</v>
      </c>
      <c r="F57" t="s">
        <v>1</v>
      </c>
    </row>
    <row r="58" spans="1:6" x14ac:dyDescent="0.25">
      <c r="A58" s="2">
        <v>43911</v>
      </c>
      <c r="B58">
        <v>421</v>
      </c>
      <c r="E58" t="s">
        <v>0</v>
      </c>
      <c r="F58" t="s">
        <v>1</v>
      </c>
    </row>
    <row r="59" spans="1:6" x14ac:dyDescent="0.25">
      <c r="A59" s="2">
        <v>43912</v>
      </c>
      <c r="B59">
        <v>536</v>
      </c>
      <c r="E59" t="s">
        <v>0</v>
      </c>
      <c r="F59" t="s">
        <v>1</v>
      </c>
    </row>
    <row r="60" spans="1:6" x14ac:dyDescent="0.25">
      <c r="A60" s="2">
        <v>43913</v>
      </c>
      <c r="B60">
        <v>662</v>
      </c>
      <c r="E60" t="s">
        <v>0</v>
      </c>
      <c r="F60" t="s">
        <v>1</v>
      </c>
    </row>
    <row r="61" spans="1:6" x14ac:dyDescent="0.25">
      <c r="A61" s="2">
        <v>43914</v>
      </c>
      <c r="B61">
        <v>799</v>
      </c>
      <c r="E61" t="s">
        <v>0</v>
      </c>
      <c r="F61" t="s">
        <v>1</v>
      </c>
    </row>
    <row r="62" spans="1:6" x14ac:dyDescent="0.25">
      <c r="A62" s="2">
        <v>43915</v>
      </c>
      <c r="B62">
        <v>1216</v>
      </c>
      <c r="E62" t="s">
        <v>0</v>
      </c>
      <c r="F62" t="s">
        <v>1</v>
      </c>
    </row>
    <row r="63" spans="1:6" x14ac:dyDescent="0.25">
      <c r="A63" s="2">
        <v>43916</v>
      </c>
      <c r="B63">
        <v>1465</v>
      </c>
      <c r="E63" t="s">
        <v>0</v>
      </c>
      <c r="F63" t="s">
        <v>1</v>
      </c>
    </row>
    <row r="64" spans="1:6" x14ac:dyDescent="0.25">
      <c r="A64" s="2">
        <v>43917</v>
      </c>
      <c r="B64">
        <v>1804</v>
      </c>
      <c r="E64" t="s">
        <v>0</v>
      </c>
      <c r="F64" t="s">
        <v>1</v>
      </c>
    </row>
    <row r="65" spans="1:6" x14ac:dyDescent="0.25">
      <c r="A65" s="2">
        <v>43918</v>
      </c>
      <c r="B65">
        <v>2136</v>
      </c>
      <c r="E65" t="s">
        <v>0</v>
      </c>
      <c r="F65" t="s">
        <v>1</v>
      </c>
    </row>
    <row r="66" spans="1:6" x14ac:dyDescent="0.25">
      <c r="A66" s="2">
        <v>43919</v>
      </c>
      <c r="B66">
        <v>2474</v>
      </c>
      <c r="E66" t="s">
        <v>0</v>
      </c>
      <c r="F66" t="s">
        <v>1</v>
      </c>
    </row>
    <row r="67" spans="1:6" x14ac:dyDescent="0.25">
      <c r="A67" s="2">
        <v>43920</v>
      </c>
      <c r="B67">
        <v>3011</v>
      </c>
      <c r="E67" t="s">
        <v>0</v>
      </c>
      <c r="F67" t="s">
        <v>1</v>
      </c>
    </row>
    <row r="68" spans="1:6" x14ac:dyDescent="0.25">
      <c r="A68" s="2">
        <v>43921</v>
      </c>
      <c r="B68">
        <v>3518</v>
      </c>
      <c r="E68" t="s">
        <v>0</v>
      </c>
      <c r="F68" t="s">
        <v>1</v>
      </c>
    </row>
    <row r="69" spans="1:6" x14ac:dyDescent="0.25">
      <c r="A69" s="2">
        <v>43922</v>
      </c>
      <c r="B69">
        <v>4045</v>
      </c>
      <c r="E69" t="s">
        <v>0</v>
      </c>
      <c r="F69" t="s">
        <v>1</v>
      </c>
    </row>
    <row r="70" spans="1:6" x14ac:dyDescent="0.25">
      <c r="A70" s="2">
        <v>43923</v>
      </c>
      <c r="B70">
        <v>4566</v>
      </c>
      <c r="E70" t="s">
        <v>0</v>
      </c>
      <c r="F70" t="s">
        <v>1</v>
      </c>
    </row>
    <row r="71" spans="1:6" x14ac:dyDescent="0.25">
      <c r="A71" s="2">
        <v>43924</v>
      </c>
      <c r="B71">
        <v>5277</v>
      </c>
      <c r="E71" t="s">
        <v>0</v>
      </c>
      <c r="F71" t="s">
        <v>1</v>
      </c>
    </row>
    <row r="72" spans="1:6" x14ac:dyDescent="0.25">
      <c r="A72" s="2">
        <v>43925</v>
      </c>
      <c r="B72">
        <v>5940</v>
      </c>
      <c r="E72" t="s">
        <v>0</v>
      </c>
      <c r="F72" t="s">
        <v>1</v>
      </c>
    </row>
    <row r="73" spans="1:6" x14ac:dyDescent="0.25">
      <c r="A73" s="2">
        <v>43926</v>
      </c>
      <c r="B73">
        <v>6360</v>
      </c>
      <c r="E73" t="s">
        <v>0</v>
      </c>
      <c r="F73" t="s">
        <v>1</v>
      </c>
    </row>
    <row r="74" spans="1:6" x14ac:dyDescent="0.25">
      <c r="A74" s="2">
        <v>43927</v>
      </c>
      <c r="B74">
        <v>6910</v>
      </c>
      <c r="E74" t="s">
        <v>0</v>
      </c>
      <c r="F74" t="s">
        <v>1</v>
      </c>
    </row>
    <row r="75" spans="1:6" x14ac:dyDescent="0.25">
      <c r="A75" s="2">
        <v>43928</v>
      </c>
      <c r="B75">
        <v>7530</v>
      </c>
      <c r="E75" t="s">
        <v>0</v>
      </c>
      <c r="F75" t="s">
        <v>1</v>
      </c>
    </row>
    <row r="76" spans="1:6" x14ac:dyDescent="0.25">
      <c r="A76" s="2">
        <v>43929</v>
      </c>
      <c r="B76">
        <v>7955</v>
      </c>
      <c r="E76" t="s">
        <v>0</v>
      </c>
      <c r="F76" t="s">
        <v>1</v>
      </c>
    </row>
    <row r="77" spans="1:6" x14ac:dyDescent="0.25">
      <c r="A77" s="2">
        <v>43930</v>
      </c>
      <c r="B77">
        <v>8430</v>
      </c>
      <c r="E77" t="s">
        <v>0</v>
      </c>
      <c r="F77" t="s">
        <v>1</v>
      </c>
    </row>
    <row r="78" spans="1:6" x14ac:dyDescent="0.25">
      <c r="A78" s="2">
        <v>43931</v>
      </c>
      <c r="B78">
        <v>8873</v>
      </c>
      <c r="E78" t="s">
        <v>0</v>
      </c>
      <c r="F78" t="s">
        <v>1</v>
      </c>
    </row>
    <row r="79" spans="1:6" x14ac:dyDescent="0.25">
      <c r="A79" s="2">
        <v>43932</v>
      </c>
      <c r="B79">
        <v>9192</v>
      </c>
      <c r="E79" t="s">
        <v>0</v>
      </c>
      <c r="F79" t="s">
        <v>1</v>
      </c>
    </row>
    <row r="80" spans="1:6" x14ac:dyDescent="0.25">
      <c r="A80" s="2">
        <v>43933</v>
      </c>
      <c r="B80">
        <v>9420</v>
      </c>
      <c r="E80" t="s">
        <v>0</v>
      </c>
      <c r="F80" t="s">
        <v>1</v>
      </c>
    </row>
    <row r="81" spans="1:6" x14ac:dyDescent="0.25">
      <c r="A81" s="2">
        <v>43934</v>
      </c>
      <c r="B81">
        <v>10047</v>
      </c>
      <c r="E81" t="s">
        <v>0</v>
      </c>
      <c r="F81" t="s">
        <v>1</v>
      </c>
    </row>
    <row r="82" spans="1:6" x14ac:dyDescent="0.25">
      <c r="A82" s="2">
        <v>43935</v>
      </c>
      <c r="B82">
        <v>10496</v>
      </c>
      <c r="E82" t="s">
        <v>0</v>
      </c>
      <c r="F82" t="s">
        <v>1</v>
      </c>
    </row>
    <row r="83" spans="1:6" x14ac:dyDescent="0.25">
      <c r="A83" s="2">
        <v>43936</v>
      </c>
      <c r="B83">
        <v>10854</v>
      </c>
      <c r="E83" t="s">
        <v>0</v>
      </c>
      <c r="F83" t="s">
        <v>1</v>
      </c>
    </row>
    <row r="84" spans="1:6" x14ac:dyDescent="0.25">
      <c r="A84" s="2">
        <v>43937</v>
      </c>
      <c r="B84">
        <v>11391</v>
      </c>
      <c r="E84" t="s">
        <v>0</v>
      </c>
      <c r="F84" t="s">
        <v>1</v>
      </c>
    </row>
    <row r="85" spans="1:6" x14ac:dyDescent="0.25">
      <c r="A85" s="2">
        <v>43938</v>
      </c>
      <c r="B85">
        <v>12021</v>
      </c>
      <c r="E85" t="s">
        <v>0</v>
      </c>
      <c r="F85" t="s">
        <v>1</v>
      </c>
    </row>
    <row r="86" spans="1:6" x14ac:dyDescent="0.25">
      <c r="A86" s="2">
        <v>43939</v>
      </c>
      <c r="B86">
        <v>12341</v>
      </c>
      <c r="E86" t="s">
        <v>0</v>
      </c>
      <c r="F86" t="s">
        <v>1</v>
      </c>
    </row>
    <row r="87" spans="1:6" x14ac:dyDescent="0.25">
      <c r="A87" s="2">
        <v>43940</v>
      </c>
      <c r="B87">
        <v>13816</v>
      </c>
      <c r="E87" t="s">
        <v>0</v>
      </c>
      <c r="F87" t="s">
        <v>1</v>
      </c>
    </row>
    <row r="88" spans="1:6" x14ac:dyDescent="0.25">
      <c r="A88" s="2">
        <v>43941</v>
      </c>
      <c r="B88">
        <v>15140</v>
      </c>
      <c r="E88" t="s">
        <v>0</v>
      </c>
      <c r="F88" t="s">
        <v>1</v>
      </c>
    </row>
    <row r="89" spans="1:6" x14ac:dyDescent="0.25">
      <c r="A89" s="2">
        <v>43942</v>
      </c>
      <c r="B89">
        <v>16435</v>
      </c>
      <c r="E89" t="s">
        <v>0</v>
      </c>
      <c r="F89" t="s">
        <v>1</v>
      </c>
    </row>
    <row r="90" spans="1:6" x14ac:dyDescent="0.25">
      <c r="A90" s="2">
        <v>43943</v>
      </c>
      <c r="B90">
        <v>17508</v>
      </c>
      <c r="E90" t="s">
        <v>0</v>
      </c>
      <c r="F90" t="s">
        <v>1</v>
      </c>
    </row>
    <row r="91" spans="1:6" x14ac:dyDescent="0.25">
      <c r="A91" s="2">
        <v>43944</v>
      </c>
      <c r="B91">
        <v>18545</v>
      </c>
      <c r="E91" t="s">
        <v>0</v>
      </c>
      <c r="F91" t="s">
        <v>1</v>
      </c>
    </row>
    <row r="92" spans="1:6" x14ac:dyDescent="0.25">
      <c r="A92" s="2">
        <v>43945</v>
      </c>
      <c r="B92">
        <v>19107</v>
      </c>
      <c r="E92" t="s">
        <v>0</v>
      </c>
      <c r="F92" t="s">
        <v>1</v>
      </c>
    </row>
    <row r="93" spans="1:6" x14ac:dyDescent="0.25">
      <c r="A93" s="2">
        <v>43946</v>
      </c>
      <c r="B93">
        <v>19528</v>
      </c>
      <c r="E93" t="s">
        <v>0</v>
      </c>
      <c r="F93" t="s">
        <v>1</v>
      </c>
    </row>
    <row r="94" spans="1:6" x14ac:dyDescent="0.25">
      <c r="A94" s="2">
        <v>43947</v>
      </c>
      <c r="B94">
        <v>20417</v>
      </c>
      <c r="E94" t="s">
        <v>0</v>
      </c>
      <c r="F94" t="s">
        <v>1</v>
      </c>
    </row>
    <row r="95" spans="1:6" x14ac:dyDescent="0.25">
      <c r="A95" s="2">
        <v>43948</v>
      </c>
      <c r="B95">
        <v>20976</v>
      </c>
      <c r="E95" t="s">
        <v>0</v>
      </c>
      <c r="F95" t="s">
        <v>1</v>
      </c>
    </row>
    <row r="96" spans="1:6" x14ac:dyDescent="0.25">
      <c r="A96" s="2">
        <v>43949</v>
      </c>
      <c r="B96">
        <v>22485</v>
      </c>
      <c r="E96" t="s">
        <v>0</v>
      </c>
      <c r="F96" t="s">
        <v>1</v>
      </c>
    </row>
    <row r="97" spans="1:6" x14ac:dyDescent="0.25">
      <c r="A97" s="2">
        <v>43950</v>
      </c>
      <c r="B97">
        <v>23182</v>
      </c>
      <c r="E97" t="s">
        <v>0</v>
      </c>
      <c r="F97" t="s">
        <v>1</v>
      </c>
    </row>
    <row r="98" spans="1:6" x14ac:dyDescent="0.25">
      <c r="A98" s="2">
        <v>43951</v>
      </c>
      <c r="B98">
        <v>24215</v>
      </c>
      <c r="E98" t="s">
        <v>0</v>
      </c>
      <c r="F98" t="s">
        <v>1</v>
      </c>
    </row>
    <row r="99" spans="1:6" x14ac:dyDescent="0.25">
      <c r="A99" s="2">
        <v>43952</v>
      </c>
      <c r="B99">
        <v>24894</v>
      </c>
      <c r="E99" t="s">
        <v>0</v>
      </c>
      <c r="F99" t="s">
        <v>1</v>
      </c>
    </row>
    <row r="100" spans="1:6" x14ac:dyDescent="0.25">
      <c r="A100" s="2">
        <v>43953</v>
      </c>
      <c r="B100">
        <v>25662</v>
      </c>
      <c r="E100" t="s">
        <v>0</v>
      </c>
      <c r="F100" t="s">
        <v>1</v>
      </c>
    </row>
    <row r="101" spans="1:6" x14ac:dyDescent="0.25">
      <c r="A101" s="2">
        <v>43954</v>
      </c>
      <c r="B101">
        <v>26217</v>
      </c>
      <c r="E101" t="s">
        <v>0</v>
      </c>
      <c r="F101" t="s">
        <v>1</v>
      </c>
    </row>
    <row r="102" spans="1:6" x14ac:dyDescent="0.25">
      <c r="A102" s="2">
        <v>43955</v>
      </c>
      <c r="B102">
        <v>27815</v>
      </c>
      <c r="E102" t="s">
        <v>0</v>
      </c>
      <c r="F102" t="s">
        <v>1</v>
      </c>
    </row>
    <row r="103" spans="1:6" x14ac:dyDescent="0.25">
      <c r="A103" s="2">
        <v>43956</v>
      </c>
      <c r="B103">
        <v>28644</v>
      </c>
      <c r="E103" t="s">
        <v>0</v>
      </c>
      <c r="F103" t="s">
        <v>1</v>
      </c>
    </row>
    <row r="104" spans="1:6" x14ac:dyDescent="0.25">
      <c r="A104" s="2">
        <v>43957</v>
      </c>
      <c r="B104">
        <v>29427</v>
      </c>
      <c r="E104" t="s">
        <v>0</v>
      </c>
      <c r="F104" t="s">
        <v>1</v>
      </c>
    </row>
    <row r="105" spans="1:6" x14ac:dyDescent="0.25">
      <c r="A105" s="2">
        <v>43958</v>
      </c>
      <c r="B105">
        <v>30296</v>
      </c>
      <c r="E105" t="s">
        <v>0</v>
      </c>
      <c r="F105" t="s">
        <v>1</v>
      </c>
    </row>
    <row r="106" spans="1:6" x14ac:dyDescent="0.25">
      <c r="A106" s="2">
        <v>43959</v>
      </c>
      <c r="B106">
        <v>31197</v>
      </c>
      <c r="E106" t="s">
        <v>0</v>
      </c>
      <c r="F106" t="s">
        <v>1</v>
      </c>
    </row>
    <row r="107" spans="1:6" x14ac:dyDescent="0.25">
      <c r="A107" s="2">
        <v>43960</v>
      </c>
      <c r="B107">
        <v>31677</v>
      </c>
      <c r="E107" t="s">
        <v>0</v>
      </c>
      <c r="F107" t="s">
        <v>1</v>
      </c>
    </row>
    <row r="108" spans="1:6" x14ac:dyDescent="0.25">
      <c r="A108" s="2">
        <v>43961</v>
      </c>
      <c r="B108">
        <v>32258</v>
      </c>
      <c r="E108" t="s">
        <v>0</v>
      </c>
      <c r="F108" t="s">
        <v>1</v>
      </c>
    </row>
    <row r="109" spans="1:6" x14ac:dyDescent="0.25">
      <c r="A109" s="2">
        <v>43962</v>
      </c>
      <c r="B109">
        <v>33180</v>
      </c>
      <c r="E109" t="s">
        <v>0</v>
      </c>
      <c r="F109" t="s">
        <v>1</v>
      </c>
    </row>
    <row r="110" spans="1:6" x14ac:dyDescent="0.25">
      <c r="A110" s="2">
        <v>43963</v>
      </c>
      <c r="B110">
        <v>34428</v>
      </c>
      <c r="E110" t="s">
        <v>0</v>
      </c>
      <c r="F110" t="s">
        <v>1</v>
      </c>
    </row>
    <row r="111" spans="1:6" x14ac:dyDescent="0.25">
      <c r="A111" s="2">
        <v>43964</v>
      </c>
      <c r="B111">
        <v>35329</v>
      </c>
      <c r="E111" t="s">
        <v>0</v>
      </c>
      <c r="F111" t="s">
        <v>1</v>
      </c>
    </row>
    <row r="112" spans="1:6" x14ac:dyDescent="0.25">
      <c r="A112" s="2">
        <v>43965</v>
      </c>
      <c r="B112">
        <v>36259</v>
      </c>
      <c r="E112" t="s">
        <v>0</v>
      </c>
      <c r="F112" t="s">
        <v>1</v>
      </c>
    </row>
    <row r="113" spans="1:6" x14ac:dyDescent="0.25">
      <c r="A113" s="2">
        <v>43966</v>
      </c>
      <c r="B113">
        <v>37303</v>
      </c>
      <c r="E113" t="s">
        <v>0</v>
      </c>
      <c r="F113" t="s">
        <v>1</v>
      </c>
    </row>
    <row r="114" spans="1:6" x14ac:dyDescent="0.25">
      <c r="A114" s="2">
        <v>43967</v>
      </c>
      <c r="B114">
        <v>37974</v>
      </c>
      <c r="E114" t="s">
        <v>0</v>
      </c>
      <c r="F114" t="s">
        <v>1</v>
      </c>
    </row>
    <row r="115" spans="1:6" x14ac:dyDescent="0.25">
      <c r="A115" s="2">
        <v>43968</v>
      </c>
      <c r="B115">
        <v>38451</v>
      </c>
      <c r="E115" t="s">
        <v>0</v>
      </c>
      <c r="F115" t="s">
        <v>1</v>
      </c>
    </row>
    <row r="116" spans="1:6" x14ac:dyDescent="0.25">
      <c r="A116" s="2">
        <v>43969</v>
      </c>
      <c r="B116">
        <v>39573</v>
      </c>
      <c r="E116" t="s">
        <v>0</v>
      </c>
      <c r="F116" t="s">
        <v>1</v>
      </c>
    </row>
    <row r="117" spans="1:6" x14ac:dyDescent="0.25">
      <c r="A117" s="2">
        <v>43970</v>
      </c>
      <c r="B117">
        <v>40857</v>
      </c>
      <c r="E117" t="s">
        <v>0</v>
      </c>
      <c r="F117" t="s">
        <v>1</v>
      </c>
    </row>
    <row r="118" spans="1:6" x14ac:dyDescent="0.25">
      <c r="A118" s="2">
        <v>43971</v>
      </c>
      <c r="B118">
        <v>42037</v>
      </c>
      <c r="E118" t="s">
        <v>0</v>
      </c>
      <c r="F118" t="s">
        <v>1</v>
      </c>
    </row>
    <row r="119" spans="1:6" x14ac:dyDescent="0.25">
      <c r="A119" s="2">
        <v>43972</v>
      </c>
      <c r="B119">
        <v>43052</v>
      </c>
      <c r="E119" t="s">
        <v>0</v>
      </c>
      <c r="F119" t="s">
        <v>1</v>
      </c>
    </row>
    <row r="120" spans="1:6" x14ac:dyDescent="0.25">
      <c r="A120" s="2">
        <v>43973</v>
      </c>
      <c r="B120">
        <v>44055</v>
      </c>
      <c r="E120" t="s">
        <v>0</v>
      </c>
      <c r="F120" t="s">
        <v>1</v>
      </c>
    </row>
    <row r="121" spans="1:6" x14ac:dyDescent="0.25">
      <c r="A121" s="2">
        <v>43974</v>
      </c>
      <c r="B121">
        <v>44988</v>
      </c>
      <c r="E121" t="s">
        <v>0</v>
      </c>
      <c r="F121" t="s">
        <v>1</v>
      </c>
    </row>
    <row r="122" spans="1:6" x14ac:dyDescent="0.25">
      <c r="A122" s="2">
        <v>43975</v>
      </c>
      <c r="B122">
        <v>46018</v>
      </c>
      <c r="E122" t="s">
        <v>0</v>
      </c>
      <c r="F122" t="s">
        <v>1</v>
      </c>
    </row>
    <row r="123" spans="1:6" x14ac:dyDescent="0.25">
      <c r="A123" s="2">
        <v>43976</v>
      </c>
      <c r="B123">
        <v>47822</v>
      </c>
      <c r="E123" t="s">
        <v>0</v>
      </c>
      <c r="F123" t="s">
        <v>1</v>
      </c>
    </row>
    <row r="124" spans="1:6" x14ac:dyDescent="0.25">
      <c r="A124" s="2">
        <v>43977</v>
      </c>
      <c r="B124">
        <v>48700</v>
      </c>
      <c r="E124" t="s">
        <v>0</v>
      </c>
      <c r="F124" t="s">
        <v>1</v>
      </c>
    </row>
    <row r="125" spans="1:6" x14ac:dyDescent="0.25">
      <c r="A125" s="2">
        <v>43978</v>
      </c>
      <c r="B125">
        <v>49774</v>
      </c>
      <c r="E125" t="s">
        <v>0</v>
      </c>
      <c r="F125" t="s">
        <v>1</v>
      </c>
    </row>
    <row r="126" spans="1:6" x14ac:dyDescent="0.25">
      <c r="A126" s="2">
        <v>43979</v>
      </c>
      <c r="B126">
        <v>51562</v>
      </c>
      <c r="E126" t="s">
        <v>0</v>
      </c>
      <c r="F126" t="s">
        <v>1</v>
      </c>
    </row>
    <row r="127" spans="1:6" x14ac:dyDescent="0.25">
      <c r="A127" s="2">
        <v>43980</v>
      </c>
      <c r="B127">
        <v>53651</v>
      </c>
      <c r="E127" t="s">
        <v>0</v>
      </c>
      <c r="F127" t="s">
        <v>1</v>
      </c>
    </row>
    <row r="128" spans="1:6" x14ac:dyDescent="0.25">
      <c r="A128" s="2">
        <v>43981</v>
      </c>
      <c r="B128">
        <v>54996</v>
      </c>
      <c r="E128" t="s">
        <v>0</v>
      </c>
      <c r="F128" t="s">
        <v>1</v>
      </c>
    </row>
    <row r="129" spans="1:6" x14ac:dyDescent="0.25">
      <c r="A129" s="2">
        <v>43982</v>
      </c>
      <c r="B129">
        <v>55968</v>
      </c>
      <c r="E129" t="s">
        <v>0</v>
      </c>
      <c r="F129" t="s">
        <v>1</v>
      </c>
    </row>
    <row r="130" spans="1:6" x14ac:dyDescent="0.25">
      <c r="A130" s="2">
        <v>43983</v>
      </c>
      <c r="B130">
        <v>57118</v>
      </c>
      <c r="E130" t="s">
        <v>0</v>
      </c>
      <c r="F130" t="s">
        <v>1</v>
      </c>
    </row>
    <row r="131" spans="1:6" x14ac:dyDescent="0.25">
      <c r="A131" s="2">
        <v>43984</v>
      </c>
      <c r="B131">
        <v>58234</v>
      </c>
      <c r="E131" t="s">
        <v>0</v>
      </c>
      <c r="F131" t="s">
        <v>1</v>
      </c>
    </row>
    <row r="132" spans="1:6" x14ac:dyDescent="0.25">
      <c r="A132" s="2">
        <v>43985</v>
      </c>
      <c r="B132">
        <v>59650</v>
      </c>
      <c r="E132" t="s">
        <v>0</v>
      </c>
      <c r="F132" t="s">
        <v>1</v>
      </c>
    </row>
    <row r="133" spans="1:6" x14ac:dyDescent="0.25">
      <c r="A133" s="2">
        <v>43986</v>
      </c>
      <c r="B133">
        <v>61045</v>
      </c>
      <c r="E133" t="s">
        <v>0</v>
      </c>
      <c r="F133" t="s">
        <v>1</v>
      </c>
    </row>
    <row r="134" spans="1:6" x14ac:dyDescent="0.25">
      <c r="A134" s="2">
        <v>43987</v>
      </c>
      <c r="B134">
        <v>62338</v>
      </c>
      <c r="E134" t="s">
        <v>0</v>
      </c>
      <c r="F134" t="s">
        <v>1</v>
      </c>
    </row>
    <row r="135" spans="1:6" x14ac:dyDescent="0.25">
      <c r="A135" s="2">
        <v>43988</v>
      </c>
      <c r="B135">
        <v>63844</v>
      </c>
      <c r="E135" t="s">
        <v>0</v>
      </c>
      <c r="F135" t="s">
        <v>1</v>
      </c>
    </row>
    <row r="136" spans="1:6" x14ac:dyDescent="0.25">
      <c r="A136" s="2">
        <v>43989</v>
      </c>
      <c r="B136">
        <v>64644</v>
      </c>
      <c r="E136" t="s">
        <v>0</v>
      </c>
      <c r="F136" t="s">
        <v>1</v>
      </c>
    </row>
    <row r="137" spans="1:6" x14ac:dyDescent="0.25">
      <c r="A137" s="2">
        <v>43990</v>
      </c>
      <c r="B137">
        <v>65822</v>
      </c>
      <c r="E137" t="s">
        <v>0</v>
      </c>
      <c r="F137" t="s">
        <v>1</v>
      </c>
    </row>
    <row r="138" spans="1:6" x14ac:dyDescent="0.25">
      <c r="A138" s="2">
        <v>43991</v>
      </c>
      <c r="B138">
        <v>67064</v>
      </c>
      <c r="E138" t="s">
        <v>0</v>
      </c>
      <c r="F138" t="s">
        <v>1</v>
      </c>
    </row>
    <row r="139" spans="1:6" x14ac:dyDescent="0.25">
      <c r="A139" s="2">
        <v>43992</v>
      </c>
      <c r="B139">
        <v>68875</v>
      </c>
      <c r="E139" t="s">
        <v>0</v>
      </c>
      <c r="F139" t="s">
        <v>1</v>
      </c>
    </row>
    <row r="140" spans="1:6" x14ac:dyDescent="0.25">
      <c r="A140" s="2">
        <v>43993</v>
      </c>
      <c r="B140">
        <v>70476</v>
      </c>
      <c r="E140" t="s">
        <v>0</v>
      </c>
      <c r="F140" t="s">
        <v>1</v>
      </c>
    </row>
    <row r="141" spans="1:6" x14ac:dyDescent="0.25">
      <c r="A141" s="2">
        <v>43994</v>
      </c>
      <c r="B141">
        <v>72023</v>
      </c>
      <c r="E141" t="s">
        <v>0</v>
      </c>
      <c r="F141" t="s">
        <v>1</v>
      </c>
    </row>
    <row r="142" spans="1:6" x14ac:dyDescent="0.25">
      <c r="A142" s="2">
        <v>43995</v>
      </c>
      <c r="B142">
        <v>73018</v>
      </c>
      <c r="E142" t="s">
        <v>0</v>
      </c>
      <c r="F142" t="s">
        <v>1</v>
      </c>
    </row>
    <row r="143" spans="1:6" x14ac:dyDescent="0.25">
      <c r="A143" s="2">
        <v>43996</v>
      </c>
      <c r="B143">
        <v>73791</v>
      </c>
      <c r="E143" t="s">
        <v>0</v>
      </c>
      <c r="F143" t="s">
        <v>1</v>
      </c>
    </row>
    <row r="144" spans="1:6" x14ac:dyDescent="0.25">
      <c r="A144" s="2">
        <v>43997</v>
      </c>
      <c r="B144">
        <v>75084</v>
      </c>
      <c r="E144" t="s">
        <v>0</v>
      </c>
      <c r="F144" t="s">
        <v>1</v>
      </c>
    </row>
    <row r="145" spans="1:6" x14ac:dyDescent="0.25">
      <c r="A145" s="2">
        <v>43998</v>
      </c>
      <c r="B145">
        <v>77189</v>
      </c>
      <c r="E145" t="s">
        <v>0</v>
      </c>
      <c r="F145" t="s">
        <v>1</v>
      </c>
    </row>
    <row r="146" spans="1:6" x14ac:dyDescent="0.25">
      <c r="A146" s="2">
        <v>43999</v>
      </c>
      <c r="B146">
        <v>78227</v>
      </c>
      <c r="E146" t="s">
        <v>0</v>
      </c>
      <c r="F146" t="s">
        <v>1</v>
      </c>
    </row>
    <row r="147" spans="1:6" x14ac:dyDescent="0.25">
      <c r="A147" s="2">
        <v>44000</v>
      </c>
      <c r="B147">
        <v>79609</v>
      </c>
      <c r="E147" t="s">
        <v>0</v>
      </c>
      <c r="F147" t="s">
        <v>1</v>
      </c>
    </row>
    <row r="148" spans="1:6" x14ac:dyDescent="0.25">
      <c r="A148" s="2">
        <v>44001</v>
      </c>
      <c r="B148">
        <v>81636</v>
      </c>
      <c r="E148" t="s">
        <v>0</v>
      </c>
      <c r="F148" t="s">
        <v>1</v>
      </c>
    </row>
    <row r="149" spans="1:6" x14ac:dyDescent="0.25">
      <c r="A149" s="2">
        <v>44002</v>
      </c>
      <c r="B149">
        <v>83397</v>
      </c>
      <c r="E149" t="s">
        <v>0</v>
      </c>
      <c r="F149" t="s">
        <v>1</v>
      </c>
    </row>
    <row r="150" spans="1:6" x14ac:dyDescent="0.25">
      <c r="A150" s="2">
        <v>44003</v>
      </c>
      <c r="B150">
        <v>85942</v>
      </c>
      <c r="E150" t="s">
        <v>0</v>
      </c>
      <c r="F150" t="s">
        <v>1</v>
      </c>
    </row>
    <row r="151" spans="1:6" x14ac:dyDescent="0.25">
      <c r="A151" s="2">
        <v>44004</v>
      </c>
      <c r="B151">
        <v>88262</v>
      </c>
      <c r="E151" t="s">
        <v>0</v>
      </c>
      <c r="F151" t="s">
        <v>1</v>
      </c>
    </row>
    <row r="152" spans="1:6" x14ac:dyDescent="0.25">
      <c r="A152" s="2">
        <v>44005</v>
      </c>
      <c r="B152">
        <v>89490</v>
      </c>
      <c r="E152" t="s">
        <v>0</v>
      </c>
      <c r="F152" t="s">
        <v>1</v>
      </c>
    </row>
    <row r="153" spans="1:6" x14ac:dyDescent="0.25">
      <c r="A153" s="2">
        <v>44006</v>
      </c>
      <c r="B153">
        <v>91467</v>
      </c>
      <c r="E153" t="s">
        <v>0</v>
      </c>
      <c r="F153" t="s">
        <v>1</v>
      </c>
    </row>
    <row r="154" spans="1:6" x14ac:dyDescent="0.25">
      <c r="A154" s="2">
        <v>44007</v>
      </c>
      <c r="B154">
        <v>93232</v>
      </c>
      <c r="E154" t="s">
        <v>0</v>
      </c>
      <c r="F154" t="s">
        <v>1</v>
      </c>
    </row>
    <row r="155" spans="1:6" x14ac:dyDescent="0.25">
      <c r="A155" s="2">
        <v>44008</v>
      </c>
      <c r="B155">
        <v>95371</v>
      </c>
      <c r="E155" t="s">
        <v>0</v>
      </c>
      <c r="F155" t="s">
        <v>1</v>
      </c>
    </row>
    <row r="156" spans="1:6" x14ac:dyDescent="0.25">
      <c r="A156" s="2">
        <v>44009</v>
      </c>
      <c r="B156">
        <v>97894</v>
      </c>
      <c r="E156" t="s">
        <v>0</v>
      </c>
      <c r="F156" t="s">
        <v>1</v>
      </c>
    </row>
    <row r="157" spans="1:6" x14ac:dyDescent="0.25">
      <c r="A157" s="2">
        <v>44010</v>
      </c>
      <c r="B157">
        <v>100772</v>
      </c>
      <c r="E157" t="s">
        <v>0</v>
      </c>
      <c r="F157" t="s">
        <v>1</v>
      </c>
    </row>
    <row r="158" spans="1:6" x14ac:dyDescent="0.25">
      <c r="A158" s="2">
        <v>44011</v>
      </c>
      <c r="B158">
        <v>103529</v>
      </c>
      <c r="E158" t="s">
        <v>0</v>
      </c>
      <c r="F158" t="s">
        <v>1</v>
      </c>
    </row>
    <row r="159" spans="1:6" x14ac:dyDescent="0.25">
      <c r="A159" s="2">
        <v>44012</v>
      </c>
      <c r="B159">
        <v>105507</v>
      </c>
      <c r="E159" t="s">
        <v>0</v>
      </c>
      <c r="F159" t="s">
        <v>1</v>
      </c>
    </row>
    <row r="160" spans="1:6" x14ac:dyDescent="0.25">
      <c r="A160" s="2">
        <v>44013</v>
      </c>
      <c r="B160">
        <v>107667</v>
      </c>
      <c r="E160" t="s">
        <v>0</v>
      </c>
      <c r="F160" t="s">
        <v>1</v>
      </c>
    </row>
    <row r="161" spans="1:6" x14ac:dyDescent="0.25">
      <c r="A161" s="2">
        <v>44014</v>
      </c>
      <c r="B161">
        <v>110310</v>
      </c>
      <c r="E161" t="s">
        <v>0</v>
      </c>
      <c r="F161" t="s">
        <v>1</v>
      </c>
    </row>
    <row r="162" spans="1:6" x14ac:dyDescent="0.25">
      <c r="A162" s="2">
        <v>44015</v>
      </c>
      <c r="B162">
        <v>113497</v>
      </c>
      <c r="E162" t="s">
        <v>0</v>
      </c>
      <c r="F162" t="s">
        <v>1</v>
      </c>
    </row>
    <row r="163" spans="1:6" x14ac:dyDescent="0.25">
      <c r="A163" s="2">
        <v>44016</v>
      </c>
      <c r="B163">
        <v>114993</v>
      </c>
      <c r="E163" t="s">
        <v>0</v>
      </c>
      <c r="F163" t="s">
        <v>1</v>
      </c>
    </row>
    <row r="164" spans="1:6" x14ac:dyDescent="0.25">
      <c r="A164" s="2">
        <v>44017</v>
      </c>
      <c r="B164">
        <v>116570</v>
      </c>
      <c r="E164" t="s">
        <v>0</v>
      </c>
      <c r="F164" t="s">
        <v>1</v>
      </c>
    </row>
    <row r="165" spans="1:6" x14ac:dyDescent="0.25">
      <c r="A165" s="2">
        <v>44018</v>
      </c>
      <c r="B165">
        <v>120539</v>
      </c>
      <c r="E165" t="s">
        <v>0</v>
      </c>
      <c r="F165" t="s">
        <v>1</v>
      </c>
    </row>
    <row r="166" spans="1:6" x14ac:dyDescent="0.25">
      <c r="A166" s="2">
        <v>44019</v>
      </c>
      <c r="B166">
        <v>123004</v>
      </c>
      <c r="E166" t="s">
        <v>0</v>
      </c>
      <c r="F166" t="s">
        <v>1</v>
      </c>
    </row>
    <row r="167" spans="1:6" x14ac:dyDescent="0.25">
      <c r="A167" s="2">
        <v>44020</v>
      </c>
      <c r="B167">
        <v>124738</v>
      </c>
      <c r="E167" t="s">
        <v>0</v>
      </c>
      <c r="F167" t="s">
        <v>1</v>
      </c>
    </row>
    <row r="168" spans="1:6" x14ac:dyDescent="0.25">
      <c r="A168" s="2">
        <v>44021</v>
      </c>
      <c r="B168">
        <v>127358</v>
      </c>
      <c r="E168" t="s">
        <v>0</v>
      </c>
      <c r="F168" t="s">
        <v>1</v>
      </c>
    </row>
    <row r="169" spans="1:6" x14ac:dyDescent="0.25">
      <c r="A169" s="2">
        <v>44022</v>
      </c>
      <c r="B169">
        <v>130242</v>
      </c>
      <c r="E169" t="s">
        <v>0</v>
      </c>
      <c r="F169" t="s">
        <v>1</v>
      </c>
    </row>
    <row r="170" spans="1:6" x14ac:dyDescent="0.25">
      <c r="A170" s="2">
        <v>44023</v>
      </c>
      <c r="B170">
        <v>133549</v>
      </c>
      <c r="E170" t="s">
        <v>0</v>
      </c>
      <c r="F170" t="s">
        <v>1</v>
      </c>
    </row>
    <row r="171" spans="1:6" x14ac:dyDescent="0.25">
      <c r="A171" s="2">
        <v>44024</v>
      </c>
      <c r="B171">
        <v>136129</v>
      </c>
      <c r="E171" t="s">
        <v>0</v>
      </c>
      <c r="F171" t="s">
        <v>1</v>
      </c>
    </row>
    <row r="172" spans="1:6" x14ac:dyDescent="0.25">
      <c r="A172" s="2">
        <v>44025</v>
      </c>
      <c r="B172">
        <v>140307</v>
      </c>
      <c r="E172" t="s">
        <v>0</v>
      </c>
      <c r="F172" t="s">
        <v>1</v>
      </c>
    </row>
    <row r="173" spans="1:6" x14ac:dyDescent="0.25">
      <c r="A173" s="2">
        <v>44026</v>
      </c>
      <c r="B173">
        <v>143009</v>
      </c>
      <c r="E173" t="s">
        <v>0</v>
      </c>
      <c r="F173" t="s">
        <v>1</v>
      </c>
    </row>
    <row r="174" spans="1:6" x14ac:dyDescent="0.25">
      <c r="A174" s="2">
        <v>44027</v>
      </c>
      <c r="B174">
        <v>147468</v>
      </c>
      <c r="E174" t="s">
        <v>0</v>
      </c>
      <c r="F174" t="s">
        <v>1</v>
      </c>
    </row>
    <row r="175" spans="1:6" x14ac:dyDescent="0.25">
      <c r="A175" s="2">
        <v>44028</v>
      </c>
      <c r="B175">
        <v>150319</v>
      </c>
      <c r="E175" t="s">
        <v>0</v>
      </c>
      <c r="F175" t="s">
        <v>1</v>
      </c>
    </row>
    <row r="176" spans="1:6" x14ac:dyDescent="0.25">
      <c r="A176" s="2">
        <v>44029</v>
      </c>
      <c r="B176">
        <v>153041</v>
      </c>
      <c r="E176" t="s">
        <v>0</v>
      </c>
      <c r="F176" t="s">
        <v>1</v>
      </c>
    </row>
    <row r="177" spans="1:6" x14ac:dyDescent="0.25">
      <c r="A177" s="2">
        <v>44030</v>
      </c>
      <c r="B177">
        <v>155887</v>
      </c>
      <c r="E177" t="s">
        <v>0</v>
      </c>
      <c r="F177" t="s">
        <v>1</v>
      </c>
    </row>
    <row r="178" spans="1:6" x14ac:dyDescent="0.25">
      <c r="A178" s="2">
        <v>44031</v>
      </c>
      <c r="B178">
        <v>159045</v>
      </c>
      <c r="E178" t="s">
        <v>0</v>
      </c>
      <c r="F178" t="s">
        <v>1</v>
      </c>
    </row>
    <row r="179" spans="1:6" x14ac:dyDescent="0.25">
      <c r="A179" s="2">
        <v>44032</v>
      </c>
      <c r="B179">
        <v>161673</v>
      </c>
      <c r="E179" t="s">
        <v>0</v>
      </c>
      <c r="F179" t="s">
        <v>1</v>
      </c>
    </row>
    <row r="180" spans="1:6" x14ac:dyDescent="0.25">
      <c r="A180" s="2">
        <v>44033</v>
      </c>
      <c r="B180">
        <v>164870</v>
      </c>
      <c r="E180" t="s">
        <v>0</v>
      </c>
      <c r="F180" t="s">
        <v>1</v>
      </c>
    </row>
    <row r="181" spans="1:6" x14ac:dyDescent="0.25">
      <c r="A181" s="2">
        <v>44034</v>
      </c>
      <c r="B181">
        <v>166848</v>
      </c>
      <c r="E181" t="s">
        <v>0</v>
      </c>
      <c r="F181" t="s">
        <v>1</v>
      </c>
    </row>
    <row r="182" spans="1:6" x14ac:dyDescent="0.25">
      <c r="A182" s="2">
        <v>44035</v>
      </c>
      <c r="B182">
        <v>168757</v>
      </c>
      <c r="E182" t="s">
        <v>0</v>
      </c>
      <c r="F182" t="s">
        <v>1</v>
      </c>
    </row>
    <row r="183" spans="1:6" x14ac:dyDescent="0.25">
      <c r="A183" s="2">
        <v>44036</v>
      </c>
      <c r="B183">
        <v>172325</v>
      </c>
      <c r="E183" t="s">
        <v>0</v>
      </c>
      <c r="F183" t="s">
        <v>1</v>
      </c>
    </row>
    <row r="184" spans="1:6" x14ac:dyDescent="0.25">
      <c r="A184" s="2">
        <v>44037</v>
      </c>
      <c r="B184">
        <v>173995</v>
      </c>
      <c r="E184" t="s">
        <v>0</v>
      </c>
      <c r="F184" t="s">
        <v>1</v>
      </c>
    </row>
    <row r="185" spans="1:6" x14ac:dyDescent="0.25">
      <c r="A185" s="2">
        <v>44038</v>
      </c>
      <c r="B185">
        <v>176028</v>
      </c>
      <c r="E185" t="s">
        <v>0</v>
      </c>
      <c r="F185" t="s">
        <v>1</v>
      </c>
    </row>
    <row r="186" spans="1:6" x14ac:dyDescent="0.25">
      <c r="A186" s="2">
        <v>44039</v>
      </c>
      <c r="B186">
        <v>178642</v>
      </c>
      <c r="E186" t="s">
        <v>0</v>
      </c>
      <c r="F186" t="s">
        <v>1</v>
      </c>
    </row>
    <row r="187" spans="1:6" x14ac:dyDescent="0.25">
      <c r="A187" s="2">
        <v>44040</v>
      </c>
      <c r="B187">
        <v>183383</v>
      </c>
      <c r="E187" t="s">
        <v>0</v>
      </c>
      <c r="F187" t="s">
        <v>1</v>
      </c>
    </row>
    <row r="188" spans="1:6" x14ac:dyDescent="0.25">
      <c r="A188" s="2">
        <v>44041</v>
      </c>
      <c r="B188">
        <v>185872</v>
      </c>
      <c r="E188" t="s">
        <v>0</v>
      </c>
      <c r="F188" t="s">
        <v>1</v>
      </c>
    </row>
    <row r="189" spans="1:6" x14ac:dyDescent="0.25">
      <c r="A189" s="2">
        <v>44042</v>
      </c>
      <c r="B189">
        <v>188481</v>
      </c>
      <c r="E189" t="s">
        <v>0</v>
      </c>
      <c r="F189" t="s">
        <v>1</v>
      </c>
    </row>
    <row r="190" spans="1:6" x14ac:dyDescent="0.25">
      <c r="A190" s="2">
        <v>44043</v>
      </c>
      <c r="B190">
        <v>190693</v>
      </c>
      <c r="E190" t="s">
        <v>0</v>
      </c>
      <c r="F190" t="s">
        <v>1</v>
      </c>
    </row>
    <row r="191" spans="1:6" x14ac:dyDescent="0.25">
      <c r="A191" s="2">
        <v>44044</v>
      </c>
      <c r="B191">
        <v>192167</v>
      </c>
      <c r="E191" t="s">
        <v>0</v>
      </c>
      <c r="F191" t="s">
        <v>1</v>
      </c>
    </row>
    <row r="192" spans="1:6" x14ac:dyDescent="0.25">
      <c r="A192" s="2">
        <v>44045</v>
      </c>
      <c r="B192">
        <v>193788</v>
      </c>
      <c r="E192" t="s">
        <v>0</v>
      </c>
      <c r="F192" t="s">
        <v>1</v>
      </c>
    </row>
    <row r="193" spans="1:6" x14ac:dyDescent="0.25">
      <c r="A193" s="2">
        <v>44046</v>
      </c>
      <c r="B193">
        <v>195614</v>
      </c>
      <c r="E193" t="s">
        <v>0</v>
      </c>
      <c r="F193" t="s">
        <v>1</v>
      </c>
    </row>
    <row r="194" spans="1:6" x14ac:dyDescent="0.25">
      <c r="A194" s="2">
        <v>44047</v>
      </c>
      <c r="B194">
        <v>197912</v>
      </c>
      <c r="E194" t="s">
        <v>0</v>
      </c>
      <c r="F194" t="s">
        <v>1</v>
      </c>
    </row>
    <row r="195" spans="1:6" x14ac:dyDescent="0.25">
      <c r="A195" s="2">
        <v>44048</v>
      </c>
      <c r="B195">
        <v>201106</v>
      </c>
      <c r="E195" t="s">
        <v>0</v>
      </c>
      <c r="F195" t="s">
        <v>1</v>
      </c>
    </row>
    <row r="196" spans="1:6" x14ac:dyDescent="0.25">
      <c r="A196" s="2">
        <v>44049</v>
      </c>
      <c r="B196">
        <v>204167</v>
      </c>
      <c r="E196" t="s">
        <v>0</v>
      </c>
      <c r="F196" t="s">
        <v>1</v>
      </c>
    </row>
    <row r="197" spans="1:6" x14ac:dyDescent="0.25">
      <c r="A197" s="2">
        <v>44050</v>
      </c>
      <c r="B197">
        <v>206761</v>
      </c>
      <c r="E197" t="s">
        <v>0</v>
      </c>
      <c r="F197" t="s">
        <v>1</v>
      </c>
    </row>
    <row r="198" spans="1:6" x14ac:dyDescent="0.25">
      <c r="A198" s="2">
        <v>44051</v>
      </c>
      <c r="B198">
        <v>208528</v>
      </c>
      <c r="E198" t="s">
        <v>0</v>
      </c>
      <c r="F198" t="s">
        <v>1</v>
      </c>
    </row>
    <row r="199" spans="1:6" x14ac:dyDescent="0.25">
      <c r="A199" s="2">
        <v>44052</v>
      </c>
      <c r="B199">
        <v>210424</v>
      </c>
      <c r="E199" t="s">
        <v>0</v>
      </c>
      <c r="F199" t="s">
        <v>1</v>
      </c>
    </row>
    <row r="200" spans="1:6" x14ac:dyDescent="0.25">
      <c r="A200" s="2">
        <v>44053</v>
      </c>
      <c r="B200">
        <v>211808</v>
      </c>
      <c r="E200" t="s">
        <v>0</v>
      </c>
      <c r="F200" t="s">
        <v>1</v>
      </c>
    </row>
    <row r="201" spans="1:6" x14ac:dyDescent="0.25">
      <c r="A201" s="2">
        <v>44054</v>
      </c>
      <c r="B201">
        <v>214197</v>
      </c>
      <c r="E201" t="s">
        <v>0</v>
      </c>
      <c r="F201" t="s">
        <v>1</v>
      </c>
    </row>
    <row r="202" spans="1:6" x14ac:dyDescent="0.25">
      <c r="A202" s="2">
        <v>44055</v>
      </c>
      <c r="B202">
        <v>216139</v>
      </c>
      <c r="E202" t="s">
        <v>0</v>
      </c>
      <c r="F202" t="s">
        <v>1</v>
      </c>
    </row>
    <row r="203" spans="1:6" x14ac:dyDescent="0.25">
      <c r="A203" s="2">
        <v>44056</v>
      </c>
      <c r="B203">
        <v>218693</v>
      </c>
      <c r="E203" t="s">
        <v>0</v>
      </c>
      <c r="F203" t="s">
        <v>1</v>
      </c>
    </row>
    <row r="204" spans="1:6" x14ac:dyDescent="0.25">
      <c r="A204" s="2">
        <v>44057</v>
      </c>
      <c r="B204">
        <v>220762</v>
      </c>
      <c r="E204" t="s">
        <v>0</v>
      </c>
      <c r="F204" t="s">
        <v>1</v>
      </c>
    </row>
    <row r="205" spans="1:6" x14ac:dyDescent="0.25">
      <c r="A205" s="2">
        <v>44058</v>
      </c>
      <c r="B205">
        <v>221950</v>
      </c>
      <c r="E205" t="s">
        <v>0</v>
      </c>
      <c r="F205" t="s">
        <v>1</v>
      </c>
    </row>
    <row r="206" spans="1:6" x14ac:dyDescent="0.25">
      <c r="A206" s="2">
        <v>44059</v>
      </c>
      <c r="B206">
        <v>223131</v>
      </c>
      <c r="E206" t="s">
        <v>0</v>
      </c>
      <c r="F206" t="s">
        <v>1</v>
      </c>
    </row>
    <row r="207" spans="1:6" x14ac:dyDescent="0.25">
      <c r="A207" s="2">
        <v>44060</v>
      </c>
      <c r="B207">
        <v>224031</v>
      </c>
      <c r="E207" t="s">
        <v>0</v>
      </c>
      <c r="F207" t="s">
        <v>1</v>
      </c>
    </row>
    <row r="208" spans="1:6" x14ac:dyDescent="0.25">
      <c r="A208" s="2">
        <v>44061</v>
      </c>
      <c r="B208">
        <v>225827</v>
      </c>
      <c r="E208" t="s">
        <v>0</v>
      </c>
      <c r="F208" t="s">
        <v>1</v>
      </c>
    </row>
    <row r="209" spans="1:6" x14ac:dyDescent="0.25">
      <c r="A209" s="2">
        <v>44062</v>
      </c>
      <c r="B209">
        <v>227346</v>
      </c>
      <c r="E209" t="s">
        <v>0</v>
      </c>
      <c r="F209" t="s">
        <v>1</v>
      </c>
    </row>
    <row r="210" spans="1:6" x14ac:dyDescent="0.25">
      <c r="A210" s="2">
        <v>44063</v>
      </c>
      <c r="B210">
        <v>229054</v>
      </c>
      <c r="E210" t="s">
        <v>0</v>
      </c>
      <c r="F210" t="s">
        <v>1</v>
      </c>
    </row>
    <row r="211" spans="1:6" x14ac:dyDescent="0.25">
      <c r="A211" s="2">
        <v>44064</v>
      </c>
      <c r="B211">
        <v>230662</v>
      </c>
      <c r="E211" t="s">
        <v>0</v>
      </c>
      <c r="F211" t="s">
        <v>1</v>
      </c>
    </row>
    <row r="212" spans="1:6" x14ac:dyDescent="0.25">
      <c r="A212" s="2">
        <v>44065</v>
      </c>
      <c r="B212">
        <v>231695</v>
      </c>
      <c r="E212" t="s">
        <v>0</v>
      </c>
      <c r="F212" t="s">
        <v>1</v>
      </c>
    </row>
    <row r="213" spans="1:6" x14ac:dyDescent="0.25">
      <c r="A213" s="2">
        <v>44066</v>
      </c>
      <c r="B213">
        <v>232893</v>
      </c>
      <c r="E213" t="s">
        <v>0</v>
      </c>
      <c r="F213" t="s">
        <v>1</v>
      </c>
    </row>
    <row r="214" spans="1:6" x14ac:dyDescent="0.25">
      <c r="A214" s="2">
        <v>44067</v>
      </c>
      <c r="B214">
        <v>233777</v>
      </c>
      <c r="E214" t="s">
        <v>0</v>
      </c>
      <c r="F214" t="s">
        <v>1</v>
      </c>
    </row>
    <row r="215" spans="1:6" x14ac:dyDescent="0.25">
      <c r="A215" s="2">
        <v>44068</v>
      </c>
      <c r="B215">
        <v>235386</v>
      </c>
      <c r="E215" t="s">
        <v>0</v>
      </c>
      <c r="F215" t="s">
        <v>1</v>
      </c>
    </row>
    <row r="216" spans="1:6" x14ac:dyDescent="0.25">
      <c r="A216" s="2">
        <v>44069</v>
      </c>
      <c r="B216">
        <v>236986</v>
      </c>
      <c r="E216" t="s">
        <v>0</v>
      </c>
      <c r="F216" t="s">
        <v>1</v>
      </c>
    </row>
    <row r="217" spans="1:6" x14ac:dyDescent="0.25">
      <c r="A217" s="2">
        <v>44070</v>
      </c>
      <c r="B217">
        <v>238458</v>
      </c>
      <c r="E217" t="s">
        <v>0</v>
      </c>
      <c r="F217" t="s">
        <v>1</v>
      </c>
    </row>
    <row r="218" spans="1:6" x14ac:dyDescent="0.25">
      <c r="A218" s="2">
        <v>44071</v>
      </c>
      <c r="B218">
        <v>239756</v>
      </c>
      <c r="E218" t="s">
        <v>0</v>
      </c>
      <c r="F218" t="s">
        <v>1</v>
      </c>
    </row>
    <row r="219" spans="1:6" x14ac:dyDescent="0.25">
      <c r="A219" s="2">
        <v>44072</v>
      </c>
      <c r="B219">
        <v>240749</v>
      </c>
      <c r="E219" t="s">
        <v>0</v>
      </c>
      <c r="F219" t="s">
        <v>1</v>
      </c>
    </row>
    <row r="220" spans="1:6" x14ac:dyDescent="0.25">
      <c r="A220" s="2">
        <v>44073</v>
      </c>
      <c r="B220">
        <v>241768</v>
      </c>
      <c r="E220" t="s">
        <v>0</v>
      </c>
      <c r="F220" t="s">
        <v>1</v>
      </c>
    </row>
    <row r="221" spans="1:6" x14ac:dyDescent="0.25">
      <c r="A221" s="2">
        <v>44074</v>
      </c>
      <c r="B221">
        <v>242521</v>
      </c>
      <c r="E221" t="s">
        <v>0</v>
      </c>
      <c r="F221" t="s">
        <v>1</v>
      </c>
    </row>
    <row r="222" spans="1:6" x14ac:dyDescent="0.25">
      <c r="A222" s="2">
        <v>44075</v>
      </c>
      <c r="B222">
        <v>243935</v>
      </c>
      <c r="E222" t="s">
        <v>0</v>
      </c>
      <c r="F222" t="s">
        <v>1</v>
      </c>
    </row>
    <row r="223" spans="1:6" x14ac:dyDescent="0.25">
      <c r="A223" s="2">
        <v>44076</v>
      </c>
      <c r="B223">
        <v>244999</v>
      </c>
      <c r="E223" t="s">
        <v>0</v>
      </c>
      <c r="F223" t="s">
        <v>1</v>
      </c>
    </row>
    <row r="224" spans="1:6" x14ac:dyDescent="0.25">
      <c r="A224" s="2">
        <v>44077</v>
      </c>
      <c r="B224">
        <v>246407</v>
      </c>
      <c r="E224" t="s">
        <v>0</v>
      </c>
      <c r="F224" t="s">
        <v>1</v>
      </c>
    </row>
    <row r="225" spans="1:6" x14ac:dyDescent="0.25">
      <c r="A225" s="2">
        <v>44078</v>
      </c>
      <c r="B225">
        <v>247542</v>
      </c>
      <c r="E225" t="s">
        <v>0</v>
      </c>
      <c r="F225" t="s">
        <v>1</v>
      </c>
    </row>
    <row r="226" spans="1:6" x14ac:dyDescent="0.25">
      <c r="A226" s="2">
        <v>44079</v>
      </c>
      <c r="B226">
        <v>248334</v>
      </c>
      <c r="E226" t="s">
        <v>0</v>
      </c>
      <c r="F226" t="s">
        <v>1</v>
      </c>
    </row>
    <row r="227" spans="1:6" x14ac:dyDescent="0.25">
      <c r="A227" s="2">
        <v>44080</v>
      </c>
      <c r="B227">
        <v>248821</v>
      </c>
      <c r="E227" t="s">
        <v>0</v>
      </c>
      <c r="F227" t="s">
        <v>1</v>
      </c>
    </row>
    <row r="228" spans="1:6" x14ac:dyDescent="0.25">
      <c r="A228" s="2">
        <v>44081</v>
      </c>
      <c r="B228">
        <v>249241</v>
      </c>
      <c r="E228" t="s">
        <v>0</v>
      </c>
      <c r="F228" t="s">
        <v>1</v>
      </c>
    </row>
    <row r="229" spans="1:6" x14ac:dyDescent="0.25">
      <c r="A229" s="2">
        <v>44082</v>
      </c>
      <c r="B229">
        <v>249859</v>
      </c>
      <c r="E229" t="s">
        <v>0</v>
      </c>
      <c r="F229" t="s">
        <v>1</v>
      </c>
    </row>
    <row r="230" spans="1:6" x14ac:dyDescent="0.25">
      <c r="A230" s="2">
        <v>44083</v>
      </c>
      <c r="B230">
        <v>251024</v>
      </c>
      <c r="E230" t="s">
        <v>0</v>
      </c>
      <c r="F230" t="s">
        <v>1</v>
      </c>
    </row>
    <row r="231" spans="1:6" x14ac:dyDescent="0.25">
      <c r="A231" s="2">
        <v>44084</v>
      </c>
      <c r="B231">
        <v>252066</v>
      </c>
      <c r="E231" t="s">
        <v>0</v>
      </c>
      <c r="F231" t="s">
        <v>1</v>
      </c>
    </row>
    <row r="232" spans="1:6" x14ac:dyDescent="0.25">
      <c r="A232" s="2">
        <v>44085</v>
      </c>
      <c r="B232">
        <v>253176</v>
      </c>
      <c r="E232" t="s">
        <v>0</v>
      </c>
      <c r="F232" t="s">
        <v>1</v>
      </c>
    </row>
    <row r="233" spans="1:6" x14ac:dyDescent="0.25">
      <c r="A233" s="2">
        <v>44086</v>
      </c>
      <c r="B233">
        <v>253985</v>
      </c>
      <c r="E233" t="s">
        <v>0</v>
      </c>
      <c r="F233" t="s">
        <v>1</v>
      </c>
    </row>
    <row r="234" spans="1:6" x14ac:dyDescent="0.25">
      <c r="A234" s="2">
        <v>44087</v>
      </c>
      <c r="B234">
        <v>254656</v>
      </c>
      <c r="E234" t="s">
        <v>0</v>
      </c>
      <c r="F234" t="s">
        <v>1</v>
      </c>
    </row>
    <row r="235" spans="1:6" x14ac:dyDescent="0.25">
      <c r="A235" s="2">
        <v>44088</v>
      </c>
      <c r="B235">
        <v>255049</v>
      </c>
      <c r="E235" t="s">
        <v>0</v>
      </c>
      <c r="F235" t="s">
        <v>1</v>
      </c>
    </row>
    <row r="236" spans="1:6" x14ac:dyDescent="0.25">
      <c r="A236" s="2">
        <v>44089</v>
      </c>
      <c r="B236">
        <v>256148</v>
      </c>
      <c r="E236" t="s">
        <v>0</v>
      </c>
      <c r="F236" t="s">
        <v>1</v>
      </c>
    </row>
    <row r="237" spans="1:6" x14ac:dyDescent="0.25">
      <c r="A237" s="2">
        <v>44090</v>
      </c>
      <c r="B237">
        <v>257271</v>
      </c>
      <c r="E237" t="s">
        <v>0</v>
      </c>
      <c r="F237" t="s">
        <v>1</v>
      </c>
    </row>
    <row r="238" spans="1:6" x14ac:dyDescent="0.25">
      <c r="A238" s="2">
        <v>44091</v>
      </c>
      <c r="B238">
        <v>258516</v>
      </c>
      <c r="E238" t="s">
        <v>0</v>
      </c>
      <c r="F238" t="s">
        <v>1</v>
      </c>
    </row>
    <row r="239" spans="1:6" x14ac:dyDescent="0.25">
      <c r="A239" s="2">
        <v>44092</v>
      </c>
      <c r="B239">
        <v>259817</v>
      </c>
      <c r="E239" t="s">
        <v>0</v>
      </c>
      <c r="F239" t="s">
        <v>1</v>
      </c>
    </row>
    <row r="240" spans="1:6" x14ac:dyDescent="0.25">
      <c r="A240" s="2">
        <v>44093</v>
      </c>
      <c r="B240">
        <v>260797</v>
      </c>
      <c r="E240" t="s">
        <v>0</v>
      </c>
      <c r="F240" t="s">
        <v>1</v>
      </c>
    </row>
    <row r="241" spans="1:6" x14ac:dyDescent="0.25">
      <c r="A241" s="2">
        <v>44094</v>
      </c>
      <c r="B241">
        <v>261446</v>
      </c>
      <c r="E241" t="s">
        <v>0</v>
      </c>
      <c r="F241" t="s">
        <v>1</v>
      </c>
    </row>
    <row r="242" spans="1:6" x14ac:dyDescent="0.25">
      <c r="A242" s="2">
        <v>44095</v>
      </c>
      <c r="B242">
        <v>262133</v>
      </c>
      <c r="E242" t="s">
        <v>0</v>
      </c>
      <c r="F242" t="s">
        <v>1</v>
      </c>
    </row>
    <row r="243" spans="1:6" x14ac:dyDescent="0.25">
      <c r="A243" s="2">
        <v>44096</v>
      </c>
      <c r="B243">
        <v>263333</v>
      </c>
      <c r="E243" t="s">
        <v>0</v>
      </c>
      <c r="F243" t="s">
        <v>1</v>
      </c>
    </row>
    <row r="244" spans="1:6" x14ac:dyDescent="0.25">
      <c r="A244" s="2">
        <v>44097</v>
      </c>
      <c r="B244">
        <v>264414</v>
      </c>
      <c r="E244" t="s">
        <v>0</v>
      </c>
      <c r="F244" t="s">
        <v>1</v>
      </c>
    </row>
    <row r="245" spans="1:6" x14ac:dyDescent="0.25">
      <c r="A245" s="2">
        <v>44098</v>
      </c>
      <c r="B245">
        <v>265775</v>
      </c>
      <c r="E245" t="s">
        <v>0</v>
      </c>
      <c r="F245" t="s">
        <v>1</v>
      </c>
    </row>
    <row r="246" spans="1:6" x14ac:dyDescent="0.25">
      <c r="A246" s="2">
        <v>44099</v>
      </c>
      <c r="B246">
        <v>266988</v>
      </c>
      <c r="E246" t="s">
        <v>0</v>
      </c>
      <c r="F246" t="s">
        <v>1</v>
      </c>
    </row>
    <row r="247" spans="1:6" x14ac:dyDescent="0.25">
      <c r="A247" s="2">
        <v>44100</v>
      </c>
      <c r="B247">
        <v>267801</v>
      </c>
      <c r="E247" t="s">
        <v>0</v>
      </c>
      <c r="F247" t="s">
        <v>1</v>
      </c>
    </row>
    <row r="248" spans="1:6" x14ac:dyDescent="0.25">
      <c r="A248" s="2">
        <v>44101</v>
      </c>
      <c r="B248">
        <v>268455</v>
      </c>
      <c r="E248" t="s">
        <v>0</v>
      </c>
      <c r="F248" t="s">
        <v>1</v>
      </c>
    </row>
    <row r="249" spans="1:6" x14ac:dyDescent="0.25">
      <c r="A249" s="2">
        <v>44102</v>
      </c>
      <c r="B249">
        <v>269284</v>
      </c>
      <c r="E249" t="s">
        <v>0</v>
      </c>
      <c r="F249" t="s">
        <v>1</v>
      </c>
    </row>
    <row r="250" spans="1:6" x14ac:dyDescent="0.25">
      <c r="A250" s="2">
        <v>44103</v>
      </c>
      <c r="B250">
        <v>270299</v>
      </c>
      <c r="E250" t="s">
        <v>0</v>
      </c>
      <c r="F250" t="s">
        <v>1</v>
      </c>
    </row>
    <row r="251" spans="1:6" x14ac:dyDescent="0.25">
      <c r="A251" s="2">
        <v>44104</v>
      </c>
      <c r="B251">
        <v>271371</v>
      </c>
      <c r="E251" t="s">
        <v>0</v>
      </c>
      <c r="F251" t="s">
        <v>1</v>
      </c>
    </row>
    <row r="252" spans="1:6" x14ac:dyDescent="0.25">
      <c r="A252" s="2">
        <v>44105</v>
      </c>
      <c r="B252">
        <v>272653</v>
      </c>
      <c r="E252" t="s">
        <v>0</v>
      </c>
      <c r="F252" t="s">
        <v>1</v>
      </c>
    </row>
    <row r="253" spans="1:6" x14ac:dyDescent="0.25">
      <c r="A253" s="2">
        <v>44106</v>
      </c>
      <c r="B253">
        <v>273638</v>
      </c>
      <c r="E253" t="s">
        <v>0</v>
      </c>
      <c r="F253" t="s">
        <v>1</v>
      </c>
    </row>
    <row r="254" spans="1:6" x14ac:dyDescent="0.25">
      <c r="A254" s="2">
        <v>44107</v>
      </c>
      <c r="B254">
        <v>274565</v>
      </c>
      <c r="E254" t="s">
        <v>0</v>
      </c>
      <c r="F254" t="s">
        <v>1</v>
      </c>
    </row>
    <row r="255" spans="1:6" x14ac:dyDescent="0.25">
      <c r="A255" s="2">
        <v>44108</v>
      </c>
      <c r="B255">
        <v>274942</v>
      </c>
      <c r="E255" t="s">
        <v>0</v>
      </c>
      <c r="F255" t="s">
        <v>1</v>
      </c>
    </row>
    <row r="256" spans="1:6" x14ac:dyDescent="0.25">
      <c r="A256" s="2">
        <v>44109</v>
      </c>
      <c r="B256">
        <v>275856</v>
      </c>
      <c r="E256" t="s">
        <v>0</v>
      </c>
      <c r="F256" t="s">
        <v>1</v>
      </c>
    </row>
    <row r="257" spans="1:6" x14ac:dyDescent="0.25">
      <c r="A257" s="2">
        <v>44110</v>
      </c>
      <c r="B257">
        <v>277445</v>
      </c>
      <c r="E257" t="s">
        <v>0</v>
      </c>
      <c r="F257" t="s">
        <v>1</v>
      </c>
    </row>
    <row r="258" spans="1:6" x14ac:dyDescent="0.25">
      <c r="A258" s="2">
        <v>44111</v>
      </c>
      <c r="B258">
        <v>278665</v>
      </c>
      <c r="E258" t="s">
        <v>0</v>
      </c>
      <c r="F258" t="s">
        <v>1</v>
      </c>
    </row>
    <row r="259" spans="1:6" x14ac:dyDescent="0.25">
      <c r="A259" s="2">
        <v>44112</v>
      </c>
      <c r="B259">
        <v>279909</v>
      </c>
      <c r="E259" t="s">
        <v>0</v>
      </c>
      <c r="F259" t="s">
        <v>1</v>
      </c>
    </row>
    <row r="260" spans="1:6" x14ac:dyDescent="0.25">
      <c r="A260" s="2">
        <v>44113</v>
      </c>
      <c r="B260">
        <v>281165</v>
      </c>
      <c r="E260" t="s">
        <v>0</v>
      </c>
      <c r="F260" t="s">
        <v>1</v>
      </c>
    </row>
    <row r="261" spans="1:6" x14ac:dyDescent="0.25">
      <c r="A261" s="2">
        <v>44114</v>
      </c>
      <c r="B261">
        <v>282135</v>
      </c>
      <c r="E261" t="s">
        <v>0</v>
      </c>
      <c r="F261" t="s">
        <v>1</v>
      </c>
    </row>
    <row r="262" spans="1:6" x14ac:dyDescent="0.25">
      <c r="A262" s="2">
        <v>44115</v>
      </c>
      <c r="B262">
        <v>282982</v>
      </c>
      <c r="E262" t="s">
        <v>0</v>
      </c>
      <c r="F262" t="s">
        <v>1</v>
      </c>
    </row>
    <row r="263" spans="1:6" x14ac:dyDescent="0.25">
      <c r="A263" s="2">
        <v>44116</v>
      </c>
      <c r="B263">
        <v>283750</v>
      </c>
      <c r="E263" t="s">
        <v>0</v>
      </c>
      <c r="F263" t="s">
        <v>1</v>
      </c>
    </row>
    <row r="264" spans="1:6" x14ac:dyDescent="0.25">
      <c r="A264" s="2">
        <v>44117</v>
      </c>
      <c r="B264">
        <v>285016</v>
      </c>
      <c r="E264" t="s">
        <v>0</v>
      </c>
      <c r="F264" t="s">
        <v>1</v>
      </c>
    </row>
    <row r="265" spans="1:6" x14ac:dyDescent="0.25">
      <c r="A265" s="2">
        <v>44118</v>
      </c>
      <c r="B265">
        <v>286183</v>
      </c>
      <c r="E265" t="s">
        <v>0</v>
      </c>
      <c r="F265" t="s">
        <v>1</v>
      </c>
    </row>
    <row r="266" spans="1:6" x14ac:dyDescent="0.25">
      <c r="A266" s="2">
        <v>44119</v>
      </c>
      <c r="B266">
        <v>287222</v>
      </c>
      <c r="E266" t="s">
        <v>0</v>
      </c>
      <c r="F266" t="s">
        <v>1</v>
      </c>
    </row>
    <row r="267" spans="1:6" x14ac:dyDescent="0.25">
      <c r="A267" s="2">
        <v>44120</v>
      </c>
      <c r="B267">
        <v>288136</v>
      </c>
      <c r="E267" t="s">
        <v>0</v>
      </c>
      <c r="F267" t="s">
        <v>1</v>
      </c>
    </row>
    <row r="268" spans="1:6" x14ac:dyDescent="0.25">
      <c r="A268" s="2">
        <v>44121</v>
      </c>
      <c r="B268">
        <v>288451</v>
      </c>
      <c r="E268" t="s">
        <v>0</v>
      </c>
      <c r="F268" t="s">
        <v>1</v>
      </c>
    </row>
    <row r="269" spans="1:6" x14ac:dyDescent="0.25">
      <c r="A269" s="2">
        <v>44122</v>
      </c>
      <c r="B269">
        <v>289366</v>
      </c>
      <c r="E269" t="s">
        <v>0</v>
      </c>
      <c r="F269" t="s">
        <v>1</v>
      </c>
    </row>
    <row r="270" spans="1:6" x14ac:dyDescent="0.25">
      <c r="A270" s="2">
        <v>44123</v>
      </c>
      <c r="B270">
        <v>290009</v>
      </c>
      <c r="E270" t="s">
        <v>0</v>
      </c>
      <c r="F270" t="s">
        <v>1</v>
      </c>
    </row>
    <row r="271" spans="1:6" x14ac:dyDescent="0.25">
      <c r="A271" s="2">
        <v>44124</v>
      </c>
      <c r="B271">
        <v>290486</v>
      </c>
      <c r="E271" t="s">
        <v>0</v>
      </c>
      <c r="F271" t="s">
        <v>1</v>
      </c>
    </row>
    <row r="272" spans="1:6" x14ac:dyDescent="0.25">
      <c r="A272" s="2">
        <v>44125</v>
      </c>
      <c r="B272">
        <v>294065</v>
      </c>
      <c r="E272" t="s">
        <v>0</v>
      </c>
      <c r="F272" t="s">
        <v>1</v>
      </c>
    </row>
    <row r="273" spans="1:6" x14ac:dyDescent="0.25">
      <c r="A273" s="2">
        <v>44126</v>
      </c>
      <c r="B273">
        <v>296821</v>
      </c>
      <c r="E273" t="s">
        <v>0</v>
      </c>
      <c r="F273" t="s">
        <v>1</v>
      </c>
    </row>
    <row r="274" spans="1:6" x14ac:dyDescent="0.25">
      <c r="A274" s="2">
        <v>44127</v>
      </c>
      <c r="B274">
        <v>298937</v>
      </c>
      <c r="E274" t="s">
        <v>0</v>
      </c>
      <c r="F274" t="s">
        <v>1</v>
      </c>
    </row>
    <row r="275" spans="1:6" x14ac:dyDescent="0.25">
      <c r="A275" s="2">
        <v>44128</v>
      </c>
      <c r="B275">
        <v>299760</v>
      </c>
      <c r="E275" t="s">
        <v>0</v>
      </c>
      <c r="F275" t="s">
        <v>1</v>
      </c>
    </row>
    <row r="276" spans="1:6" x14ac:dyDescent="0.25">
      <c r="A276" s="2">
        <v>44129</v>
      </c>
      <c r="B276">
        <v>300614</v>
      </c>
      <c r="E276" t="s">
        <v>0</v>
      </c>
      <c r="F276" t="s">
        <v>1</v>
      </c>
    </row>
    <row r="277" spans="1:6" x14ac:dyDescent="0.25">
      <c r="A277" s="2">
        <v>44130</v>
      </c>
      <c r="B277">
        <v>302077</v>
      </c>
      <c r="E277" t="s">
        <v>0</v>
      </c>
      <c r="F277" t="s">
        <v>1</v>
      </c>
    </row>
    <row r="278" spans="1:6" x14ac:dyDescent="0.25">
      <c r="A278" s="2">
        <v>44131</v>
      </c>
      <c r="B278">
        <v>303369</v>
      </c>
      <c r="E278" t="s">
        <v>0</v>
      </c>
      <c r="F278" t="s">
        <v>1</v>
      </c>
    </row>
    <row r="279" spans="1:6" x14ac:dyDescent="0.25">
      <c r="A279" s="2">
        <v>44132</v>
      </c>
      <c r="B279">
        <v>305070</v>
      </c>
      <c r="E279" t="s">
        <v>0</v>
      </c>
      <c r="F279" t="s">
        <v>1</v>
      </c>
    </row>
    <row r="280" spans="1:6" x14ac:dyDescent="0.25">
      <c r="A280" s="2">
        <v>44133</v>
      </c>
      <c r="B280">
        <v>306327</v>
      </c>
      <c r="E280" t="s">
        <v>0</v>
      </c>
      <c r="F280" t="s">
        <v>1</v>
      </c>
    </row>
    <row r="281" spans="1:6" x14ac:dyDescent="0.25">
      <c r="A281" s="2">
        <v>44134</v>
      </c>
      <c r="B281">
        <v>307618</v>
      </c>
      <c r="E281" t="s">
        <v>0</v>
      </c>
      <c r="F281" t="s">
        <v>1</v>
      </c>
    </row>
    <row r="282" spans="1:6" x14ac:dyDescent="0.25">
      <c r="A282" s="2">
        <v>44135</v>
      </c>
      <c r="B282">
        <v>309190</v>
      </c>
      <c r="E282" t="s">
        <v>0</v>
      </c>
      <c r="F282" t="s">
        <v>1</v>
      </c>
    </row>
    <row r="283" spans="1:6" x14ac:dyDescent="0.25">
      <c r="A283" s="2">
        <v>44136</v>
      </c>
      <c r="B283">
        <v>310595</v>
      </c>
      <c r="E283" t="s">
        <v>0</v>
      </c>
      <c r="F283" t="s">
        <v>1</v>
      </c>
    </row>
    <row r="284" spans="1:6" x14ac:dyDescent="0.25">
      <c r="A284" s="2">
        <v>44137</v>
      </c>
      <c r="B284">
        <v>311745</v>
      </c>
      <c r="E284" t="s">
        <v>0</v>
      </c>
      <c r="F284" t="s">
        <v>1</v>
      </c>
    </row>
    <row r="285" spans="1:6" x14ac:dyDescent="0.25">
      <c r="A285" s="2">
        <v>44138</v>
      </c>
      <c r="B285">
        <v>313526</v>
      </c>
      <c r="E285" t="s">
        <v>0</v>
      </c>
      <c r="F285" t="s">
        <v>1</v>
      </c>
    </row>
    <row r="286" spans="1:6" x14ac:dyDescent="0.25">
      <c r="A286" s="2">
        <v>44139</v>
      </c>
      <c r="B286">
        <v>315634</v>
      </c>
      <c r="E286" t="s">
        <v>0</v>
      </c>
      <c r="F286" t="s">
        <v>1</v>
      </c>
    </row>
    <row r="287" spans="1:6" x14ac:dyDescent="0.25">
      <c r="A287" s="2">
        <v>44140</v>
      </c>
      <c r="B287">
        <v>317727</v>
      </c>
      <c r="E287" t="s">
        <v>0</v>
      </c>
      <c r="F287" t="s">
        <v>1</v>
      </c>
    </row>
    <row r="288" spans="1:6" x14ac:dyDescent="0.25">
      <c r="A288" s="2">
        <v>44141</v>
      </c>
      <c r="B288">
        <v>320048</v>
      </c>
      <c r="E288" t="s">
        <v>0</v>
      </c>
      <c r="F288" t="s">
        <v>1</v>
      </c>
    </row>
    <row r="289" spans="1:8" x14ac:dyDescent="0.25">
      <c r="A289" s="2">
        <v>44142</v>
      </c>
      <c r="B289">
        <v>322281</v>
      </c>
      <c r="E289" t="s">
        <v>0</v>
      </c>
      <c r="F289" t="s">
        <v>1</v>
      </c>
    </row>
    <row r="290" spans="1:8" x14ac:dyDescent="0.25">
      <c r="A290" s="2">
        <v>44143</v>
      </c>
      <c r="B290">
        <v>323699</v>
      </c>
      <c r="E290" t="s">
        <v>0</v>
      </c>
      <c r="F290" t="s">
        <v>1</v>
      </c>
    </row>
    <row r="291" spans="1:8" x14ac:dyDescent="0.25">
      <c r="A291" s="2">
        <v>44144</v>
      </c>
      <c r="B291">
        <v>325951</v>
      </c>
      <c r="E291" t="s">
        <v>0</v>
      </c>
      <c r="F291" t="s">
        <v>1</v>
      </c>
    </row>
    <row r="292" spans="1:8" x14ac:dyDescent="0.25">
      <c r="A292" s="2">
        <v>44145</v>
      </c>
      <c r="B292">
        <v>328042</v>
      </c>
      <c r="E292" t="s">
        <v>0</v>
      </c>
      <c r="F292" t="s">
        <v>1</v>
      </c>
    </row>
    <row r="293" spans="1:8" x14ac:dyDescent="0.25">
      <c r="A293" s="2">
        <v>44146</v>
      </c>
      <c r="B293">
        <v>330528</v>
      </c>
      <c r="E293" t="s">
        <v>0</v>
      </c>
      <c r="F293" t="s">
        <v>1</v>
      </c>
    </row>
    <row r="294" spans="1:8" x14ac:dyDescent="0.25">
      <c r="A294" s="2">
        <v>44147</v>
      </c>
      <c r="B294">
        <v>332945</v>
      </c>
      <c r="E294" t="s">
        <v>0</v>
      </c>
      <c r="F294" t="s">
        <v>1</v>
      </c>
    </row>
    <row r="295" spans="1:8" x14ac:dyDescent="0.25">
      <c r="A295" s="2">
        <v>44148</v>
      </c>
      <c r="B295">
        <v>336630</v>
      </c>
      <c r="E295" t="s">
        <v>0</v>
      </c>
      <c r="F295" t="s">
        <v>1</v>
      </c>
    </row>
    <row r="296" spans="1:8" x14ac:dyDescent="0.25">
      <c r="A296" s="2">
        <v>44149</v>
      </c>
      <c r="B296">
        <v>339640</v>
      </c>
      <c r="E296" t="s">
        <v>0</v>
      </c>
      <c r="F296" t="s">
        <v>1</v>
      </c>
    </row>
    <row r="297" spans="1:8" x14ac:dyDescent="0.25">
      <c r="A297" s="2">
        <v>44150</v>
      </c>
      <c r="B297">
        <v>342425</v>
      </c>
      <c r="E297" t="s">
        <v>0</v>
      </c>
      <c r="F297" t="s">
        <v>1</v>
      </c>
    </row>
    <row r="298" spans="1:8" x14ac:dyDescent="0.25">
      <c r="A298" s="2">
        <v>44151</v>
      </c>
      <c r="B298">
        <v>344607</v>
      </c>
      <c r="E298" t="s">
        <v>0</v>
      </c>
      <c r="F298" t="s">
        <v>1</v>
      </c>
    </row>
    <row r="299" spans="1:8" x14ac:dyDescent="0.25">
      <c r="A299" s="2">
        <v>44152</v>
      </c>
      <c r="B299">
        <v>348420</v>
      </c>
      <c r="E299" t="s">
        <v>0</v>
      </c>
      <c r="F299" t="s">
        <v>1</v>
      </c>
    </row>
    <row r="300" spans="1:8" x14ac:dyDescent="0.25">
      <c r="A300" s="2">
        <v>44153</v>
      </c>
      <c r="B300">
        <v>353316</v>
      </c>
      <c r="E300" t="s">
        <v>0</v>
      </c>
      <c r="F300" t="s">
        <v>1</v>
      </c>
    </row>
    <row r="301" spans="1:8" x14ac:dyDescent="0.25">
      <c r="A301" s="2">
        <v>44154</v>
      </c>
      <c r="B301">
        <v>357541</v>
      </c>
      <c r="E301" t="s">
        <v>0</v>
      </c>
      <c r="F301" t="s">
        <v>1</v>
      </c>
    </row>
    <row r="302" spans="1:8" x14ac:dyDescent="0.25">
      <c r="A302" s="2">
        <v>44155</v>
      </c>
      <c r="B302">
        <v>361962</v>
      </c>
      <c r="E302" t="s">
        <v>0</v>
      </c>
      <c r="F302" t="s">
        <v>1</v>
      </c>
      <c r="H302" cm="1">
        <f t="array" ref="H302">TREND(B2:B302,A2:A302,A303)</f>
        <v>331163.50076962262</v>
      </c>
    </row>
    <row r="303" spans="1:8" x14ac:dyDescent="0.25">
      <c r="A303" s="2">
        <v>44157</v>
      </c>
      <c r="B303" s="3">
        <f>$M$318*A303+$M$319</f>
        <v>331163.50076961517</v>
      </c>
      <c r="E303" t="s">
        <v>0</v>
      </c>
      <c r="F303" t="s">
        <v>1</v>
      </c>
      <c r="H303">
        <f>FORECAST(A303,B2:B302,A2:A302)</f>
        <v>331163.50076961517</v>
      </c>
    </row>
    <row r="304" spans="1:8" x14ac:dyDescent="0.25">
      <c r="A304" s="2">
        <v>44158</v>
      </c>
      <c r="B304" s="3">
        <f t="shared" ref="B304:B326" si="0">$M$318*A304+$M$319</f>
        <v>332495.35456249118</v>
      </c>
      <c r="E304" t="s">
        <v>0</v>
      </c>
      <c r="F304" t="s">
        <v>1</v>
      </c>
    </row>
    <row r="305" spans="1:13" x14ac:dyDescent="0.25">
      <c r="A305" s="2">
        <v>44159</v>
      </c>
      <c r="B305" s="3">
        <f t="shared" si="0"/>
        <v>333827.20835536718</v>
      </c>
      <c r="E305" t="s">
        <v>0</v>
      </c>
      <c r="F305" t="s">
        <v>1</v>
      </c>
    </row>
    <row r="306" spans="1:13" x14ac:dyDescent="0.25">
      <c r="A306" s="2">
        <v>44160</v>
      </c>
      <c r="B306" s="3">
        <f t="shared" si="0"/>
        <v>335159.06214824319</v>
      </c>
      <c r="E306" t="s">
        <v>0</v>
      </c>
      <c r="F306" t="s">
        <v>1</v>
      </c>
    </row>
    <row r="307" spans="1:13" x14ac:dyDescent="0.25">
      <c r="A307" s="2">
        <v>44161</v>
      </c>
      <c r="B307" s="3">
        <f t="shared" si="0"/>
        <v>336490.91594111919</v>
      </c>
      <c r="E307" t="s">
        <v>0</v>
      </c>
      <c r="F307" t="s">
        <v>1</v>
      </c>
    </row>
    <row r="308" spans="1:13" x14ac:dyDescent="0.25">
      <c r="A308" s="2">
        <v>44162</v>
      </c>
      <c r="B308" s="3">
        <f t="shared" si="0"/>
        <v>337822.7697339952</v>
      </c>
      <c r="E308" t="s">
        <v>0</v>
      </c>
      <c r="F308" t="s">
        <v>1</v>
      </c>
    </row>
    <row r="309" spans="1:13" x14ac:dyDescent="0.25">
      <c r="A309" s="2">
        <v>44163</v>
      </c>
      <c r="B309" s="3">
        <f t="shared" si="0"/>
        <v>339154.6235268712</v>
      </c>
      <c r="E309" t="s">
        <v>0</v>
      </c>
      <c r="F309" t="s">
        <v>1</v>
      </c>
    </row>
    <row r="310" spans="1:13" x14ac:dyDescent="0.25">
      <c r="A310" s="2">
        <v>44164</v>
      </c>
      <c r="B310" s="3">
        <f t="shared" si="0"/>
        <v>340486.47731974721</v>
      </c>
      <c r="E310" t="s">
        <v>0</v>
      </c>
      <c r="F310" t="s">
        <v>1</v>
      </c>
    </row>
    <row r="311" spans="1:13" x14ac:dyDescent="0.25">
      <c r="A311" s="2">
        <v>44165</v>
      </c>
      <c r="B311" s="3">
        <f t="shared" si="0"/>
        <v>341818.33111262321</v>
      </c>
      <c r="E311" t="s">
        <v>0</v>
      </c>
      <c r="F311" t="s">
        <v>1</v>
      </c>
    </row>
    <row r="312" spans="1:13" x14ac:dyDescent="0.25">
      <c r="A312" s="2">
        <v>44166</v>
      </c>
      <c r="B312" s="3">
        <f t="shared" si="0"/>
        <v>343150.18490549922</v>
      </c>
      <c r="E312" t="s">
        <v>0</v>
      </c>
      <c r="F312" t="s">
        <v>1</v>
      </c>
    </row>
    <row r="313" spans="1:13" x14ac:dyDescent="0.25">
      <c r="A313" s="2">
        <v>44167</v>
      </c>
      <c r="B313" s="3">
        <f t="shared" si="0"/>
        <v>344482.03869837523</v>
      </c>
      <c r="E313" t="s">
        <v>0</v>
      </c>
      <c r="F313" t="s">
        <v>1</v>
      </c>
    </row>
    <row r="314" spans="1:13" x14ac:dyDescent="0.25">
      <c r="A314" s="2">
        <v>44168</v>
      </c>
      <c r="B314" s="3">
        <f t="shared" si="0"/>
        <v>345813.89249125123</v>
      </c>
      <c r="E314" t="s">
        <v>0</v>
      </c>
      <c r="F314" t="s">
        <v>1</v>
      </c>
    </row>
    <row r="315" spans="1:13" x14ac:dyDescent="0.25">
      <c r="A315" s="2">
        <v>44169</v>
      </c>
      <c r="B315" s="3">
        <f t="shared" si="0"/>
        <v>347145.74628412724</v>
      </c>
      <c r="E315" t="s">
        <v>0</v>
      </c>
      <c r="F315" t="s">
        <v>1</v>
      </c>
    </row>
    <row r="316" spans="1:13" x14ac:dyDescent="0.25">
      <c r="A316" s="2">
        <v>44170</v>
      </c>
      <c r="B316" s="3">
        <f t="shared" si="0"/>
        <v>348477.60007700324</v>
      </c>
      <c r="E316" t="s">
        <v>0</v>
      </c>
      <c r="F316" t="s">
        <v>1</v>
      </c>
    </row>
    <row r="317" spans="1:13" x14ac:dyDescent="0.25">
      <c r="A317" s="2">
        <v>44171</v>
      </c>
      <c r="B317" s="3">
        <f t="shared" si="0"/>
        <v>349809.45386987925</v>
      </c>
      <c r="E317" t="s">
        <v>0</v>
      </c>
      <c r="F317" t="s">
        <v>1</v>
      </c>
    </row>
    <row r="318" spans="1:13" x14ac:dyDescent="0.25">
      <c r="A318" s="2">
        <v>44172</v>
      </c>
      <c r="B318" s="3">
        <f t="shared" si="0"/>
        <v>351141.30766275525</v>
      </c>
      <c r="E318" t="s">
        <v>0</v>
      </c>
      <c r="F318" t="s">
        <v>1</v>
      </c>
      <c r="L318" t="s">
        <v>23</v>
      </c>
      <c r="M318">
        <f>SLOPE(B2:$B$302,A2:$A$302)</f>
        <v>1331.8537928758444</v>
      </c>
    </row>
    <row r="319" spans="1:13" x14ac:dyDescent="0.25">
      <c r="A319" s="2">
        <v>44173</v>
      </c>
      <c r="B319" s="3">
        <f t="shared" si="0"/>
        <v>352473.16145563126</v>
      </c>
      <c r="E319" t="s">
        <v>0</v>
      </c>
      <c r="F319" t="s">
        <v>1</v>
      </c>
      <c r="L319" t="s">
        <v>24</v>
      </c>
      <c r="M319">
        <f>INTERCEPT(B2:$B$302,A2:$A$302)</f>
        <v>-58479504.431249045</v>
      </c>
    </row>
    <row r="320" spans="1:13" x14ac:dyDescent="0.25">
      <c r="A320" s="2">
        <v>44174</v>
      </c>
      <c r="B320" s="3">
        <f t="shared" si="0"/>
        <v>353805.01524850726</v>
      </c>
      <c r="E320" t="s">
        <v>0</v>
      </c>
      <c r="F320" t="s">
        <v>1</v>
      </c>
    </row>
    <row r="321" spans="1:6" x14ac:dyDescent="0.25">
      <c r="A321" s="2">
        <v>44175</v>
      </c>
      <c r="B321" s="3">
        <f t="shared" si="0"/>
        <v>355136.86904138327</v>
      </c>
      <c r="E321" t="s">
        <v>0</v>
      </c>
      <c r="F321" t="s">
        <v>1</v>
      </c>
    </row>
    <row r="322" spans="1:6" x14ac:dyDescent="0.25">
      <c r="A322" s="2">
        <v>44176</v>
      </c>
      <c r="B322" s="3">
        <f t="shared" si="0"/>
        <v>356468.72283425927</v>
      </c>
      <c r="E322" t="s">
        <v>0</v>
      </c>
      <c r="F322" t="s">
        <v>1</v>
      </c>
    </row>
    <row r="323" spans="1:6" x14ac:dyDescent="0.25">
      <c r="A323" s="2">
        <v>44177</v>
      </c>
      <c r="B323" s="3">
        <f t="shared" si="0"/>
        <v>357800.57662713528</v>
      </c>
      <c r="E323" t="s">
        <v>0</v>
      </c>
      <c r="F323" t="s">
        <v>1</v>
      </c>
    </row>
    <row r="324" spans="1:6" x14ac:dyDescent="0.25">
      <c r="A324" s="2">
        <v>44178</v>
      </c>
      <c r="B324" s="3">
        <f t="shared" si="0"/>
        <v>359132.43042001128</v>
      </c>
      <c r="E324" t="s">
        <v>0</v>
      </c>
      <c r="F324" t="s">
        <v>1</v>
      </c>
    </row>
    <row r="325" spans="1:6" x14ac:dyDescent="0.25">
      <c r="A325" s="2">
        <v>44179</v>
      </c>
      <c r="B325" s="3">
        <f t="shared" si="0"/>
        <v>360464.28421288729</v>
      </c>
      <c r="E325" t="s">
        <v>0</v>
      </c>
      <c r="F325" t="s">
        <v>1</v>
      </c>
    </row>
    <row r="326" spans="1:6" x14ac:dyDescent="0.25">
      <c r="A326" s="2">
        <v>44180</v>
      </c>
      <c r="B326" s="3">
        <f t="shared" si="0"/>
        <v>361796.13800576329</v>
      </c>
      <c r="E326" t="s">
        <v>0</v>
      </c>
      <c r="F326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1"/>
  <sheetViews>
    <sheetView topLeftCell="A257" workbookViewId="0">
      <selection activeCell="E287" sqref="E287"/>
    </sheetView>
  </sheetViews>
  <sheetFormatPr defaultRowHeight="15" x14ac:dyDescent="0.25"/>
  <cols>
    <col min="1" max="1" width="10.7109375" bestFit="1" customWidth="1"/>
    <col min="2" max="2" width="12.28515625" bestFit="1" customWidth="1"/>
    <col min="4" max="4" width="9.5703125" bestFit="1" customWidth="1"/>
    <col min="6" max="6" width="9.5703125" bestFit="1" customWidth="1"/>
    <col min="7" max="7" width="7.710937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s="2">
        <v>43891</v>
      </c>
      <c r="B2" t="s">
        <v>7</v>
      </c>
      <c r="C2" t="s">
        <v>8</v>
      </c>
      <c r="D2" s="3">
        <v>1</v>
      </c>
    </row>
    <row r="3" spans="1:4" x14ac:dyDescent="0.25">
      <c r="A3" s="2">
        <v>43892</v>
      </c>
      <c r="B3" t="s">
        <v>7</v>
      </c>
      <c r="C3" t="s">
        <v>8</v>
      </c>
      <c r="D3" s="3">
        <v>1</v>
      </c>
    </row>
    <row r="4" spans="1:4" x14ac:dyDescent="0.25">
      <c r="A4" s="2">
        <v>43893</v>
      </c>
      <c r="B4" t="s">
        <v>7</v>
      </c>
      <c r="C4" t="s">
        <v>8</v>
      </c>
      <c r="D4" s="3">
        <v>2</v>
      </c>
    </row>
    <row r="5" spans="1:4" x14ac:dyDescent="0.25">
      <c r="A5" s="2">
        <v>43894</v>
      </c>
      <c r="B5" t="s">
        <v>7</v>
      </c>
      <c r="C5" t="s">
        <v>8</v>
      </c>
      <c r="D5" s="3">
        <v>2</v>
      </c>
    </row>
    <row r="6" spans="1:4" x14ac:dyDescent="0.25">
      <c r="A6" s="2">
        <v>43895</v>
      </c>
      <c r="B6" t="s">
        <v>7</v>
      </c>
      <c r="C6" t="s">
        <v>8</v>
      </c>
      <c r="D6" s="3">
        <v>4</v>
      </c>
    </row>
    <row r="7" spans="1:4" x14ac:dyDescent="0.25">
      <c r="A7" s="2">
        <v>43896</v>
      </c>
      <c r="B7" t="s">
        <v>7</v>
      </c>
      <c r="C7" t="s">
        <v>8</v>
      </c>
      <c r="D7" s="3">
        <v>5</v>
      </c>
    </row>
    <row r="8" spans="1:4" x14ac:dyDescent="0.25">
      <c r="A8" s="2">
        <v>43897</v>
      </c>
      <c r="B8" t="s">
        <v>7</v>
      </c>
      <c r="C8" t="s">
        <v>8</v>
      </c>
      <c r="D8" s="3">
        <v>12</v>
      </c>
    </row>
    <row r="9" spans="1:4" x14ac:dyDescent="0.25">
      <c r="A9" s="2">
        <v>43898</v>
      </c>
      <c r="B9" t="s">
        <v>7</v>
      </c>
      <c r="C9" t="s">
        <v>8</v>
      </c>
      <c r="D9" s="3">
        <v>14</v>
      </c>
    </row>
    <row r="10" spans="1:4" x14ac:dyDescent="0.25">
      <c r="A10" s="2">
        <v>43899</v>
      </c>
      <c r="B10" t="s">
        <v>7</v>
      </c>
      <c r="C10" t="s">
        <v>8</v>
      </c>
      <c r="D10" s="3">
        <v>20</v>
      </c>
    </row>
    <row r="11" spans="1:4" x14ac:dyDescent="0.25">
      <c r="A11" s="2">
        <v>43900</v>
      </c>
      <c r="B11" t="s">
        <v>7</v>
      </c>
      <c r="C11" t="s">
        <v>8</v>
      </c>
      <c r="D11" s="3">
        <v>37</v>
      </c>
    </row>
    <row r="12" spans="1:4" x14ac:dyDescent="0.25">
      <c r="A12" s="2">
        <v>43901</v>
      </c>
      <c r="B12" t="s">
        <v>7</v>
      </c>
      <c r="C12" t="s">
        <v>8</v>
      </c>
      <c r="D12" s="3">
        <v>52</v>
      </c>
    </row>
    <row r="13" spans="1:4" x14ac:dyDescent="0.25">
      <c r="A13" s="2">
        <v>43902</v>
      </c>
      <c r="B13" t="s">
        <v>7</v>
      </c>
      <c r="C13" t="s">
        <v>8</v>
      </c>
      <c r="D13" s="3">
        <v>96</v>
      </c>
    </row>
    <row r="14" spans="1:4" x14ac:dyDescent="0.25">
      <c r="A14" s="2">
        <v>43903</v>
      </c>
      <c r="B14" t="s">
        <v>7</v>
      </c>
      <c r="C14" t="s">
        <v>8</v>
      </c>
      <c r="D14" s="3">
        <v>155</v>
      </c>
    </row>
    <row r="15" spans="1:4" x14ac:dyDescent="0.25">
      <c r="A15" s="2">
        <v>43904</v>
      </c>
      <c r="B15" t="s">
        <v>7</v>
      </c>
      <c r="C15" t="s">
        <v>8</v>
      </c>
      <c r="D15" s="3">
        <v>269</v>
      </c>
    </row>
    <row r="16" spans="1:4" x14ac:dyDescent="0.25">
      <c r="A16" s="2">
        <v>43905</v>
      </c>
      <c r="B16" t="s">
        <v>7</v>
      </c>
      <c r="C16" t="s">
        <v>8</v>
      </c>
      <c r="D16" s="3">
        <v>330</v>
      </c>
    </row>
    <row r="17" spans="1:4" x14ac:dyDescent="0.25">
      <c r="A17" s="2">
        <v>43906</v>
      </c>
      <c r="B17" t="s">
        <v>7</v>
      </c>
      <c r="C17" t="s">
        <v>8</v>
      </c>
      <c r="D17" s="3">
        <v>464</v>
      </c>
    </row>
    <row r="18" spans="1:4" x14ac:dyDescent="0.25">
      <c r="A18" s="2">
        <v>43907</v>
      </c>
      <c r="B18" t="s">
        <v>7</v>
      </c>
      <c r="C18" t="s">
        <v>8</v>
      </c>
      <c r="D18" s="3">
        <v>646</v>
      </c>
    </row>
    <row r="19" spans="1:4" x14ac:dyDescent="0.25">
      <c r="A19" s="2">
        <v>43908</v>
      </c>
      <c r="B19" t="s">
        <v>7</v>
      </c>
      <c r="C19" t="s">
        <v>8</v>
      </c>
      <c r="D19" s="3">
        <v>1344</v>
      </c>
    </row>
    <row r="20" spans="1:4" x14ac:dyDescent="0.25">
      <c r="A20" s="2">
        <v>43909</v>
      </c>
      <c r="B20" t="s">
        <v>7</v>
      </c>
      <c r="C20" t="s">
        <v>8</v>
      </c>
      <c r="D20" s="3">
        <v>2477</v>
      </c>
    </row>
    <row r="21" spans="1:4" x14ac:dyDescent="0.25">
      <c r="A21" s="2">
        <v>43910</v>
      </c>
      <c r="B21" t="s">
        <v>7</v>
      </c>
      <c r="C21" t="s">
        <v>8</v>
      </c>
      <c r="D21" s="3">
        <v>4419</v>
      </c>
    </row>
    <row r="22" spans="1:4" x14ac:dyDescent="0.25">
      <c r="A22" s="2">
        <v>43911</v>
      </c>
      <c r="B22" t="s">
        <v>7</v>
      </c>
      <c r="C22" t="s">
        <v>8</v>
      </c>
      <c r="D22" s="3">
        <v>6226</v>
      </c>
    </row>
    <row r="23" spans="1:4" x14ac:dyDescent="0.25">
      <c r="A23" s="2">
        <v>43912</v>
      </c>
      <c r="B23" t="s">
        <v>7</v>
      </c>
      <c r="C23" t="s">
        <v>8</v>
      </c>
      <c r="D23" s="3">
        <v>9065</v>
      </c>
    </row>
    <row r="24" spans="1:4" x14ac:dyDescent="0.25">
      <c r="A24" s="2">
        <v>43913</v>
      </c>
      <c r="B24" t="s">
        <v>7</v>
      </c>
      <c r="C24" t="s">
        <v>8</v>
      </c>
      <c r="D24" s="3">
        <v>12329</v>
      </c>
    </row>
    <row r="25" spans="1:4" x14ac:dyDescent="0.25">
      <c r="A25" s="2">
        <v>43914</v>
      </c>
      <c r="B25" t="s">
        <v>7</v>
      </c>
      <c r="C25" t="s">
        <v>8</v>
      </c>
      <c r="D25" s="3">
        <v>14943</v>
      </c>
    </row>
    <row r="26" spans="1:4" x14ac:dyDescent="0.25">
      <c r="A26" s="2">
        <v>43915</v>
      </c>
      <c r="B26" t="s">
        <v>7</v>
      </c>
      <c r="C26" t="s">
        <v>8</v>
      </c>
      <c r="D26" s="3">
        <v>20061</v>
      </c>
    </row>
    <row r="27" spans="1:4" x14ac:dyDescent="0.25">
      <c r="A27" s="2">
        <v>43916</v>
      </c>
      <c r="B27" t="s">
        <v>7</v>
      </c>
      <c r="C27" t="s">
        <v>8</v>
      </c>
      <c r="D27" s="3">
        <v>23182</v>
      </c>
    </row>
    <row r="28" spans="1:4" x14ac:dyDescent="0.25">
      <c r="A28" s="2">
        <v>43917</v>
      </c>
      <c r="B28" t="s">
        <v>7</v>
      </c>
      <c r="C28" t="s">
        <v>8</v>
      </c>
      <c r="D28" s="3">
        <v>25509</v>
      </c>
    </row>
    <row r="29" spans="1:4" x14ac:dyDescent="0.25">
      <c r="A29" s="2">
        <v>43918</v>
      </c>
      <c r="B29" t="s">
        <v>7</v>
      </c>
      <c r="C29" t="s">
        <v>8</v>
      </c>
      <c r="D29" s="3">
        <v>30919</v>
      </c>
    </row>
    <row r="30" spans="1:4" x14ac:dyDescent="0.25">
      <c r="A30" s="2">
        <v>43919</v>
      </c>
      <c r="B30" t="s">
        <v>7</v>
      </c>
      <c r="C30" t="s">
        <v>8</v>
      </c>
      <c r="D30" s="3">
        <v>33983</v>
      </c>
    </row>
    <row r="31" spans="1:4" x14ac:dyDescent="0.25">
      <c r="A31" s="2">
        <v>43920</v>
      </c>
      <c r="B31" t="s">
        <v>7</v>
      </c>
      <c r="C31" t="s">
        <v>8</v>
      </c>
      <c r="D31" s="3">
        <v>38375</v>
      </c>
    </row>
    <row r="32" spans="1:4" x14ac:dyDescent="0.25">
      <c r="A32" s="2">
        <v>43921</v>
      </c>
      <c r="B32" t="s">
        <v>7</v>
      </c>
      <c r="C32" t="s">
        <v>8</v>
      </c>
      <c r="D32" s="3">
        <v>43518</v>
      </c>
    </row>
    <row r="33" spans="1:4" x14ac:dyDescent="0.25">
      <c r="A33" s="2">
        <v>43922</v>
      </c>
      <c r="B33" t="s">
        <v>7</v>
      </c>
      <c r="C33" t="s">
        <v>8</v>
      </c>
      <c r="D33" s="3">
        <v>47914</v>
      </c>
    </row>
    <row r="34" spans="1:4" x14ac:dyDescent="0.25">
      <c r="A34" s="2">
        <v>43923</v>
      </c>
      <c r="B34" t="s">
        <v>7</v>
      </c>
      <c r="C34" t="s">
        <v>8</v>
      </c>
      <c r="D34" s="3">
        <v>52400</v>
      </c>
    </row>
    <row r="35" spans="1:4" x14ac:dyDescent="0.25">
      <c r="A35" s="2">
        <v>43924</v>
      </c>
      <c r="B35" t="s">
        <v>7</v>
      </c>
      <c r="C35" t="s">
        <v>8</v>
      </c>
      <c r="D35" s="3">
        <v>57941</v>
      </c>
    </row>
    <row r="36" spans="1:4" x14ac:dyDescent="0.25">
      <c r="A36" s="2">
        <v>43925</v>
      </c>
      <c r="B36" t="s">
        <v>7</v>
      </c>
      <c r="C36" t="s">
        <v>8</v>
      </c>
      <c r="D36" s="3">
        <v>64274</v>
      </c>
    </row>
    <row r="37" spans="1:4" x14ac:dyDescent="0.25">
      <c r="A37" s="2">
        <v>43926</v>
      </c>
      <c r="B37" t="s">
        <v>7</v>
      </c>
      <c r="C37" t="s">
        <v>8</v>
      </c>
      <c r="D37" s="3">
        <v>68726</v>
      </c>
    </row>
    <row r="38" spans="1:4" x14ac:dyDescent="0.25">
      <c r="A38" s="2">
        <v>43927</v>
      </c>
      <c r="B38" t="s">
        <v>7</v>
      </c>
      <c r="C38" t="s">
        <v>8</v>
      </c>
      <c r="D38" s="3">
        <v>73553</v>
      </c>
    </row>
    <row r="39" spans="1:4" x14ac:dyDescent="0.25">
      <c r="A39" s="2">
        <v>43928</v>
      </c>
      <c r="B39" t="s">
        <v>7</v>
      </c>
      <c r="C39" t="s">
        <v>8</v>
      </c>
      <c r="D39" s="3">
        <v>78498</v>
      </c>
    </row>
    <row r="40" spans="1:4" x14ac:dyDescent="0.25">
      <c r="A40" s="2">
        <v>43929</v>
      </c>
      <c r="B40" t="s">
        <v>7</v>
      </c>
      <c r="C40" t="s">
        <v>8</v>
      </c>
      <c r="D40" s="3">
        <v>83673</v>
      </c>
    </row>
    <row r="41" spans="1:4" x14ac:dyDescent="0.25">
      <c r="A41" s="2">
        <v>43930</v>
      </c>
      <c r="B41" t="s">
        <v>7</v>
      </c>
      <c r="C41" t="s">
        <v>8</v>
      </c>
      <c r="D41" s="3">
        <v>89127</v>
      </c>
    </row>
    <row r="42" spans="1:4" x14ac:dyDescent="0.25">
      <c r="A42" s="2">
        <v>43931</v>
      </c>
      <c r="B42" t="s">
        <v>7</v>
      </c>
      <c r="C42" t="s">
        <v>8</v>
      </c>
      <c r="D42" s="3">
        <v>94702</v>
      </c>
    </row>
    <row r="43" spans="1:4" x14ac:dyDescent="0.25">
      <c r="A43" s="2">
        <v>43932</v>
      </c>
      <c r="B43" t="s">
        <v>7</v>
      </c>
      <c r="C43" t="s">
        <v>8</v>
      </c>
      <c r="D43" s="3">
        <v>100840</v>
      </c>
    </row>
    <row r="44" spans="1:4" x14ac:dyDescent="0.25">
      <c r="A44" s="2">
        <v>43933</v>
      </c>
      <c r="B44" t="s">
        <v>7</v>
      </c>
      <c r="C44" t="s">
        <v>8</v>
      </c>
      <c r="D44" s="3">
        <v>105939</v>
      </c>
    </row>
    <row r="45" spans="1:4" x14ac:dyDescent="0.25">
      <c r="A45" s="2">
        <v>43934</v>
      </c>
      <c r="B45" t="s">
        <v>7</v>
      </c>
      <c r="C45" t="s">
        <v>8</v>
      </c>
      <c r="D45" s="3">
        <v>109706</v>
      </c>
    </row>
    <row r="46" spans="1:4" x14ac:dyDescent="0.25">
      <c r="A46" s="2">
        <v>43935</v>
      </c>
      <c r="B46" t="s">
        <v>7</v>
      </c>
      <c r="C46" t="s">
        <v>8</v>
      </c>
      <c r="D46" s="3">
        <v>113632</v>
      </c>
    </row>
    <row r="47" spans="1:4" x14ac:dyDescent="0.25">
      <c r="A47" s="2">
        <v>43936</v>
      </c>
      <c r="B47" t="s">
        <v>7</v>
      </c>
      <c r="C47" t="s">
        <v>8</v>
      </c>
      <c r="D47" s="3">
        <v>121653</v>
      </c>
    </row>
    <row r="48" spans="1:4" x14ac:dyDescent="0.25">
      <c r="A48" s="2">
        <v>43937</v>
      </c>
      <c r="B48" t="s">
        <v>7</v>
      </c>
      <c r="C48" t="s">
        <v>8</v>
      </c>
      <c r="D48" s="3">
        <v>126623</v>
      </c>
    </row>
    <row r="49" spans="1:4" x14ac:dyDescent="0.25">
      <c r="A49" s="2">
        <v>43938</v>
      </c>
      <c r="B49" t="s">
        <v>7</v>
      </c>
      <c r="C49" t="s">
        <v>8</v>
      </c>
      <c r="D49" s="3">
        <v>131003</v>
      </c>
    </row>
    <row r="50" spans="1:4" x14ac:dyDescent="0.25">
      <c r="A50" s="2">
        <v>43939</v>
      </c>
      <c r="B50" t="s">
        <v>7</v>
      </c>
      <c r="C50" t="s">
        <v>8</v>
      </c>
      <c r="D50" s="3">
        <v>135052</v>
      </c>
    </row>
    <row r="51" spans="1:4" x14ac:dyDescent="0.25">
      <c r="A51" s="2">
        <v>43940</v>
      </c>
      <c r="B51" t="s">
        <v>7</v>
      </c>
      <c r="C51" t="s">
        <v>8</v>
      </c>
      <c r="D51" s="3">
        <v>138370</v>
      </c>
    </row>
    <row r="52" spans="1:4" x14ac:dyDescent="0.25">
      <c r="A52" s="2">
        <v>43941</v>
      </c>
      <c r="B52" t="s">
        <v>7</v>
      </c>
      <c r="C52" t="s">
        <v>8</v>
      </c>
      <c r="D52" s="3">
        <v>140881</v>
      </c>
    </row>
    <row r="53" spans="1:4" x14ac:dyDescent="0.25">
      <c r="A53" s="2">
        <v>43942</v>
      </c>
      <c r="B53" t="s">
        <v>7</v>
      </c>
      <c r="C53" t="s">
        <v>8</v>
      </c>
      <c r="D53" s="3">
        <v>143547</v>
      </c>
    </row>
    <row r="54" spans="1:4" x14ac:dyDescent="0.25">
      <c r="A54" s="2">
        <v>43943</v>
      </c>
      <c r="B54" t="s">
        <v>7</v>
      </c>
      <c r="C54" t="s">
        <v>8</v>
      </c>
      <c r="D54" s="3">
        <v>146787</v>
      </c>
    </row>
    <row r="55" spans="1:4" x14ac:dyDescent="0.25">
      <c r="A55" s="2">
        <v>43944</v>
      </c>
      <c r="B55" t="s">
        <v>7</v>
      </c>
      <c r="C55" t="s">
        <v>8</v>
      </c>
      <c r="D55" s="3">
        <v>150327</v>
      </c>
    </row>
    <row r="56" spans="1:4" x14ac:dyDescent="0.25">
      <c r="A56" s="2">
        <v>43945</v>
      </c>
      <c r="B56" t="s">
        <v>7</v>
      </c>
      <c r="C56" t="s">
        <v>8</v>
      </c>
      <c r="D56" s="3">
        <v>155081</v>
      </c>
    </row>
    <row r="57" spans="1:4" x14ac:dyDescent="0.25">
      <c r="A57" s="2">
        <v>43946</v>
      </c>
      <c r="B57" t="s">
        <v>7</v>
      </c>
      <c r="C57" t="s">
        <v>8</v>
      </c>
      <c r="D57" s="3">
        <v>159851</v>
      </c>
    </row>
    <row r="58" spans="1:4" x14ac:dyDescent="0.25">
      <c r="A58" s="2">
        <v>43947</v>
      </c>
      <c r="B58" t="s">
        <v>7</v>
      </c>
      <c r="C58" t="s">
        <v>8</v>
      </c>
      <c r="D58" s="3">
        <v>163106</v>
      </c>
    </row>
    <row r="59" spans="1:4" x14ac:dyDescent="0.25">
      <c r="A59" s="2">
        <v>43948</v>
      </c>
      <c r="B59" t="s">
        <v>7</v>
      </c>
      <c r="C59" t="s">
        <v>8</v>
      </c>
      <c r="D59" s="3">
        <v>165463</v>
      </c>
    </row>
    <row r="60" spans="1:4" x14ac:dyDescent="0.25">
      <c r="A60" s="2">
        <v>43949</v>
      </c>
      <c r="B60" t="s">
        <v>7</v>
      </c>
      <c r="C60" t="s">
        <v>8</v>
      </c>
      <c r="D60" s="3">
        <v>167487</v>
      </c>
    </row>
    <row r="61" spans="1:4" x14ac:dyDescent="0.25">
      <c r="A61" s="2">
        <v>43950</v>
      </c>
      <c r="B61" t="s">
        <v>7</v>
      </c>
      <c r="C61" t="s">
        <v>8</v>
      </c>
      <c r="D61" s="3">
        <v>170124</v>
      </c>
    </row>
    <row r="62" spans="1:4" x14ac:dyDescent="0.25">
      <c r="A62" s="2">
        <v>43951</v>
      </c>
      <c r="B62" t="s">
        <v>7</v>
      </c>
      <c r="C62" t="s">
        <v>8</v>
      </c>
      <c r="D62" s="3">
        <v>172784</v>
      </c>
    </row>
    <row r="63" spans="1:4" x14ac:dyDescent="0.25">
      <c r="A63" s="2">
        <v>43952</v>
      </c>
      <c r="B63" t="s">
        <v>7</v>
      </c>
      <c r="C63" t="s">
        <v>8</v>
      </c>
      <c r="D63" s="3">
        <v>174931</v>
      </c>
    </row>
    <row r="64" spans="1:4" x14ac:dyDescent="0.25">
      <c r="A64" s="2">
        <v>43953</v>
      </c>
      <c r="B64" t="s">
        <v>7</v>
      </c>
      <c r="C64" t="s">
        <v>8</v>
      </c>
      <c r="D64" s="3">
        <v>177490</v>
      </c>
    </row>
    <row r="65" spans="1:4" x14ac:dyDescent="0.25">
      <c r="A65" s="2">
        <v>43954</v>
      </c>
      <c r="B65" t="s">
        <v>7</v>
      </c>
      <c r="C65" t="s">
        <v>8</v>
      </c>
      <c r="D65" s="3">
        <v>179728</v>
      </c>
    </row>
    <row r="66" spans="1:4" x14ac:dyDescent="0.25">
      <c r="A66" s="2">
        <v>43955</v>
      </c>
      <c r="B66" t="s">
        <v>7</v>
      </c>
      <c r="C66" t="s">
        <v>8</v>
      </c>
      <c r="D66" s="3">
        <v>181034</v>
      </c>
    </row>
    <row r="67" spans="1:4" x14ac:dyDescent="0.25">
      <c r="A67" s="2">
        <v>43956</v>
      </c>
      <c r="B67" t="s">
        <v>7</v>
      </c>
      <c r="C67" t="s">
        <v>8</v>
      </c>
      <c r="D67" s="3">
        <v>182318</v>
      </c>
    </row>
    <row r="68" spans="1:4" x14ac:dyDescent="0.25">
      <c r="A68" s="2">
        <v>43957</v>
      </c>
      <c r="B68" t="s">
        <v>7</v>
      </c>
      <c r="C68" t="s">
        <v>8</v>
      </c>
      <c r="D68" s="3">
        <v>183770</v>
      </c>
    </row>
    <row r="69" spans="1:4" x14ac:dyDescent="0.25">
      <c r="A69" s="2">
        <v>43958</v>
      </c>
      <c r="B69" t="s">
        <v>7</v>
      </c>
      <c r="C69" t="s">
        <v>8</v>
      </c>
      <c r="D69" s="3">
        <v>185653</v>
      </c>
    </row>
    <row r="70" spans="1:4" x14ac:dyDescent="0.25">
      <c r="A70" s="2">
        <v>43959</v>
      </c>
      <c r="B70" t="s">
        <v>7</v>
      </c>
      <c r="C70" t="s">
        <v>8</v>
      </c>
      <c r="D70" s="3">
        <v>187157</v>
      </c>
    </row>
    <row r="71" spans="1:4" x14ac:dyDescent="0.25">
      <c r="A71" s="2">
        <v>43960</v>
      </c>
      <c r="B71" t="s">
        <v>7</v>
      </c>
      <c r="C71" t="s">
        <v>8</v>
      </c>
      <c r="D71" s="3">
        <v>188663</v>
      </c>
    </row>
    <row r="72" spans="1:4" x14ac:dyDescent="0.25">
      <c r="A72" s="2">
        <v>43961</v>
      </c>
      <c r="B72" t="s">
        <v>7</v>
      </c>
      <c r="C72" t="s">
        <v>8</v>
      </c>
      <c r="D72" s="3">
        <v>189656</v>
      </c>
    </row>
    <row r="73" spans="1:4" x14ac:dyDescent="0.25">
      <c r="A73" s="2">
        <v>43962</v>
      </c>
      <c r="B73" t="s">
        <v>7</v>
      </c>
      <c r="C73" t="s">
        <v>8</v>
      </c>
      <c r="D73" s="3">
        <v>190546</v>
      </c>
    </row>
    <row r="74" spans="1:4" x14ac:dyDescent="0.25">
      <c r="A74" s="2">
        <v>43963</v>
      </c>
      <c r="B74" t="s">
        <v>7</v>
      </c>
      <c r="C74" t="s">
        <v>8</v>
      </c>
      <c r="D74" s="3">
        <v>191320</v>
      </c>
    </row>
    <row r="75" spans="1:4" x14ac:dyDescent="0.25">
      <c r="A75" s="2">
        <v>43964</v>
      </c>
      <c r="B75" t="s">
        <v>7</v>
      </c>
      <c r="C75" t="s">
        <v>8</v>
      </c>
      <c r="D75" s="3">
        <v>192394</v>
      </c>
    </row>
    <row r="76" spans="1:4" x14ac:dyDescent="0.25">
      <c r="A76" s="2">
        <v>43965</v>
      </c>
      <c r="B76" t="s">
        <v>7</v>
      </c>
      <c r="C76" t="s">
        <v>8</v>
      </c>
      <c r="D76" s="3">
        <v>193663</v>
      </c>
    </row>
    <row r="77" spans="1:4" x14ac:dyDescent="0.25">
      <c r="A77" s="2">
        <v>43966</v>
      </c>
      <c r="B77" t="s">
        <v>7</v>
      </c>
      <c r="C77" t="s">
        <v>8</v>
      </c>
      <c r="D77" s="3">
        <v>195472</v>
      </c>
    </row>
    <row r="78" spans="1:4" x14ac:dyDescent="0.25">
      <c r="A78" s="2">
        <v>43967</v>
      </c>
      <c r="B78" t="s">
        <v>7</v>
      </c>
      <c r="C78" t="s">
        <v>8</v>
      </c>
      <c r="D78" s="3">
        <v>196481</v>
      </c>
    </row>
    <row r="79" spans="1:4" x14ac:dyDescent="0.25">
      <c r="A79" s="2">
        <v>43968</v>
      </c>
      <c r="B79" t="s">
        <v>7</v>
      </c>
      <c r="C79" t="s">
        <v>8</v>
      </c>
      <c r="D79" s="3">
        <v>197486</v>
      </c>
    </row>
    <row r="80" spans="1:4" x14ac:dyDescent="0.25">
      <c r="A80" s="2">
        <v>43969</v>
      </c>
      <c r="B80" t="s">
        <v>7</v>
      </c>
      <c r="C80" t="s">
        <v>8</v>
      </c>
      <c r="D80" s="3">
        <v>198114</v>
      </c>
    </row>
    <row r="81" spans="1:4" x14ac:dyDescent="0.25">
      <c r="A81" s="2">
        <v>43970</v>
      </c>
      <c r="B81" t="s">
        <v>7</v>
      </c>
      <c r="C81" t="s">
        <v>8</v>
      </c>
      <c r="D81" s="3">
        <v>198710</v>
      </c>
    </row>
    <row r="82" spans="1:4" x14ac:dyDescent="0.25">
      <c r="A82" s="2">
        <v>43971</v>
      </c>
      <c r="B82" t="s">
        <v>7</v>
      </c>
      <c r="C82" t="s">
        <v>8</v>
      </c>
      <c r="D82" s="3">
        <v>199392</v>
      </c>
    </row>
    <row r="83" spans="1:4" x14ac:dyDescent="0.25">
      <c r="A83" s="2">
        <v>43972</v>
      </c>
      <c r="B83" t="s">
        <v>7</v>
      </c>
      <c r="C83" t="s">
        <v>8</v>
      </c>
      <c r="D83" s="3">
        <v>200507</v>
      </c>
    </row>
    <row r="84" spans="1:4" x14ac:dyDescent="0.25">
      <c r="A84" s="2">
        <v>43973</v>
      </c>
      <c r="B84" t="s">
        <v>7</v>
      </c>
      <c r="C84" t="s">
        <v>8</v>
      </c>
      <c r="D84" s="3">
        <v>201298</v>
      </c>
    </row>
    <row r="85" spans="1:4" x14ac:dyDescent="0.25">
      <c r="A85" s="2">
        <v>43974</v>
      </c>
      <c r="B85" t="s">
        <v>7</v>
      </c>
      <c r="C85" t="s">
        <v>8</v>
      </c>
      <c r="D85" s="3">
        <v>202062</v>
      </c>
    </row>
    <row r="86" spans="1:4" x14ac:dyDescent="0.25">
      <c r="A86" s="2">
        <v>43975</v>
      </c>
      <c r="B86" t="s">
        <v>7</v>
      </c>
      <c r="C86" t="s">
        <v>8</v>
      </c>
      <c r="D86" s="3">
        <v>202931</v>
      </c>
    </row>
    <row r="87" spans="1:4" x14ac:dyDescent="0.25">
      <c r="A87" s="2">
        <v>43976</v>
      </c>
      <c r="B87" t="s">
        <v>7</v>
      </c>
      <c r="C87" t="s">
        <v>8</v>
      </c>
      <c r="D87" s="3">
        <v>203569</v>
      </c>
    </row>
    <row r="88" spans="1:4" x14ac:dyDescent="0.25">
      <c r="A88" s="2">
        <v>43977</v>
      </c>
      <c r="B88" t="s">
        <v>7</v>
      </c>
      <c r="C88" t="s">
        <v>8</v>
      </c>
      <c r="D88" s="3">
        <v>204111</v>
      </c>
    </row>
    <row r="89" spans="1:4" x14ac:dyDescent="0.25">
      <c r="A89" s="2">
        <v>43978</v>
      </c>
      <c r="B89" t="s">
        <v>7</v>
      </c>
      <c r="C89" t="s">
        <v>8</v>
      </c>
      <c r="D89" s="3">
        <v>204781</v>
      </c>
    </row>
    <row r="90" spans="1:4" x14ac:dyDescent="0.25">
      <c r="A90" s="2">
        <v>43979</v>
      </c>
      <c r="B90" t="s">
        <v>7</v>
      </c>
      <c r="C90" t="s">
        <v>8</v>
      </c>
      <c r="D90" s="3">
        <v>205854</v>
      </c>
    </row>
    <row r="91" spans="1:4" x14ac:dyDescent="0.25">
      <c r="A91" s="2">
        <v>43980</v>
      </c>
      <c r="B91" t="s">
        <v>7</v>
      </c>
      <c r="C91" t="s">
        <v>8</v>
      </c>
      <c r="D91" s="3">
        <v>206800</v>
      </c>
    </row>
    <row r="92" spans="1:4" x14ac:dyDescent="0.25">
      <c r="A92" s="2">
        <v>43981</v>
      </c>
      <c r="B92" t="s">
        <v>7</v>
      </c>
      <c r="C92" t="s">
        <v>8</v>
      </c>
      <c r="D92" s="3">
        <v>207539</v>
      </c>
    </row>
    <row r="93" spans="1:4" x14ac:dyDescent="0.25">
      <c r="A93" s="2">
        <v>43982</v>
      </c>
      <c r="B93" t="s">
        <v>7</v>
      </c>
      <c r="C93" t="s">
        <v>8</v>
      </c>
      <c r="D93" s="3">
        <v>208085</v>
      </c>
    </row>
    <row r="94" spans="1:4" x14ac:dyDescent="0.25">
      <c r="A94" s="2">
        <v>43983</v>
      </c>
      <c r="B94" t="s">
        <v>7</v>
      </c>
      <c r="C94" t="s">
        <v>8</v>
      </c>
      <c r="D94" s="3">
        <v>208550</v>
      </c>
    </row>
    <row r="95" spans="1:4" x14ac:dyDescent="0.25">
      <c r="A95" s="2">
        <v>43984</v>
      </c>
      <c r="B95" t="s">
        <v>7</v>
      </c>
      <c r="C95" t="s">
        <v>8</v>
      </c>
      <c r="D95" s="3">
        <v>209195</v>
      </c>
    </row>
    <row r="96" spans="1:4" x14ac:dyDescent="0.25">
      <c r="A96" s="2">
        <v>43985</v>
      </c>
      <c r="B96" t="s">
        <v>7</v>
      </c>
      <c r="C96" t="s">
        <v>8</v>
      </c>
      <c r="D96" s="3">
        <v>209688</v>
      </c>
    </row>
    <row r="97" spans="1:4" x14ac:dyDescent="0.25">
      <c r="A97" s="2">
        <v>43986</v>
      </c>
      <c r="B97" t="s">
        <v>7</v>
      </c>
      <c r="C97" t="s">
        <v>8</v>
      </c>
      <c r="D97" s="3">
        <v>210227</v>
      </c>
    </row>
    <row r="98" spans="1:4" x14ac:dyDescent="0.25">
      <c r="A98" s="2">
        <v>43987</v>
      </c>
      <c r="B98" t="s">
        <v>7</v>
      </c>
      <c r="C98" t="s">
        <v>8</v>
      </c>
      <c r="D98" s="3">
        <v>210728</v>
      </c>
    </row>
    <row r="99" spans="1:4" x14ac:dyDescent="0.25">
      <c r="A99" s="2">
        <v>43988</v>
      </c>
      <c r="B99" t="s">
        <v>7</v>
      </c>
      <c r="C99" t="s">
        <v>8</v>
      </c>
      <c r="D99" s="3">
        <v>211274</v>
      </c>
    </row>
    <row r="100" spans="1:4" x14ac:dyDescent="0.25">
      <c r="A100" s="2">
        <v>43989</v>
      </c>
      <c r="B100" t="s">
        <v>7</v>
      </c>
      <c r="C100" t="s">
        <v>8</v>
      </c>
      <c r="D100" s="3">
        <v>211728</v>
      </c>
    </row>
    <row r="101" spans="1:4" x14ac:dyDescent="0.25">
      <c r="A101" s="2">
        <v>43990</v>
      </c>
      <c r="B101" t="s">
        <v>7</v>
      </c>
      <c r="C101" t="s">
        <v>8</v>
      </c>
      <c r="D101" s="3">
        <v>212122</v>
      </c>
    </row>
    <row r="102" spans="1:4" x14ac:dyDescent="0.25">
      <c r="A102" s="2">
        <v>43991</v>
      </c>
      <c r="B102" t="s">
        <v>7</v>
      </c>
      <c r="C102" t="s">
        <v>8</v>
      </c>
      <c r="D102" s="3">
        <v>212469</v>
      </c>
    </row>
    <row r="103" spans="1:4" x14ac:dyDescent="0.25">
      <c r="A103" s="2">
        <v>43992</v>
      </c>
      <c r="B103" t="s">
        <v>7</v>
      </c>
      <c r="C103" t="s">
        <v>8</v>
      </c>
      <c r="D103" s="3">
        <v>212884</v>
      </c>
    </row>
    <row r="104" spans="1:4" x14ac:dyDescent="0.25">
      <c r="A104" s="2">
        <v>43993</v>
      </c>
      <c r="B104" t="s">
        <v>7</v>
      </c>
      <c r="C104" t="s">
        <v>8</v>
      </c>
      <c r="D104" s="3">
        <v>213271</v>
      </c>
    </row>
    <row r="105" spans="1:4" x14ac:dyDescent="0.25">
      <c r="A105" s="2">
        <v>43994</v>
      </c>
      <c r="B105" t="s">
        <v>7</v>
      </c>
      <c r="C105" t="s">
        <v>8</v>
      </c>
      <c r="D105" s="3">
        <v>213707</v>
      </c>
    </row>
    <row r="106" spans="1:4" x14ac:dyDescent="0.25">
      <c r="A106" s="2">
        <v>43995</v>
      </c>
      <c r="B106" t="s">
        <v>7</v>
      </c>
      <c r="C106" t="s">
        <v>8</v>
      </c>
      <c r="D106" s="3">
        <v>214242</v>
      </c>
    </row>
    <row r="107" spans="1:4" x14ac:dyDescent="0.25">
      <c r="A107" s="2">
        <v>43996</v>
      </c>
      <c r="B107" t="s">
        <v>7</v>
      </c>
      <c r="C107" t="s">
        <v>8</v>
      </c>
      <c r="D107" s="3">
        <v>214627</v>
      </c>
    </row>
    <row r="108" spans="1:4" x14ac:dyDescent="0.25">
      <c r="A108" s="2">
        <v>43997</v>
      </c>
      <c r="B108" t="s">
        <v>7</v>
      </c>
      <c r="C108" t="s">
        <v>8</v>
      </c>
      <c r="D108" s="3">
        <v>215011</v>
      </c>
    </row>
    <row r="109" spans="1:4" x14ac:dyDescent="0.25">
      <c r="A109" s="2">
        <v>43998</v>
      </c>
      <c r="B109" t="s">
        <v>7</v>
      </c>
      <c r="C109" t="s">
        <v>8</v>
      </c>
      <c r="D109" s="3">
        <v>215342</v>
      </c>
    </row>
    <row r="110" spans="1:4" x14ac:dyDescent="0.25">
      <c r="A110" s="2">
        <v>43999</v>
      </c>
      <c r="B110" t="s">
        <v>7</v>
      </c>
      <c r="C110" t="s">
        <v>8</v>
      </c>
      <c r="D110" s="3">
        <v>215686</v>
      </c>
    </row>
    <row r="111" spans="1:4" x14ac:dyDescent="0.25">
      <c r="A111" s="2">
        <v>44000</v>
      </c>
      <c r="B111" t="s">
        <v>7</v>
      </c>
      <c r="C111" t="s">
        <v>8</v>
      </c>
      <c r="D111" s="3">
        <v>216013</v>
      </c>
    </row>
    <row r="112" spans="1:4" x14ac:dyDescent="0.25">
      <c r="A112" s="2">
        <v>44001</v>
      </c>
      <c r="B112" t="s">
        <v>7</v>
      </c>
      <c r="C112" t="s">
        <v>8</v>
      </c>
      <c r="D112" s="3">
        <v>216421</v>
      </c>
    </row>
    <row r="113" spans="1:4" x14ac:dyDescent="0.25">
      <c r="A113" s="2">
        <v>44002</v>
      </c>
      <c r="B113" t="s">
        <v>7</v>
      </c>
      <c r="C113" t="s">
        <v>8</v>
      </c>
      <c r="D113" s="3">
        <v>216803</v>
      </c>
    </row>
    <row r="114" spans="1:4" x14ac:dyDescent="0.25">
      <c r="A114" s="2">
        <v>44003</v>
      </c>
      <c r="B114" t="s">
        <v>7</v>
      </c>
      <c r="C114" t="s">
        <v>8</v>
      </c>
      <c r="D114" s="3">
        <v>217189</v>
      </c>
    </row>
    <row r="115" spans="1:4" x14ac:dyDescent="0.25">
      <c r="A115" s="2">
        <v>44004</v>
      </c>
      <c r="B115" t="s">
        <v>7</v>
      </c>
      <c r="C115" t="s">
        <v>8</v>
      </c>
      <c r="D115" s="3">
        <v>217487</v>
      </c>
    </row>
    <row r="116" spans="1:4" x14ac:dyDescent="0.25">
      <c r="A116" s="2">
        <v>44005</v>
      </c>
      <c r="B116" t="s">
        <v>7</v>
      </c>
      <c r="C116" t="s">
        <v>8</v>
      </c>
      <c r="D116" s="3">
        <v>217803</v>
      </c>
    </row>
    <row r="117" spans="1:4" x14ac:dyDescent="0.25">
      <c r="A117" s="2">
        <v>44006</v>
      </c>
      <c r="B117" t="s">
        <v>7</v>
      </c>
      <c r="C117" t="s">
        <v>8</v>
      </c>
      <c r="D117" s="3">
        <v>218089</v>
      </c>
    </row>
    <row r="118" spans="1:4" x14ac:dyDescent="0.25">
      <c r="A118" s="2">
        <v>44007</v>
      </c>
      <c r="B118" t="s">
        <v>7</v>
      </c>
      <c r="C118" t="s">
        <v>8</v>
      </c>
      <c r="D118" s="3">
        <v>218429</v>
      </c>
    </row>
    <row r="119" spans="1:4" x14ac:dyDescent="0.25">
      <c r="A119" s="2">
        <v>44008</v>
      </c>
      <c r="B119" t="s">
        <v>7</v>
      </c>
      <c r="C119" t="s">
        <v>8</v>
      </c>
      <c r="D119" s="3">
        <v>218799</v>
      </c>
    </row>
    <row r="120" spans="1:4" x14ac:dyDescent="0.25">
      <c r="A120" s="2">
        <v>44009</v>
      </c>
      <c r="B120" t="s">
        <v>7</v>
      </c>
      <c r="C120" t="s">
        <v>8</v>
      </c>
      <c r="D120" s="3">
        <v>219157</v>
      </c>
    </row>
    <row r="121" spans="1:4" x14ac:dyDescent="0.25">
      <c r="A121" s="2">
        <v>44010</v>
      </c>
      <c r="B121" t="s">
        <v>7</v>
      </c>
      <c r="C121" t="s">
        <v>8</v>
      </c>
      <c r="D121" s="3">
        <v>219481</v>
      </c>
    </row>
    <row r="122" spans="1:4" x14ac:dyDescent="0.25">
      <c r="A122" s="2">
        <v>44011</v>
      </c>
      <c r="B122" t="s">
        <v>7</v>
      </c>
      <c r="C122" t="s">
        <v>8</v>
      </c>
      <c r="D122" s="3">
        <v>219670</v>
      </c>
    </row>
    <row r="123" spans="1:4" x14ac:dyDescent="0.25">
      <c r="A123" s="2">
        <v>44012</v>
      </c>
      <c r="B123" t="s">
        <v>7</v>
      </c>
      <c r="C123" t="s">
        <v>8</v>
      </c>
      <c r="D123" s="3">
        <v>219844</v>
      </c>
    </row>
    <row r="124" spans="1:4" x14ac:dyDescent="0.25">
      <c r="A124" s="2">
        <v>44013</v>
      </c>
      <c r="B124" t="s">
        <v>7</v>
      </c>
      <c r="C124" t="s">
        <v>8</v>
      </c>
      <c r="D124" s="3">
        <v>220143</v>
      </c>
    </row>
    <row r="125" spans="1:4" x14ac:dyDescent="0.25">
      <c r="A125" s="2">
        <v>44014</v>
      </c>
      <c r="B125" t="s">
        <v>7</v>
      </c>
      <c r="C125" t="s">
        <v>8</v>
      </c>
      <c r="D125" s="3">
        <v>220567</v>
      </c>
    </row>
    <row r="126" spans="1:4" x14ac:dyDescent="0.25">
      <c r="A126" s="2">
        <v>44015</v>
      </c>
      <c r="B126" t="s">
        <v>7</v>
      </c>
      <c r="C126" t="s">
        <v>8</v>
      </c>
      <c r="D126" s="3">
        <v>221028</v>
      </c>
    </row>
    <row r="127" spans="1:4" x14ac:dyDescent="0.25">
      <c r="A127" s="2">
        <v>44016</v>
      </c>
      <c r="B127" t="s">
        <v>7</v>
      </c>
      <c r="C127" t="s">
        <v>8</v>
      </c>
      <c r="D127" s="3">
        <v>221395</v>
      </c>
    </row>
    <row r="128" spans="1:4" x14ac:dyDescent="0.25">
      <c r="A128" s="2">
        <v>44017</v>
      </c>
      <c r="B128" t="s">
        <v>7</v>
      </c>
      <c r="C128" t="s">
        <v>8</v>
      </c>
      <c r="D128" s="3">
        <v>221637</v>
      </c>
    </row>
    <row r="129" spans="1:4" x14ac:dyDescent="0.25">
      <c r="A129" s="2">
        <v>44018</v>
      </c>
      <c r="B129" t="s">
        <v>7</v>
      </c>
      <c r="C129" t="s">
        <v>8</v>
      </c>
      <c r="D129" s="3">
        <v>221882</v>
      </c>
    </row>
    <row r="130" spans="1:4" x14ac:dyDescent="0.25">
      <c r="A130" s="2">
        <v>44019</v>
      </c>
      <c r="B130" t="s">
        <v>7</v>
      </c>
      <c r="C130" t="s">
        <v>8</v>
      </c>
      <c r="D130" s="3">
        <v>222156</v>
      </c>
    </row>
    <row r="131" spans="1:4" x14ac:dyDescent="0.25">
      <c r="A131" s="2">
        <v>44020</v>
      </c>
      <c r="B131" t="s">
        <v>7</v>
      </c>
      <c r="C131" t="s">
        <v>8</v>
      </c>
      <c r="D131" s="3">
        <v>222444</v>
      </c>
    </row>
    <row r="132" spans="1:4" x14ac:dyDescent="0.25">
      <c r="A132" s="2">
        <v>44021</v>
      </c>
      <c r="B132" t="s">
        <v>7</v>
      </c>
      <c r="C132" t="s">
        <v>8</v>
      </c>
      <c r="D132" s="3">
        <v>222723</v>
      </c>
    </row>
    <row r="133" spans="1:4" x14ac:dyDescent="0.25">
      <c r="A133" s="2">
        <v>44022</v>
      </c>
      <c r="B133" t="s">
        <v>7</v>
      </c>
      <c r="C133" t="s">
        <v>8</v>
      </c>
      <c r="D133" s="3">
        <v>223078</v>
      </c>
    </row>
    <row r="134" spans="1:4" x14ac:dyDescent="0.25">
      <c r="A134" s="2">
        <v>44023</v>
      </c>
      <c r="B134" t="s">
        <v>7</v>
      </c>
      <c r="C134" t="s">
        <v>8</v>
      </c>
      <c r="D134" s="3">
        <v>223382</v>
      </c>
    </row>
    <row r="135" spans="1:4" x14ac:dyDescent="0.25">
      <c r="A135" s="2">
        <v>44024</v>
      </c>
      <c r="B135" t="s">
        <v>7</v>
      </c>
      <c r="C135" t="s">
        <v>8</v>
      </c>
      <c r="D135" s="3">
        <v>223725</v>
      </c>
    </row>
    <row r="136" spans="1:4" x14ac:dyDescent="0.25">
      <c r="A136" s="2">
        <v>44025</v>
      </c>
      <c r="B136" t="s">
        <v>7</v>
      </c>
      <c r="C136" t="s">
        <v>8</v>
      </c>
      <c r="D136" s="3">
        <v>223977</v>
      </c>
    </row>
    <row r="137" spans="1:4" x14ac:dyDescent="0.25">
      <c r="A137" s="2">
        <v>44026</v>
      </c>
      <c r="B137" t="s">
        <v>7</v>
      </c>
      <c r="C137" t="s">
        <v>8</v>
      </c>
      <c r="D137" s="3">
        <v>224293</v>
      </c>
    </row>
    <row r="138" spans="1:4" x14ac:dyDescent="0.25">
      <c r="A138" s="2">
        <v>44027</v>
      </c>
      <c r="B138" t="s">
        <v>7</v>
      </c>
      <c r="C138" t="s">
        <v>8</v>
      </c>
      <c r="D138" s="3">
        <v>224662</v>
      </c>
    </row>
    <row r="139" spans="1:4" x14ac:dyDescent="0.25">
      <c r="A139" s="2">
        <v>44028</v>
      </c>
      <c r="B139" t="s">
        <v>7</v>
      </c>
      <c r="C139" t="s">
        <v>8</v>
      </c>
      <c r="D139" s="3">
        <v>225045</v>
      </c>
    </row>
    <row r="140" spans="1:4" x14ac:dyDescent="0.25">
      <c r="A140" s="2">
        <v>44029</v>
      </c>
      <c r="B140" t="s">
        <v>7</v>
      </c>
      <c r="C140" t="s">
        <v>8</v>
      </c>
      <c r="D140" s="3">
        <v>225414</v>
      </c>
    </row>
    <row r="141" spans="1:4" x14ac:dyDescent="0.25">
      <c r="A141" s="2">
        <v>44030</v>
      </c>
      <c r="B141" t="s">
        <v>7</v>
      </c>
      <c r="C141" t="s">
        <v>8</v>
      </c>
      <c r="D141" s="3">
        <v>225799</v>
      </c>
    </row>
    <row r="142" spans="1:4" x14ac:dyDescent="0.25">
      <c r="A142" s="2">
        <v>44031</v>
      </c>
      <c r="B142" t="s">
        <v>7</v>
      </c>
      <c r="C142" t="s">
        <v>8</v>
      </c>
      <c r="D142" s="3">
        <v>226104</v>
      </c>
    </row>
    <row r="143" spans="1:4" x14ac:dyDescent="0.25">
      <c r="A143" s="2">
        <v>44032</v>
      </c>
      <c r="B143" t="s">
        <v>7</v>
      </c>
      <c r="C143" t="s">
        <v>8</v>
      </c>
      <c r="D143" s="3">
        <v>226388</v>
      </c>
    </row>
    <row r="144" spans="1:4" x14ac:dyDescent="0.25">
      <c r="A144" s="2">
        <v>44033</v>
      </c>
      <c r="B144" t="s">
        <v>7</v>
      </c>
      <c r="C144" t="s">
        <v>8</v>
      </c>
      <c r="D144" s="3">
        <v>226779</v>
      </c>
    </row>
    <row r="145" spans="1:4" x14ac:dyDescent="0.25">
      <c r="A145" s="2">
        <v>44034</v>
      </c>
      <c r="B145" t="s">
        <v>7</v>
      </c>
      <c r="C145" t="s">
        <v>8</v>
      </c>
      <c r="D145" s="3">
        <v>227130</v>
      </c>
    </row>
    <row r="146" spans="1:4" x14ac:dyDescent="0.25">
      <c r="A146" s="2">
        <v>44035</v>
      </c>
      <c r="B146" t="s">
        <v>7</v>
      </c>
      <c r="C146" t="s">
        <v>8</v>
      </c>
      <c r="D146" s="3">
        <v>227517</v>
      </c>
    </row>
    <row r="147" spans="1:4" x14ac:dyDescent="0.25">
      <c r="A147" s="2">
        <v>44036</v>
      </c>
      <c r="B147" t="s">
        <v>7</v>
      </c>
      <c r="C147" t="s">
        <v>8</v>
      </c>
      <c r="D147" s="3">
        <v>227882</v>
      </c>
    </row>
    <row r="148" spans="1:4" x14ac:dyDescent="0.25">
      <c r="A148" s="2">
        <v>44037</v>
      </c>
      <c r="B148" t="s">
        <v>7</v>
      </c>
      <c r="C148" t="s">
        <v>8</v>
      </c>
      <c r="D148" s="3">
        <v>228220</v>
      </c>
    </row>
    <row r="149" spans="1:4" x14ac:dyDescent="0.25">
      <c r="A149" s="2">
        <v>44038</v>
      </c>
      <c r="B149" t="s">
        <v>7</v>
      </c>
      <c r="C149" t="s">
        <v>8</v>
      </c>
      <c r="D149" s="3">
        <v>228445</v>
      </c>
    </row>
    <row r="150" spans="1:4" x14ac:dyDescent="0.25">
      <c r="A150" s="2">
        <v>44039</v>
      </c>
      <c r="B150" t="s">
        <v>7</v>
      </c>
      <c r="C150" t="s">
        <v>8</v>
      </c>
      <c r="D150" s="3">
        <v>228740</v>
      </c>
    </row>
    <row r="151" spans="1:4" x14ac:dyDescent="0.25">
      <c r="A151" s="2">
        <v>44040</v>
      </c>
      <c r="B151" t="s">
        <v>7</v>
      </c>
      <c r="C151" t="s">
        <v>8</v>
      </c>
      <c r="D151" s="3">
        <v>228939</v>
      </c>
    </row>
    <row r="152" spans="1:4" x14ac:dyDescent="0.25">
      <c r="A152" s="2">
        <v>44041</v>
      </c>
      <c r="B152" t="s">
        <v>7</v>
      </c>
      <c r="C152" t="s">
        <v>8</v>
      </c>
      <c r="D152" s="3">
        <v>229237</v>
      </c>
    </row>
    <row r="153" spans="1:4" x14ac:dyDescent="0.25">
      <c r="A153" s="2">
        <v>44042</v>
      </c>
      <c r="B153" t="s">
        <v>7</v>
      </c>
      <c r="C153" t="s">
        <v>8</v>
      </c>
      <c r="D153" s="3">
        <v>229551</v>
      </c>
    </row>
    <row r="154" spans="1:4" x14ac:dyDescent="0.25">
      <c r="A154" s="2">
        <v>44043</v>
      </c>
      <c r="B154" t="s">
        <v>7</v>
      </c>
      <c r="C154" t="s">
        <v>8</v>
      </c>
      <c r="D154" s="3">
        <v>229834</v>
      </c>
    </row>
    <row r="155" spans="1:4" x14ac:dyDescent="0.25">
      <c r="A155" s="2">
        <v>44044</v>
      </c>
      <c r="B155" t="s">
        <v>7</v>
      </c>
      <c r="C155" t="s">
        <v>8</v>
      </c>
      <c r="D155" s="3">
        <v>230147</v>
      </c>
    </row>
    <row r="156" spans="1:4" x14ac:dyDescent="0.25">
      <c r="A156" s="2">
        <v>44045</v>
      </c>
      <c r="B156" t="s">
        <v>7</v>
      </c>
      <c r="C156" t="s">
        <v>8</v>
      </c>
      <c r="D156" s="3">
        <v>230410</v>
      </c>
    </row>
    <row r="157" spans="1:4" x14ac:dyDescent="0.25">
      <c r="A157" s="2">
        <v>44046</v>
      </c>
      <c r="B157" t="s">
        <v>7</v>
      </c>
      <c r="C157" t="s">
        <v>8</v>
      </c>
      <c r="D157" s="3">
        <v>230648</v>
      </c>
    </row>
    <row r="158" spans="1:4" x14ac:dyDescent="0.25">
      <c r="A158" s="2">
        <v>44047</v>
      </c>
      <c r="B158" t="s">
        <v>7</v>
      </c>
      <c r="C158" t="s">
        <v>8</v>
      </c>
      <c r="D158" s="3">
        <v>230964</v>
      </c>
    </row>
    <row r="159" spans="1:4" x14ac:dyDescent="0.25">
      <c r="A159" s="2">
        <v>44048</v>
      </c>
      <c r="B159" t="s">
        <v>7</v>
      </c>
      <c r="C159" t="s">
        <v>8</v>
      </c>
      <c r="D159" s="3">
        <v>231268</v>
      </c>
    </row>
    <row r="160" spans="1:4" x14ac:dyDescent="0.25">
      <c r="A160" s="2">
        <v>44049</v>
      </c>
      <c r="B160" t="s">
        <v>7</v>
      </c>
      <c r="C160" t="s">
        <v>8</v>
      </c>
      <c r="D160" s="3">
        <v>231600</v>
      </c>
    </row>
    <row r="161" spans="1:4" x14ac:dyDescent="0.25">
      <c r="A161" s="2">
        <v>44050</v>
      </c>
      <c r="B161" t="s">
        <v>7</v>
      </c>
      <c r="C161" t="s">
        <v>8</v>
      </c>
      <c r="D161" s="3">
        <v>231942</v>
      </c>
    </row>
    <row r="162" spans="1:4" x14ac:dyDescent="0.25">
      <c r="A162" s="2">
        <v>44051</v>
      </c>
      <c r="B162" t="s">
        <v>7</v>
      </c>
      <c r="C162" t="s">
        <v>8</v>
      </c>
      <c r="D162" s="3">
        <v>232271</v>
      </c>
    </row>
    <row r="163" spans="1:4" x14ac:dyDescent="0.25">
      <c r="A163" s="2">
        <v>44052</v>
      </c>
      <c r="B163" t="s">
        <v>7</v>
      </c>
      <c r="C163" t="s">
        <v>8</v>
      </c>
      <c r="D163" s="3">
        <v>232517</v>
      </c>
    </row>
    <row r="164" spans="1:4" x14ac:dyDescent="0.25">
      <c r="A164" s="2">
        <v>44053</v>
      </c>
      <c r="B164" t="s">
        <v>7</v>
      </c>
      <c r="C164" t="s">
        <v>8</v>
      </c>
      <c r="D164" s="3">
        <v>232756</v>
      </c>
    </row>
    <row r="165" spans="1:4" x14ac:dyDescent="0.25">
      <c r="A165" s="2">
        <v>44054</v>
      </c>
      <c r="B165" t="s">
        <v>7</v>
      </c>
      <c r="C165" t="s">
        <v>8</v>
      </c>
      <c r="D165" s="3">
        <v>233030</v>
      </c>
    </row>
    <row r="166" spans="1:4" x14ac:dyDescent="0.25">
      <c r="A166" s="2">
        <v>44055</v>
      </c>
      <c r="B166" t="s">
        <v>7</v>
      </c>
      <c r="C166" t="s">
        <v>8</v>
      </c>
      <c r="D166" s="3">
        <v>233422</v>
      </c>
    </row>
    <row r="167" spans="1:4" x14ac:dyDescent="0.25">
      <c r="A167" s="2">
        <v>44056</v>
      </c>
      <c r="B167" t="s">
        <v>7</v>
      </c>
      <c r="C167" t="s">
        <v>8</v>
      </c>
      <c r="D167" s="3">
        <v>233859</v>
      </c>
    </row>
    <row r="168" spans="1:4" x14ac:dyDescent="0.25">
      <c r="A168" s="2">
        <v>44057</v>
      </c>
      <c r="B168" t="s">
        <v>7</v>
      </c>
      <c r="C168" t="s">
        <v>8</v>
      </c>
      <c r="D168" s="3">
        <v>234223</v>
      </c>
    </row>
    <row r="169" spans="1:4" x14ac:dyDescent="0.25">
      <c r="A169" s="2">
        <v>44058</v>
      </c>
      <c r="B169" t="s">
        <v>7</v>
      </c>
      <c r="C169" t="s">
        <v>8</v>
      </c>
      <c r="D169" s="3">
        <v>234609</v>
      </c>
    </row>
    <row r="170" spans="1:4" x14ac:dyDescent="0.25">
      <c r="A170" s="2">
        <v>44059</v>
      </c>
      <c r="B170" t="s">
        <v>7</v>
      </c>
      <c r="C170" t="s">
        <v>8</v>
      </c>
      <c r="D170" s="3">
        <v>234918</v>
      </c>
    </row>
    <row r="171" spans="1:4" x14ac:dyDescent="0.25">
      <c r="A171" s="2">
        <v>44060</v>
      </c>
      <c r="B171" t="s">
        <v>7</v>
      </c>
      <c r="C171" t="s">
        <v>8</v>
      </c>
      <c r="D171" s="3">
        <v>235155</v>
      </c>
    </row>
    <row r="172" spans="1:4" x14ac:dyDescent="0.25">
      <c r="A172" s="2">
        <v>44061</v>
      </c>
      <c r="B172" t="s">
        <v>7</v>
      </c>
      <c r="C172" t="s">
        <v>8</v>
      </c>
      <c r="D172" s="3">
        <v>235446</v>
      </c>
    </row>
    <row r="173" spans="1:4" x14ac:dyDescent="0.25">
      <c r="A173" s="2">
        <v>44062</v>
      </c>
      <c r="B173" t="s">
        <v>7</v>
      </c>
      <c r="C173" t="s">
        <v>8</v>
      </c>
      <c r="D173" s="3">
        <v>235714</v>
      </c>
    </row>
    <row r="174" spans="1:4" x14ac:dyDescent="0.25">
      <c r="A174" s="2">
        <v>44063</v>
      </c>
      <c r="B174" t="s">
        <v>7</v>
      </c>
      <c r="C174" t="s">
        <v>8</v>
      </c>
      <c r="D174" s="3">
        <v>235985</v>
      </c>
    </row>
    <row r="175" spans="1:4" x14ac:dyDescent="0.25">
      <c r="A175" s="2">
        <v>44064</v>
      </c>
      <c r="B175" t="s">
        <v>7</v>
      </c>
      <c r="C175" t="s">
        <v>8</v>
      </c>
      <c r="D175" s="3">
        <v>236269</v>
      </c>
    </row>
    <row r="176" spans="1:4" x14ac:dyDescent="0.25">
      <c r="A176" s="2">
        <v>44065</v>
      </c>
      <c r="B176" t="s">
        <v>7</v>
      </c>
      <c r="C176" t="s">
        <v>8</v>
      </c>
      <c r="D176" s="3">
        <v>236534</v>
      </c>
    </row>
    <row r="177" spans="1:4" x14ac:dyDescent="0.25">
      <c r="A177" s="2">
        <v>44066</v>
      </c>
      <c r="B177" t="s">
        <v>7</v>
      </c>
      <c r="C177" t="s">
        <v>8</v>
      </c>
      <c r="D177" s="3">
        <v>236822</v>
      </c>
    </row>
    <row r="178" spans="1:4" x14ac:dyDescent="0.25">
      <c r="A178" s="2">
        <v>44067</v>
      </c>
      <c r="B178" t="s">
        <v>7</v>
      </c>
      <c r="C178" t="s">
        <v>8</v>
      </c>
      <c r="D178" s="3">
        <v>237032</v>
      </c>
    </row>
    <row r="179" spans="1:4" x14ac:dyDescent="0.25">
      <c r="A179" s="2">
        <v>44068</v>
      </c>
      <c r="B179" t="s">
        <v>7</v>
      </c>
      <c r="C179" t="s">
        <v>8</v>
      </c>
      <c r="D179" s="3">
        <v>237263</v>
      </c>
    </row>
    <row r="180" spans="1:4" x14ac:dyDescent="0.25">
      <c r="A180" s="2">
        <v>44069</v>
      </c>
      <c r="B180" t="s">
        <v>7</v>
      </c>
      <c r="C180" t="s">
        <v>8</v>
      </c>
      <c r="D180" s="3">
        <v>237525</v>
      </c>
    </row>
    <row r="181" spans="1:4" x14ac:dyDescent="0.25">
      <c r="A181" s="2">
        <v>44070</v>
      </c>
      <c r="B181" t="s">
        <v>7</v>
      </c>
      <c r="C181" t="s">
        <v>8</v>
      </c>
      <c r="D181" s="3">
        <v>237838</v>
      </c>
    </row>
    <row r="182" spans="1:4" x14ac:dyDescent="0.25">
      <c r="A182" s="2">
        <v>44071</v>
      </c>
      <c r="B182" t="s">
        <v>7</v>
      </c>
      <c r="C182" t="s">
        <v>8</v>
      </c>
      <c r="D182" s="3">
        <v>238107</v>
      </c>
    </row>
    <row r="183" spans="1:4" x14ac:dyDescent="0.25">
      <c r="A183" s="2">
        <v>44072</v>
      </c>
      <c r="B183" t="s">
        <v>7</v>
      </c>
      <c r="C183" t="s">
        <v>8</v>
      </c>
      <c r="D183" s="3">
        <v>238385</v>
      </c>
    </row>
    <row r="184" spans="1:4" x14ac:dyDescent="0.25">
      <c r="A184" s="2">
        <v>44073</v>
      </c>
      <c r="B184" t="s">
        <v>7</v>
      </c>
      <c r="C184" t="s">
        <v>8</v>
      </c>
      <c r="D184" s="3">
        <v>238677</v>
      </c>
    </row>
    <row r="185" spans="1:4" x14ac:dyDescent="0.25">
      <c r="A185" s="2">
        <v>44074</v>
      </c>
      <c r="B185" t="s">
        <v>7</v>
      </c>
      <c r="C185" t="s">
        <v>8</v>
      </c>
      <c r="D185" s="3">
        <v>238938</v>
      </c>
    </row>
    <row r="186" spans="1:4" x14ac:dyDescent="0.25">
      <c r="A186" s="2">
        <v>44075</v>
      </c>
      <c r="B186" t="s">
        <v>7</v>
      </c>
      <c r="C186" t="s">
        <v>8</v>
      </c>
      <c r="D186" s="3">
        <v>239246</v>
      </c>
    </row>
    <row r="187" spans="1:4" x14ac:dyDescent="0.25">
      <c r="A187" s="2">
        <v>44076</v>
      </c>
      <c r="B187" t="s">
        <v>7</v>
      </c>
      <c r="C187" t="s">
        <v>8</v>
      </c>
      <c r="D187" s="3">
        <v>239512</v>
      </c>
    </row>
    <row r="188" spans="1:4" x14ac:dyDescent="0.25">
      <c r="A188" s="2">
        <v>44077</v>
      </c>
      <c r="B188" t="s">
        <v>7</v>
      </c>
      <c r="C188" t="s">
        <v>8</v>
      </c>
      <c r="D188" s="3">
        <v>239815</v>
      </c>
    </row>
    <row r="189" spans="1:4" x14ac:dyDescent="0.25">
      <c r="A189" s="2">
        <v>44078</v>
      </c>
      <c r="B189" t="s">
        <v>7</v>
      </c>
      <c r="C189" t="s">
        <v>8</v>
      </c>
      <c r="D189" s="3">
        <v>240139</v>
      </c>
    </row>
    <row r="190" spans="1:4" x14ac:dyDescent="0.25">
      <c r="A190" s="2">
        <v>44079</v>
      </c>
      <c r="B190" t="s">
        <v>7</v>
      </c>
      <c r="C190" t="s">
        <v>8</v>
      </c>
      <c r="D190" s="3">
        <v>240416</v>
      </c>
    </row>
    <row r="191" spans="1:4" x14ac:dyDescent="0.25">
      <c r="A191" s="2">
        <v>44080</v>
      </c>
      <c r="B191" t="s">
        <v>7</v>
      </c>
      <c r="C191" t="s">
        <v>8</v>
      </c>
      <c r="D191" s="3">
        <v>240711</v>
      </c>
    </row>
    <row r="192" spans="1:4" x14ac:dyDescent="0.25">
      <c r="A192" s="2">
        <v>44081</v>
      </c>
      <c r="B192" t="s">
        <v>7</v>
      </c>
      <c r="C192" t="s">
        <v>8</v>
      </c>
      <c r="D192" s="3">
        <v>240919</v>
      </c>
    </row>
    <row r="193" spans="1:4" x14ac:dyDescent="0.25">
      <c r="A193" s="2">
        <v>44082</v>
      </c>
      <c r="B193" t="s">
        <v>7</v>
      </c>
      <c r="C193" t="s">
        <v>8</v>
      </c>
      <c r="D193" s="3">
        <v>241141</v>
      </c>
    </row>
    <row r="194" spans="1:4" x14ac:dyDescent="0.25">
      <c r="A194" s="2">
        <v>44083</v>
      </c>
      <c r="B194" t="s">
        <v>7</v>
      </c>
      <c r="C194" t="s">
        <v>8</v>
      </c>
      <c r="D194" s="3">
        <v>241351</v>
      </c>
    </row>
    <row r="195" spans="1:4" x14ac:dyDescent="0.25">
      <c r="A195" s="2">
        <v>44084</v>
      </c>
      <c r="B195" t="s">
        <v>7</v>
      </c>
      <c r="C195" t="s">
        <v>8</v>
      </c>
      <c r="D195" s="3">
        <v>241686</v>
      </c>
    </row>
    <row r="196" spans="1:4" x14ac:dyDescent="0.25">
      <c r="A196" s="2">
        <v>44085</v>
      </c>
      <c r="B196" t="s">
        <v>7</v>
      </c>
      <c r="C196" t="s">
        <v>8</v>
      </c>
      <c r="D196" s="3">
        <v>241936</v>
      </c>
    </row>
    <row r="197" spans="1:4" x14ac:dyDescent="0.25">
      <c r="A197" s="2">
        <v>44086</v>
      </c>
      <c r="B197" t="s">
        <v>7</v>
      </c>
      <c r="C197" t="s">
        <v>8</v>
      </c>
      <c r="D197" s="3">
        <v>242242</v>
      </c>
    </row>
    <row r="198" spans="1:4" x14ac:dyDescent="0.25">
      <c r="A198" s="2">
        <v>44087</v>
      </c>
      <c r="B198" t="s">
        <v>7</v>
      </c>
      <c r="C198" t="s">
        <v>8</v>
      </c>
      <c r="D198" s="3">
        <v>242486</v>
      </c>
    </row>
    <row r="199" spans="1:4" x14ac:dyDescent="0.25">
      <c r="A199" s="2">
        <v>44088</v>
      </c>
      <c r="B199" t="s">
        <v>7</v>
      </c>
      <c r="C199" t="s">
        <v>8</v>
      </c>
      <c r="D199" s="3">
        <v>242754</v>
      </c>
    </row>
    <row r="200" spans="1:4" x14ac:dyDescent="0.25">
      <c r="A200" s="2">
        <v>44089</v>
      </c>
      <c r="B200" t="s">
        <v>7</v>
      </c>
      <c r="C200" t="s">
        <v>8</v>
      </c>
      <c r="D200" s="3">
        <v>243061</v>
      </c>
    </row>
    <row r="201" spans="1:4" x14ac:dyDescent="0.25">
      <c r="A201" s="2">
        <v>44090</v>
      </c>
      <c r="B201" t="s">
        <v>7</v>
      </c>
      <c r="C201" t="s">
        <v>8</v>
      </c>
      <c r="D201" s="3">
        <v>243314</v>
      </c>
    </row>
    <row r="202" spans="1:4" x14ac:dyDescent="0.25">
      <c r="A202" s="2">
        <v>44091</v>
      </c>
      <c r="B202" t="s">
        <v>7</v>
      </c>
      <c r="C202" t="s">
        <v>8</v>
      </c>
      <c r="D202" s="3">
        <v>243644</v>
      </c>
    </row>
    <row r="203" spans="1:4" x14ac:dyDescent="0.25">
      <c r="A203" s="2">
        <v>44092</v>
      </c>
      <c r="B203" t="s">
        <v>7</v>
      </c>
      <c r="C203" t="s">
        <v>8</v>
      </c>
      <c r="D203" s="3">
        <v>243995</v>
      </c>
    </row>
    <row r="204" spans="1:4" x14ac:dyDescent="0.25">
      <c r="A204" s="2">
        <v>44093</v>
      </c>
      <c r="B204" t="s">
        <v>7</v>
      </c>
      <c r="C204" t="s">
        <v>8</v>
      </c>
      <c r="D204" s="3">
        <v>244484</v>
      </c>
    </row>
    <row r="205" spans="1:4" x14ac:dyDescent="0.25">
      <c r="A205" s="2">
        <v>44094</v>
      </c>
      <c r="B205" t="s">
        <v>7</v>
      </c>
      <c r="C205" t="s">
        <v>8</v>
      </c>
      <c r="D205" s="3">
        <v>244885</v>
      </c>
    </row>
    <row r="206" spans="1:4" x14ac:dyDescent="0.25">
      <c r="A206" s="2">
        <v>44095</v>
      </c>
      <c r="B206" t="s">
        <v>7</v>
      </c>
      <c r="C206" t="s">
        <v>8</v>
      </c>
      <c r="D206" s="3">
        <v>245147</v>
      </c>
    </row>
    <row r="207" spans="1:4" x14ac:dyDescent="0.25">
      <c r="A207" s="2">
        <v>44096</v>
      </c>
      <c r="B207" t="s">
        <v>7</v>
      </c>
      <c r="C207" t="s">
        <v>8</v>
      </c>
      <c r="D207" s="3">
        <v>245495</v>
      </c>
    </row>
    <row r="208" spans="1:4" x14ac:dyDescent="0.25">
      <c r="A208" s="2">
        <v>44097</v>
      </c>
      <c r="B208" t="s">
        <v>7</v>
      </c>
      <c r="C208" t="s">
        <v>8</v>
      </c>
      <c r="D208" s="3">
        <v>245776</v>
      </c>
    </row>
    <row r="209" spans="1:4" x14ac:dyDescent="0.25">
      <c r="A209" s="2">
        <v>44098</v>
      </c>
      <c r="B209" t="s">
        <v>7</v>
      </c>
      <c r="C209" t="s">
        <v>8</v>
      </c>
      <c r="D209" s="3">
        <v>246198</v>
      </c>
    </row>
    <row r="210" spans="1:4" x14ac:dyDescent="0.25">
      <c r="A210" s="2">
        <v>44099</v>
      </c>
      <c r="B210" t="s">
        <v>7</v>
      </c>
      <c r="C210" t="s">
        <v>8</v>
      </c>
      <c r="D210" s="3">
        <v>246570</v>
      </c>
    </row>
    <row r="211" spans="1:4" x14ac:dyDescent="0.25">
      <c r="A211" s="2">
        <v>44100</v>
      </c>
      <c r="B211" t="s">
        <v>7</v>
      </c>
      <c r="C211" t="s">
        <v>8</v>
      </c>
      <c r="D211" s="3">
        <v>247000</v>
      </c>
    </row>
    <row r="212" spans="1:4" x14ac:dyDescent="0.25">
      <c r="A212" s="2">
        <v>44101</v>
      </c>
      <c r="B212" t="s">
        <v>7</v>
      </c>
      <c r="C212" t="s">
        <v>8</v>
      </c>
      <c r="D212" s="3">
        <v>247384</v>
      </c>
    </row>
    <row r="213" spans="1:4" x14ac:dyDescent="0.25">
      <c r="A213" s="2">
        <v>44102</v>
      </c>
      <c r="B213" t="s">
        <v>7</v>
      </c>
      <c r="C213" t="s">
        <v>8</v>
      </c>
      <c r="D213" s="3">
        <v>247765</v>
      </c>
    </row>
    <row r="214" spans="1:4" x14ac:dyDescent="0.25">
      <c r="A214" s="2">
        <v>44103</v>
      </c>
      <c r="B214" t="s">
        <v>7</v>
      </c>
      <c r="C214" t="s">
        <v>8</v>
      </c>
      <c r="D214" s="3">
        <v>248287</v>
      </c>
    </row>
    <row r="215" spans="1:4" x14ac:dyDescent="0.25">
      <c r="A215" s="2">
        <v>44104</v>
      </c>
      <c r="B215" t="s">
        <v>7</v>
      </c>
      <c r="C215" t="s">
        <v>8</v>
      </c>
      <c r="D215" s="3">
        <v>248738</v>
      </c>
    </row>
    <row r="216" spans="1:4" x14ac:dyDescent="0.25">
      <c r="A216" s="2">
        <v>44105</v>
      </c>
      <c r="B216" t="s">
        <v>7</v>
      </c>
      <c r="C216" t="s">
        <v>8</v>
      </c>
      <c r="D216" s="3">
        <v>249272</v>
      </c>
    </row>
    <row r="217" spans="1:4" x14ac:dyDescent="0.25">
      <c r="A217" s="2">
        <v>44106</v>
      </c>
      <c r="B217" t="s">
        <v>7</v>
      </c>
      <c r="C217" t="s">
        <v>8</v>
      </c>
      <c r="D217" s="3">
        <v>249874</v>
      </c>
    </row>
    <row r="218" spans="1:4" x14ac:dyDescent="0.25">
      <c r="A218" s="2">
        <v>44107</v>
      </c>
      <c r="B218" t="s">
        <v>7</v>
      </c>
      <c r="C218" t="s">
        <v>8</v>
      </c>
      <c r="D218" s="3">
        <v>250583</v>
      </c>
    </row>
    <row r="219" spans="1:4" x14ac:dyDescent="0.25">
      <c r="A219" s="2">
        <v>44108</v>
      </c>
      <c r="B219" t="s">
        <v>7</v>
      </c>
      <c r="C219" t="s">
        <v>8</v>
      </c>
      <c r="D219" s="3">
        <v>251119</v>
      </c>
    </row>
    <row r="220" spans="1:4" x14ac:dyDescent="0.25">
      <c r="A220" s="2">
        <v>44109</v>
      </c>
      <c r="B220" t="s">
        <v>7</v>
      </c>
      <c r="C220" t="s">
        <v>8</v>
      </c>
      <c r="D220" s="3">
        <v>251591</v>
      </c>
    </row>
    <row r="221" spans="1:4" x14ac:dyDescent="0.25">
      <c r="A221" s="2">
        <v>44110</v>
      </c>
      <c r="B221" t="s">
        <v>7</v>
      </c>
      <c r="C221" t="s">
        <v>8</v>
      </c>
      <c r="D221" s="3">
        <v>252159</v>
      </c>
    </row>
    <row r="222" spans="1:4" x14ac:dyDescent="0.25">
      <c r="A222" s="2">
        <v>44111</v>
      </c>
      <c r="B222" t="s">
        <v>7</v>
      </c>
      <c r="C222" t="s">
        <v>8</v>
      </c>
      <c r="D222" s="3">
        <v>252703</v>
      </c>
    </row>
    <row r="223" spans="1:4" x14ac:dyDescent="0.25">
      <c r="A223" s="2">
        <v>44112</v>
      </c>
      <c r="B223" t="s">
        <v>7</v>
      </c>
      <c r="C223" t="s">
        <v>8</v>
      </c>
      <c r="D223" s="3">
        <v>253398</v>
      </c>
    </row>
    <row r="224" spans="1:4" x14ac:dyDescent="0.25">
      <c r="A224" s="2">
        <v>44113</v>
      </c>
      <c r="B224" t="s">
        <v>7</v>
      </c>
      <c r="C224" t="s">
        <v>8</v>
      </c>
      <c r="D224" s="3">
        <v>254023</v>
      </c>
    </row>
    <row r="225" spans="1:4" x14ac:dyDescent="0.25">
      <c r="A225" s="2">
        <v>44114</v>
      </c>
      <c r="B225" t="s">
        <v>7</v>
      </c>
      <c r="C225" t="s">
        <v>8</v>
      </c>
      <c r="D225" s="3">
        <v>254599</v>
      </c>
    </row>
    <row r="226" spans="1:4" x14ac:dyDescent="0.25">
      <c r="A226" s="2">
        <v>44115</v>
      </c>
      <c r="B226" t="s">
        <v>7</v>
      </c>
      <c r="C226" t="s">
        <v>8</v>
      </c>
      <c r="D226" s="3">
        <v>255068</v>
      </c>
    </row>
    <row r="227" spans="1:4" x14ac:dyDescent="0.25">
      <c r="A227" s="2">
        <v>44116</v>
      </c>
      <c r="B227" t="s">
        <v>7</v>
      </c>
      <c r="C227" t="s">
        <v>8</v>
      </c>
      <c r="D227" s="3">
        <v>255464</v>
      </c>
    </row>
    <row r="228" spans="1:4" x14ac:dyDescent="0.25">
      <c r="A228" s="2">
        <v>44117</v>
      </c>
      <c r="B228" t="s">
        <v>7</v>
      </c>
      <c r="C228" t="s">
        <v>8</v>
      </c>
      <c r="D228" s="3">
        <v>256007</v>
      </c>
    </row>
    <row r="229" spans="1:4" x14ac:dyDescent="0.25">
      <c r="A229" s="2">
        <v>44118</v>
      </c>
      <c r="B229" t="s">
        <v>7</v>
      </c>
      <c r="C229" t="s">
        <v>8</v>
      </c>
      <c r="D229" s="3">
        <v>256474</v>
      </c>
    </row>
    <row r="230" spans="1:4" x14ac:dyDescent="0.25">
      <c r="A230" s="2">
        <v>44119</v>
      </c>
      <c r="B230" t="s">
        <v>7</v>
      </c>
      <c r="C230" t="s">
        <v>8</v>
      </c>
      <c r="D230" s="3">
        <v>256986</v>
      </c>
    </row>
    <row r="231" spans="1:4" x14ac:dyDescent="0.25">
      <c r="A231" s="2">
        <v>44120</v>
      </c>
      <c r="B231" t="s">
        <v>7</v>
      </c>
      <c r="C231" t="s">
        <v>8</v>
      </c>
      <c r="D231" s="3">
        <v>257642</v>
      </c>
    </row>
    <row r="232" spans="1:4" x14ac:dyDescent="0.25">
      <c r="A232" s="2">
        <v>44121</v>
      </c>
      <c r="B232" t="s">
        <v>7</v>
      </c>
      <c r="C232" t="s">
        <v>8</v>
      </c>
      <c r="D232" s="3">
        <v>258452</v>
      </c>
    </row>
    <row r="233" spans="1:4" x14ac:dyDescent="0.25">
      <c r="A233" s="2">
        <v>44122</v>
      </c>
      <c r="B233" t="s">
        <v>7</v>
      </c>
      <c r="C233" t="s">
        <v>8</v>
      </c>
      <c r="D233" s="3">
        <v>259064</v>
      </c>
    </row>
    <row r="234" spans="1:4" x14ac:dyDescent="0.25">
      <c r="A234" s="2">
        <v>44123</v>
      </c>
      <c r="B234" t="s">
        <v>7</v>
      </c>
      <c r="C234" t="s">
        <v>8</v>
      </c>
      <c r="D234" s="3">
        <v>259484</v>
      </c>
    </row>
    <row r="235" spans="1:4" x14ac:dyDescent="0.25">
      <c r="A235" s="2">
        <v>44124</v>
      </c>
      <c r="B235" t="s">
        <v>7</v>
      </c>
      <c r="C235" t="s">
        <v>8</v>
      </c>
      <c r="D235" s="3">
        <v>259920</v>
      </c>
    </row>
    <row r="236" spans="1:4" x14ac:dyDescent="0.25">
      <c r="A236" s="2">
        <v>44125</v>
      </c>
      <c r="B236" t="s">
        <v>7</v>
      </c>
      <c r="C236" t="s">
        <v>8</v>
      </c>
      <c r="D236" s="3">
        <v>260762</v>
      </c>
    </row>
    <row r="237" spans="1:4" x14ac:dyDescent="0.25">
      <c r="A237" s="2">
        <v>44126</v>
      </c>
      <c r="B237" t="s">
        <v>7</v>
      </c>
      <c r="C237" t="s">
        <v>8</v>
      </c>
      <c r="D237" s="3">
        <v>261293</v>
      </c>
    </row>
    <row r="238" spans="1:4" x14ac:dyDescent="0.25">
      <c r="A238" s="2">
        <v>44127</v>
      </c>
      <c r="B238" t="s">
        <v>7</v>
      </c>
      <c r="C238" t="s">
        <v>8</v>
      </c>
      <c r="D238" s="3">
        <v>261863</v>
      </c>
    </row>
    <row r="239" spans="1:4" x14ac:dyDescent="0.25">
      <c r="A239" s="2">
        <v>44128</v>
      </c>
      <c r="B239" t="s">
        <v>7</v>
      </c>
      <c r="C239" t="s">
        <v>8</v>
      </c>
      <c r="D239" s="3">
        <v>262615</v>
      </c>
    </row>
    <row r="240" spans="1:4" x14ac:dyDescent="0.25">
      <c r="A240" s="2">
        <v>44129</v>
      </c>
      <c r="B240" t="s">
        <v>7</v>
      </c>
      <c r="C240" t="s">
        <v>8</v>
      </c>
      <c r="D240" s="3">
        <v>263269</v>
      </c>
    </row>
    <row r="241" spans="1:4" x14ac:dyDescent="0.25">
      <c r="A241" s="2">
        <v>44130</v>
      </c>
      <c r="B241" t="s">
        <v>7</v>
      </c>
      <c r="C241" t="s">
        <v>8</v>
      </c>
      <c r="D241" s="3">
        <v>263694</v>
      </c>
    </row>
    <row r="242" spans="1:4" x14ac:dyDescent="0.25">
      <c r="A242" s="2">
        <v>44131</v>
      </c>
      <c r="B242" t="s">
        <v>7</v>
      </c>
      <c r="C242" t="s">
        <v>8</v>
      </c>
      <c r="D242" s="3">
        <v>264428</v>
      </c>
    </row>
    <row r="243" spans="1:4" x14ac:dyDescent="0.25">
      <c r="A243" s="2">
        <v>44132</v>
      </c>
      <c r="B243" t="s">
        <v>7</v>
      </c>
      <c r="C243" t="s">
        <v>8</v>
      </c>
      <c r="D243" s="3">
        <v>265263</v>
      </c>
    </row>
    <row r="244" spans="1:4" x14ac:dyDescent="0.25">
      <c r="A244" s="2">
        <v>44133</v>
      </c>
      <c r="B244" t="s">
        <v>7</v>
      </c>
      <c r="C244" t="s">
        <v>8</v>
      </c>
      <c r="D244" s="3">
        <v>266321</v>
      </c>
    </row>
    <row r="245" spans="1:4" x14ac:dyDescent="0.25">
      <c r="A245" s="2">
        <v>44134</v>
      </c>
      <c r="B245" t="s">
        <v>7</v>
      </c>
      <c r="C245" t="s">
        <v>8</v>
      </c>
      <c r="D245" s="3">
        <v>267227</v>
      </c>
    </row>
    <row r="246" spans="1:4" x14ac:dyDescent="0.25">
      <c r="A246" s="2">
        <v>44135</v>
      </c>
      <c r="B246" t="s">
        <v>7</v>
      </c>
      <c r="C246" t="s">
        <v>8</v>
      </c>
      <c r="D246" s="3">
        <v>267929</v>
      </c>
    </row>
    <row r="247" spans="1:4" x14ac:dyDescent="0.25">
      <c r="A247" s="2">
        <v>44136</v>
      </c>
      <c r="B247" t="s">
        <v>7</v>
      </c>
      <c r="C247" t="s">
        <v>8</v>
      </c>
      <c r="D247" s="3">
        <v>268879</v>
      </c>
    </row>
    <row r="248" spans="1:4" x14ac:dyDescent="0.25">
      <c r="A248" s="2">
        <v>44137</v>
      </c>
      <c r="B248" t="s">
        <v>7</v>
      </c>
      <c r="C248" t="s">
        <v>8</v>
      </c>
      <c r="D248" s="3">
        <v>269519</v>
      </c>
    </row>
    <row r="249" spans="1:4" x14ac:dyDescent="0.25">
      <c r="A249" s="2">
        <v>44138</v>
      </c>
      <c r="B249" t="s">
        <v>7</v>
      </c>
      <c r="C249" t="s">
        <v>8</v>
      </c>
      <c r="D249" s="3">
        <v>270317</v>
      </c>
    </row>
    <row r="250" spans="1:4" x14ac:dyDescent="0.25">
      <c r="A250" s="2">
        <v>44139</v>
      </c>
      <c r="B250" t="s">
        <v>7</v>
      </c>
      <c r="C250" t="s">
        <v>8</v>
      </c>
      <c r="D250" s="3">
        <v>271112</v>
      </c>
    </row>
    <row r="251" spans="1:4" x14ac:dyDescent="0.25">
      <c r="A251" s="2">
        <v>44140</v>
      </c>
      <c r="B251" t="s">
        <v>7</v>
      </c>
      <c r="C251" t="s">
        <v>8</v>
      </c>
      <c r="D251" s="3">
        <v>272184</v>
      </c>
    </row>
    <row r="252" spans="1:4" x14ac:dyDescent="0.25">
      <c r="A252" s="2">
        <v>44141</v>
      </c>
      <c r="B252" t="s">
        <v>7</v>
      </c>
      <c r="C252" t="s">
        <v>8</v>
      </c>
      <c r="D252" s="3">
        <v>273386</v>
      </c>
    </row>
    <row r="253" spans="1:4" x14ac:dyDescent="0.25">
      <c r="A253" s="2">
        <v>44142</v>
      </c>
      <c r="B253" t="s">
        <v>7</v>
      </c>
      <c r="C253" t="s">
        <v>8</v>
      </c>
      <c r="D253" s="3">
        <v>274551</v>
      </c>
    </row>
    <row r="254" spans="1:4" x14ac:dyDescent="0.25">
      <c r="A254" s="2">
        <v>44143</v>
      </c>
      <c r="B254" t="s">
        <v>7</v>
      </c>
      <c r="C254" t="s">
        <v>8</v>
      </c>
      <c r="D254" s="3">
        <v>275944</v>
      </c>
    </row>
    <row r="255" spans="1:4" x14ac:dyDescent="0.25">
      <c r="A255" s="2">
        <v>44144</v>
      </c>
      <c r="B255" t="s">
        <v>7</v>
      </c>
      <c r="C255" t="s">
        <v>8</v>
      </c>
      <c r="D255" s="3">
        <v>277105</v>
      </c>
    </row>
    <row r="256" spans="1:4" x14ac:dyDescent="0.25">
      <c r="A256" s="2">
        <v>44145</v>
      </c>
      <c r="B256" t="s">
        <v>7</v>
      </c>
      <c r="C256" t="s">
        <v>8</v>
      </c>
      <c r="D256" s="3">
        <v>278312</v>
      </c>
    </row>
    <row r="257" spans="1:7" x14ac:dyDescent="0.25">
      <c r="A257" s="2">
        <v>44146</v>
      </c>
      <c r="B257" t="s">
        <v>7</v>
      </c>
      <c r="C257" t="s">
        <v>8</v>
      </c>
      <c r="D257" s="3">
        <v>280044</v>
      </c>
    </row>
    <row r="258" spans="1:7" x14ac:dyDescent="0.25">
      <c r="A258" s="2">
        <v>44147</v>
      </c>
      <c r="B258" t="s">
        <v>7</v>
      </c>
      <c r="C258" t="s">
        <v>8</v>
      </c>
      <c r="D258" s="3">
        <v>281707</v>
      </c>
    </row>
    <row r="259" spans="1:7" x14ac:dyDescent="0.25">
      <c r="A259" s="2">
        <v>44148</v>
      </c>
      <c r="B259" t="s">
        <v>7</v>
      </c>
      <c r="C259" t="s">
        <v>8</v>
      </c>
      <c r="D259" s="3">
        <v>283533</v>
      </c>
    </row>
    <row r="260" spans="1:7" x14ac:dyDescent="0.25">
      <c r="A260" s="2">
        <v>44149</v>
      </c>
      <c r="B260" t="s">
        <v>7</v>
      </c>
      <c r="C260" t="s">
        <v>8</v>
      </c>
      <c r="D260" s="3">
        <v>285333</v>
      </c>
    </row>
    <row r="261" spans="1:7" x14ac:dyDescent="0.25">
      <c r="A261" s="2">
        <v>44150</v>
      </c>
      <c r="B261" t="s">
        <v>7</v>
      </c>
      <c r="C261" t="s">
        <v>8</v>
      </c>
      <c r="D261" s="3">
        <v>286785</v>
      </c>
    </row>
    <row r="262" spans="1:7" x14ac:dyDescent="0.25">
      <c r="A262" s="2">
        <v>44151</v>
      </c>
      <c r="B262" t="s">
        <v>7</v>
      </c>
      <c r="C262" t="s">
        <v>8</v>
      </c>
      <c r="D262" s="3">
        <v>288078</v>
      </c>
    </row>
    <row r="263" spans="1:7" x14ac:dyDescent="0.25">
      <c r="A263" s="2">
        <v>44152</v>
      </c>
      <c r="B263" t="s">
        <v>7</v>
      </c>
      <c r="C263" t="s">
        <v>8</v>
      </c>
      <c r="D263" s="3">
        <v>290018</v>
      </c>
    </row>
    <row r="264" spans="1:7" x14ac:dyDescent="0.25">
      <c r="A264" s="2">
        <v>44153</v>
      </c>
      <c r="B264" t="s">
        <v>7</v>
      </c>
      <c r="C264" t="s">
        <v>8</v>
      </c>
      <c r="D264" s="3">
        <v>291753</v>
      </c>
    </row>
    <row r="265" spans="1:7" x14ac:dyDescent="0.25">
      <c r="A265" s="2">
        <v>44154</v>
      </c>
      <c r="B265" t="s">
        <v>7</v>
      </c>
      <c r="C265" t="s">
        <v>8</v>
      </c>
      <c r="D265" s="3">
        <v>293592</v>
      </c>
    </row>
    <row r="266" spans="1:7" x14ac:dyDescent="0.25">
      <c r="A266" s="2">
        <v>44155</v>
      </c>
      <c r="B266" t="s">
        <v>7</v>
      </c>
      <c r="C266" t="s">
        <v>8</v>
      </c>
      <c r="D266" s="3">
        <v>295622</v>
      </c>
    </row>
    <row r="267" spans="1:7" x14ac:dyDescent="0.25">
      <c r="A267" s="2">
        <v>44156</v>
      </c>
      <c r="B267" t="s">
        <v>7</v>
      </c>
      <c r="C267" t="s">
        <v>8</v>
      </c>
      <c r="D267" s="3">
        <v>297570</v>
      </c>
    </row>
    <row r="268" spans="1:7" x14ac:dyDescent="0.25">
      <c r="A268" s="2">
        <v>44157</v>
      </c>
      <c r="D268" s="3">
        <f>FORECAST(A268,D2:$D$267,A2:$A$267)</f>
        <v>317191.97313094139</v>
      </c>
      <c r="F268" t="s">
        <v>23</v>
      </c>
      <c r="G268">
        <f>SLOPE(D2:D267, A2:A267)</f>
        <v>919.03108481400659</v>
      </c>
    </row>
    <row r="269" spans="1:7" x14ac:dyDescent="0.25">
      <c r="A269" s="2">
        <v>44158</v>
      </c>
      <c r="D269" s="3">
        <f>FORECAST(A269,D3:$D$267,A3:$A$267)</f>
        <v>317549.63342575729</v>
      </c>
    </row>
    <row r="270" spans="1:7" x14ac:dyDescent="0.25">
      <c r="A270" s="2">
        <v>44159</v>
      </c>
      <c r="D270" s="3">
        <f>FORECAST(A270,D4:$D$267,A4:$A$267)</f>
        <v>317876.79554857314</v>
      </c>
    </row>
    <row r="271" spans="1:7" x14ac:dyDescent="0.25">
      <c r="A271" s="2">
        <v>44160</v>
      </c>
      <c r="D271" s="3">
        <f>FORECAST(A271,D5:$D$267,A5:$A$267)</f>
        <v>318172.43099426478</v>
      </c>
    </row>
    <row r="272" spans="1:7" x14ac:dyDescent="0.25">
      <c r="A272" s="2">
        <v>44161</v>
      </c>
      <c r="D272" s="3">
        <f>FORECAST(A272,D6:$D$267,A6:$A$267)</f>
        <v>318435.46456124634</v>
      </c>
    </row>
    <row r="273" spans="1:4" x14ac:dyDescent="0.25">
      <c r="A273" s="2">
        <v>44162</v>
      </c>
      <c r="D273" s="3">
        <f>FORECAST(A273,D7:$D$267,A7:$A$267)</f>
        <v>318664.812965177</v>
      </c>
    </row>
    <row r="274" spans="1:4" x14ac:dyDescent="0.25">
      <c r="A274" s="2">
        <v>44163</v>
      </c>
      <c r="D274" s="3">
        <f>FORECAST(A274,D8:$D$267,A8:$A$267)</f>
        <v>318859.33602409065</v>
      </c>
    </row>
    <row r="275" spans="1:4" x14ac:dyDescent="0.25">
      <c r="A275" s="2">
        <v>44164</v>
      </c>
      <c r="D275" s="3">
        <f>FORECAST(A275,D9:$D$267,A9:$A$267)</f>
        <v>319017.91790980846</v>
      </c>
    </row>
    <row r="276" spans="1:4" x14ac:dyDescent="0.25">
      <c r="A276" s="2">
        <v>44165</v>
      </c>
      <c r="D276" s="3">
        <f>FORECAST(A276,D10:$D$267,A10:$A$267)</f>
        <v>319139.31692665815</v>
      </c>
    </row>
    <row r="277" spans="1:4" x14ac:dyDescent="0.25">
      <c r="A277" s="2">
        <v>44166</v>
      </c>
      <c r="D277" s="3">
        <f>FORECAST(A277,D11:$D$267,A11:$A$267)</f>
        <v>319222.33031795919</v>
      </c>
    </row>
    <row r="278" spans="1:4" x14ac:dyDescent="0.25">
      <c r="A278" s="2">
        <v>44167</v>
      </c>
      <c r="D278" s="3">
        <f>FORECAST(A278,D12:$D$267,A12:$A$267)</f>
        <v>319265.78205181658</v>
      </c>
    </row>
    <row r="279" spans="1:4" x14ac:dyDescent="0.25">
      <c r="A279" s="2">
        <v>44168</v>
      </c>
      <c r="D279" s="3">
        <f>FORECAST(A279,D13:$D$267,A13:$A$267)</f>
        <v>319268.34792149812</v>
      </c>
    </row>
    <row r="280" spans="1:4" x14ac:dyDescent="0.25">
      <c r="A280" s="2">
        <v>44169</v>
      </c>
      <c r="D280" s="3">
        <f>FORECAST(A280,D14:$D$267,A14:$A$267)</f>
        <v>319228.94447399676</v>
      </c>
    </row>
    <row r="281" spans="1:4" x14ac:dyDescent="0.25">
      <c r="A281" s="2">
        <v>44170</v>
      </c>
      <c r="D281" s="3">
        <f>FORECAST(A281,D15:$D$267,A15:$A$267)</f>
        <v>319146.33677756786</v>
      </c>
    </row>
    <row r="282" spans="1:4" x14ac:dyDescent="0.25">
      <c r="A282" s="2">
        <v>44171</v>
      </c>
      <c r="D282" s="3">
        <f>FORECAST(A282,D16:$D$267,A16:$A$267)</f>
        <v>319019.63223022223</v>
      </c>
    </row>
    <row r="283" spans="1:4" x14ac:dyDescent="0.25">
      <c r="A283" s="2">
        <v>44172</v>
      </c>
      <c r="D283" s="3">
        <f>FORECAST(A283,D17:$D$267,A17:$A$267)</f>
        <v>318846.90591007471</v>
      </c>
    </row>
    <row r="284" spans="1:4" x14ac:dyDescent="0.25">
      <c r="A284" s="2">
        <v>44173</v>
      </c>
      <c r="D284" s="3">
        <f>FORECAST(A284,D18:$D$267,A18:$A$267)</f>
        <v>318627.3684899956</v>
      </c>
    </row>
    <row r="285" spans="1:4" x14ac:dyDescent="0.25">
      <c r="A285" s="2">
        <v>44174</v>
      </c>
      <c r="D285" s="3">
        <f>FORECAST(A285,D19:$D$267,A19:$A$267)</f>
        <v>318359.99008420855</v>
      </c>
    </row>
    <row r="286" spans="1:4" x14ac:dyDescent="0.25">
      <c r="A286" s="2">
        <v>44175</v>
      </c>
      <c r="D286" s="3">
        <f>FORECAST(A286,D20:$D$267,A20:$A$267)</f>
        <v>318048.37327723205</v>
      </c>
    </row>
    <row r="287" spans="1:4" x14ac:dyDescent="0.25">
      <c r="A287" s="2">
        <v>44176</v>
      </c>
      <c r="D287" s="3">
        <f>FORECAST(A287,D21:$D$267,A21:$A$267)</f>
        <v>317695.61961237341</v>
      </c>
    </row>
    <row r="288" spans="1:4" x14ac:dyDescent="0.25">
      <c r="A288" s="2">
        <v>44177</v>
      </c>
      <c r="D288" s="3">
        <f>FORECAST(A288,D22:$D$267,A22:$A$267)</f>
        <v>317308.92421109229</v>
      </c>
    </row>
    <row r="289" spans="1:4" x14ac:dyDescent="0.25">
      <c r="A289" s="2">
        <v>44178</v>
      </c>
      <c r="D289" s="3">
        <f>FORECAST(A289,D23:$D$267,A23:$A$267)</f>
        <v>316886.24394160882</v>
      </c>
    </row>
    <row r="290" spans="1:4" x14ac:dyDescent="0.25">
      <c r="A290" s="2">
        <v>44179</v>
      </c>
      <c r="D290" s="3">
        <f>FORECAST(A290,D24:$D$267,A24:$A$267)</f>
        <v>316437.70382100344</v>
      </c>
    </row>
    <row r="291" spans="1:4" x14ac:dyDescent="0.25">
      <c r="A291" s="2">
        <v>44180</v>
      </c>
      <c r="D291" s="3">
        <f>FORECAST(A291,D25:$D$267,A25:$A$267)</f>
        <v>315967.69344351441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28"/>
  <sheetViews>
    <sheetView topLeftCell="A294" workbookViewId="0">
      <selection activeCell="G310" sqref="G310"/>
    </sheetView>
  </sheetViews>
  <sheetFormatPr defaultRowHeight="15" x14ac:dyDescent="0.25"/>
  <cols>
    <col min="1" max="1" width="10.42578125" bestFit="1" customWidth="1"/>
    <col min="4" max="4" width="12" bestFit="1" customWidth="1"/>
    <col min="6" max="6" width="11.7109375" bestFit="1" customWidth="1"/>
    <col min="7" max="7" width="9.710937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s="2">
        <v>43854</v>
      </c>
      <c r="B2" t="s">
        <v>9</v>
      </c>
      <c r="C2" t="s">
        <v>10</v>
      </c>
      <c r="D2">
        <v>1</v>
      </c>
    </row>
    <row r="3" spans="1:4" x14ac:dyDescent="0.25">
      <c r="A3" s="2">
        <v>43855</v>
      </c>
      <c r="B3" t="s">
        <v>9</v>
      </c>
      <c r="C3" t="s">
        <v>10</v>
      </c>
      <c r="D3">
        <v>1</v>
      </c>
    </row>
    <row r="4" spans="1:4" x14ac:dyDescent="0.25">
      <c r="A4" s="2">
        <v>43856</v>
      </c>
      <c r="B4" t="s">
        <v>9</v>
      </c>
      <c r="C4" t="s">
        <v>10</v>
      </c>
      <c r="D4">
        <v>1</v>
      </c>
    </row>
    <row r="5" spans="1:4" x14ac:dyDescent="0.25">
      <c r="A5" s="2">
        <v>43857</v>
      </c>
      <c r="B5" t="s">
        <v>9</v>
      </c>
      <c r="C5" t="s">
        <v>10</v>
      </c>
      <c r="D5">
        <v>1</v>
      </c>
    </row>
    <row r="6" spans="1:4" x14ac:dyDescent="0.25">
      <c r="A6" s="2">
        <v>43858</v>
      </c>
      <c r="B6" t="s">
        <v>9</v>
      </c>
      <c r="C6" t="s">
        <v>10</v>
      </c>
      <c r="D6">
        <v>1</v>
      </c>
    </row>
    <row r="7" spans="1:4" x14ac:dyDescent="0.25">
      <c r="A7" s="2">
        <v>43859</v>
      </c>
      <c r="B7" t="s">
        <v>9</v>
      </c>
      <c r="C7" t="s">
        <v>10</v>
      </c>
      <c r="D7">
        <v>1</v>
      </c>
    </row>
    <row r="8" spans="1:4" x14ac:dyDescent="0.25">
      <c r="A8" s="2">
        <v>43860</v>
      </c>
      <c r="B8" t="s">
        <v>9</v>
      </c>
      <c r="C8" t="s">
        <v>10</v>
      </c>
      <c r="D8">
        <v>2</v>
      </c>
    </row>
    <row r="9" spans="1:4" x14ac:dyDescent="0.25">
      <c r="A9" s="2">
        <v>43861</v>
      </c>
      <c r="B9" t="s">
        <v>9</v>
      </c>
      <c r="C9" t="s">
        <v>10</v>
      </c>
      <c r="D9">
        <v>2</v>
      </c>
    </row>
    <row r="10" spans="1:4" x14ac:dyDescent="0.25">
      <c r="A10" s="2">
        <v>43862</v>
      </c>
      <c r="B10" t="s">
        <v>9</v>
      </c>
      <c r="C10" t="s">
        <v>10</v>
      </c>
      <c r="D10">
        <v>2</v>
      </c>
    </row>
    <row r="11" spans="1:4" x14ac:dyDescent="0.25">
      <c r="A11" s="2">
        <v>43863</v>
      </c>
      <c r="B11" t="s">
        <v>9</v>
      </c>
      <c r="C11" t="s">
        <v>10</v>
      </c>
      <c r="D11">
        <v>2</v>
      </c>
    </row>
    <row r="12" spans="1:4" x14ac:dyDescent="0.25">
      <c r="A12" s="2">
        <v>43864</v>
      </c>
      <c r="B12" t="s">
        <v>9</v>
      </c>
      <c r="C12" t="s">
        <v>10</v>
      </c>
      <c r="D12">
        <v>2</v>
      </c>
    </row>
    <row r="13" spans="1:4" x14ac:dyDescent="0.25">
      <c r="A13" s="2">
        <v>43865</v>
      </c>
      <c r="B13" t="s">
        <v>9</v>
      </c>
      <c r="C13" t="s">
        <v>10</v>
      </c>
      <c r="D13">
        <v>2</v>
      </c>
    </row>
    <row r="14" spans="1:4" x14ac:dyDescent="0.25">
      <c r="A14" s="2">
        <v>43866</v>
      </c>
      <c r="B14" t="s">
        <v>9</v>
      </c>
      <c r="C14" t="s">
        <v>10</v>
      </c>
      <c r="D14">
        <v>2</v>
      </c>
    </row>
    <row r="15" spans="1:4" x14ac:dyDescent="0.25">
      <c r="A15" s="2">
        <v>43867</v>
      </c>
      <c r="B15" t="s">
        <v>9</v>
      </c>
      <c r="C15" t="s">
        <v>10</v>
      </c>
      <c r="D15">
        <v>2</v>
      </c>
    </row>
    <row r="16" spans="1:4" x14ac:dyDescent="0.25">
      <c r="A16" s="2">
        <v>43868</v>
      </c>
      <c r="B16" t="s">
        <v>9</v>
      </c>
      <c r="C16" t="s">
        <v>10</v>
      </c>
      <c r="D16">
        <v>2</v>
      </c>
    </row>
    <row r="17" spans="1:4" x14ac:dyDescent="0.25">
      <c r="A17" s="2">
        <v>43869</v>
      </c>
      <c r="B17" t="s">
        <v>9</v>
      </c>
      <c r="C17" t="s">
        <v>10</v>
      </c>
      <c r="D17">
        <v>2</v>
      </c>
    </row>
    <row r="18" spans="1:4" x14ac:dyDescent="0.25">
      <c r="A18" s="2">
        <v>43870</v>
      </c>
      <c r="B18" t="s">
        <v>9</v>
      </c>
      <c r="C18" t="s">
        <v>10</v>
      </c>
      <c r="D18">
        <v>2</v>
      </c>
    </row>
    <row r="19" spans="1:4" x14ac:dyDescent="0.25">
      <c r="A19" s="2">
        <v>43871</v>
      </c>
      <c r="B19" t="s">
        <v>9</v>
      </c>
      <c r="C19" t="s">
        <v>10</v>
      </c>
      <c r="D19">
        <v>2</v>
      </c>
    </row>
    <row r="20" spans="1:4" x14ac:dyDescent="0.25">
      <c r="A20" s="2">
        <v>43872</v>
      </c>
      <c r="B20" t="s">
        <v>9</v>
      </c>
      <c r="C20" t="s">
        <v>10</v>
      </c>
      <c r="D20">
        <v>2</v>
      </c>
    </row>
    <row r="21" spans="1:4" x14ac:dyDescent="0.25">
      <c r="A21" s="2">
        <v>43873</v>
      </c>
      <c r="B21" t="s">
        <v>9</v>
      </c>
      <c r="C21" t="s">
        <v>10</v>
      </c>
      <c r="D21">
        <v>2</v>
      </c>
    </row>
    <row r="22" spans="1:4" x14ac:dyDescent="0.25">
      <c r="A22" s="2">
        <v>43874</v>
      </c>
      <c r="B22" t="s">
        <v>9</v>
      </c>
      <c r="C22" t="s">
        <v>10</v>
      </c>
      <c r="D22">
        <v>2</v>
      </c>
    </row>
    <row r="23" spans="1:4" x14ac:dyDescent="0.25">
      <c r="A23" s="2">
        <v>43875</v>
      </c>
      <c r="B23" t="s">
        <v>9</v>
      </c>
      <c r="C23" t="s">
        <v>10</v>
      </c>
      <c r="D23">
        <v>2</v>
      </c>
    </row>
    <row r="24" spans="1:4" x14ac:dyDescent="0.25">
      <c r="A24" s="2">
        <v>43876</v>
      </c>
      <c r="B24" t="s">
        <v>9</v>
      </c>
      <c r="C24" t="s">
        <v>10</v>
      </c>
      <c r="D24">
        <v>2</v>
      </c>
    </row>
    <row r="25" spans="1:4" x14ac:dyDescent="0.25">
      <c r="A25" s="2">
        <v>43877</v>
      </c>
      <c r="B25" t="s">
        <v>9</v>
      </c>
      <c r="C25" t="s">
        <v>10</v>
      </c>
      <c r="D25">
        <v>2</v>
      </c>
    </row>
    <row r="26" spans="1:4" x14ac:dyDescent="0.25">
      <c r="A26" s="2">
        <v>43878</v>
      </c>
      <c r="B26" t="s">
        <v>9</v>
      </c>
      <c r="C26" t="s">
        <v>10</v>
      </c>
      <c r="D26">
        <v>2</v>
      </c>
    </row>
    <row r="27" spans="1:4" x14ac:dyDescent="0.25">
      <c r="A27" s="2">
        <v>43879</v>
      </c>
      <c r="B27" t="s">
        <v>9</v>
      </c>
      <c r="C27" t="s">
        <v>10</v>
      </c>
      <c r="D27">
        <v>2</v>
      </c>
    </row>
    <row r="28" spans="1:4" x14ac:dyDescent="0.25">
      <c r="A28" s="2">
        <v>43880</v>
      </c>
      <c r="B28" t="s">
        <v>9</v>
      </c>
      <c r="C28" t="s">
        <v>10</v>
      </c>
      <c r="D28">
        <v>2</v>
      </c>
    </row>
    <row r="29" spans="1:4" x14ac:dyDescent="0.25">
      <c r="A29" s="2">
        <v>43881</v>
      </c>
      <c r="B29" t="s">
        <v>9</v>
      </c>
      <c r="C29" t="s">
        <v>10</v>
      </c>
      <c r="D29">
        <v>2</v>
      </c>
    </row>
    <row r="30" spans="1:4" x14ac:dyDescent="0.25">
      <c r="A30" s="2">
        <v>43882</v>
      </c>
      <c r="B30" t="s">
        <v>9</v>
      </c>
      <c r="C30" t="s">
        <v>10</v>
      </c>
      <c r="D30">
        <v>2</v>
      </c>
    </row>
    <row r="31" spans="1:4" x14ac:dyDescent="0.25">
      <c r="A31" s="2">
        <v>43883</v>
      </c>
      <c r="B31" t="s">
        <v>9</v>
      </c>
      <c r="C31" t="s">
        <v>10</v>
      </c>
      <c r="D31">
        <v>2</v>
      </c>
    </row>
    <row r="32" spans="1:4" x14ac:dyDescent="0.25">
      <c r="A32" s="2">
        <v>43884</v>
      </c>
      <c r="B32" t="s">
        <v>9</v>
      </c>
      <c r="C32" t="s">
        <v>10</v>
      </c>
      <c r="D32">
        <v>2</v>
      </c>
    </row>
    <row r="33" spans="1:4" x14ac:dyDescent="0.25">
      <c r="A33" s="2">
        <v>43885</v>
      </c>
      <c r="B33" t="s">
        <v>9</v>
      </c>
      <c r="C33" t="s">
        <v>10</v>
      </c>
      <c r="D33">
        <v>2</v>
      </c>
    </row>
    <row r="34" spans="1:4" x14ac:dyDescent="0.25">
      <c r="A34" s="2">
        <v>43886</v>
      </c>
      <c r="B34" t="s">
        <v>9</v>
      </c>
      <c r="C34" t="s">
        <v>10</v>
      </c>
      <c r="D34">
        <v>2</v>
      </c>
    </row>
    <row r="35" spans="1:4" x14ac:dyDescent="0.25">
      <c r="A35" s="2">
        <v>43887</v>
      </c>
      <c r="B35" t="s">
        <v>9</v>
      </c>
      <c r="C35" t="s">
        <v>10</v>
      </c>
      <c r="D35">
        <v>2</v>
      </c>
    </row>
    <row r="36" spans="1:4" x14ac:dyDescent="0.25">
      <c r="A36" s="2">
        <v>43888</v>
      </c>
      <c r="B36" t="s">
        <v>9</v>
      </c>
      <c r="C36" t="s">
        <v>10</v>
      </c>
      <c r="D36">
        <v>2</v>
      </c>
    </row>
    <row r="37" spans="1:4" x14ac:dyDescent="0.25">
      <c r="A37" s="2">
        <v>43889</v>
      </c>
      <c r="B37" t="s">
        <v>9</v>
      </c>
      <c r="C37" t="s">
        <v>10</v>
      </c>
      <c r="D37">
        <v>2</v>
      </c>
    </row>
    <row r="38" spans="1:4" x14ac:dyDescent="0.25">
      <c r="A38" s="2">
        <v>43890</v>
      </c>
      <c r="B38" t="s">
        <v>9</v>
      </c>
      <c r="C38" t="s">
        <v>10</v>
      </c>
      <c r="D38">
        <v>3</v>
      </c>
    </row>
    <row r="39" spans="1:4" x14ac:dyDescent="0.25">
      <c r="A39" s="2">
        <v>43891</v>
      </c>
      <c r="B39" t="s">
        <v>9</v>
      </c>
      <c r="C39" t="s">
        <v>10</v>
      </c>
      <c r="D39">
        <v>3</v>
      </c>
    </row>
    <row r="40" spans="1:4" x14ac:dyDescent="0.25">
      <c r="A40" s="2">
        <v>43892</v>
      </c>
      <c r="B40" t="s">
        <v>9</v>
      </c>
      <c r="C40" t="s">
        <v>10</v>
      </c>
      <c r="D40">
        <v>4</v>
      </c>
    </row>
    <row r="41" spans="1:4" x14ac:dyDescent="0.25">
      <c r="A41" s="2">
        <v>43893</v>
      </c>
      <c r="B41" t="s">
        <v>9</v>
      </c>
      <c r="C41" t="s">
        <v>10</v>
      </c>
      <c r="D41">
        <v>4</v>
      </c>
    </row>
    <row r="42" spans="1:4" x14ac:dyDescent="0.25">
      <c r="A42" s="2">
        <v>43894</v>
      </c>
      <c r="B42" t="s">
        <v>9</v>
      </c>
      <c r="C42" t="s">
        <v>10</v>
      </c>
      <c r="D42">
        <v>4</v>
      </c>
    </row>
    <row r="43" spans="1:4" x14ac:dyDescent="0.25">
      <c r="A43" s="2">
        <v>43895</v>
      </c>
      <c r="B43" t="s">
        <v>9</v>
      </c>
      <c r="C43" t="s">
        <v>10</v>
      </c>
      <c r="D43">
        <v>5</v>
      </c>
    </row>
    <row r="44" spans="1:4" x14ac:dyDescent="0.25">
      <c r="A44" s="2">
        <v>43896</v>
      </c>
      <c r="B44" t="s">
        <v>9</v>
      </c>
      <c r="C44" t="s">
        <v>10</v>
      </c>
      <c r="D44">
        <v>6</v>
      </c>
    </row>
    <row r="45" spans="1:4" x14ac:dyDescent="0.25">
      <c r="A45" s="2">
        <v>43897</v>
      </c>
      <c r="B45" t="s">
        <v>9</v>
      </c>
      <c r="C45" t="s">
        <v>10</v>
      </c>
      <c r="D45">
        <v>6</v>
      </c>
    </row>
    <row r="46" spans="1:4" x14ac:dyDescent="0.25">
      <c r="A46" s="2">
        <v>43898</v>
      </c>
      <c r="B46" t="s">
        <v>9</v>
      </c>
      <c r="C46" t="s">
        <v>10</v>
      </c>
      <c r="D46">
        <v>7</v>
      </c>
    </row>
    <row r="47" spans="1:4" x14ac:dyDescent="0.25">
      <c r="A47" s="2">
        <v>43899</v>
      </c>
      <c r="B47" t="s">
        <v>9</v>
      </c>
      <c r="C47" t="s">
        <v>10</v>
      </c>
      <c r="D47">
        <v>11</v>
      </c>
    </row>
    <row r="48" spans="1:4" x14ac:dyDescent="0.25">
      <c r="A48" s="2">
        <v>43900</v>
      </c>
      <c r="B48" t="s">
        <v>9</v>
      </c>
      <c r="C48" t="s">
        <v>10</v>
      </c>
      <c r="D48">
        <v>17</v>
      </c>
    </row>
    <row r="49" spans="1:4" x14ac:dyDescent="0.25">
      <c r="A49" s="2">
        <v>43901</v>
      </c>
      <c r="B49" t="s">
        <v>9</v>
      </c>
      <c r="C49" t="s">
        <v>10</v>
      </c>
      <c r="D49">
        <v>22</v>
      </c>
    </row>
    <row r="50" spans="1:4" x14ac:dyDescent="0.25">
      <c r="A50" s="2">
        <v>43902</v>
      </c>
      <c r="B50" t="s">
        <v>9</v>
      </c>
      <c r="C50" t="s">
        <v>10</v>
      </c>
      <c r="D50">
        <v>27</v>
      </c>
    </row>
    <row r="51" spans="1:4" x14ac:dyDescent="0.25">
      <c r="A51" s="2">
        <v>43903</v>
      </c>
      <c r="B51" t="s">
        <v>9</v>
      </c>
      <c r="C51" t="s">
        <v>10</v>
      </c>
      <c r="D51">
        <v>40</v>
      </c>
    </row>
    <row r="52" spans="1:4" x14ac:dyDescent="0.25">
      <c r="A52" s="2">
        <v>43904</v>
      </c>
      <c r="B52" t="s">
        <v>9</v>
      </c>
      <c r="C52" t="s">
        <v>10</v>
      </c>
      <c r="D52">
        <v>51</v>
      </c>
    </row>
    <row r="53" spans="1:4" x14ac:dyDescent="0.25">
      <c r="A53" s="2">
        <v>43905</v>
      </c>
      <c r="B53" t="s">
        <v>9</v>
      </c>
      <c r="C53" t="s">
        <v>10</v>
      </c>
      <c r="D53">
        <v>76</v>
      </c>
    </row>
    <row r="54" spans="1:4" x14ac:dyDescent="0.25">
      <c r="A54" s="2">
        <v>43906</v>
      </c>
      <c r="B54" t="s">
        <v>9</v>
      </c>
      <c r="C54" t="s">
        <v>10</v>
      </c>
      <c r="D54">
        <v>76</v>
      </c>
    </row>
    <row r="55" spans="1:4" x14ac:dyDescent="0.25">
      <c r="A55" s="2">
        <v>43907</v>
      </c>
      <c r="B55" t="s">
        <v>9</v>
      </c>
      <c r="C55" t="s">
        <v>10</v>
      </c>
      <c r="D55">
        <v>107</v>
      </c>
    </row>
    <row r="56" spans="1:4" x14ac:dyDescent="0.25">
      <c r="A56" s="2">
        <v>43908</v>
      </c>
      <c r="B56" t="s">
        <v>9</v>
      </c>
      <c r="C56" t="s">
        <v>10</v>
      </c>
      <c r="D56">
        <v>179</v>
      </c>
    </row>
    <row r="57" spans="1:4" x14ac:dyDescent="0.25">
      <c r="A57" s="2">
        <v>43909</v>
      </c>
      <c r="B57" t="s">
        <v>9</v>
      </c>
      <c r="C57" t="s">
        <v>10</v>
      </c>
      <c r="D57">
        <v>279</v>
      </c>
    </row>
    <row r="58" spans="1:4" x14ac:dyDescent="0.25">
      <c r="A58" s="2">
        <v>43910</v>
      </c>
      <c r="B58" t="s">
        <v>9</v>
      </c>
      <c r="C58" t="s">
        <v>10</v>
      </c>
      <c r="D58">
        <v>412</v>
      </c>
    </row>
    <row r="59" spans="1:4" x14ac:dyDescent="0.25">
      <c r="A59" s="2">
        <v>43911</v>
      </c>
      <c r="B59" t="s">
        <v>9</v>
      </c>
      <c r="C59" t="s">
        <v>10</v>
      </c>
      <c r="D59">
        <v>548</v>
      </c>
    </row>
    <row r="60" spans="1:4" x14ac:dyDescent="0.25">
      <c r="A60" s="2">
        <v>43912</v>
      </c>
      <c r="B60" t="s">
        <v>9</v>
      </c>
      <c r="C60" t="s">
        <v>10</v>
      </c>
      <c r="D60">
        <v>805</v>
      </c>
    </row>
    <row r="61" spans="1:4" x14ac:dyDescent="0.25">
      <c r="A61" s="2">
        <v>43913</v>
      </c>
      <c r="B61" t="s">
        <v>9</v>
      </c>
      <c r="C61" t="s">
        <v>10</v>
      </c>
      <c r="D61">
        <v>922</v>
      </c>
    </row>
    <row r="62" spans="1:4" x14ac:dyDescent="0.25">
      <c r="A62" s="2">
        <v>43914</v>
      </c>
      <c r="B62" t="s">
        <v>9</v>
      </c>
      <c r="C62" t="s">
        <v>10</v>
      </c>
      <c r="D62">
        <v>1194</v>
      </c>
    </row>
    <row r="63" spans="1:4" x14ac:dyDescent="0.25">
      <c r="A63" s="2">
        <v>43915</v>
      </c>
      <c r="B63" t="s">
        <v>9</v>
      </c>
      <c r="C63" t="s">
        <v>10</v>
      </c>
      <c r="D63">
        <v>1418</v>
      </c>
    </row>
    <row r="64" spans="1:4" x14ac:dyDescent="0.25">
      <c r="A64" s="2">
        <v>43916</v>
      </c>
      <c r="B64" t="s">
        <v>9</v>
      </c>
      <c r="C64" t="s">
        <v>10</v>
      </c>
      <c r="D64">
        <v>1904</v>
      </c>
    </row>
    <row r="65" spans="1:4" x14ac:dyDescent="0.25">
      <c r="A65" s="2">
        <v>43917</v>
      </c>
      <c r="B65" t="s">
        <v>9</v>
      </c>
      <c r="C65" t="s">
        <v>10</v>
      </c>
      <c r="D65">
        <v>2239</v>
      </c>
    </row>
    <row r="66" spans="1:4" x14ac:dyDescent="0.25">
      <c r="A66" s="2">
        <v>43918</v>
      </c>
      <c r="B66" t="s">
        <v>9</v>
      </c>
      <c r="C66" t="s">
        <v>10</v>
      </c>
      <c r="D66">
        <v>2613</v>
      </c>
    </row>
    <row r="67" spans="1:4" x14ac:dyDescent="0.25">
      <c r="A67" s="2">
        <v>43919</v>
      </c>
      <c r="B67" t="s">
        <v>9</v>
      </c>
      <c r="C67" t="s">
        <v>10</v>
      </c>
      <c r="D67">
        <v>3445</v>
      </c>
    </row>
    <row r="68" spans="1:4" x14ac:dyDescent="0.25">
      <c r="A68" s="2">
        <v>43920</v>
      </c>
      <c r="B68" t="s">
        <v>9</v>
      </c>
      <c r="C68" t="s">
        <v>10</v>
      </c>
      <c r="D68">
        <v>3727</v>
      </c>
    </row>
    <row r="69" spans="1:4" x14ac:dyDescent="0.25">
      <c r="A69" s="2">
        <v>43921</v>
      </c>
      <c r="B69" t="s">
        <v>9</v>
      </c>
      <c r="C69" t="s">
        <v>10</v>
      </c>
      <c r="D69">
        <v>4496</v>
      </c>
    </row>
    <row r="70" spans="1:4" x14ac:dyDescent="0.25">
      <c r="A70" s="2">
        <v>43922</v>
      </c>
      <c r="B70" t="s">
        <v>9</v>
      </c>
      <c r="C70" t="s">
        <v>10</v>
      </c>
      <c r="D70">
        <v>5152</v>
      </c>
    </row>
    <row r="71" spans="1:4" x14ac:dyDescent="0.25">
      <c r="A71" s="2">
        <v>43923</v>
      </c>
      <c r="B71" t="s">
        <v>9</v>
      </c>
      <c r="C71" t="s">
        <v>10</v>
      </c>
      <c r="D71">
        <v>5575</v>
      </c>
    </row>
    <row r="72" spans="1:4" x14ac:dyDescent="0.25">
      <c r="A72" s="2">
        <v>43924</v>
      </c>
      <c r="B72" t="s">
        <v>9</v>
      </c>
      <c r="C72" t="s">
        <v>10</v>
      </c>
      <c r="D72">
        <v>6473</v>
      </c>
    </row>
    <row r="73" spans="1:4" x14ac:dyDescent="0.25">
      <c r="A73" s="2">
        <v>43925</v>
      </c>
      <c r="B73" t="s">
        <v>9</v>
      </c>
      <c r="C73" t="s">
        <v>10</v>
      </c>
      <c r="D73">
        <v>7439</v>
      </c>
    </row>
    <row r="74" spans="1:4" x14ac:dyDescent="0.25">
      <c r="A74" s="2">
        <v>43926</v>
      </c>
      <c r="B74" t="s">
        <v>9</v>
      </c>
      <c r="C74" t="s">
        <v>10</v>
      </c>
      <c r="D74">
        <v>8043</v>
      </c>
    </row>
    <row r="75" spans="1:4" x14ac:dyDescent="0.25">
      <c r="A75" s="2">
        <v>43927</v>
      </c>
      <c r="B75" t="s">
        <v>9</v>
      </c>
      <c r="C75" t="s">
        <v>10</v>
      </c>
      <c r="D75">
        <v>8728</v>
      </c>
    </row>
    <row r="76" spans="1:4" x14ac:dyDescent="0.25">
      <c r="A76" s="2">
        <v>43928</v>
      </c>
      <c r="B76" t="s">
        <v>9</v>
      </c>
      <c r="C76" t="s">
        <v>10</v>
      </c>
      <c r="D76">
        <v>9509</v>
      </c>
    </row>
    <row r="77" spans="1:4" x14ac:dyDescent="0.25">
      <c r="A77" s="2">
        <v>43929</v>
      </c>
      <c r="B77" t="s">
        <v>9</v>
      </c>
      <c r="C77" t="s">
        <v>10</v>
      </c>
      <c r="D77">
        <v>10520</v>
      </c>
    </row>
    <row r="78" spans="1:4" x14ac:dyDescent="0.25">
      <c r="A78" s="2">
        <v>43930</v>
      </c>
      <c r="B78" t="s">
        <v>9</v>
      </c>
      <c r="C78" t="s">
        <v>10</v>
      </c>
      <c r="D78">
        <v>11415</v>
      </c>
    </row>
    <row r="79" spans="1:4" x14ac:dyDescent="0.25">
      <c r="A79" s="2">
        <v>43931</v>
      </c>
      <c r="B79" t="s">
        <v>9</v>
      </c>
      <c r="C79" t="s">
        <v>10</v>
      </c>
      <c r="D79">
        <v>12472</v>
      </c>
    </row>
    <row r="80" spans="1:4" x14ac:dyDescent="0.25">
      <c r="A80" s="2">
        <v>43932</v>
      </c>
      <c r="B80" t="s">
        <v>9</v>
      </c>
      <c r="C80" t="s">
        <v>10</v>
      </c>
      <c r="D80">
        <v>13417</v>
      </c>
    </row>
    <row r="81" spans="1:4" x14ac:dyDescent="0.25">
      <c r="A81" s="2">
        <v>43933</v>
      </c>
      <c r="B81" t="s">
        <v>9</v>
      </c>
      <c r="C81" t="s">
        <v>10</v>
      </c>
      <c r="D81">
        <v>14585</v>
      </c>
    </row>
    <row r="82" spans="1:4" x14ac:dyDescent="0.25">
      <c r="A82" s="2">
        <v>43934</v>
      </c>
      <c r="B82" t="s">
        <v>9</v>
      </c>
      <c r="C82" t="s">
        <v>10</v>
      </c>
      <c r="D82">
        <v>15474</v>
      </c>
    </row>
    <row r="83" spans="1:4" x14ac:dyDescent="0.25">
      <c r="A83" s="2">
        <v>43935</v>
      </c>
      <c r="B83" t="s">
        <v>9</v>
      </c>
      <c r="C83" t="s">
        <v>10</v>
      </c>
      <c r="D83">
        <v>16323</v>
      </c>
    </row>
    <row r="84" spans="1:4" x14ac:dyDescent="0.25">
      <c r="A84" s="2">
        <v>43936</v>
      </c>
      <c r="B84" t="s">
        <v>9</v>
      </c>
      <c r="C84" t="s">
        <v>10</v>
      </c>
      <c r="D84">
        <v>17306</v>
      </c>
    </row>
    <row r="85" spans="1:4" x14ac:dyDescent="0.25">
      <c r="A85" s="2">
        <v>43937</v>
      </c>
      <c r="B85" t="s">
        <v>9</v>
      </c>
      <c r="C85" t="s">
        <v>10</v>
      </c>
      <c r="D85">
        <v>18087</v>
      </c>
    </row>
    <row r="86" spans="1:4" x14ac:dyDescent="0.25">
      <c r="A86" s="2">
        <v>43938</v>
      </c>
      <c r="B86" t="s">
        <v>9</v>
      </c>
      <c r="C86" t="s">
        <v>10</v>
      </c>
      <c r="D86">
        <v>19391</v>
      </c>
    </row>
    <row r="87" spans="1:4" x14ac:dyDescent="0.25">
      <c r="A87" s="2">
        <v>43939</v>
      </c>
      <c r="B87" t="s">
        <v>9</v>
      </c>
      <c r="C87" t="s">
        <v>10</v>
      </c>
      <c r="D87">
        <v>20395</v>
      </c>
    </row>
    <row r="88" spans="1:4" x14ac:dyDescent="0.25">
      <c r="A88" s="2">
        <v>43940</v>
      </c>
      <c r="B88" t="s">
        <v>9</v>
      </c>
      <c r="C88" t="s">
        <v>10</v>
      </c>
      <c r="D88">
        <v>21272</v>
      </c>
    </row>
    <row r="89" spans="1:4" x14ac:dyDescent="0.25">
      <c r="A89" s="2">
        <v>43941</v>
      </c>
      <c r="B89" t="s">
        <v>9</v>
      </c>
      <c r="C89" t="s">
        <v>10</v>
      </c>
      <c r="D89">
        <v>22101</v>
      </c>
    </row>
    <row r="90" spans="1:4" x14ac:dyDescent="0.25">
      <c r="A90" s="2">
        <v>43942</v>
      </c>
      <c r="B90" t="s">
        <v>9</v>
      </c>
      <c r="C90" t="s">
        <v>10</v>
      </c>
      <c r="D90">
        <v>23181</v>
      </c>
    </row>
    <row r="91" spans="1:4" x14ac:dyDescent="0.25">
      <c r="A91" s="2">
        <v>43943</v>
      </c>
      <c r="B91" t="s">
        <v>9</v>
      </c>
      <c r="C91" t="s">
        <v>10</v>
      </c>
      <c r="D91">
        <v>24546</v>
      </c>
    </row>
    <row r="92" spans="1:4" x14ac:dyDescent="0.25">
      <c r="A92" s="2">
        <v>43944</v>
      </c>
      <c r="B92" t="s">
        <v>9</v>
      </c>
      <c r="C92" t="s">
        <v>10</v>
      </c>
      <c r="D92">
        <v>25811</v>
      </c>
    </row>
    <row r="93" spans="1:4" x14ac:dyDescent="0.25">
      <c r="A93" s="2">
        <v>43945</v>
      </c>
      <c r="B93" t="s">
        <v>9</v>
      </c>
      <c r="C93" t="s">
        <v>10</v>
      </c>
      <c r="D93">
        <v>27616</v>
      </c>
    </row>
    <row r="94" spans="1:4" x14ac:dyDescent="0.25">
      <c r="A94" s="2">
        <v>43946</v>
      </c>
      <c r="B94" t="s">
        <v>9</v>
      </c>
      <c r="C94" t="s">
        <v>10</v>
      </c>
      <c r="D94">
        <v>29058</v>
      </c>
    </row>
    <row r="95" spans="1:4" x14ac:dyDescent="0.25">
      <c r="A95" s="2">
        <v>43947</v>
      </c>
      <c r="B95" t="s">
        <v>9</v>
      </c>
      <c r="C95" t="s">
        <v>10</v>
      </c>
      <c r="D95">
        <v>30574</v>
      </c>
    </row>
    <row r="96" spans="1:4" x14ac:dyDescent="0.25">
      <c r="A96" s="2">
        <v>43948</v>
      </c>
      <c r="B96" t="s">
        <v>9</v>
      </c>
      <c r="C96" t="s">
        <v>10</v>
      </c>
      <c r="D96">
        <v>31953</v>
      </c>
    </row>
    <row r="97" spans="1:4" x14ac:dyDescent="0.25">
      <c r="A97" s="2">
        <v>43949</v>
      </c>
      <c r="B97" t="s">
        <v>9</v>
      </c>
      <c r="C97" t="s">
        <v>10</v>
      </c>
      <c r="D97">
        <v>33449</v>
      </c>
    </row>
    <row r="98" spans="1:4" x14ac:dyDescent="0.25">
      <c r="A98" s="2">
        <v>43950</v>
      </c>
      <c r="B98" t="s">
        <v>9</v>
      </c>
      <c r="C98" t="s">
        <v>10</v>
      </c>
      <c r="D98">
        <v>34880</v>
      </c>
    </row>
    <row r="99" spans="1:4" x14ac:dyDescent="0.25">
      <c r="A99" s="2">
        <v>43951</v>
      </c>
      <c r="B99" t="s">
        <v>9</v>
      </c>
      <c r="C99" t="s">
        <v>10</v>
      </c>
      <c r="D99">
        <v>36513</v>
      </c>
    </row>
    <row r="100" spans="1:4" x14ac:dyDescent="0.25">
      <c r="A100" s="2">
        <v>43952</v>
      </c>
      <c r="B100" t="s">
        <v>9</v>
      </c>
      <c r="C100" t="s">
        <v>10</v>
      </c>
      <c r="D100">
        <v>38668</v>
      </c>
    </row>
    <row r="101" spans="1:4" x14ac:dyDescent="0.25">
      <c r="A101" s="2">
        <v>43953</v>
      </c>
      <c r="B101" t="s">
        <v>9</v>
      </c>
      <c r="C101" t="s">
        <v>10</v>
      </c>
      <c r="D101">
        <v>40227</v>
      </c>
    </row>
    <row r="102" spans="1:4" x14ac:dyDescent="0.25">
      <c r="A102" s="2">
        <v>43954</v>
      </c>
      <c r="B102" t="s">
        <v>9</v>
      </c>
      <c r="C102" t="s">
        <v>10</v>
      </c>
      <c r="D102">
        <v>42324</v>
      </c>
    </row>
    <row r="103" spans="1:4" x14ac:dyDescent="0.25">
      <c r="A103" s="2">
        <v>43955</v>
      </c>
      <c r="B103" t="s">
        <v>9</v>
      </c>
      <c r="C103" t="s">
        <v>10</v>
      </c>
      <c r="D103">
        <v>43715</v>
      </c>
    </row>
    <row r="104" spans="1:4" x14ac:dyDescent="0.25">
      <c r="A104" s="2">
        <v>43956</v>
      </c>
      <c r="B104" t="s">
        <v>9</v>
      </c>
      <c r="C104" t="s">
        <v>10</v>
      </c>
      <c r="D104">
        <v>45223</v>
      </c>
    </row>
    <row r="105" spans="1:4" x14ac:dyDescent="0.25">
      <c r="A105" s="2">
        <v>43957</v>
      </c>
      <c r="B105" t="s">
        <v>9</v>
      </c>
      <c r="C105" t="s">
        <v>10</v>
      </c>
      <c r="D105">
        <v>46689</v>
      </c>
    </row>
    <row r="106" spans="1:4" x14ac:dyDescent="0.25">
      <c r="A106" s="2">
        <v>43958</v>
      </c>
      <c r="B106" t="s">
        <v>9</v>
      </c>
      <c r="C106" t="s">
        <v>10</v>
      </c>
      <c r="D106">
        <v>48341</v>
      </c>
    </row>
    <row r="107" spans="1:4" x14ac:dyDescent="0.25">
      <c r="A107" s="2">
        <v>43959</v>
      </c>
      <c r="B107" t="s">
        <v>9</v>
      </c>
      <c r="C107" t="s">
        <v>10</v>
      </c>
      <c r="D107">
        <v>50236</v>
      </c>
    </row>
    <row r="108" spans="1:4" x14ac:dyDescent="0.25">
      <c r="A108" s="2">
        <v>43960</v>
      </c>
      <c r="B108" t="s">
        <v>9</v>
      </c>
      <c r="C108" t="s">
        <v>10</v>
      </c>
      <c r="D108">
        <v>51674</v>
      </c>
    </row>
    <row r="109" spans="1:4" x14ac:dyDescent="0.25">
      <c r="A109" s="2">
        <v>43961</v>
      </c>
      <c r="B109" t="s">
        <v>9</v>
      </c>
      <c r="C109" t="s">
        <v>10</v>
      </c>
      <c r="D109">
        <v>52655</v>
      </c>
    </row>
    <row r="110" spans="1:4" x14ac:dyDescent="0.25">
      <c r="A110" s="2">
        <v>43962</v>
      </c>
      <c r="B110" t="s">
        <v>9</v>
      </c>
      <c r="C110" t="s">
        <v>10</v>
      </c>
      <c r="D110">
        <v>53381</v>
      </c>
    </row>
    <row r="111" spans="1:4" x14ac:dyDescent="0.25">
      <c r="A111" s="2">
        <v>43963</v>
      </c>
      <c r="B111" t="s">
        <v>9</v>
      </c>
      <c r="C111" t="s">
        <v>10</v>
      </c>
      <c r="D111">
        <v>55470</v>
      </c>
    </row>
    <row r="112" spans="1:4" x14ac:dyDescent="0.25">
      <c r="A112" s="2">
        <v>43964</v>
      </c>
      <c r="B112" t="s">
        <v>9</v>
      </c>
      <c r="C112" t="s">
        <v>10</v>
      </c>
      <c r="D112">
        <v>56406</v>
      </c>
    </row>
    <row r="113" spans="1:4" x14ac:dyDescent="0.25">
      <c r="A113" s="2">
        <v>43965</v>
      </c>
      <c r="B113" t="s">
        <v>9</v>
      </c>
      <c r="C113" t="s">
        <v>10</v>
      </c>
      <c r="D113">
        <v>58457</v>
      </c>
    </row>
    <row r="114" spans="1:4" x14ac:dyDescent="0.25">
      <c r="A114" s="2">
        <v>43966</v>
      </c>
      <c r="B114" t="s">
        <v>9</v>
      </c>
      <c r="C114" t="s">
        <v>10</v>
      </c>
      <c r="D114">
        <v>59905</v>
      </c>
    </row>
    <row r="115" spans="1:4" x14ac:dyDescent="0.25">
      <c r="A115" s="2">
        <v>43967</v>
      </c>
      <c r="B115" t="s">
        <v>9</v>
      </c>
      <c r="C115" t="s">
        <v>10</v>
      </c>
      <c r="D115">
        <v>61212</v>
      </c>
    </row>
    <row r="116" spans="1:4" x14ac:dyDescent="0.25">
      <c r="A116" s="2">
        <v>43968</v>
      </c>
      <c r="B116" t="s">
        <v>9</v>
      </c>
      <c r="C116" t="s">
        <v>10</v>
      </c>
      <c r="D116">
        <v>62218</v>
      </c>
    </row>
    <row r="117" spans="1:4" x14ac:dyDescent="0.25">
      <c r="A117" s="2">
        <v>43969</v>
      </c>
      <c r="B117" t="s">
        <v>9</v>
      </c>
      <c r="C117" t="s">
        <v>10</v>
      </c>
      <c r="D117">
        <v>63690</v>
      </c>
    </row>
    <row r="118" spans="1:4" x14ac:dyDescent="0.25">
      <c r="A118" s="2">
        <v>43970</v>
      </c>
      <c r="B118" t="s">
        <v>9</v>
      </c>
      <c r="C118" t="s">
        <v>10</v>
      </c>
      <c r="D118">
        <v>64691</v>
      </c>
    </row>
    <row r="119" spans="1:4" x14ac:dyDescent="0.25">
      <c r="A119" s="2">
        <v>43971</v>
      </c>
      <c r="B119" t="s">
        <v>9</v>
      </c>
      <c r="C119" t="s">
        <v>10</v>
      </c>
      <c r="D119">
        <v>66213</v>
      </c>
    </row>
    <row r="120" spans="1:4" x14ac:dyDescent="0.25">
      <c r="A120" s="2">
        <v>43972</v>
      </c>
      <c r="B120" t="s">
        <v>9</v>
      </c>
      <c r="C120" t="s">
        <v>10</v>
      </c>
      <c r="D120">
        <v>67551</v>
      </c>
    </row>
    <row r="121" spans="1:4" x14ac:dyDescent="0.25">
      <c r="A121" s="2">
        <v>43973</v>
      </c>
      <c r="B121" t="s">
        <v>9</v>
      </c>
      <c r="C121" t="s">
        <v>10</v>
      </c>
      <c r="D121">
        <v>68949</v>
      </c>
    </row>
    <row r="122" spans="1:4" x14ac:dyDescent="0.25">
      <c r="A122" s="2">
        <v>43974</v>
      </c>
      <c r="B122" t="s">
        <v>9</v>
      </c>
      <c r="C122" t="s">
        <v>10</v>
      </c>
      <c r="D122">
        <v>70417</v>
      </c>
    </row>
    <row r="123" spans="1:4" x14ac:dyDescent="0.25">
      <c r="A123" s="2">
        <v>43975</v>
      </c>
      <c r="B123" t="s">
        <v>9</v>
      </c>
      <c r="C123" t="s">
        <v>10</v>
      </c>
      <c r="D123">
        <v>72010</v>
      </c>
    </row>
    <row r="124" spans="1:4" x14ac:dyDescent="0.25">
      <c r="A124" s="2">
        <v>43976</v>
      </c>
      <c r="B124" t="s">
        <v>9</v>
      </c>
      <c r="C124" t="s">
        <v>10</v>
      </c>
      <c r="D124">
        <v>73097</v>
      </c>
    </row>
    <row r="125" spans="1:4" x14ac:dyDescent="0.25">
      <c r="A125" s="2">
        <v>43977</v>
      </c>
      <c r="B125" t="s">
        <v>9</v>
      </c>
      <c r="C125" t="s">
        <v>10</v>
      </c>
      <c r="D125">
        <v>73819</v>
      </c>
    </row>
    <row r="126" spans="1:4" x14ac:dyDescent="0.25">
      <c r="A126" s="2">
        <v>43978</v>
      </c>
      <c r="B126" t="s">
        <v>9</v>
      </c>
      <c r="C126" t="s">
        <v>10</v>
      </c>
      <c r="D126">
        <v>74521</v>
      </c>
    </row>
    <row r="127" spans="1:4" x14ac:dyDescent="0.25">
      <c r="A127" s="2">
        <v>43979</v>
      </c>
      <c r="B127" t="s">
        <v>9</v>
      </c>
      <c r="C127" t="s">
        <v>10</v>
      </c>
      <c r="D127">
        <v>75306</v>
      </c>
    </row>
    <row r="128" spans="1:4" x14ac:dyDescent="0.25">
      <c r="A128" s="2">
        <v>43980</v>
      </c>
      <c r="B128" t="s">
        <v>9</v>
      </c>
      <c r="C128" t="s">
        <v>10</v>
      </c>
      <c r="D128">
        <v>76266</v>
      </c>
    </row>
    <row r="129" spans="1:4" x14ac:dyDescent="0.25">
      <c r="A129" s="2">
        <v>43981</v>
      </c>
      <c r="B129" t="s">
        <v>9</v>
      </c>
      <c r="C129" t="s">
        <v>10</v>
      </c>
      <c r="D129">
        <v>77119</v>
      </c>
    </row>
    <row r="130" spans="1:4" x14ac:dyDescent="0.25">
      <c r="A130" s="2">
        <v>43982</v>
      </c>
      <c r="B130" t="s">
        <v>9</v>
      </c>
      <c r="C130" t="s">
        <v>10</v>
      </c>
      <c r="D130">
        <v>77925</v>
      </c>
    </row>
    <row r="131" spans="1:4" x14ac:dyDescent="0.25">
      <c r="A131" s="2">
        <v>43983</v>
      </c>
      <c r="B131" t="s">
        <v>9</v>
      </c>
      <c r="C131" t="s">
        <v>10</v>
      </c>
      <c r="D131">
        <v>78495</v>
      </c>
    </row>
    <row r="132" spans="1:4" x14ac:dyDescent="0.25">
      <c r="A132" s="2">
        <v>43984</v>
      </c>
      <c r="B132" t="s">
        <v>9</v>
      </c>
      <c r="C132" t="s">
        <v>10</v>
      </c>
      <c r="D132">
        <v>79673</v>
      </c>
    </row>
    <row r="133" spans="1:4" x14ac:dyDescent="0.25">
      <c r="A133" s="2">
        <v>43985</v>
      </c>
      <c r="B133" t="s">
        <v>9</v>
      </c>
      <c r="C133" t="s">
        <v>10</v>
      </c>
      <c r="D133">
        <v>80204</v>
      </c>
    </row>
    <row r="134" spans="1:4" x14ac:dyDescent="0.25">
      <c r="A134" s="2">
        <v>43986</v>
      </c>
      <c r="B134" t="s">
        <v>9</v>
      </c>
      <c r="C134" t="s">
        <v>10</v>
      </c>
      <c r="D134">
        <v>80713</v>
      </c>
    </row>
    <row r="135" spans="1:4" x14ac:dyDescent="0.25">
      <c r="A135" s="2">
        <v>43987</v>
      </c>
      <c r="B135" t="s">
        <v>9</v>
      </c>
      <c r="C135" t="s">
        <v>10</v>
      </c>
      <c r="D135">
        <v>81344</v>
      </c>
    </row>
    <row r="136" spans="1:4" x14ac:dyDescent="0.25">
      <c r="A136" s="2">
        <v>43988</v>
      </c>
      <c r="B136" t="s">
        <v>9</v>
      </c>
      <c r="C136" t="s">
        <v>10</v>
      </c>
      <c r="D136">
        <v>81924</v>
      </c>
    </row>
    <row r="137" spans="1:4" x14ac:dyDescent="0.25">
      <c r="A137" s="2">
        <v>43989</v>
      </c>
      <c r="B137" t="s">
        <v>9</v>
      </c>
      <c r="C137" t="s">
        <v>10</v>
      </c>
      <c r="D137">
        <v>82427</v>
      </c>
    </row>
    <row r="138" spans="1:4" x14ac:dyDescent="0.25">
      <c r="A138" s="2">
        <v>43990</v>
      </c>
      <c r="B138" t="s">
        <v>9</v>
      </c>
      <c r="C138" t="s">
        <v>10</v>
      </c>
      <c r="D138">
        <v>82819</v>
      </c>
    </row>
    <row r="139" spans="1:4" x14ac:dyDescent="0.25">
      <c r="A139" s="2">
        <v>43991</v>
      </c>
      <c r="B139" t="s">
        <v>9</v>
      </c>
      <c r="C139" t="s">
        <v>10</v>
      </c>
      <c r="D139">
        <v>83271</v>
      </c>
    </row>
    <row r="140" spans="1:4" x14ac:dyDescent="0.25">
      <c r="A140" s="2">
        <v>43992</v>
      </c>
      <c r="B140" t="s">
        <v>9</v>
      </c>
      <c r="C140" t="s">
        <v>10</v>
      </c>
      <c r="D140">
        <v>83585</v>
      </c>
    </row>
    <row r="141" spans="1:4" x14ac:dyDescent="0.25">
      <c r="A141" s="2">
        <v>43993</v>
      </c>
      <c r="B141" t="s">
        <v>9</v>
      </c>
      <c r="C141" t="s">
        <v>10</v>
      </c>
      <c r="D141">
        <v>83978</v>
      </c>
    </row>
    <row r="142" spans="1:4" x14ac:dyDescent="0.25">
      <c r="A142" s="2">
        <v>43994</v>
      </c>
      <c r="B142" t="s">
        <v>9</v>
      </c>
      <c r="C142" t="s">
        <v>10</v>
      </c>
      <c r="D142">
        <v>84249</v>
      </c>
    </row>
    <row r="143" spans="1:4" x14ac:dyDescent="0.25">
      <c r="A143" s="2">
        <v>43995</v>
      </c>
      <c r="B143" t="s">
        <v>9</v>
      </c>
      <c r="C143" t="s">
        <v>10</v>
      </c>
      <c r="D143">
        <v>84581</v>
      </c>
    </row>
    <row r="144" spans="1:4" x14ac:dyDescent="0.25">
      <c r="A144" s="2">
        <v>43996</v>
      </c>
      <c r="B144" t="s">
        <v>9</v>
      </c>
      <c r="C144" t="s">
        <v>10</v>
      </c>
      <c r="D144">
        <v>84906</v>
      </c>
    </row>
    <row r="145" spans="1:4" x14ac:dyDescent="0.25">
      <c r="A145" s="2">
        <v>43997</v>
      </c>
      <c r="B145" t="s">
        <v>9</v>
      </c>
      <c r="C145" t="s">
        <v>10</v>
      </c>
      <c r="D145">
        <v>85184</v>
      </c>
    </row>
    <row r="146" spans="1:4" x14ac:dyDescent="0.25">
      <c r="A146" s="2">
        <v>43998</v>
      </c>
      <c r="B146" t="s">
        <v>9</v>
      </c>
      <c r="C146" t="s">
        <v>10</v>
      </c>
      <c r="D146">
        <v>85538</v>
      </c>
    </row>
    <row r="147" spans="1:4" x14ac:dyDescent="0.25">
      <c r="A147" s="2">
        <v>43999</v>
      </c>
      <c r="B147" t="s">
        <v>9</v>
      </c>
      <c r="C147" t="s">
        <v>10</v>
      </c>
      <c r="D147">
        <v>85858</v>
      </c>
    </row>
    <row r="148" spans="1:4" x14ac:dyDescent="0.25">
      <c r="A148" s="2">
        <v>44000</v>
      </c>
      <c r="B148" t="s">
        <v>9</v>
      </c>
      <c r="C148" t="s">
        <v>10</v>
      </c>
      <c r="D148">
        <v>86179</v>
      </c>
    </row>
    <row r="149" spans="1:4" x14ac:dyDescent="0.25">
      <c r="A149" s="2">
        <v>44001</v>
      </c>
      <c r="B149" t="s">
        <v>9</v>
      </c>
      <c r="C149" t="s">
        <v>10</v>
      </c>
      <c r="D149">
        <v>86551</v>
      </c>
    </row>
    <row r="150" spans="1:4" x14ac:dyDescent="0.25">
      <c r="A150" s="2">
        <v>44002</v>
      </c>
      <c r="B150" t="s">
        <v>9</v>
      </c>
      <c r="C150" t="s">
        <v>10</v>
      </c>
      <c r="D150">
        <v>86885</v>
      </c>
    </row>
    <row r="151" spans="1:4" x14ac:dyDescent="0.25">
      <c r="A151" s="2">
        <v>44003</v>
      </c>
      <c r="B151" t="s">
        <v>9</v>
      </c>
      <c r="C151" t="s">
        <v>10</v>
      </c>
      <c r="D151">
        <v>87177</v>
      </c>
    </row>
    <row r="152" spans="1:4" x14ac:dyDescent="0.25">
      <c r="A152" s="2">
        <v>44004</v>
      </c>
      <c r="B152" t="s">
        <v>9</v>
      </c>
      <c r="C152" t="s">
        <v>10</v>
      </c>
      <c r="D152">
        <v>87424</v>
      </c>
    </row>
    <row r="153" spans="1:4" x14ac:dyDescent="0.25">
      <c r="A153" s="2">
        <v>44005</v>
      </c>
      <c r="B153" t="s">
        <v>9</v>
      </c>
      <c r="C153" t="s">
        <v>10</v>
      </c>
      <c r="D153">
        <v>87784</v>
      </c>
    </row>
    <row r="154" spans="1:4" x14ac:dyDescent="0.25">
      <c r="A154" s="2">
        <v>44006</v>
      </c>
      <c r="B154" t="s">
        <v>9</v>
      </c>
      <c r="C154" t="s">
        <v>10</v>
      </c>
      <c r="D154">
        <v>88138</v>
      </c>
    </row>
    <row r="155" spans="1:4" x14ac:dyDescent="0.25">
      <c r="A155" s="2">
        <v>44007</v>
      </c>
      <c r="B155" t="s">
        <v>9</v>
      </c>
      <c r="C155" t="s">
        <v>10</v>
      </c>
      <c r="D155">
        <v>88650</v>
      </c>
    </row>
    <row r="156" spans="1:4" x14ac:dyDescent="0.25">
      <c r="A156" s="2">
        <v>44008</v>
      </c>
      <c r="B156" t="s">
        <v>9</v>
      </c>
      <c r="C156" t="s">
        <v>10</v>
      </c>
      <c r="D156">
        <v>89068</v>
      </c>
    </row>
    <row r="157" spans="1:4" x14ac:dyDescent="0.25">
      <c r="A157" s="2">
        <v>44009</v>
      </c>
      <c r="B157" t="s">
        <v>9</v>
      </c>
      <c r="C157" t="s">
        <v>10</v>
      </c>
      <c r="D157">
        <v>89407</v>
      </c>
    </row>
    <row r="158" spans="1:4" x14ac:dyDescent="0.25">
      <c r="A158" s="2">
        <v>44010</v>
      </c>
      <c r="B158" t="s">
        <v>9</v>
      </c>
      <c r="C158" t="s">
        <v>10</v>
      </c>
      <c r="D158">
        <v>89755</v>
      </c>
    </row>
    <row r="159" spans="1:4" x14ac:dyDescent="0.25">
      <c r="A159" s="2">
        <v>44011</v>
      </c>
      <c r="B159" t="s">
        <v>9</v>
      </c>
      <c r="C159" t="s">
        <v>10</v>
      </c>
      <c r="D159">
        <v>90122</v>
      </c>
    </row>
    <row r="160" spans="1:4" x14ac:dyDescent="0.25">
      <c r="A160" s="2">
        <v>44012</v>
      </c>
      <c r="B160" t="s">
        <v>9</v>
      </c>
      <c r="C160" t="s">
        <v>10</v>
      </c>
      <c r="D160">
        <v>90536</v>
      </c>
    </row>
    <row r="161" spans="1:4" x14ac:dyDescent="0.25">
      <c r="A161" s="2">
        <v>44013</v>
      </c>
      <c r="B161" t="s">
        <v>9</v>
      </c>
      <c r="C161" t="s">
        <v>10</v>
      </c>
      <c r="D161">
        <v>90911</v>
      </c>
    </row>
    <row r="162" spans="1:4" x14ac:dyDescent="0.25">
      <c r="A162" s="2">
        <v>44014</v>
      </c>
      <c r="B162" t="s">
        <v>9</v>
      </c>
      <c r="C162" t="s">
        <v>10</v>
      </c>
      <c r="D162">
        <v>91381</v>
      </c>
    </row>
    <row r="163" spans="1:4" x14ac:dyDescent="0.25">
      <c r="A163" s="2">
        <v>44015</v>
      </c>
      <c r="B163" t="s">
        <v>9</v>
      </c>
      <c r="C163" t="s">
        <v>10</v>
      </c>
      <c r="D163">
        <v>91774</v>
      </c>
    </row>
    <row r="164" spans="1:4" x14ac:dyDescent="0.25">
      <c r="A164" s="2">
        <v>44016</v>
      </c>
      <c r="B164" t="s">
        <v>9</v>
      </c>
      <c r="C164" t="s">
        <v>10</v>
      </c>
      <c r="D164">
        <v>92240</v>
      </c>
    </row>
    <row r="165" spans="1:4" x14ac:dyDescent="0.25">
      <c r="A165" s="2">
        <v>44017</v>
      </c>
      <c r="B165" t="s">
        <v>9</v>
      </c>
      <c r="C165" t="s">
        <v>10</v>
      </c>
      <c r="D165">
        <v>92532</v>
      </c>
    </row>
    <row r="166" spans="1:4" x14ac:dyDescent="0.25">
      <c r="A166" s="2">
        <v>44018</v>
      </c>
      <c r="B166" t="s">
        <v>9</v>
      </c>
      <c r="C166" t="s">
        <v>10</v>
      </c>
      <c r="D166">
        <v>92781</v>
      </c>
    </row>
    <row r="167" spans="1:4" x14ac:dyDescent="0.25">
      <c r="A167" s="2">
        <v>44019</v>
      </c>
      <c r="B167" t="s">
        <v>9</v>
      </c>
      <c r="C167" t="s">
        <v>10</v>
      </c>
      <c r="D167">
        <v>93053</v>
      </c>
    </row>
    <row r="168" spans="1:4" x14ac:dyDescent="0.25">
      <c r="A168" s="2">
        <v>44020</v>
      </c>
      <c r="B168" t="s">
        <v>9</v>
      </c>
      <c r="C168" t="s">
        <v>10</v>
      </c>
      <c r="D168">
        <v>93496</v>
      </c>
    </row>
    <row r="169" spans="1:4" x14ac:dyDescent="0.25">
      <c r="A169" s="2">
        <v>44021</v>
      </c>
      <c r="B169" t="s">
        <v>9</v>
      </c>
      <c r="C169" t="s">
        <v>10</v>
      </c>
      <c r="D169">
        <v>94005</v>
      </c>
    </row>
    <row r="170" spans="1:4" x14ac:dyDescent="0.25">
      <c r="A170" s="2">
        <v>44022</v>
      </c>
      <c r="B170" t="s">
        <v>9</v>
      </c>
      <c r="C170" t="s">
        <v>10</v>
      </c>
      <c r="D170">
        <v>94605</v>
      </c>
    </row>
    <row r="171" spans="1:4" x14ac:dyDescent="0.25">
      <c r="A171" s="2">
        <v>44023</v>
      </c>
      <c r="B171" t="s">
        <v>9</v>
      </c>
      <c r="C171" t="s">
        <v>10</v>
      </c>
      <c r="D171">
        <v>95138</v>
      </c>
    </row>
    <row r="172" spans="1:4" x14ac:dyDescent="0.25">
      <c r="A172" s="2">
        <v>44024</v>
      </c>
      <c r="B172" t="s">
        <v>9</v>
      </c>
      <c r="C172" t="s">
        <v>10</v>
      </c>
      <c r="D172">
        <v>95557</v>
      </c>
    </row>
    <row r="173" spans="1:4" x14ac:dyDescent="0.25">
      <c r="A173" s="2">
        <v>44025</v>
      </c>
      <c r="B173" t="s">
        <v>9</v>
      </c>
      <c r="C173" t="s">
        <v>10</v>
      </c>
      <c r="D173">
        <v>95884</v>
      </c>
    </row>
    <row r="174" spans="1:4" x14ac:dyDescent="0.25">
      <c r="A174" s="2">
        <v>44026</v>
      </c>
      <c r="B174" t="s">
        <v>9</v>
      </c>
      <c r="C174" t="s">
        <v>10</v>
      </c>
      <c r="D174">
        <v>96186</v>
      </c>
    </row>
    <row r="175" spans="1:4" x14ac:dyDescent="0.25">
      <c r="A175" s="2">
        <v>44027</v>
      </c>
      <c r="B175" t="s">
        <v>9</v>
      </c>
      <c r="C175" t="s">
        <v>10</v>
      </c>
      <c r="D175">
        <v>96662</v>
      </c>
    </row>
    <row r="176" spans="1:4" x14ac:dyDescent="0.25">
      <c r="A176" s="2">
        <v>44028</v>
      </c>
      <c r="B176" t="s">
        <v>9</v>
      </c>
      <c r="C176" t="s">
        <v>10</v>
      </c>
      <c r="D176">
        <v>97214</v>
      </c>
    </row>
    <row r="177" spans="1:4" x14ac:dyDescent="0.25">
      <c r="A177" s="2">
        <v>44029</v>
      </c>
      <c r="B177" t="s">
        <v>9</v>
      </c>
      <c r="C177" t="s">
        <v>10</v>
      </c>
      <c r="D177">
        <v>97790</v>
      </c>
    </row>
    <row r="178" spans="1:4" x14ac:dyDescent="0.25">
      <c r="A178" s="2">
        <v>44030</v>
      </c>
      <c r="B178" t="s">
        <v>9</v>
      </c>
      <c r="C178" t="s">
        <v>10</v>
      </c>
      <c r="D178">
        <v>98292</v>
      </c>
    </row>
    <row r="179" spans="1:4" x14ac:dyDescent="0.25">
      <c r="A179" s="2">
        <v>44031</v>
      </c>
      <c r="B179" t="s">
        <v>9</v>
      </c>
      <c r="C179" t="s">
        <v>10</v>
      </c>
      <c r="D179">
        <v>98670</v>
      </c>
    </row>
    <row r="180" spans="1:4" x14ac:dyDescent="0.25">
      <c r="A180" s="2">
        <v>44032</v>
      </c>
      <c r="B180" t="s">
        <v>9</v>
      </c>
      <c r="C180" t="s">
        <v>10</v>
      </c>
      <c r="D180">
        <v>99052</v>
      </c>
    </row>
    <row r="181" spans="1:4" x14ac:dyDescent="0.25">
      <c r="A181" s="2">
        <v>44033</v>
      </c>
      <c r="B181" t="s">
        <v>9</v>
      </c>
      <c r="C181" t="s">
        <v>10</v>
      </c>
      <c r="D181">
        <v>99464</v>
      </c>
    </row>
    <row r="182" spans="1:4" x14ac:dyDescent="0.25">
      <c r="A182" s="2">
        <v>44034</v>
      </c>
      <c r="B182" t="s">
        <v>9</v>
      </c>
      <c r="C182" t="s">
        <v>10</v>
      </c>
      <c r="D182">
        <v>100124</v>
      </c>
    </row>
    <row r="183" spans="1:4" x14ac:dyDescent="0.25">
      <c r="A183" s="2">
        <v>44035</v>
      </c>
      <c r="B183" t="s">
        <v>9</v>
      </c>
      <c r="C183" t="s">
        <v>10</v>
      </c>
      <c r="D183">
        <v>100795</v>
      </c>
    </row>
    <row r="184" spans="1:4" x14ac:dyDescent="0.25">
      <c r="A184" s="2">
        <v>44036</v>
      </c>
      <c r="B184" t="s">
        <v>9</v>
      </c>
      <c r="C184" t="s">
        <v>10</v>
      </c>
      <c r="D184">
        <v>101420</v>
      </c>
    </row>
    <row r="185" spans="1:4" x14ac:dyDescent="0.25">
      <c r="A185" s="2">
        <v>44037</v>
      </c>
      <c r="B185" t="s">
        <v>9</v>
      </c>
      <c r="C185" t="s">
        <v>10</v>
      </c>
      <c r="D185">
        <v>101955</v>
      </c>
    </row>
    <row r="186" spans="1:4" x14ac:dyDescent="0.25">
      <c r="A186" s="2">
        <v>44038</v>
      </c>
      <c r="B186" t="s">
        <v>9</v>
      </c>
      <c r="C186" t="s">
        <v>10</v>
      </c>
      <c r="D186">
        <v>102583</v>
      </c>
    </row>
    <row r="187" spans="1:4" x14ac:dyDescent="0.25">
      <c r="A187" s="2">
        <v>44039</v>
      </c>
      <c r="B187" t="s">
        <v>9</v>
      </c>
      <c r="C187" t="s">
        <v>10</v>
      </c>
      <c r="D187">
        <v>103008</v>
      </c>
    </row>
    <row r="188" spans="1:4" x14ac:dyDescent="0.25">
      <c r="A188" s="2">
        <v>44040</v>
      </c>
      <c r="B188" t="s">
        <v>9</v>
      </c>
      <c r="C188" t="s">
        <v>10</v>
      </c>
      <c r="D188">
        <v>103441</v>
      </c>
    </row>
    <row r="189" spans="1:4" x14ac:dyDescent="0.25">
      <c r="A189" s="2">
        <v>44041</v>
      </c>
      <c r="B189" t="s">
        <v>9</v>
      </c>
      <c r="C189" t="s">
        <v>10</v>
      </c>
      <c r="D189">
        <v>104001</v>
      </c>
    </row>
    <row r="190" spans="1:4" x14ac:dyDescent="0.25">
      <c r="A190" s="2">
        <v>44042</v>
      </c>
      <c r="B190" t="s">
        <v>9</v>
      </c>
      <c r="C190" t="s">
        <v>10</v>
      </c>
      <c r="D190">
        <v>104691</v>
      </c>
    </row>
    <row r="191" spans="1:4" x14ac:dyDescent="0.25">
      <c r="A191" s="2">
        <v>44043</v>
      </c>
      <c r="B191" t="s">
        <v>9</v>
      </c>
      <c r="C191" t="s">
        <v>10</v>
      </c>
      <c r="D191">
        <v>105493</v>
      </c>
    </row>
    <row r="192" spans="1:4" x14ac:dyDescent="0.25">
      <c r="A192" s="2">
        <v>44044</v>
      </c>
      <c r="B192" t="s">
        <v>9</v>
      </c>
      <c r="C192" t="s">
        <v>10</v>
      </c>
      <c r="D192">
        <v>106131</v>
      </c>
    </row>
    <row r="193" spans="1:4" x14ac:dyDescent="0.25">
      <c r="A193" s="2">
        <v>44045</v>
      </c>
      <c r="B193" t="s">
        <v>9</v>
      </c>
      <c r="C193" t="s">
        <v>10</v>
      </c>
      <c r="D193">
        <v>106713</v>
      </c>
    </row>
    <row r="194" spans="1:4" x14ac:dyDescent="0.25">
      <c r="A194" s="2">
        <v>44046</v>
      </c>
      <c r="B194" t="s">
        <v>9</v>
      </c>
      <c r="C194" t="s">
        <v>10</v>
      </c>
      <c r="D194">
        <v>107247</v>
      </c>
    </row>
    <row r="195" spans="1:4" x14ac:dyDescent="0.25">
      <c r="A195" s="2">
        <v>44047</v>
      </c>
      <c r="B195" t="s">
        <v>9</v>
      </c>
      <c r="C195" t="s">
        <v>10</v>
      </c>
      <c r="D195">
        <v>107744</v>
      </c>
    </row>
    <row r="196" spans="1:4" x14ac:dyDescent="0.25">
      <c r="A196" s="2">
        <v>44048</v>
      </c>
      <c r="B196" t="s">
        <v>9</v>
      </c>
      <c r="C196" t="s">
        <v>10</v>
      </c>
      <c r="D196">
        <v>108425</v>
      </c>
    </row>
    <row r="197" spans="1:4" x14ac:dyDescent="0.25">
      <c r="A197" s="2">
        <v>44049</v>
      </c>
      <c r="B197" t="s">
        <v>9</v>
      </c>
      <c r="C197" t="s">
        <v>10</v>
      </c>
      <c r="D197">
        <v>109150</v>
      </c>
    </row>
    <row r="198" spans="1:4" x14ac:dyDescent="0.25">
      <c r="A198" s="2">
        <v>44050</v>
      </c>
      <c r="B198" t="s">
        <v>9</v>
      </c>
      <c r="C198" t="s">
        <v>10</v>
      </c>
      <c r="D198">
        <v>110002</v>
      </c>
    </row>
    <row r="199" spans="1:4" x14ac:dyDescent="0.25">
      <c r="A199" s="2">
        <v>44051</v>
      </c>
      <c r="B199" t="s">
        <v>9</v>
      </c>
      <c r="C199" t="s">
        <v>10</v>
      </c>
      <c r="D199">
        <v>110865</v>
      </c>
    </row>
    <row r="200" spans="1:4" x14ac:dyDescent="0.25">
      <c r="A200" s="2">
        <v>44052</v>
      </c>
      <c r="B200" t="s">
        <v>9</v>
      </c>
      <c r="C200" t="s">
        <v>10</v>
      </c>
      <c r="D200">
        <v>111447</v>
      </c>
    </row>
    <row r="201" spans="1:4" x14ac:dyDescent="0.25">
      <c r="A201" s="2">
        <v>44053</v>
      </c>
      <c r="B201" t="s">
        <v>9</v>
      </c>
      <c r="C201" t="s">
        <v>10</v>
      </c>
      <c r="D201">
        <v>111948</v>
      </c>
    </row>
    <row r="202" spans="1:4" x14ac:dyDescent="0.25">
      <c r="A202" s="2">
        <v>44054</v>
      </c>
      <c r="B202" t="s">
        <v>9</v>
      </c>
      <c r="C202" t="s">
        <v>10</v>
      </c>
      <c r="D202">
        <v>112485</v>
      </c>
    </row>
    <row r="203" spans="1:4" x14ac:dyDescent="0.25">
      <c r="A203" s="2">
        <v>44055</v>
      </c>
      <c r="B203" t="s">
        <v>9</v>
      </c>
      <c r="C203" t="s">
        <v>10</v>
      </c>
      <c r="D203">
        <v>113045</v>
      </c>
    </row>
    <row r="204" spans="1:4" x14ac:dyDescent="0.25">
      <c r="A204" s="2">
        <v>44056</v>
      </c>
      <c r="B204" t="s">
        <v>9</v>
      </c>
      <c r="C204" t="s">
        <v>10</v>
      </c>
      <c r="D204">
        <v>113796</v>
      </c>
    </row>
    <row r="205" spans="1:4" x14ac:dyDescent="0.25">
      <c r="A205" s="2">
        <v>44057</v>
      </c>
      <c r="B205" t="s">
        <v>9</v>
      </c>
      <c r="C205" t="s">
        <v>10</v>
      </c>
      <c r="D205">
        <v>114724</v>
      </c>
    </row>
    <row r="206" spans="1:4" x14ac:dyDescent="0.25">
      <c r="A206" s="2">
        <v>44058</v>
      </c>
      <c r="B206" t="s">
        <v>9</v>
      </c>
      <c r="C206" t="s">
        <v>10</v>
      </c>
      <c r="D206">
        <v>115344</v>
      </c>
    </row>
    <row r="207" spans="1:4" x14ac:dyDescent="0.25">
      <c r="A207" s="2">
        <v>44059</v>
      </c>
      <c r="B207" t="s">
        <v>9</v>
      </c>
      <c r="C207" t="s">
        <v>10</v>
      </c>
      <c r="D207">
        <v>115960</v>
      </c>
    </row>
    <row r="208" spans="1:4" x14ac:dyDescent="0.25">
      <c r="A208" s="2">
        <v>44060</v>
      </c>
      <c r="B208" t="s">
        <v>9</v>
      </c>
      <c r="C208" t="s">
        <v>10</v>
      </c>
      <c r="D208">
        <v>116620</v>
      </c>
    </row>
    <row r="209" spans="1:4" x14ac:dyDescent="0.25">
      <c r="A209" s="2">
        <v>44061</v>
      </c>
      <c r="B209" t="s">
        <v>9</v>
      </c>
      <c r="C209" t="s">
        <v>10</v>
      </c>
      <c r="D209">
        <v>117171</v>
      </c>
    </row>
    <row r="210" spans="1:4" x14ac:dyDescent="0.25">
      <c r="A210" s="2">
        <v>44062</v>
      </c>
      <c r="B210" t="s">
        <v>9</v>
      </c>
      <c r="C210" t="s">
        <v>10</v>
      </c>
      <c r="D210">
        <v>118012</v>
      </c>
    </row>
    <row r="211" spans="1:4" x14ac:dyDescent="0.25">
      <c r="A211" s="2">
        <v>44063</v>
      </c>
      <c r="B211" t="s">
        <v>9</v>
      </c>
      <c r="C211" t="s">
        <v>10</v>
      </c>
      <c r="D211">
        <v>118757</v>
      </c>
    </row>
    <row r="212" spans="1:4" x14ac:dyDescent="0.25">
      <c r="A212" s="2">
        <v>44064</v>
      </c>
      <c r="B212" t="s">
        <v>9</v>
      </c>
      <c r="C212" t="s">
        <v>10</v>
      </c>
      <c r="D212">
        <v>119644</v>
      </c>
    </row>
    <row r="213" spans="1:4" x14ac:dyDescent="0.25">
      <c r="A213" s="2">
        <v>44065</v>
      </c>
      <c r="B213" t="s">
        <v>9</v>
      </c>
      <c r="C213" t="s">
        <v>10</v>
      </c>
      <c r="D213">
        <v>120567</v>
      </c>
    </row>
    <row r="214" spans="1:4" x14ac:dyDescent="0.25">
      <c r="A214" s="2">
        <v>44066</v>
      </c>
      <c r="B214" t="s">
        <v>9</v>
      </c>
      <c r="C214" t="s">
        <v>10</v>
      </c>
      <c r="D214">
        <v>121308</v>
      </c>
    </row>
    <row r="215" spans="1:4" x14ac:dyDescent="0.25">
      <c r="A215" s="2">
        <v>44067</v>
      </c>
      <c r="B215" t="s">
        <v>9</v>
      </c>
      <c r="C215" t="s">
        <v>10</v>
      </c>
      <c r="D215">
        <v>121894</v>
      </c>
    </row>
    <row r="216" spans="1:4" x14ac:dyDescent="0.25">
      <c r="A216" s="2">
        <v>44068</v>
      </c>
      <c r="B216" t="s">
        <v>9</v>
      </c>
      <c r="C216" t="s">
        <v>10</v>
      </c>
      <c r="D216">
        <v>122423</v>
      </c>
    </row>
    <row r="217" spans="1:4" x14ac:dyDescent="0.25">
      <c r="A217" s="2">
        <v>44069</v>
      </c>
      <c r="B217" t="s">
        <v>9</v>
      </c>
      <c r="C217" t="s">
        <v>10</v>
      </c>
      <c r="D217">
        <v>123172</v>
      </c>
    </row>
    <row r="218" spans="1:4" x14ac:dyDescent="0.25">
      <c r="A218" s="2">
        <v>44070</v>
      </c>
      <c r="B218" t="s">
        <v>9</v>
      </c>
      <c r="C218" t="s">
        <v>10</v>
      </c>
      <c r="D218">
        <v>123691</v>
      </c>
    </row>
    <row r="219" spans="1:4" x14ac:dyDescent="0.25">
      <c r="A219" s="2">
        <v>44071</v>
      </c>
      <c r="B219" t="s">
        <v>9</v>
      </c>
      <c r="C219" t="s">
        <v>10</v>
      </c>
      <c r="D219">
        <v>124573</v>
      </c>
    </row>
    <row r="220" spans="1:4" x14ac:dyDescent="0.25">
      <c r="A220" s="2">
        <v>44072</v>
      </c>
      <c r="B220" t="s">
        <v>9</v>
      </c>
      <c r="C220" t="s">
        <v>10</v>
      </c>
      <c r="D220">
        <v>125124</v>
      </c>
    </row>
    <row r="221" spans="1:4" x14ac:dyDescent="0.25">
      <c r="A221" s="2">
        <v>44073</v>
      </c>
      <c r="B221" t="s">
        <v>9</v>
      </c>
      <c r="C221" t="s">
        <v>10</v>
      </c>
      <c r="D221">
        <v>126003</v>
      </c>
    </row>
    <row r="222" spans="1:4" x14ac:dyDescent="0.25">
      <c r="A222" s="2">
        <v>44074</v>
      </c>
      <c r="B222" t="s">
        <v>9</v>
      </c>
      <c r="C222" t="s">
        <v>10</v>
      </c>
      <c r="D222">
        <v>126577</v>
      </c>
    </row>
    <row r="223" spans="1:4" x14ac:dyDescent="0.25">
      <c r="A223" s="2">
        <v>44075</v>
      </c>
      <c r="B223" t="s">
        <v>9</v>
      </c>
      <c r="C223" t="s">
        <v>10</v>
      </c>
      <c r="D223">
        <v>126992</v>
      </c>
    </row>
    <row r="224" spans="1:4" x14ac:dyDescent="0.25">
      <c r="A224" s="2">
        <v>44076</v>
      </c>
      <c r="B224" t="s">
        <v>9</v>
      </c>
      <c r="C224" t="s">
        <v>10</v>
      </c>
      <c r="D224">
        <v>127616</v>
      </c>
    </row>
    <row r="225" spans="1:4" x14ac:dyDescent="0.25">
      <c r="A225" s="2">
        <v>44077</v>
      </c>
      <c r="B225" t="s">
        <v>9</v>
      </c>
      <c r="C225" t="s">
        <v>10</v>
      </c>
      <c r="D225">
        <v>128012</v>
      </c>
    </row>
    <row r="226" spans="1:4" x14ac:dyDescent="0.25">
      <c r="A226" s="2">
        <v>44078</v>
      </c>
      <c r="B226" t="s">
        <v>9</v>
      </c>
      <c r="C226" t="s">
        <v>10</v>
      </c>
      <c r="D226">
        <v>129545</v>
      </c>
    </row>
    <row r="227" spans="1:4" x14ac:dyDescent="0.25">
      <c r="A227" s="2">
        <v>44079</v>
      </c>
      <c r="B227" t="s">
        <v>9</v>
      </c>
      <c r="C227" t="s">
        <v>10</v>
      </c>
      <c r="D227">
        <v>130616</v>
      </c>
    </row>
    <row r="228" spans="1:4" x14ac:dyDescent="0.25">
      <c r="A228" s="2">
        <v>44080</v>
      </c>
      <c r="B228" t="s">
        <v>9</v>
      </c>
      <c r="C228" t="s">
        <v>10</v>
      </c>
      <c r="D228">
        <v>131078</v>
      </c>
    </row>
    <row r="229" spans="1:4" x14ac:dyDescent="0.25">
      <c r="A229" s="2">
        <v>44081</v>
      </c>
      <c r="B229" t="s">
        <v>9</v>
      </c>
      <c r="C229" t="s">
        <v>10</v>
      </c>
      <c r="D229">
        <v>131622</v>
      </c>
    </row>
    <row r="230" spans="1:4" x14ac:dyDescent="0.25">
      <c r="A230" s="2">
        <v>44082</v>
      </c>
      <c r="B230" t="s">
        <v>9</v>
      </c>
      <c r="C230" t="s">
        <v>10</v>
      </c>
      <c r="D230">
        <v>132079</v>
      </c>
    </row>
    <row r="231" spans="1:4" x14ac:dyDescent="0.25">
      <c r="A231" s="2">
        <v>44083</v>
      </c>
      <c r="B231" t="s">
        <v>9</v>
      </c>
      <c r="C231" t="s">
        <v>10</v>
      </c>
      <c r="D231">
        <v>132401</v>
      </c>
    </row>
    <row r="232" spans="1:4" x14ac:dyDescent="0.25">
      <c r="A232" s="2">
        <v>44084</v>
      </c>
      <c r="B232" t="s">
        <v>9</v>
      </c>
      <c r="C232" t="s">
        <v>10</v>
      </c>
      <c r="D232">
        <v>132966</v>
      </c>
    </row>
    <row r="233" spans="1:4" x14ac:dyDescent="0.25">
      <c r="A233" s="2">
        <v>44085</v>
      </c>
      <c r="B233" t="s">
        <v>9</v>
      </c>
      <c r="C233" t="s">
        <v>10</v>
      </c>
      <c r="D233">
        <v>133686</v>
      </c>
    </row>
    <row r="234" spans="1:4" x14ac:dyDescent="0.25">
      <c r="A234" s="2">
        <v>44086</v>
      </c>
      <c r="B234" t="s">
        <v>9</v>
      </c>
      <c r="C234" t="s">
        <v>10</v>
      </c>
      <c r="D234">
        <v>134352</v>
      </c>
    </row>
    <row r="235" spans="1:4" x14ac:dyDescent="0.25">
      <c r="A235" s="2">
        <v>44087</v>
      </c>
      <c r="B235" t="s">
        <v>9</v>
      </c>
      <c r="C235" t="s">
        <v>10</v>
      </c>
      <c r="D235">
        <v>134801</v>
      </c>
    </row>
    <row r="236" spans="1:4" x14ac:dyDescent="0.25">
      <c r="A236" s="2">
        <v>44088</v>
      </c>
      <c r="B236" t="s">
        <v>9</v>
      </c>
      <c r="C236" t="s">
        <v>10</v>
      </c>
      <c r="D236">
        <v>135274</v>
      </c>
    </row>
    <row r="237" spans="1:4" x14ac:dyDescent="0.25">
      <c r="A237" s="2">
        <v>44089</v>
      </c>
      <c r="B237" t="s">
        <v>9</v>
      </c>
      <c r="C237" t="s">
        <v>10</v>
      </c>
      <c r="D237">
        <v>135690</v>
      </c>
    </row>
    <row r="238" spans="1:4" x14ac:dyDescent="0.25">
      <c r="A238" s="2">
        <v>44090</v>
      </c>
      <c r="B238" t="s">
        <v>9</v>
      </c>
      <c r="C238" t="s">
        <v>10</v>
      </c>
      <c r="D238">
        <v>136246</v>
      </c>
    </row>
    <row r="239" spans="1:4" x14ac:dyDescent="0.25">
      <c r="A239" s="2">
        <v>44091</v>
      </c>
      <c r="B239" t="s">
        <v>9</v>
      </c>
      <c r="C239" t="s">
        <v>10</v>
      </c>
      <c r="D239">
        <v>136993</v>
      </c>
    </row>
    <row r="240" spans="1:4" x14ac:dyDescent="0.25">
      <c r="A240" s="2">
        <v>44092</v>
      </c>
      <c r="B240" t="s">
        <v>9</v>
      </c>
      <c r="C240" t="s">
        <v>10</v>
      </c>
      <c r="D240">
        <v>137580</v>
      </c>
    </row>
    <row r="241" spans="1:4" x14ac:dyDescent="0.25">
      <c r="A241" s="2">
        <v>44093</v>
      </c>
      <c r="B241" t="s">
        <v>9</v>
      </c>
      <c r="C241" t="s">
        <v>10</v>
      </c>
      <c r="D241">
        <v>138576</v>
      </c>
    </row>
    <row r="242" spans="1:4" x14ac:dyDescent="0.25">
      <c r="A242" s="2">
        <v>44094</v>
      </c>
      <c r="B242" t="s">
        <v>9</v>
      </c>
      <c r="C242" t="s">
        <v>10</v>
      </c>
      <c r="D242">
        <v>139088</v>
      </c>
    </row>
    <row r="243" spans="1:4" x14ac:dyDescent="0.25">
      <c r="A243" s="2">
        <v>44095</v>
      </c>
      <c r="B243" t="s">
        <v>9</v>
      </c>
      <c r="C243" t="s">
        <v>10</v>
      </c>
      <c r="D243">
        <v>139597</v>
      </c>
    </row>
    <row r="244" spans="1:4" x14ac:dyDescent="0.25">
      <c r="A244" s="2">
        <v>44096</v>
      </c>
      <c r="B244" t="s">
        <v>9</v>
      </c>
      <c r="C244" t="s">
        <v>10</v>
      </c>
      <c r="D244">
        <v>140078</v>
      </c>
    </row>
    <row r="245" spans="1:4" x14ac:dyDescent="0.25">
      <c r="A245" s="2">
        <v>44097</v>
      </c>
      <c r="B245" t="s">
        <v>9</v>
      </c>
      <c r="C245" t="s">
        <v>10</v>
      </c>
      <c r="D245">
        <v>140623</v>
      </c>
    </row>
    <row r="246" spans="1:4" x14ac:dyDescent="0.25">
      <c r="A246" s="2">
        <v>44098</v>
      </c>
      <c r="B246" t="s">
        <v>9</v>
      </c>
      <c r="C246" t="s">
        <v>10</v>
      </c>
      <c r="D246">
        <v>141430</v>
      </c>
    </row>
    <row r="247" spans="1:4" x14ac:dyDescent="0.25">
      <c r="A247" s="2">
        <v>44099</v>
      </c>
      <c r="B247" t="s">
        <v>9</v>
      </c>
      <c r="C247" t="s">
        <v>10</v>
      </c>
      <c r="D247">
        <v>142215</v>
      </c>
    </row>
    <row r="248" spans="1:4" x14ac:dyDescent="0.25">
      <c r="A248" s="2">
        <v>44100</v>
      </c>
      <c r="B248" t="s">
        <v>9</v>
      </c>
      <c r="C248" t="s">
        <v>10</v>
      </c>
      <c r="D248">
        <v>143084</v>
      </c>
    </row>
    <row r="249" spans="1:4" x14ac:dyDescent="0.25">
      <c r="A249" s="2">
        <v>44101</v>
      </c>
      <c r="B249" t="s">
        <v>9</v>
      </c>
      <c r="C249" t="s">
        <v>10</v>
      </c>
      <c r="D249">
        <v>143634</v>
      </c>
    </row>
    <row r="250" spans="1:4" x14ac:dyDescent="0.25">
      <c r="A250" s="2">
        <v>44102</v>
      </c>
      <c r="B250" t="s">
        <v>9</v>
      </c>
      <c r="C250" t="s">
        <v>10</v>
      </c>
      <c r="D250">
        <v>144315</v>
      </c>
    </row>
    <row r="251" spans="1:4" x14ac:dyDescent="0.25">
      <c r="A251" s="2">
        <v>44103</v>
      </c>
      <c r="B251" t="s">
        <v>9</v>
      </c>
      <c r="C251" t="s">
        <v>10</v>
      </c>
      <c r="D251">
        <v>144697</v>
      </c>
    </row>
    <row r="252" spans="1:4" x14ac:dyDescent="0.25">
      <c r="A252" s="2">
        <v>44104</v>
      </c>
      <c r="B252" t="s">
        <v>9</v>
      </c>
      <c r="C252" t="s">
        <v>10</v>
      </c>
      <c r="D252">
        <v>145462</v>
      </c>
    </row>
    <row r="253" spans="1:4" x14ac:dyDescent="0.25">
      <c r="A253" s="2">
        <v>44105</v>
      </c>
      <c r="B253" t="s">
        <v>9</v>
      </c>
      <c r="C253" t="s">
        <v>10</v>
      </c>
      <c r="D253">
        <v>146152</v>
      </c>
    </row>
    <row r="254" spans="1:4" x14ac:dyDescent="0.25">
      <c r="A254" s="2">
        <v>44106</v>
      </c>
      <c r="B254" t="s">
        <v>9</v>
      </c>
      <c r="C254" t="s">
        <v>10</v>
      </c>
      <c r="D254">
        <v>146917</v>
      </c>
    </row>
    <row r="255" spans="1:4" x14ac:dyDescent="0.25">
      <c r="A255" s="2">
        <v>44107</v>
      </c>
      <c r="B255" t="s">
        <v>9</v>
      </c>
      <c r="C255" t="s">
        <v>10</v>
      </c>
      <c r="D255">
        <v>147841</v>
      </c>
    </row>
    <row r="256" spans="1:4" x14ac:dyDescent="0.25">
      <c r="A256" s="2">
        <v>44108</v>
      </c>
      <c r="B256" t="s">
        <v>9</v>
      </c>
      <c r="C256" t="s">
        <v>10</v>
      </c>
      <c r="D256">
        <v>148381</v>
      </c>
    </row>
    <row r="257" spans="1:4" x14ac:dyDescent="0.25">
      <c r="A257" s="2">
        <v>44109</v>
      </c>
      <c r="B257" t="s">
        <v>9</v>
      </c>
      <c r="C257" t="s">
        <v>10</v>
      </c>
      <c r="D257">
        <v>149127</v>
      </c>
    </row>
    <row r="258" spans="1:4" x14ac:dyDescent="0.25">
      <c r="A258" s="2">
        <v>44110</v>
      </c>
      <c r="B258" t="s">
        <v>9</v>
      </c>
      <c r="C258" t="s">
        <v>10</v>
      </c>
      <c r="D258">
        <v>149588</v>
      </c>
    </row>
    <row r="259" spans="1:4" x14ac:dyDescent="0.25">
      <c r="A259" s="2">
        <v>44111</v>
      </c>
      <c r="B259" t="s">
        <v>9</v>
      </c>
      <c r="C259" t="s">
        <v>10</v>
      </c>
      <c r="D259">
        <v>150400</v>
      </c>
    </row>
    <row r="260" spans="1:4" x14ac:dyDescent="0.25">
      <c r="A260" s="2">
        <v>44112</v>
      </c>
      <c r="B260" t="s">
        <v>9</v>
      </c>
      <c r="C260" t="s">
        <v>10</v>
      </c>
      <c r="D260">
        <v>151474</v>
      </c>
    </row>
    <row r="261" spans="1:4" x14ac:dyDescent="0.25">
      <c r="A261" s="2">
        <v>44113</v>
      </c>
      <c r="B261" t="s">
        <v>9</v>
      </c>
      <c r="C261" t="s">
        <v>10</v>
      </c>
      <c r="D261">
        <v>152387</v>
      </c>
    </row>
    <row r="262" spans="1:4" x14ac:dyDescent="0.25">
      <c r="A262" s="2">
        <v>44114</v>
      </c>
      <c r="B262" t="s">
        <v>9</v>
      </c>
      <c r="C262" t="s">
        <v>10</v>
      </c>
      <c r="D262">
        <v>153514</v>
      </c>
    </row>
    <row r="263" spans="1:4" x14ac:dyDescent="0.25">
      <c r="A263" s="2">
        <v>44115</v>
      </c>
      <c r="B263" t="s">
        <v>9</v>
      </c>
      <c r="C263" t="s">
        <v>10</v>
      </c>
      <c r="D263">
        <v>154519</v>
      </c>
    </row>
    <row r="264" spans="1:4" x14ac:dyDescent="0.25">
      <c r="A264" s="2">
        <v>44116</v>
      </c>
      <c r="B264" t="s">
        <v>9</v>
      </c>
      <c r="C264" t="s">
        <v>10</v>
      </c>
      <c r="D264">
        <v>155567</v>
      </c>
    </row>
    <row r="265" spans="1:4" x14ac:dyDescent="0.25">
      <c r="A265" s="2">
        <v>44117</v>
      </c>
      <c r="B265" t="s">
        <v>9</v>
      </c>
      <c r="C265" t="s">
        <v>10</v>
      </c>
      <c r="D265">
        <v>156726</v>
      </c>
    </row>
    <row r="266" spans="1:4" x14ac:dyDescent="0.25">
      <c r="A266" s="2">
        <v>44118</v>
      </c>
      <c r="B266" t="s">
        <v>9</v>
      </c>
      <c r="C266" t="s">
        <v>10</v>
      </c>
      <c r="D266">
        <v>157573</v>
      </c>
    </row>
    <row r="267" spans="1:4" x14ac:dyDescent="0.25">
      <c r="A267" s="2">
        <v>44119</v>
      </c>
      <c r="B267" t="s">
        <v>9</v>
      </c>
      <c r="C267" t="s">
        <v>10</v>
      </c>
      <c r="D267">
        <v>159035</v>
      </c>
    </row>
    <row r="268" spans="1:4" x14ac:dyDescent="0.25">
      <c r="A268" s="2">
        <v>44120</v>
      </c>
      <c r="B268" t="s">
        <v>9</v>
      </c>
      <c r="C268" t="s">
        <v>10</v>
      </c>
      <c r="D268">
        <v>160645</v>
      </c>
    </row>
    <row r="269" spans="1:4" x14ac:dyDescent="0.25">
      <c r="A269" s="2">
        <v>44121</v>
      </c>
      <c r="B269" t="s">
        <v>9</v>
      </c>
      <c r="C269" t="s">
        <v>10</v>
      </c>
      <c r="D269">
        <v>162220</v>
      </c>
    </row>
    <row r="270" spans="1:4" x14ac:dyDescent="0.25">
      <c r="A270" s="2">
        <v>44122</v>
      </c>
      <c r="B270" t="s">
        <v>9</v>
      </c>
      <c r="C270" t="s">
        <v>10</v>
      </c>
      <c r="D270">
        <v>163912</v>
      </c>
    </row>
    <row r="271" spans="1:4" x14ac:dyDescent="0.25">
      <c r="A271" s="2">
        <v>44123</v>
      </c>
      <c r="B271" t="s">
        <v>9</v>
      </c>
      <c r="C271" t="s">
        <v>10</v>
      </c>
      <c r="D271">
        <v>165198</v>
      </c>
    </row>
    <row r="272" spans="1:4" x14ac:dyDescent="0.25">
      <c r="A272" s="2">
        <v>44124</v>
      </c>
      <c r="B272" t="s">
        <v>9</v>
      </c>
      <c r="C272" t="s">
        <v>10</v>
      </c>
      <c r="D272">
        <v>166457</v>
      </c>
    </row>
    <row r="273" spans="1:4" x14ac:dyDescent="0.25">
      <c r="A273" s="2">
        <v>44125</v>
      </c>
      <c r="B273" t="s">
        <v>9</v>
      </c>
      <c r="C273" t="s">
        <v>10</v>
      </c>
      <c r="D273">
        <v>168139</v>
      </c>
    </row>
    <row r="274" spans="1:4" x14ac:dyDescent="0.25">
      <c r="A274" s="2">
        <v>44126</v>
      </c>
      <c r="B274" t="s">
        <v>9</v>
      </c>
      <c r="C274" t="s">
        <v>10</v>
      </c>
      <c r="D274">
        <v>170039</v>
      </c>
    </row>
    <row r="275" spans="1:4" x14ac:dyDescent="0.25">
      <c r="A275" s="2">
        <v>44127</v>
      </c>
      <c r="B275" t="s">
        <v>9</v>
      </c>
      <c r="C275" t="s">
        <v>10</v>
      </c>
      <c r="D275">
        <v>171437</v>
      </c>
    </row>
    <row r="276" spans="1:4" x14ac:dyDescent="0.25">
      <c r="A276" s="2">
        <v>44128</v>
      </c>
      <c r="B276" t="s">
        <v>9</v>
      </c>
      <c r="C276" t="s">
        <v>10</v>
      </c>
      <c r="D276">
        <v>173817</v>
      </c>
    </row>
    <row r="277" spans="1:4" x14ac:dyDescent="0.25">
      <c r="A277" s="2">
        <v>44129</v>
      </c>
      <c r="B277" t="s">
        <v>9</v>
      </c>
      <c r="C277" t="s">
        <v>10</v>
      </c>
      <c r="D277">
        <v>175586</v>
      </c>
    </row>
    <row r="278" spans="1:4" x14ac:dyDescent="0.25">
      <c r="A278" s="2">
        <v>44130</v>
      </c>
      <c r="B278" t="s">
        <v>9</v>
      </c>
      <c r="C278" t="s">
        <v>10</v>
      </c>
      <c r="D278">
        <v>177465</v>
      </c>
    </row>
    <row r="279" spans="1:4" x14ac:dyDescent="0.25">
      <c r="A279" s="2">
        <v>44131</v>
      </c>
      <c r="B279" t="s">
        <v>9</v>
      </c>
      <c r="C279" t="s">
        <v>10</v>
      </c>
      <c r="D279">
        <v>178832</v>
      </c>
    </row>
    <row r="280" spans="1:4" x14ac:dyDescent="0.25">
      <c r="A280" s="2">
        <v>44132</v>
      </c>
      <c r="B280" t="s">
        <v>9</v>
      </c>
      <c r="C280" t="s">
        <v>10</v>
      </c>
      <c r="D280">
        <v>181108</v>
      </c>
    </row>
    <row r="281" spans="1:4" x14ac:dyDescent="0.25">
      <c r="A281" s="2">
        <v>44133</v>
      </c>
      <c r="B281" t="s">
        <v>9</v>
      </c>
      <c r="C281" t="s">
        <v>10</v>
      </c>
      <c r="D281">
        <v>183649</v>
      </c>
    </row>
    <row r="282" spans="1:4" x14ac:dyDescent="0.25">
      <c r="A282" s="2">
        <v>44134</v>
      </c>
      <c r="B282" t="s">
        <v>9</v>
      </c>
      <c r="C282" t="s">
        <v>10</v>
      </c>
      <c r="D282">
        <v>186405</v>
      </c>
    </row>
    <row r="283" spans="1:4" x14ac:dyDescent="0.25">
      <c r="A283" s="2">
        <v>44135</v>
      </c>
      <c r="B283" t="s">
        <v>9</v>
      </c>
      <c r="C283" t="s">
        <v>10</v>
      </c>
      <c r="D283">
        <v>186405</v>
      </c>
    </row>
    <row r="284" spans="1:4" x14ac:dyDescent="0.25">
      <c r="A284" s="2">
        <v>44136</v>
      </c>
      <c r="B284" t="s">
        <v>9</v>
      </c>
      <c r="C284" t="s">
        <v>10</v>
      </c>
      <c r="D284">
        <v>193102</v>
      </c>
    </row>
    <row r="285" spans="1:4" x14ac:dyDescent="0.25">
      <c r="A285" s="2">
        <v>44137</v>
      </c>
      <c r="B285" t="s">
        <v>9</v>
      </c>
      <c r="C285" t="s">
        <v>10</v>
      </c>
      <c r="D285">
        <v>195740</v>
      </c>
    </row>
    <row r="286" spans="1:4" x14ac:dyDescent="0.25">
      <c r="A286" s="2">
        <v>44138</v>
      </c>
      <c r="B286" t="s">
        <v>9</v>
      </c>
      <c r="C286" t="s">
        <v>10</v>
      </c>
      <c r="D286">
        <v>198184</v>
      </c>
    </row>
    <row r="287" spans="1:4" x14ac:dyDescent="0.25">
      <c r="A287" s="2">
        <v>44139</v>
      </c>
      <c r="B287" t="s">
        <v>9</v>
      </c>
      <c r="C287" t="s">
        <v>10</v>
      </c>
      <c r="D287">
        <v>201176</v>
      </c>
    </row>
    <row r="288" spans="1:4" x14ac:dyDescent="0.25">
      <c r="A288" s="2">
        <v>44140</v>
      </c>
      <c r="B288" t="s">
        <v>9</v>
      </c>
      <c r="C288" t="s">
        <v>10</v>
      </c>
      <c r="D288">
        <v>204977</v>
      </c>
    </row>
    <row r="289" spans="1:4" x14ac:dyDescent="0.25">
      <c r="A289" s="2">
        <v>44141</v>
      </c>
      <c r="B289" t="s">
        <v>9</v>
      </c>
      <c r="C289" t="s">
        <v>10</v>
      </c>
      <c r="D289">
        <v>210266</v>
      </c>
    </row>
    <row r="290" spans="1:4" x14ac:dyDescent="0.25">
      <c r="A290" s="2">
        <v>44142</v>
      </c>
      <c r="B290" t="s">
        <v>9</v>
      </c>
      <c r="C290" t="s">
        <v>10</v>
      </c>
      <c r="D290">
        <v>214924</v>
      </c>
    </row>
    <row r="291" spans="1:4" x14ac:dyDescent="0.25">
      <c r="A291" s="2">
        <v>44143</v>
      </c>
      <c r="B291" t="s">
        <v>9</v>
      </c>
      <c r="C291" t="s">
        <v>10</v>
      </c>
      <c r="D291">
        <v>218662</v>
      </c>
    </row>
    <row r="292" spans="1:4" x14ac:dyDescent="0.25">
      <c r="A292" s="2">
        <v>44144</v>
      </c>
      <c r="B292" t="s">
        <v>9</v>
      </c>
      <c r="C292" t="s">
        <v>10</v>
      </c>
      <c r="D292">
        <v>223110</v>
      </c>
    </row>
    <row r="293" spans="1:4" x14ac:dyDescent="0.25">
      <c r="A293" s="2">
        <v>44145</v>
      </c>
      <c r="B293" t="s">
        <v>9</v>
      </c>
      <c r="C293" t="s">
        <v>10</v>
      </c>
      <c r="D293">
        <v>227425</v>
      </c>
    </row>
    <row r="294" spans="1:4" x14ac:dyDescent="0.25">
      <c r="A294" s="2">
        <v>44146</v>
      </c>
      <c r="B294" t="s">
        <v>9</v>
      </c>
      <c r="C294" t="s">
        <v>10</v>
      </c>
      <c r="D294">
        <v>231462</v>
      </c>
    </row>
    <row r="295" spans="1:4" x14ac:dyDescent="0.25">
      <c r="A295" s="2">
        <v>44147</v>
      </c>
      <c r="B295" t="s">
        <v>9</v>
      </c>
      <c r="C295" t="s">
        <v>10</v>
      </c>
      <c r="D295">
        <v>236717</v>
      </c>
    </row>
    <row r="296" spans="1:4" x14ac:dyDescent="0.25">
      <c r="A296" s="2">
        <v>44148</v>
      </c>
      <c r="B296" t="s">
        <v>9</v>
      </c>
      <c r="C296" t="s">
        <v>10</v>
      </c>
      <c r="D296">
        <v>242662</v>
      </c>
    </row>
    <row r="297" spans="1:4" x14ac:dyDescent="0.25">
      <c r="A297" s="2">
        <v>44149</v>
      </c>
      <c r="B297" t="s">
        <v>9</v>
      </c>
      <c r="C297" t="s">
        <v>10</v>
      </c>
      <c r="D297">
        <v>246392</v>
      </c>
    </row>
    <row r="298" spans="1:4" x14ac:dyDescent="0.25">
      <c r="A298" s="2">
        <v>44150</v>
      </c>
      <c r="B298" t="s">
        <v>9</v>
      </c>
      <c r="C298" t="s">
        <v>10</v>
      </c>
      <c r="D298">
        <v>251101</v>
      </c>
    </row>
    <row r="299" spans="1:4" x14ac:dyDescent="0.25">
      <c r="A299" s="2">
        <v>44151</v>
      </c>
      <c r="B299" t="s">
        <v>9</v>
      </c>
      <c r="C299" t="s">
        <v>10</v>
      </c>
      <c r="D299">
        <v>255608</v>
      </c>
    </row>
    <row r="300" spans="1:4" x14ac:dyDescent="0.25">
      <c r="A300" s="2">
        <v>44152</v>
      </c>
      <c r="B300" t="s">
        <v>9</v>
      </c>
      <c r="C300" t="s">
        <v>10</v>
      </c>
      <c r="D300">
        <v>260004</v>
      </c>
    </row>
    <row r="301" spans="1:4" x14ac:dyDescent="0.25">
      <c r="A301" s="2">
        <v>44153</v>
      </c>
      <c r="B301" t="s">
        <v>9</v>
      </c>
      <c r="C301" t="s">
        <v>10</v>
      </c>
      <c r="D301">
        <v>262429</v>
      </c>
    </row>
    <row r="302" spans="1:4" x14ac:dyDescent="0.25">
      <c r="A302" s="2">
        <v>44154</v>
      </c>
      <c r="B302" t="s">
        <v>9</v>
      </c>
      <c r="C302" t="s">
        <v>10</v>
      </c>
      <c r="D302">
        <v>268284</v>
      </c>
    </row>
    <row r="303" spans="1:4" x14ac:dyDescent="0.25">
      <c r="A303" s="2">
        <v>44155</v>
      </c>
      <c r="B303" t="s">
        <v>9</v>
      </c>
      <c r="C303" t="s">
        <v>10</v>
      </c>
      <c r="D303">
        <v>272733</v>
      </c>
    </row>
    <row r="304" spans="1:4" x14ac:dyDescent="0.25">
      <c r="A304" s="2">
        <v>44156</v>
      </c>
      <c r="B304" t="s">
        <v>9</v>
      </c>
      <c r="C304" t="s">
        <v>10</v>
      </c>
      <c r="D304">
        <v>277026</v>
      </c>
    </row>
    <row r="305" spans="1:7" x14ac:dyDescent="0.25">
      <c r="A305" s="2">
        <v>44157</v>
      </c>
      <c r="D305" s="3">
        <f>$F$305*A305+$F$306</f>
        <v>200574.81502852216</v>
      </c>
      <c r="E305" t="s">
        <v>25</v>
      </c>
      <c r="F305">
        <f>SLOPE(D2:D304,A2:A304)</f>
        <v>762.24135733981188</v>
      </c>
    </row>
    <row r="306" spans="1:7" x14ac:dyDescent="0.25">
      <c r="A306" s="2">
        <v>44158</v>
      </c>
      <c r="D306" s="3">
        <f t="shared" ref="D306:D328" si="0">$F$305*A306+$F$306</f>
        <v>201337.05638586357</v>
      </c>
      <c r="E306" t="s">
        <v>26</v>
      </c>
      <c r="F306">
        <f>INTERCEPT(D2:$D$304,A2:$A$304)</f>
        <v>-33457716.801025551</v>
      </c>
    </row>
    <row r="307" spans="1:7" x14ac:dyDescent="0.25">
      <c r="A307" s="2">
        <v>44159</v>
      </c>
      <c r="D307" s="3">
        <f t="shared" si="0"/>
        <v>202099.29774320498</v>
      </c>
    </row>
    <row r="308" spans="1:7" x14ac:dyDescent="0.25">
      <c r="A308" s="2">
        <v>44160</v>
      </c>
      <c r="D308" s="3">
        <f t="shared" si="0"/>
        <v>202861.53910053894</v>
      </c>
    </row>
    <row r="309" spans="1:7" x14ac:dyDescent="0.25">
      <c r="A309" s="2">
        <v>44161</v>
      </c>
      <c r="D309" s="3">
        <f t="shared" si="0"/>
        <v>203623.78045788035</v>
      </c>
      <c r="G309">
        <f>_xlfn.FORECAST.LINEAR(A305,D2:$D$304,A2:$A$304)</f>
        <v>200574.81502852216</v>
      </c>
    </row>
    <row r="310" spans="1:7" x14ac:dyDescent="0.25">
      <c r="A310" s="2">
        <v>44162</v>
      </c>
      <c r="D310" s="3">
        <f t="shared" si="0"/>
        <v>204386.02181522176</v>
      </c>
    </row>
    <row r="311" spans="1:7" x14ac:dyDescent="0.25">
      <c r="A311" s="2">
        <v>44163</v>
      </c>
      <c r="D311" s="3">
        <f t="shared" si="0"/>
        <v>205148.26317256317</v>
      </c>
    </row>
    <row r="312" spans="1:7" x14ac:dyDescent="0.25">
      <c r="A312" s="2">
        <v>44164</v>
      </c>
      <c r="D312" s="3">
        <f t="shared" si="0"/>
        <v>205910.50452990457</v>
      </c>
    </row>
    <row r="313" spans="1:7" x14ac:dyDescent="0.25">
      <c r="A313" s="2">
        <v>44165</v>
      </c>
      <c r="D313" s="3">
        <f t="shared" si="0"/>
        <v>206672.74588723853</v>
      </c>
    </row>
    <row r="314" spans="1:7" x14ac:dyDescent="0.25">
      <c r="A314" s="2">
        <v>44166</v>
      </c>
      <c r="D314" s="3">
        <f t="shared" si="0"/>
        <v>207434.98724457994</v>
      </c>
    </row>
    <row r="315" spans="1:7" x14ac:dyDescent="0.25">
      <c r="A315" s="2">
        <v>44167</v>
      </c>
      <c r="D315" s="3">
        <f t="shared" si="0"/>
        <v>208197.22860192135</v>
      </c>
    </row>
    <row r="316" spans="1:7" x14ac:dyDescent="0.25">
      <c r="A316" s="2">
        <v>44168</v>
      </c>
      <c r="D316" s="3">
        <f t="shared" si="0"/>
        <v>208959.46995926276</v>
      </c>
    </row>
    <row r="317" spans="1:7" x14ac:dyDescent="0.25">
      <c r="A317" s="2">
        <v>44169</v>
      </c>
      <c r="D317" s="3">
        <f t="shared" si="0"/>
        <v>209721.71131659672</v>
      </c>
    </row>
    <row r="318" spans="1:7" x14ac:dyDescent="0.25">
      <c r="A318" s="2">
        <v>44170</v>
      </c>
      <c r="D318" s="3">
        <f t="shared" si="0"/>
        <v>210483.95267393813</v>
      </c>
    </row>
    <row r="319" spans="1:7" x14ac:dyDescent="0.25">
      <c r="A319" s="2">
        <v>44171</v>
      </c>
      <c r="D319" s="3">
        <f t="shared" si="0"/>
        <v>211246.19403127953</v>
      </c>
    </row>
    <row r="320" spans="1:7" x14ac:dyDescent="0.25">
      <c r="A320" s="2">
        <v>44172</v>
      </c>
      <c r="D320" s="3">
        <f t="shared" si="0"/>
        <v>212008.43538862094</v>
      </c>
    </row>
    <row r="321" spans="1:4" x14ac:dyDescent="0.25">
      <c r="A321" s="2">
        <v>44173</v>
      </c>
      <c r="D321" s="3">
        <f t="shared" si="0"/>
        <v>212770.67674596235</v>
      </c>
    </row>
    <row r="322" spans="1:4" x14ac:dyDescent="0.25">
      <c r="A322" s="2">
        <v>44174</v>
      </c>
      <c r="D322" s="3">
        <f t="shared" si="0"/>
        <v>213532.91810329631</v>
      </c>
    </row>
    <row r="323" spans="1:4" x14ac:dyDescent="0.25">
      <c r="A323" s="2">
        <v>44175</v>
      </c>
      <c r="D323" s="3">
        <f t="shared" si="0"/>
        <v>214295.15946063772</v>
      </c>
    </row>
    <row r="324" spans="1:4" x14ac:dyDescent="0.25">
      <c r="A324" s="2">
        <v>44176</v>
      </c>
      <c r="D324" s="3">
        <f t="shared" si="0"/>
        <v>215057.40081797913</v>
      </c>
    </row>
    <row r="325" spans="1:4" x14ac:dyDescent="0.25">
      <c r="A325" s="2">
        <v>44177</v>
      </c>
      <c r="D325" s="3">
        <f t="shared" si="0"/>
        <v>215819.64217532054</v>
      </c>
    </row>
    <row r="326" spans="1:4" x14ac:dyDescent="0.25">
      <c r="A326" s="2">
        <v>44178</v>
      </c>
      <c r="D326" s="3">
        <f t="shared" si="0"/>
        <v>216581.88353266194</v>
      </c>
    </row>
    <row r="327" spans="1:4" x14ac:dyDescent="0.25">
      <c r="A327" s="2">
        <v>44179</v>
      </c>
      <c r="D327" s="3">
        <f t="shared" si="0"/>
        <v>217344.1248899959</v>
      </c>
    </row>
    <row r="328" spans="1:4" x14ac:dyDescent="0.25">
      <c r="A328" s="2">
        <v>44180</v>
      </c>
      <c r="D328" s="3">
        <f t="shared" si="0"/>
        <v>218106.36624733731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81"/>
  <sheetViews>
    <sheetView topLeftCell="A251" workbookViewId="0">
      <selection activeCell="D283" sqref="D283"/>
    </sheetView>
  </sheetViews>
  <sheetFormatPr defaultRowHeight="15" x14ac:dyDescent="0.25"/>
  <cols>
    <col min="1" max="1" width="10.710937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s="2">
        <v>43901</v>
      </c>
      <c r="B2" t="s">
        <v>11</v>
      </c>
      <c r="C2" t="s">
        <v>12</v>
      </c>
      <c r="D2">
        <v>1</v>
      </c>
    </row>
    <row r="3" spans="1:4" x14ac:dyDescent="0.25">
      <c r="A3" s="2">
        <v>43902</v>
      </c>
      <c r="B3" t="s">
        <v>11</v>
      </c>
      <c r="C3" t="s">
        <v>12</v>
      </c>
      <c r="D3">
        <v>2</v>
      </c>
    </row>
    <row r="4" spans="1:4" x14ac:dyDescent="0.25">
      <c r="A4" s="2">
        <v>43903</v>
      </c>
      <c r="B4" t="s">
        <v>11</v>
      </c>
      <c r="C4" t="s">
        <v>12</v>
      </c>
      <c r="D4">
        <v>8</v>
      </c>
    </row>
    <row r="5" spans="1:4" x14ac:dyDescent="0.25">
      <c r="A5" s="2">
        <v>43904</v>
      </c>
      <c r="B5" t="s">
        <v>11</v>
      </c>
      <c r="C5" t="s">
        <v>12</v>
      </c>
      <c r="D5">
        <v>8</v>
      </c>
    </row>
    <row r="6" spans="1:4" x14ac:dyDescent="0.25">
      <c r="A6" s="2">
        <v>43905</v>
      </c>
      <c r="B6" t="s">
        <v>11</v>
      </c>
      <c r="C6" t="s">
        <v>12</v>
      </c>
      <c r="D6">
        <v>13</v>
      </c>
    </row>
    <row r="7" spans="1:4" x14ac:dyDescent="0.25">
      <c r="A7" s="2">
        <v>43906</v>
      </c>
      <c r="B7" t="s">
        <v>11</v>
      </c>
      <c r="C7" t="s">
        <v>12</v>
      </c>
      <c r="D7">
        <v>23</v>
      </c>
    </row>
    <row r="8" spans="1:4" x14ac:dyDescent="0.25">
      <c r="A8" s="2">
        <v>43907</v>
      </c>
      <c r="B8" t="s">
        <v>11</v>
      </c>
      <c r="C8" t="s">
        <v>12</v>
      </c>
      <c r="D8">
        <v>43</v>
      </c>
    </row>
    <row r="9" spans="1:4" x14ac:dyDescent="0.25">
      <c r="A9" s="2">
        <v>43908</v>
      </c>
      <c r="B9" t="s">
        <v>11</v>
      </c>
      <c r="C9" t="s">
        <v>12</v>
      </c>
      <c r="D9">
        <v>77</v>
      </c>
    </row>
    <row r="10" spans="1:4" x14ac:dyDescent="0.25">
      <c r="A10" s="2">
        <v>43909</v>
      </c>
      <c r="B10" t="s">
        <v>11</v>
      </c>
      <c r="C10" t="s">
        <v>12</v>
      </c>
      <c r="D10">
        <v>101</v>
      </c>
    </row>
    <row r="11" spans="1:4" x14ac:dyDescent="0.25">
      <c r="A11" s="2">
        <v>43910</v>
      </c>
      <c r="B11" t="s">
        <v>11</v>
      </c>
      <c r="C11" t="s">
        <v>12</v>
      </c>
      <c r="D11">
        <v>124</v>
      </c>
    </row>
    <row r="12" spans="1:4" x14ac:dyDescent="0.25">
      <c r="A12" s="2">
        <v>43911</v>
      </c>
      <c r="B12" t="s">
        <v>11</v>
      </c>
      <c r="C12" t="s">
        <v>12</v>
      </c>
      <c r="D12">
        <v>170</v>
      </c>
    </row>
    <row r="13" spans="1:4" x14ac:dyDescent="0.25">
      <c r="A13" s="2">
        <v>43912</v>
      </c>
      <c r="B13" t="s">
        <v>11</v>
      </c>
      <c r="C13" t="s">
        <v>12</v>
      </c>
      <c r="D13">
        <v>228</v>
      </c>
    </row>
    <row r="14" spans="1:4" x14ac:dyDescent="0.25">
      <c r="A14" s="2">
        <v>43913</v>
      </c>
      <c r="B14" t="s">
        <v>11</v>
      </c>
      <c r="C14" t="s">
        <v>12</v>
      </c>
      <c r="D14">
        <v>277</v>
      </c>
    </row>
    <row r="15" spans="1:4" x14ac:dyDescent="0.25">
      <c r="A15" s="2">
        <v>43914</v>
      </c>
      <c r="B15" t="s">
        <v>11</v>
      </c>
      <c r="C15" t="s">
        <v>12</v>
      </c>
      <c r="D15">
        <v>365</v>
      </c>
    </row>
    <row r="16" spans="1:4" x14ac:dyDescent="0.25">
      <c r="A16" s="2">
        <v>43915</v>
      </c>
      <c r="B16" t="s">
        <v>11</v>
      </c>
      <c r="C16" t="s">
        <v>12</v>
      </c>
      <c r="D16">
        <v>489</v>
      </c>
    </row>
    <row r="17" spans="1:4" x14ac:dyDescent="0.25">
      <c r="A17" s="2">
        <v>43916</v>
      </c>
      <c r="B17" t="s">
        <v>11</v>
      </c>
      <c r="C17" t="s">
        <v>12</v>
      </c>
      <c r="D17">
        <v>653</v>
      </c>
    </row>
    <row r="18" spans="1:4" x14ac:dyDescent="0.25">
      <c r="A18" s="2">
        <v>43917</v>
      </c>
      <c r="B18" t="s">
        <v>11</v>
      </c>
      <c r="C18" t="s">
        <v>12</v>
      </c>
      <c r="D18">
        <v>869</v>
      </c>
    </row>
    <row r="19" spans="1:4" x14ac:dyDescent="0.25">
      <c r="A19" s="2">
        <v>43918</v>
      </c>
      <c r="B19" t="s">
        <v>11</v>
      </c>
      <c r="C19" t="s">
        <v>12</v>
      </c>
      <c r="D19">
        <v>1121</v>
      </c>
    </row>
    <row r="20" spans="1:4" x14ac:dyDescent="0.25">
      <c r="A20" s="2">
        <v>43919</v>
      </c>
      <c r="B20" t="s">
        <v>11</v>
      </c>
      <c r="C20" t="s">
        <v>12</v>
      </c>
      <c r="D20">
        <v>1471</v>
      </c>
    </row>
    <row r="21" spans="1:4" x14ac:dyDescent="0.25">
      <c r="A21" s="2">
        <v>43920</v>
      </c>
      <c r="B21" t="s">
        <v>11</v>
      </c>
      <c r="C21" t="s">
        <v>12</v>
      </c>
      <c r="D21">
        <v>1700</v>
      </c>
    </row>
    <row r="22" spans="1:4" x14ac:dyDescent="0.25">
      <c r="A22" s="2">
        <v>43921</v>
      </c>
      <c r="B22" t="s">
        <v>11</v>
      </c>
      <c r="C22" t="s">
        <v>12</v>
      </c>
      <c r="D22">
        <v>2123</v>
      </c>
    </row>
    <row r="23" spans="1:4" x14ac:dyDescent="0.25">
      <c r="A23" s="2">
        <v>43922</v>
      </c>
      <c r="B23" t="s">
        <v>11</v>
      </c>
      <c r="C23" t="s">
        <v>12</v>
      </c>
      <c r="D23">
        <v>2415</v>
      </c>
    </row>
    <row r="24" spans="1:4" x14ac:dyDescent="0.25">
      <c r="A24" s="2">
        <v>43923</v>
      </c>
      <c r="B24" t="s">
        <v>11</v>
      </c>
      <c r="C24" t="s">
        <v>12</v>
      </c>
      <c r="D24">
        <v>2885</v>
      </c>
    </row>
    <row r="25" spans="1:4" x14ac:dyDescent="0.25">
      <c r="A25" s="2">
        <v>43924</v>
      </c>
      <c r="B25" t="s">
        <v>11</v>
      </c>
      <c r="C25" t="s">
        <v>12</v>
      </c>
      <c r="D25">
        <v>3363</v>
      </c>
    </row>
    <row r="26" spans="1:4" x14ac:dyDescent="0.25">
      <c r="A26" s="2">
        <v>43925</v>
      </c>
      <c r="B26" t="s">
        <v>11</v>
      </c>
      <c r="C26" t="s">
        <v>12</v>
      </c>
      <c r="D26">
        <v>3889</v>
      </c>
    </row>
    <row r="27" spans="1:4" x14ac:dyDescent="0.25">
      <c r="A27" s="2">
        <v>43926</v>
      </c>
      <c r="B27" t="s">
        <v>11</v>
      </c>
      <c r="C27" t="s">
        <v>12</v>
      </c>
      <c r="D27">
        <v>4145</v>
      </c>
    </row>
    <row r="28" spans="1:4" x14ac:dyDescent="0.25">
      <c r="A28" s="2">
        <v>43927</v>
      </c>
      <c r="B28" t="s">
        <v>11</v>
      </c>
      <c r="C28" t="s">
        <v>12</v>
      </c>
      <c r="D28">
        <v>4670</v>
      </c>
    </row>
    <row r="29" spans="1:4" x14ac:dyDescent="0.25">
      <c r="A29" s="2">
        <v>43928</v>
      </c>
      <c r="B29" t="s">
        <v>11</v>
      </c>
      <c r="C29" t="s">
        <v>12</v>
      </c>
      <c r="D29">
        <v>5125</v>
      </c>
    </row>
    <row r="30" spans="1:4" x14ac:dyDescent="0.25">
      <c r="A30" s="2">
        <v>43929</v>
      </c>
      <c r="B30" t="s">
        <v>11</v>
      </c>
      <c r="C30" t="s">
        <v>12</v>
      </c>
      <c r="D30">
        <v>5460</v>
      </c>
    </row>
    <row r="31" spans="1:4" x14ac:dyDescent="0.25">
      <c r="A31" s="2">
        <v>43930</v>
      </c>
      <c r="B31" t="s">
        <v>11</v>
      </c>
      <c r="C31" t="s">
        <v>12</v>
      </c>
      <c r="D31">
        <v>5897</v>
      </c>
    </row>
    <row r="32" spans="1:4" x14ac:dyDescent="0.25">
      <c r="A32" s="2">
        <v>43931</v>
      </c>
      <c r="B32" t="s">
        <v>11</v>
      </c>
      <c r="C32" t="s">
        <v>12</v>
      </c>
      <c r="D32">
        <v>6299</v>
      </c>
    </row>
    <row r="33" spans="1:4" x14ac:dyDescent="0.25">
      <c r="A33" s="2">
        <v>43932</v>
      </c>
      <c r="B33" t="s">
        <v>11</v>
      </c>
      <c r="C33" t="s">
        <v>12</v>
      </c>
      <c r="D33">
        <v>6757</v>
      </c>
    </row>
    <row r="34" spans="1:4" x14ac:dyDescent="0.25">
      <c r="A34" s="2">
        <v>43933</v>
      </c>
      <c r="B34" t="s">
        <v>11</v>
      </c>
      <c r="C34" t="s">
        <v>12</v>
      </c>
      <c r="D34">
        <v>7057</v>
      </c>
    </row>
    <row r="35" spans="1:4" x14ac:dyDescent="0.25">
      <c r="A35" s="2">
        <v>43934</v>
      </c>
      <c r="B35" t="s">
        <v>11</v>
      </c>
      <c r="C35" t="s">
        <v>12</v>
      </c>
      <c r="D35">
        <v>7458</v>
      </c>
    </row>
    <row r="36" spans="1:4" x14ac:dyDescent="0.25">
      <c r="A36" s="2">
        <v>43935</v>
      </c>
      <c r="B36" t="s">
        <v>11</v>
      </c>
      <c r="C36" t="s">
        <v>12</v>
      </c>
      <c r="D36">
        <v>7711</v>
      </c>
    </row>
    <row r="37" spans="1:4" x14ac:dyDescent="0.25">
      <c r="A37" s="2">
        <v>43936</v>
      </c>
      <c r="B37" t="s">
        <v>11</v>
      </c>
      <c r="C37" t="s">
        <v>12</v>
      </c>
      <c r="D37">
        <v>8066</v>
      </c>
    </row>
    <row r="38" spans="1:4" x14ac:dyDescent="0.25">
      <c r="A38" s="2">
        <v>43937</v>
      </c>
      <c r="B38" t="s">
        <v>11</v>
      </c>
      <c r="C38" t="s">
        <v>12</v>
      </c>
      <c r="D38">
        <v>8325</v>
      </c>
    </row>
    <row r="39" spans="1:4" x14ac:dyDescent="0.25">
      <c r="A39" s="2">
        <v>43938</v>
      </c>
      <c r="B39" t="s">
        <v>11</v>
      </c>
      <c r="C39" t="s">
        <v>12</v>
      </c>
      <c r="D39">
        <v>8823</v>
      </c>
    </row>
    <row r="40" spans="1:4" x14ac:dyDescent="0.25">
      <c r="A40" s="2">
        <v>43939</v>
      </c>
      <c r="B40" t="s">
        <v>11</v>
      </c>
      <c r="C40" t="s">
        <v>12</v>
      </c>
      <c r="D40">
        <v>9044</v>
      </c>
    </row>
    <row r="41" spans="1:4" x14ac:dyDescent="0.25">
      <c r="A41" s="2">
        <v>43940</v>
      </c>
      <c r="B41" t="s">
        <v>11</v>
      </c>
      <c r="C41" t="s">
        <v>12</v>
      </c>
      <c r="D41">
        <v>9353</v>
      </c>
    </row>
    <row r="42" spans="1:4" x14ac:dyDescent="0.25">
      <c r="A42" s="2">
        <v>43941</v>
      </c>
      <c r="B42" t="s">
        <v>11</v>
      </c>
      <c r="C42" t="s">
        <v>12</v>
      </c>
      <c r="D42">
        <v>9656</v>
      </c>
    </row>
    <row r="43" spans="1:4" x14ac:dyDescent="0.25">
      <c r="A43" s="2">
        <v>43942</v>
      </c>
      <c r="B43" t="s">
        <v>11</v>
      </c>
      <c r="C43" t="s">
        <v>12</v>
      </c>
      <c r="D43">
        <v>10055</v>
      </c>
    </row>
    <row r="44" spans="1:4" x14ac:dyDescent="0.25">
      <c r="A44" s="2">
        <v>43943</v>
      </c>
      <c r="B44" t="s">
        <v>11</v>
      </c>
      <c r="C44" t="s">
        <v>12</v>
      </c>
      <c r="D44">
        <v>10152</v>
      </c>
    </row>
    <row r="45" spans="1:4" x14ac:dyDescent="0.25">
      <c r="A45" s="2">
        <v>43944</v>
      </c>
      <c r="B45" t="s">
        <v>11</v>
      </c>
      <c r="C45" t="s">
        <v>12</v>
      </c>
      <c r="D45">
        <v>10587</v>
      </c>
    </row>
    <row r="46" spans="1:4" x14ac:dyDescent="0.25">
      <c r="A46" s="2">
        <v>43945</v>
      </c>
      <c r="B46" t="s">
        <v>11</v>
      </c>
      <c r="C46" t="s">
        <v>12</v>
      </c>
      <c r="D46">
        <v>10925</v>
      </c>
    </row>
    <row r="47" spans="1:4" x14ac:dyDescent="0.25">
      <c r="A47" s="2">
        <v>43946</v>
      </c>
      <c r="B47" t="s">
        <v>11</v>
      </c>
      <c r="C47" t="s">
        <v>12</v>
      </c>
      <c r="D47">
        <v>11004</v>
      </c>
    </row>
    <row r="48" spans="1:4" x14ac:dyDescent="0.25">
      <c r="A48" s="2">
        <v>43947</v>
      </c>
      <c r="B48" t="s">
        <v>11</v>
      </c>
      <c r="C48" t="s">
        <v>12</v>
      </c>
      <c r="D48">
        <v>11350</v>
      </c>
    </row>
    <row r="49" spans="1:4" x14ac:dyDescent="0.25">
      <c r="A49" s="2">
        <v>43948</v>
      </c>
      <c r="B49" t="s">
        <v>11</v>
      </c>
      <c r="C49" t="s">
        <v>12</v>
      </c>
      <c r="D49">
        <v>11569</v>
      </c>
    </row>
    <row r="50" spans="1:4" x14ac:dyDescent="0.25">
      <c r="A50" s="2">
        <v>43949</v>
      </c>
      <c r="B50" t="s">
        <v>11</v>
      </c>
      <c r="C50" t="s">
        <v>12</v>
      </c>
      <c r="D50">
        <v>11830</v>
      </c>
    </row>
    <row r="51" spans="1:4" x14ac:dyDescent="0.25">
      <c r="A51" s="2">
        <v>43950</v>
      </c>
      <c r="B51" t="s">
        <v>11</v>
      </c>
      <c r="C51" t="s">
        <v>12</v>
      </c>
      <c r="D51">
        <v>11926</v>
      </c>
    </row>
    <row r="52" spans="1:4" x14ac:dyDescent="0.25">
      <c r="A52" s="2">
        <v>43951</v>
      </c>
      <c r="B52" t="s">
        <v>11</v>
      </c>
      <c r="C52" t="s">
        <v>12</v>
      </c>
      <c r="D52">
        <v>12063</v>
      </c>
    </row>
    <row r="53" spans="1:4" x14ac:dyDescent="0.25">
      <c r="A53" s="2">
        <v>43952</v>
      </c>
      <c r="B53" t="s">
        <v>11</v>
      </c>
      <c r="C53" t="s">
        <v>12</v>
      </c>
      <c r="D53">
        <v>12388</v>
      </c>
    </row>
    <row r="54" spans="1:4" x14ac:dyDescent="0.25">
      <c r="A54" s="2">
        <v>43953</v>
      </c>
      <c r="B54" t="s">
        <v>11</v>
      </c>
      <c r="C54" t="s">
        <v>12</v>
      </c>
      <c r="D54">
        <v>12631</v>
      </c>
    </row>
    <row r="55" spans="1:4" x14ac:dyDescent="0.25">
      <c r="A55" s="2">
        <v>43954</v>
      </c>
      <c r="B55" t="s">
        <v>11</v>
      </c>
      <c r="C55" t="s">
        <v>12</v>
      </c>
      <c r="D55">
        <v>12774</v>
      </c>
    </row>
    <row r="56" spans="1:4" x14ac:dyDescent="0.25">
      <c r="A56" s="2">
        <v>43955</v>
      </c>
      <c r="B56" t="s">
        <v>11</v>
      </c>
      <c r="C56" t="s">
        <v>12</v>
      </c>
      <c r="D56">
        <v>13091</v>
      </c>
    </row>
    <row r="57" spans="1:4" x14ac:dyDescent="0.25">
      <c r="A57" s="2">
        <v>43956</v>
      </c>
      <c r="B57" t="s">
        <v>11</v>
      </c>
      <c r="C57" t="s">
        <v>12</v>
      </c>
      <c r="D57">
        <v>13223</v>
      </c>
    </row>
    <row r="58" spans="1:4" x14ac:dyDescent="0.25">
      <c r="A58" s="2">
        <v>43957</v>
      </c>
      <c r="B58" t="s">
        <v>11</v>
      </c>
      <c r="C58" t="s">
        <v>12</v>
      </c>
      <c r="D58">
        <v>13370</v>
      </c>
    </row>
    <row r="59" spans="1:4" x14ac:dyDescent="0.25">
      <c r="A59" s="2">
        <v>43958</v>
      </c>
      <c r="B59" t="s">
        <v>11</v>
      </c>
      <c r="C59" t="s">
        <v>12</v>
      </c>
      <c r="D59">
        <v>13584</v>
      </c>
    </row>
    <row r="60" spans="1:4" x14ac:dyDescent="0.25">
      <c r="A60" s="2">
        <v>43959</v>
      </c>
      <c r="B60" t="s">
        <v>11</v>
      </c>
      <c r="C60" t="s">
        <v>12</v>
      </c>
      <c r="D60">
        <v>13663</v>
      </c>
    </row>
    <row r="61" spans="1:4" x14ac:dyDescent="0.25">
      <c r="A61" s="2">
        <v>43960</v>
      </c>
      <c r="B61" t="s">
        <v>11</v>
      </c>
      <c r="C61" t="s">
        <v>12</v>
      </c>
      <c r="D61">
        <v>13840</v>
      </c>
    </row>
    <row r="62" spans="1:4" x14ac:dyDescent="0.25">
      <c r="A62" s="2">
        <v>43961</v>
      </c>
      <c r="B62" t="s">
        <v>11</v>
      </c>
      <c r="C62" t="s">
        <v>12</v>
      </c>
      <c r="D62">
        <v>14006</v>
      </c>
    </row>
    <row r="63" spans="1:4" x14ac:dyDescent="0.25">
      <c r="A63" s="2">
        <v>43962</v>
      </c>
      <c r="B63" t="s">
        <v>11</v>
      </c>
      <c r="C63" t="s">
        <v>12</v>
      </c>
      <c r="D63">
        <v>14166</v>
      </c>
    </row>
    <row r="64" spans="1:4" x14ac:dyDescent="0.25">
      <c r="A64" s="2">
        <v>43963</v>
      </c>
      <c r="B64" t="s">
        <v>11</v>
      </c>
      <c r="C64" t="s">
        <v>12</v>
      </c>
      <c r="D64">
        <v>14384</v>
      </c>
    </row>
    <row r="65" spans="1:4" x14ac:dyDescent="0.25">
      <c r="A65" s="2">
        <v>43964</v>
      </c>
      <c r="B65" t="s">
        <v>11</v>
      </c>
      <c r="C65" t="s">
        <v>12</v>
      </c>
      <c r="D65">
        <v>14467</v>
      </c>
    </row>
    <row r="66" spans="1:4" x14ac:dyDescent="0.25">
      <c r="A66" s="2">
        <v>43965</v>
      </c>
      <c r="B66" t="s">
        <v>11</v>
      </c>
      <c r="C66" t="s">
        <v>12</v>
      </c>
      <c r="D66">
        <v>14741</v>
      </c>
    </row>
    <row r="67" spans="1:4" x14ac:dyDescent="0.25">
      <c r="A67" s="2">
        <v>43966</v>
      </c>
      <c r="B67" t="s">
        <v>11</v>
      </c>
      <c r="C67" t="s">
        <v>12</v>
      </c>
      <c r="D67">
        <v>15010</v>
      </c>
    </row>
    <row r="68" spans="1:4" x14ac:dyDescent="0.25">
      <c r="A68" s="2">
        <v>43967</v>
      </c>
      <c r="B68" t="s">
        <v>11</v>
      </c>
      <c r="C68" t="s">
        <v>12</v>
      </c>
      <c r="D68">
        <v>15365</v>
      </c>
    </row>
    <row r="69" spans="1:4" x14ac:dyDescent="0.25">
      <c r="A69" s="2">
        <v>43968</v>
      </c>
      <c r="B69" t="s">
        <v>11</v>
      </c>
      <c r="C69" t="s">
        <v>12</v>
      </c>
      <c r="D69">
        <v>15657</v>
      </c>
    </row>
    <row r="70" spans="1:4" x14ac:dyDescent="0.25">
      <c r="A70" s="2">
        <v>43969</v>
      </c>
      <c r="B70" t="s">
        <v>11</v>
      </c>
      <c r="C70" t="s">
        <v>12</v>
      </c>
      <c r="D70">
        <v>15863</v>
      </c>
    </row>
    <row r="71" spans="1:4" x14ac:dyDescent="0.25">
      <c r="A71" s="2">
        <v>43970</v>
      </c>
      <c r="B71" t="s">
        <v>11</v>
      </c>
      <c r="C71" t="s">
        <v>12</v>
      </c>
      <c r="D71">
        <v>15941</v>
      </c>
    </row>
    <row r="72" spans="1:4" x14ac:dyDescent="0.25">
      <c r="A72" s="2">
        <v>43971</v>
      </c>
      <c r="B72" t="s">
        <v>11</v>
      </c>
      <c r="C72" t="s">
        <v>12</v>
      </c>
      <c r="D72">
        <v>16033</v>
      </c>
    </row>
    <row r="73" spans="1:4" x14ac:dyDescent="0.25">
      <c r="A73" s="2">
        <v>43972</v>
      </c>
      <c r="B73" t="s">
        <v>11</v>
      </c>
      <c r="C73" t="s">
        <v>12</v>
      </c>
      <c r="D73">
        <v>16366</v>
      </c>
    </row>
    <row r="74" spans="1:4" x14ac:dyDescent="0.25">
      <c r="A74" s="2">
        <v>43973</v>
      </c>
      <c r="B74" t="s">
        <v>11</v>
      </c>
      <c r="C74" t="s">
        <v>12</v>
      </c>
      <c r="D74">
        <v>16521</v>
      </c>
    </row>
    <row r="75" spans="1:4" x14ac:dyDescent="0.25">
      <c r="A75" s="2">
        <v>43974</v>
      </c>
      <c r="B75" t="s">
        <v>11</v>
      </c>
      <c r="C75" t="s">
        <v>12</v>
      </c>
      <c r="D75">
        <v>16693</v>
      </c>
    </row>
    <row r="76" spans="1:4" x14ac:dyDescent="0.25">
      <c r="A76" s="2">
        <v>43975</v>
      </c>
      <c r="B76" t="s">
        <v>11</v>
      </c>
      <c r="C76" t="s">
        <v>12</v>
      </c>
      <c r="D76">
        <v>16844</v>
      </c>
    </row>
    <row r="77" spans="1:4" x14ac:dyDescent="0.25">
      <c r="A77" s="2">
        <v>43976</v>
      </c>
      <c r="B77" t="s">
        <v>11</v>
      </c>
      <c r="C77" t="s">
        <v>12</v>
      </c>
      <c r="D77">
        <v>17040</v>
      </c>
    </row>
    <row r="78" spans="1:4" x14ac:dyDescent="0.25">
      <c r="A78" s="2">
        <v>43977</v>
      </c>
      <c r="B78" t="s">
        <v>11</v>
      </c>
      <c r="C78" t="s">
        <v>12</v>
      </c>
      <c r="D78">
        <v>17167</v>
      </c>
    </row>
    <row r="79" spans="1:4" x14ac:dyDescent="0.25">
      <c r="A79" s="2">
        <v>43978</v>
      </c>
      <c r="B79" t="s">
        <v>11</v>
      </c>
      <c r="C79" t="s">
        <v>12</v>
      </c>
      <c r="D79">
        <v>17224</v>
      </c>
    </row>
    <row r="80" spans="1:4" x14ac:dyDescent="0.25">
      <c r="A80" s="2">
        <v>43979</v>
      </c>
      <c r="B80" t="s">
        <v>11</v>
      </c>
      <c r="C80" t="s">
        <v>12</v>
      </c>
      <c r="D80">
        <v>17395</v>
      </c>
    </row>
    <row r="81" spans="1:4" x14ac:dyDescent="0.25">
      <c r="A81" s="2">
        <v>43980</v>
      </c>
      <c r="B81" t="s">
        <v>11</v>
      </c>
      <c r="C81" t="s">
        <v>12</v>
      </c>
      <c r="D81">
        <v>17640</v>
      </c>
    </row>
    <row r="82" spans="1:4" x14ac:dyDescent="0.25">
      <c r="A82" s="2">
        <v>43981</v>
      </c>
      <c r="B82" t="s">
        <v>11</v>
      </c>
      <c r="C82" t="s">
        <v>12</v>
      </c>
      <c r="D82">
        <v>17825</v>
      </c>
    </row>
    <row r="83" spans="1:4" x14ac:dyDescent="0.25">
      <c r="A83" s="2">
        <v>43982</v>
      </c>
      <c r="B83" t="s">
        <v>11</v>
      </c>
      <c r="C83" t="s">
        <v>12</v>
      </c>
      <c r="D83">
        <v>17999</v>
      </c>
    </row>
    <row r="84" spans="1:4" x14ac:dyDescent="0.25">
      <c r="A84" s="2">
        <v>43983</v>
      </c>
      <c r="B84" t="s">
        <v>11</v>
      </c>
      <c r="C84" t="s">
        <v>12</v>
      </c>
      <c r="D84">
        <v>18138</v>
      </c>
    </row>
    <row r="85" spans="1:4" x14ac:dyDescent="0.25">
      <c r="A85" s="2">
        <v>43984</v>
      </c>
      <c r="B85" t="s">
        <v>11</v>
      </c>
      <c r="C85" t="s">
        <v>12</v>
      </c>
      <c r="D85">
        <v>18223</v>
      </c>
    </row>
    <row r="86" spans="1:4" x14ac:dyDescent="0.25">
      <c r="A86" s="2">
        <v>43985</v>
      </c>
      <c r="B86" t="s">
        <v>11</v>
      </c>
      <c r="C86" t="s">
        <v>12</v>
      </c>
      <c r="D86">
        <v>18455</v>
      </c>
    </row>
    <row r="87" spans="1:4" x14ac:dyDescent="0.25">
      <c r="A87" s="2">
        <v>43986</v>
      </c>
      <c r="B87" t="s">
        <v>11</v>
      </c>
      <c r="C87" t="s">
        <v>12</v>
      </c>
      <c r="D87">
        <v>18778</v>
      </c>
    </row>
    <row r="88" spans="1:4" x14ac:dyDescent="0.25">
      <c r="A88" s="2">
        <v>43987</v>
      </c>
      <c r="B88" t="s">
        <v>11</v>
      </c>
      <c r="C88" t="s">
        <v>12</v>
      </c>
      <c r="D88">
        <v>19055</v>
      </c>
    </row>
    <row r="89" spans="1:4" x14ac:dyDescent="0.25">
      <c r="A89" s="2">
        <v>43988</v>
      </c>
      <c r="B89" t="s">
        <v>11</v>
      </c>
      <c r="C89" t="s">
        <v>12</v>
      </c>
      <c r="D89">
        <v>19298</v>
      </c>
    </row>
    <row r="90" spans="1:4" x14ac:dyDescent="0.25">
      <c r="A90" s="2">
        <v>43989</v>
      </c>
      <c r="B90" t="s">
        <v>11</v>
      </c>
      <c r="C90" t="s">
        <v>12</v>
      </c>
      <c r="D90">
        <v>19546</v>
      </c>
    </row>
    <row r="91" spans="1:4" x14ac:dyDescent="0.25">
      <c r="A91" s="2">
        <v>43990</v>
      </c>
      <c r="B91" t="s">
        <v>11</v>
      </c>
      <c r="C91" t="s">
        <v>12</v>
      </c>
      <c r="D91">
        <v>19755</v>
      </c>
    </row>
    <row r="92" spans="1:4" x14ac:dyDescent="0.25">
      <c r="A92" s="2">
        <v>43991</v>
      </c>
      <c r="B92" t="s">
        <v>11</v>
      </c>
      <c r="C92" t="s">
        <v>12</v>
      </c>
      <c r="D92">
        <v>19979</v>
      </c>
    </row>
    <row r="93" spans="1:4" x14ac:dyDescent="0.25">
      <c r="A93" s="2">
        <v>43992</v>
      </c>
      <c r="B93" t="s">
        <v>11</v>
      </c>
      <c r="C93" t="s">
        <v>12</v>
      </c>
      <c r="D93">
        <v>20276</v>
      </c>
    </row>
    <row r="94" spans="1:4" x14ac:dyDescent="0.25">
      <c r="A94" s="2">
        <v>43993</v>
      </c>
      <c r="B94" t="s">
        <v>11</v>
      </c>
      <c r="C94" t="s">
        <v>12</v>
      </c>
      <c r="D94">
        <v>20547</v>
      </c>
    </row>
    <row r="95" spans="1:4" x14ac:dyDescent="0.25">
      <c r="A95" s="2">
        <v>43994</v>
      </c>
      <c r="B95" t="s">
        <v>11</v>
      </c>
      <c r="C95" t="s">
        <v>12</v>
      </c>
      <c r="D95">
        <v>20871</v>
      </c>
    </row>
    <row r="96" spans="1:4" x14ac:dyDescent="0.25">
      <c r="A96" s="2">
        <v>43995</v>
      </c>
      <c r="B96" t="s">
        <v>11</v>
      </c>
      <c r="C96" t="s">
        <v>12</v>
      </c>
      <c r="D96">
        <v>21632</v>
      </c>
    </row>
    <row r="97" spans="1:4" x14ac:dyDescent="0.25">
      <c r="A97" s="2">
        <v>43996</v>
      </c>
      <c r="B97" t="s">
        <v>11</v>
      </c>
      <c r="C97" t="s">
        <v>12</v>
      </c>
      <c r="D97">
        <v>21916</v>
      </c>
    </row>
    <row r="98" spans="1:4" x14ac:dyDescent="0.25">
      <c r="A98" s="2">
        <v>43997</v>
      </c>
      <c r="B98" t="s">
        <v>11</v>
      </c>
      <c r="C98" t="s">
        <v>12</v>
      </c>
      <c r="D98">
        <v>22196</v>
      </c>
    </row>
    <row r="99" spans="1:4" x14ac:dyDescent="0.25">
      <c r="A99" s="2">
        <v>43998</v>
      </c>
      <c r="B99" t="s">
        <v>11</v>
      </c>
      <c r="C99" t="s">
        <v>12</v>
      </c>
      <c r="D99">
        <v>22740</v>
      </c>
    </row>
    <row r="100" spans="1:4" x14ac:dyDescent="0.25">
      <c r="A100" s="2">
        <v>43999</v>
      </c>
      <c r="B100" t="s">
        <v>11</v>
      </c>
      <c r="C100" t="s">
        <v>12</v>
      </c>
      <c r="D100">
        <v>23272</v>
      </c>
    </row>
    <row r="101" spans="1:4" x14ac:dyDescent="0.25">
      <c r="A101" s="2">
        <v>44000</v>
      </c>
      <c r="B101" t="s">
        <v>11</v>
      </c>
      <c r="C101" t="s">
        <v>12</v>
      </c>
      <c r="D101">
        <v>23853</v>
      </c>
    </row>
    <row r="102" spans="1:4" x14ac:dyDescent="0.25">
      <c r="A102" s="2">
        <v>44001</v>
      </c>
      <c r="B102" t="s">
        <v>11</v>
      </c>
      <c r="C102" t="s">
        <v>12</v>
      </c>
      <c r="D102">
        <v>24375</v>
      </c>
    </row>
    <row r="103" spans="1:4" x14ac:dyDescent="0.25">
      <c r="A103" s="2">
        <v>44002</v>
      </c>
      <c r="B103" t="s">
        <v>11</v>
      </c>
      <c r="C103" t="s">
        <v>12</v>
      </c>
      <c r="D103">
        <v>25079</v>
      </c>
    </row>
    <row r="104" spans="1:4" x14ac:dyDescent="0.25">
      <c r="A104" s="2">
        <v>44003</v>
      </c>
      <c r="B104" t="s">
        <v>11</v>
      </c>
      <c r="C104" t="s">
        <v>12</v>
      </c>
      <c r="D104">
        <v>25789</v>
      </c>
    </row>
    <row r="105" spans="1:4" x14ac:dyDescent="0.25">
      <c r="A105" s="2">
        <v>44004</v>
      </c>
      <c r="B105" t="s">
        <v>11</v>
      </c>
      <c r="C105" t="s">
        <v>12</v>
      </c>
      <c r="D105">
        <v>26238</v>
      </c>
    </row>
    <row r="106" spans="1:4" x14ac:dyDescent="0.25">
      <c r="A106" s="2">
        <v>44005</v>
      </c>
      <c r="B106" t="s">
        <v>11</v>
      </c>
      <c r="C106" t="s">
        <v>12</v>
      </c>
      <c r="D106">
        <v>26821</v>
      </c>
    </row>
    <row r="107" spans="1:4" x14ac:dyDescent="0.25">
      <c r="A107" s="2">
        <v>44006</v>
      </c>
      <c r="B107" t="s">
        <v>11</v>
      </c>
      <c r="C107" t="s">
        <v>12</v>
      </c>
      <c r="D107">
        <v>27778</v>
      </c>
    </row>
    <row r="108" spans="1:4" x14ac:dyDescent="0.25">
      <c r="A108" s="2">
        <v>44007</v>
      </c>
      <c r="B108" t="s">
        <v>11</v>
      </c>
      <c r="C108" t="s">
        <v>12</v>
      </c>
      <c r="D108">
        <v>28663</v>
      </c>
    </row>
    <row r="109" spans="1:4" x14ac:dyDescent="0.25">
      <c r="A109" s="2">
        <v>44008</v>
      </c>
      <c r="B109" t="s">
        <v>11</v>
      </c>
      <c r="C109" t="s">
        <v>12</v>
      </c>
      <c r="D109">
        <v>30195</v>
      </c>
    </row>
    <row r="110" spans="1:4" x14ac:dyDescent="0.25">
      <c r="A110" s="2">
        <v>44009</v>
      </c>
      <c r="B110" t="s">
        <v>11</v>
      </c>
      <c r="C110" t="s">
        <v>12</v>
      </c>
      <c r="D110">
        <v>31561</v>
      </c>
    </row>
    <row r="111" spans="1:4" x14ac:dyDescent="0.25">
      <c r="A111" s="2">
        <v>44010</v>
      </c>
      <c r="B111" t="s">
        <v>11</v>
      </c>
      <c r="C111" t="s">
        <v>12</v>
      </c>
      <c r="D111">
        <v>33713</v>
      </c>
    </row>
    <row r="112" spans="1:4" x14ac:dyDescent="0.25">
      <c r="A112" s="2">
        <v>44011</v>
      </c>
      <c r="B112" t="s">
        <v>11</v>
      </c>
      <c r="C112" t="s">
        <v>12</v>
      </c>
      <c r="D112">
        <v>35221</v>
      </c>
    </row>
    <row r="113" spans="1:4" x14ac:dyDescent="0.25">
      <c r="A113" s="2">
        <v>44012</v>
      </c>
      <c r="B113" t="s">
        <v>11</v>
      </c>
      <c r="C113" t="s">
        <v>12</v>
      </c>
      <c r="D113">
        <v>36819</v>
      </c>
    </row>
    <row r="114" spans="1:4" x14ac:dyDescent="0.25">
      <c r="A114" s="2">
        <v>44013</v>
      </c>
      <c r="B114" t="s">
        <v>11</v>
      </c>
      <c r="C114" t="s">
        <v>12</v>
      </c>
      <c r="D114">
        <v>37960</v>
      </c>
    </row>
    <row r="115" spans="1:4" x14ac:dyDescent="0.25">
      <c r="A115" s="2">
        <v>44014</v>
      </c>
      <c r="B115" t="s">
        <v>11</v>
      </c>
      <c r="C115" t="s">
        <v>12</v>
      </c>
      <c r="D115">
        <v>40264</v>
      </c>
    </row>
    <row r="116" spans="1:4" x14ac:dyDescent="0.25">
      <c r="A116" s="2">
        <v>44015</v>
      </c>
      <c r="B116" t="s">
        <v>11</v>
      </c>
      <c r="C116" t="s">
        <v>12</v>
      </c>
      <c r="D116">
        <v>42310</v>
      </c>
    </row>
    <row r="117" spans="1:4" x14ac:dyDescent="0.25">
      <c r="A117" s="2">
        <v>44016</v>
      </c>
      <c r="B117" t="s">
        <v>11</v>
      </c>
      <c r="C117" t="s">
        <v>12</v>
      </c>
      <c r="D117">
        <v>44728</v>
      </c>
    </row>
    <row r="118" spans="1:4" x14ac:dyDescent="0.25">
      <c r="A118" s="2">
        <v>44017</v>
      </c>
      <c r="B118" t="s">
        <v>11</v>
      </c>
      <c r="C118" t="s">
        <v>12</v>
      </c>
      <c r="D118">
        <v>47010</v>
      </c>
    </row>
    <row r="119" spans="1:4" x14ac:dyDescent="0.25">
      <c r="A119" s="2">
        <v>44018</v>
      </c>
      <c r="B119" t="s">
        <v>11</v>
      </c>
      <c r="C119" t="s">
        <v>12</v>
      </c>
      <c r="D119">
        <v>48991</v>
      </c>
    </row>
    <row r="120" spans="1:4" x14ac:dyDescent="0.25">
      <c r="A120" s="2">
        <v>44019</v>
      </c>
      <c r="B120" t="s">
        <v>11</v>
      </c>
      <c r="C120" t="s">
        <v>12</v>
      </c>
      <c r="D120">
        <v>51057</v>
      </c>
    </row>
    <row r="121" spans="1:4" x14ac:dyDescent="0.25">
      <c r="A121" s="2">
        <v>44020</v>
      </c>
      <c r="B121" t="s">
        <v>11</v>
      </c>
      <c r="C121" t="s">
        <v>12</v>
      </c>
      <c r="D121">
        <v>53973</v>
      </c>
    </row>
    <row r="122" spans="1:4" x14ac:dyDescent="0.25">
      <c r="A122" s="2">
        <v>44021</v>
      </c>
      <c r="B122" t="s">
        <v>11</v>
      </c>
      <c r="C122" t="s">
        <v>12</v>
      </c>
      <c r="D122">
        <v>55960</v>
      </c>
    </row>
    <row r="123" spans="1:4" x14ac:dyDescent="0.25">
      <c r="A123" s="2">
        <v>44022</v>
      </c>
      <c r="B123" t="s">
        <v>11</v>
      </c>
      <c r="C123" t="s">
        <v>12</v>
      </c>
      <c r="D123">
        <v>58340</v>
      </c>
    </row>
    <row r="124" spans="1:4" x14ac:dyDescent="0.25">
      <c r="A124" s="2">
        <v>44023</v>
      </c>
      <c r="B124" t="s">
        <v>11</v>
      </c>
      <c r="C124" t="s">
        <v>12</v>
      </c>
      <c r="D124">
        <v>60867</v>
      </c>
    </row>
    <row r="125" spans="1:4" x14ac:dyDescent="0.25">
      <c r="A125" s="2">
        <v>44024</v>
      </c>
      <c r="B125" t="s">
        <v>11</v>
      </c>
      <c r="C125" t="s">
        <v>12</v>
      </c>
      <c r="D125">
        <v>64443</v>
      </c>
    </row>
    <row r="126" spans="1:4" x14ac:dyDescent="0.25">
      <c r="A126" s="2">
        <v>44025</v>
      </c>
      <c r="B126" t="s">
        <v>11</v>
      </c>
      <c r="C126" t="s">
        <v>12</v>
      </c>
      <c r="D126">
        <v>67712</v>
      </c>
    </row>
    <row r="127" spans="1:4" x14ac:dyDescent="0.25">
      <c r="A127" s="2">
        <v>44026</v>
      </c>
      <c r="B127" t="s">
        <v>11</v>
      </c>
      <c r="C127" t="s">
        <v>12</v>
      </c>
      <c r="D127">
        <v>69802</v>
      </c>
    </row>
    <row r="128" spans="1:4" x14ac:dyDescent="0.25">
      <c r="A128" s="2">
        <v>44027</v>
      </c>
      <c r="B128" t="s">
        <v>11</v>
      </c>
      <c r="C128" t="s">
        <v>12</v>
      </c>
      <c r="D128">
        <v>72316</v>
      </c>
    </row>
    <row r="129" spans="1:4" x14ac:dyDescent="0.25">
      <c r="A129" s="2">
        <v>44028</v>
      </c>
      <c r="B129" t="s">
        <v>11</v>
      </c>
      <c r="C129" t="s">
        <v>12</v>
      </c>
      <c r="D129">
        <v>75424</v>
      </c>
    </row>
    <row r="130" spans="1:4" x14ac:dyDescent="0.25">
      <c r="A130" s="2">
        <v>44029</v>
      </c>
      <c r="B130" t="s">
        <v>11</v>
      </c>
      <c r="C130" t="s">
        <v>12</v>
      </c>
      <c r="D130">
        <v>77866</v>
      </c>
    </row>
    <row r="131" spans="1:4" x14ac:dyDescent="0.25">
      <c r="A131" s="2">
        <v>44030</v>
      </c>
      <c r="B131" t="s">
        <v>11</v>
      </c>
      <c r="C131" t="s">
        <v>12</v>
      </c>
      <c r="D131">
        <v>81025</v>
      </c>
    </row>
    <row r="132" spans="1:4" x14ac:dyDescent="0.25">
      <c r="A132" s="2">
        <v>44031</v>
      </c>
      <c r="B132" t="s">
        <v>11</v>
      </c>
      <c r="C132" t="s">
        <v>12</v>
      </c>
      <c r="D132">
        <v>84237</v>
      </c>
    </row>
    <row r="133" spans="1:4" x14ac:dyDescent="0.25">
      <c r="A133" s="2">
        <v>44032</v>
      </c>
      <c r="B133" t="s">
        <v>11</v>
      </c>
      <c r="C133" t="s">
        <v>12</v>
      </c>
      <c r="D133">
        <v>87034</v>
      </c>
    </row>
    <row r="134" spans="1:4" x14ac:dyDescent="0.25">
      <c r="A134" s="2">
        <v>44033</v>
      </c>
      <c r="B134" t="s">
        <v>11</v>
      </c>
      <c r="C134" t="s">
        <v>12</v>
      </c>
      <c r="D134">
        <v>89556</v>
      </c>
    </row>
    <row r="135" spans="1:4" x14ac:dyDescent="0.25">
      <c r="A135" s="2">
        <v>44034</v>
      </c>
      <c r="B135" t="s">
        <v>11</v>
      </c>
      <c r="C135" t="s">
        <v>12</v>
      </c>
      <c r="D135">
        <v>92344</v>
      </c>
    </row>
    <row r="136" spans="1:4" x14ac:dyDescent="0.25">
      <c r="A136" s="2">
        <v>44035</v>
      </c>
      <c r="B136" t="s">
        <v>11</v>
      </c>
      <c r="C136" t="s">
        <v>12</v>
      </c>
      <c r="D136">
        <v>95067</v>
      </c>
    </row>
    <row r="137" spans="1:4" x14ac:dyDescent="0.25">
      <c r="A137" s="2">
        <v>44036</v>
      </c>
      <c r="B137" t="s">
        <v>11</v>
      </c>
      <c r="C137" t="s">
        <v>12</v>
      </c>
      <c r="D137">
        <v>98429</v>
      </c>
    </row>
    <row r="138" spans="1:4" x14ac:dyDescent="0.25">
      <c r="A138" s="2">
        <v>44037</v>
      </c>
      <c r="B138" t="s">
        <v>11</v>
      </c>
      <c r="C138" t="s">
        <v>12</v>
      </c>
      <c r="D138">
        <v>101853</v>
      </c>
    </row>
    <row r="139" spans="1:4" x14ac:dyDescent="0.25">
      <c r="A139" s="2">
        <v>44038</v>
      </c>
      <c r="B139" t="s">
        <v>11</v>
      </c>
      <c r="C139" t="s">
        <v>12</v>
      </c>
      <c r="D139">
        <v>104754</v>
      </c>
    </row>
    <row r="140" spans="1:4" x14ac:dyDescent="0.25">
      <c r="A140" s="2">
        <v>44039</v>
      </c>
      <c r="B140" t="s">
        <v>11</v>
      </c>
      <c r="C140" t="s">
        <v>12</v>
      </c>
      <c r="D140">
        <v>107314</v>
      </c>
    </row>
    <row r="141" spans="1:4" x14ac:dyDescent="0.25">
      <c r="A141" s="2">
        <v>44040</v>
      </c>
      <c r="B141" t="s">
        <v>11</v>
      </c>
      <c r="C141" t="s">
        <v>12</v>
      </c>
      <c r="D141">
        <v>110351</v>
      </c>
    </row>
    <row r="142" spans="1:4" x14ac:dyDescent="0.25">
      <c r="A142" s="2">
        <v>44041</v>
      </c>
      <c r="B142" t="s">
        <v>11</v>
      </c>
      <c r="C142" t="s">
        <v>12</v>
      </c>
      <c r="D142">
        <v>113142</v>
      </c>
    </row>
    <row r="143" spans="1:4" x14ac:dyDescent="0.25">
      <c r="A143" s="2">
        <v>44042</v>
      </c>
      <c r="B143" t="s">
        <v>11</v>
      </c>
      <c r="C143" t="s">
        <v>12</v>
      </c>
      <c r="D143">
        <v>115915</v>
      </c>
    </row>
    <row r="144" spans="1:4" x14ac:dyDescent="0.25">
      <c r="A144" s="2">
        <v>44043</v>
      </c>
      <c r="B144" t="s">
        <v>11</v>
      </c>
      <c r="C144" t="s">
        <v>12</v>
      </c>
      <c r="D144">
        <v>118461</v>
      </c>
    </row>
    <row r="145" spans="1:4" x14ac:dyDescent="0.25">
      <c r="A145" s="2">
        <v>44044</v>
      </c>
      <c r="B145" t="s">
        <v>11</v>
      </c>
      <c r="C145" t="s">
        <v>12</v>
      </c>
      <c r="D145">
        <v>121206</v>
      </c>
    </row>
    <row r="146" spans="1:4" x14ac:dyDescent="0.25">
      <c r="A146" s="2">
        <v>44045</v>
      </c>
      <c r="B146" t="s">
        <v>11</v>
      </c>
      <c r="C146" t="s">
        <v>12</v>
      </c>
      <c r="D146">
        <v>122689</v>
      </c>
    </row>
    <row r="147" spans="1:4" x14ac:dyDescent="0.25">
      <c r="A147" s="2">
        <v>44046</v>
      </c>
      <c r="B147" t="s">
        <v>11</v>
      </c>
      <c r="C147" t="s">
        <v>12</v>
      </c>
      <c r="D147">
        <v>123643</v>
      </c>
    </row>
    <row r="148" spans="1:4" x14ac:dyDescent="0.25">
      <c r="A148" s="2">
        <v>44047</v>
      </c>
      <c r="B148" t="s">
        <v>11</v>
      </c>
      <c r="C148" t="s">
        <v>12</v>
      </c>
      <c r="D148">
        <v>124758</v>
      </c>
    </row>
    <row r="149" spans="1:4" x14ac:dyDescent="0.25">
      <c r="A149" s="2">
        <v>44048</v>
      </c>
      <c r="B149" t="s">
        <v>11</v>
      </c>
      <c r="C149" t="s">
        <v>12</v>
      </c>
      <c r="D149">
        <v>125948</v>
      </c>
    </row>
    <row r="150" spans="1:4" x14ac:dyDescent="0.25">
      <c r="A150" s="2">
        <v>44049</v>
      </c>
      <c r="B150" t="s">
        <v>11</v>
      </c>
      <c r="C150" t="s">
        <v>12</v>
      </c>
      <c r="D150">
        <v>127676</v>
      </c>
    </row>
    <row r="151" spans="1:4" x14ac:dyDescent="0.25">
      <c r="A151" s="2">
        <v>44050</v>
      </c>
      <c r="B151" t="s">
        <v>11</v>
      </c>
      <c r="C151" t="s">
        <v>12</v>
      </c>
      <c r="D151">
        <v>129408</v>
      </c>
    </row>
    <row r="152" spans="1:4" x14ac:dyDescent="0.25">
      <c r="A152" s="2">
        <v>44051</v>
      </c>
      <c r="B152" t="s">
        <v>11</v>
      </c>
      <c r="C152" t="s">
        <v>12</v>
      </c>
      <c r="D152">
        <v>131216</v>
      </c>
    </row>
    <row r="153" spans="1:4" x14ac:dyDescent="0.25">
      <c r="A153" s="2">
        <v>44052</v>
      </c>
      <c r="B153" t="s">
        <v>11</v>
      </c>
      <c r="C153" t="s">
        <v>12</v>
      </c>
      <c r="D153">
        <v>132460</v>
      </c>
    </row>
    <row r="154" spans="1:4" x14ac:dyDescent="0.25">
      <c r="A154" s="2">
        <v>44053</v>
      </c>
      <c r="B154" t="s">
        <v>11</v>
      </c>
      <c r="C154" t="s">
        <v>12</v>
      </c>
      <c r="D154">
        <v>133622</v>
      </c>
    </row>
    <row r="155" spans="1:4" x14ac:dyDescent="0.25">
      <c r="A155" s="2">
        <v>44054</v>
      </c>
      <c r="B155" t="s">
        <v>11</v>
      </c>
      <c r="C155" t="s">
        <v>12</v>
      </c>
      <c r="D155">
        <v>135129</v>
      </c>
    </row>
    <row r="156" spans="1:4" x14ac:dyDescent="0.25">
      <c r="A156" s="2">
        <v>44055</v>
      </c>
      <c r="B156" t="s">
        <v>11</v>
      </c>
      <c r="C156" t="s">
        <v>12</v>
      </c>
      <c r="D156">
        <v>139270</v>
      </c>
    </row>
    <row r="157" spans="1:4" x14ac:dyDescent="0.25">
      <c r="A157" s="2">
        <v>44056</v>
      </c>
      <c r="B157" t="s">
        <v>11</v>
      </c>
      <c r="C157" t="s">
        <v>12</v>
      </c>
      <c r="D157">
        <v>140983</v>
      </c>
    </row>
    <row r="158" spans="1:4" x14ac:dyDescent="0.25">
      <c r="A158" s="2">
        <v>44057</v>
      </c>
      <c r="B158" t="s">
        <v>11</v>
      </c>
      <c r="C158" t="s">
        <v>12</v>
      </c>
      <c r="D158">
        <v>142661</v>
      </c>
    </row>
    <row r="159" spans="1:4" x14ac:dyDescent="0.25">
      <c r="A159" s="2">
        <v>44058</v>
      </c>
      <c r="B159" t="s">
        <v>11</v>
      </c>
      <c r="C159" t="s">
        <v>12</v>
      </c>
      <c r="D159">
        <v>144406</v>
      </c>
    </row>
    <row r="160" spans="1:4" x14ac:dyDescent="0.25">
      <c r="A160" s="2">
        <v>44059</v>
      </c>
      <c r="B160" t="s">
        <v>11</v>
      </c>
      <c r="C160" t="s">
        <v>12</v>
      </c>
      <c r="D160">
        <v>145306</v>
      </c>
    </row>
    <row r="161" spans="1:4" x14ac:dyDescent="0.25">
      <c r="A161" s="2">
        <v>44060</v>
      </c>
      <c r="B161" t="s">
        <v>11</v>
      </c>
      <c r="C161" t="s">
        <v>12</v>
      </c>
      <c r="D161">
        <v>146025</v>
      </c>
    </row>
    <row r="162" spans="1:4" x14ac:dyDescent="0.25">
      <c r="A162" s="2">
        <v>44061</v>
      </c>
      <c r="B162" t="s">
        <v>11</v>
      </c>
      <c r="C162" t="s">
        <v>12</v>
      </c>
      <c r="D162">
        <v>146989</v>
      </c>
    </row>
    <row r="163" spans="1:4" x14ac:dyDescent="0.25">
      <c r="A163" s="2">
        <v>44062</v>
      </c>
      <c r="B163" t="s">
        <v>11</v>
      </c>
      <c r="C163" t="s">
        <v>12</v>
      </c>
      <c r="D163">
        <v>148092</v>
      </c>
    </row>
    <row r="164" spans="1:4" x14ac:dyDescent="0.25">
      <c r="A164" s="2">
        <v>44063</v>
      </c>
      <c r="B164" t="s">
        <v>11</v>
      </c>
      <c r="C164" t="s">
        <v>12</v>
      </c>
      <c r="D164">
        <v>149161</v>
      </c>
    </row>
    <row r="165" spans="1:4" x14ac:dyDescent="0.25">
      <c r="A165" s="2">
        <v>44064</v>
      </c>
      <c r="B165" t="s">
        <v>11</v>
      </c>
      <c r="C165" t="s">
        <v>12</v>
      </c>
      <c r="D165">
        <v>150304</v>
      </c>
    </row>
    <row r="166" spans="1:4" x14ac:dyDescent="0.25">
      <c r="A166" s="2">
        <v>44065</v>
      </c>
      <c r="B166" t="s">
        <v>11</v>
      </c>
      <c r="C166" t="s">
        <v>12</v>
      </c>
      <c r="D166">
        <v>151213</v>
      </c>
    </row>
    <row r="167" spans="1:4" x14ac:dyDescent="0.25">
      <c r="A167" s="2">
        <v>44066</v>
      </c>
      <c r="B167" t="s">
        <v>11</v>
      </c>
      <c r="C167" t="s">
        <v>12</v>
      </c>
      <c r="D167">
        <v>151985</v>
      </c>
    </row>
    <row r="168" spans="1:4" x14ac:dyDescent="0.25">
      <c r="A168" s="2">
        <v>44067</v>
      </c>
      <c r="B168" t="s">
        <v>11</v>
      </c>
      <c r="C168" t="s">
        <v>12</v>
      </c>
      <c r="D168">
        <v>152611</v>
      </c>
    </row>
    <row r="169" spans="1:4" x14ac:dyDescent="0.25">
      <c r="A169" s="2">
        <v>44068</v>
      </c>
      <c r="B169" t="s">
        <v>11</v>
      </c>
      <c r="C169" t="s">
        <v>12</v>
      </c>
      <c r="D169">
        <v>153384</v>
      </c>
    </row>
    <row r="170" spans="1:4" x14ac:dyDescent="0.25">
      <c r="A170" s="2">
        <v>44069</v>
      </c>
      <c r="B170" t="s">
        <v>11</v>
      </c>
      <c r="C170" t="s">
        <v>12</v>
      </c>
      <c r="D170">
        <v>154134</v>
      </c>
    </row>
    <row r="171" spans="1:4" x14ac:dyDescent="0.25">
      <c r="A171" s="2">
        <v>44070</v>
      </c>
      <c r="B171" t="s">
        <v>11</v>
      </c>
      <c r="C171" t="s">
        <v>12</v>
      </c>
      <c r="D171">
        <v>154756</v>
      </c>
    </row>
    <row r="172" spans="1:4" x14ac:dyDescent="0.25">
      <c r="A172" s="2">
        <v>44071</v>
      </c>
      <c r="B172" t="s">
        <v>11</v>
      </c>
      <c r="C172" t="s">
        <v>12</v>
      </c>
      <c r="D172">
        <v>155417</v>
      </c>
    </row>
    <row r="173" spans="1:4" x14ac:dyDescent="0.25">
      <c r="A173" s="2">
        <v>44072</v>
      </c>
      <c r="B173" t="s">
        <v>11</v>
      </c>
      <c r="C173" t="s">
        <v>12</v>
      </c>
      <c r="D173">
        <v>156037</v>
      </c>
    </row>
    <row r="174" spans="1:4" x14ac:dyDescent="0.25">
      <c r="A174" s="2">
        <v>44073</v>
      </c>
      <c r="B174" t="s">
        <v>11</v>
      </c>
      <c r="C174" t="s">
        <v>12</v>
      </c>
      <c r="D174">
        <v>156558</v>
      </c>
    </row>
    <row r="175" spans="1:4" x14ac:dyDescent="0.25">
      <c r="A175" s="2">
        <v>44074</v>
      </c>
      <c r="B175" t="s">
        <v>11</v>
      </c>
      <c r="C175" t="s">
        <v>12</v>
      </c>
      <c r="D175">
        <v>156909</v>
      </c>
    </row>
    <row r="176" spans="1:4" x14ac:dyDescent="0.25">
      <c r="A176" s="2">
        <v>44075</v>
      </c>
      <c r="B176" t="s">
        <v>11</v>
      </c>
      <c r="C176" t="s">
        <v>12</v>
      </c>
      <c r="D176">
        <v>159058</v>
      </c>
    </row>
    <row r="177" spans="1:4" x14ac:dyDescent="0.25">
      <c r="A177" s="2">
        <v>44076</v>
      </c>
      <c r="B177" t="s">
        <v>11</v>
      </c>
      <c r="C177" t="s">
        <v>12</v>
      </c>
      <c r="D177">
        <v>159399</v>
      </c>
    </row>
    <row r="178" spans="1:4" x14ac:dyDescent="0.25">
      <c r="A178" s="2">
        <v>44077</v>
      </c>
      <c r="B178" t="s">
        <v>11</v>
      </c>
      <c r="C178" t="s">
        <v>12</v>
      </c>
      <c r="D178">
        <v>159977</v>
      </c>
    </row>
    <row r="179" spans="1:4" x14ac:dyDescent="0.25">
      <c r="A179" s="2">
        <v>44078</v>
      </c>
      <c r="B179" t="s">
        <v>11</v>
      </c>
      <c r="C179" t="s">
        <v>12</v>
      </c>
      <c r="D179">
        <v>160468</v>
      </c>
    </row>
    <row r="180" spans="1:4" x14ac:dyDescent="0.25">
      <c r="A180" s="2">
        <v>44079</v>
      </c>
      <c r="B180" t="s">
        <v>11</v>
      </c>
      <c r="C180" t="s">
        <v>12</v>
      </c>
      <c r="D180">
        <v>161017</v>
      </c>
    </row>
    <row r="181" spans="1:4" x14ac:dyDescent="0.25">
      <c r="A181" s="2">
        <v>44080</v>
      </c>
      <c r="B181" t="s">
        <v>11</v>
      </c>
      <c r="C181" t="s">
        <v>12</v>
      </c>
      <c r="D181">
        <v>161362</v>
      </c>
    </row>
    <row r="182" spans="1:4" x14ac:dyDescent="0.25">
      <c r="A182" s="2">
        <v>44081</v>
      </c>
      <c r="B182" t="s">
        <v>11</v>
      </c>
      <c r="C182" t="s">
        <v>12</v>
      </c>
      <c r="D182">
        <v>161636</v>
      </c>
    </row>
    <row r="183" spans="1:4" x14ac:dyDescent="0.25">
      <c r="A183" s="2">
        <v>44082</v>
      </c>
      <c r="B183" t="s">
        <v>11</v>
      </c>
      <c r="C183" t="s">
        <v>12</v>
      </c>
      <c r="D183">
        <v>162025</v>
      </c>
    </row>
    <row r="184" spans="1:4" x14ac:dyDescent="0.25">
      <c r="A184" s="2">
        <v>44083</v>
      </c>
      <c r="B184" t="s">
        <v>11</v>
      </c>
      <c r="C184" t="s">
        <v>12</v>
      </c>
      <c r="D184">
        <v>162432</v>
      </c>
    </row>
    <row r="185" spans="1:4" x14ac:dyDescent="0.25">
      <c r="A185" s="2">
        <v>44084</v>
      </c>
      <c r="B185" t="s">
        <v>11</v>
      </c>
      <c r="C185" t="s">
        <v>12</v>
      </c>
      <c r="D185">
        <v>162893</v>
      </c>
    </row>
    <row r="186" spans="1:4" x14ac:dyDescent="0.25">
      <c r="A186" s="2">
        <v>44085</v>
      </c>
      <c r="B186" t="s">
        <v>11</v>
      </c>
      <c r="C186" t="s">
        <v>12</v>
      </c>
      <c r="D186">
        <v>163374</v>
      </c>
    </row>
    <row r="187" spans="1:4" x14ac:dyDescent="0.25">
      <c r="A187" s="2">
        <v>44086</v>
      </c>
      <c r="B187" t="s">
        <v>11</v>
      </c>
      <c r="C187" t="s">
        <v>12</v>
      </c>
      <c r="D187">
        <v>163789</v>
      </c>
    </row>
    <row r="188" spans="1:4" x14ac:dyDescent="0.25">
      <c r="A188" s="2">
        <v>44087</v>
      </c>
      <c r="B188" t="s">
        <v>11</v>
      </c>
      <c r="C188" t="s">
        <v>12</v>
      </c>
      <c r="D188">
        <v>164085</v>
      </c>
    </row>
    <row r="189" spans="1:4" x14ac:dyDescent="0.25">
      <c r="A189" s="2">
        <v>44088</v>
      </c>
      <c r="B189" t="s">
        <v>11</v>
      </c>
      <c r="C189" t="s">
        <v>12</v>
      </c>
      <c r="D189">
        <v>164298</v>
      </c>
    </row>
    <row r="190" spans="1:4" x14ac:dyDescent="0.25">
      <c r="A190" s="2">
        <v>44089</v>
      </c>
      <c r="B190" t="s">
        <v>11</v>
      </c>
      <c r="C190" t="s">
        <v>12</v>
      </c>
      <c r="D190">
        <v>164687</v>
      </c>
    </row>
    <row r="191" spans="1:4" x14ac:dyDescent="0.25">
      <c r="A191" s="2">
        <v>44090</v>
      </c>
      <c r="B191" t="s">
        <v>11</v>
      </c>
      <c r="C191" t="s">
        <v>12</v>
      </c>
      <c r="D191">
        <v>165146</v>
      </c>
    </row>
    <row r="192" spans="1:4" x14ac:dyDescent="0.25">
      <c r="A192" s="2">
        <v>44091</v>
      </c>
      <c r="B192" t="s">
        <v>11</v>
      </c>
      <c r="C192" t="s">
        <v>12</v>
      </c>
      <c r="D192">
        <v>165594</v>
      </c>
    </row>
    <row r="193" spans="1:4" x14ac:dyDescent="0.25">
      <c r="A193" s="2">
        <v>44092</v>
      </c>
      <c r="B193" t="s">
        <v>11</v>
      </c>
      <c r="C193" t="s">
        <v>12</v>
      </c>
      <c r="D193">
        <v>165979</v>
      </c>
    </row>
    <row r="194" spans="1:4" x14ac:dyDescent="0.25">
      <c r="A194" s="2">
        <v>44093</v>
      </c>
      <c r="B194" t="s">
        <v>11</v>
      </c>
      <c r="C194" t="s">
        <v>12</v>
      </c>
      <c r="D194">
        <v>166515</v>
      </c>
    </row>
    <row r="195" spans="1:4" x14ac:dyDescent="0.25">
      <c r="A195" s="2">
        <v>44094</v>
      </c>
      <c r="B195" t="s">
        <v>11</v>
      </c>
      <c r="C195" t="s">
        <v>12</v>
      </c>
      <c r="D195">
        <v>166880</v>
      </c>
    </row>
    <row r="196" spans="1:4" x14ac:dyDescent="0.25">
      <c r="A196" s="2">
        <v>44095</v>
      </c>
      <c r="B196" t="s">
        <v>11</v>
      </c>
      <c r="C196" t="s">
        <v>12</v>
      </c>
      <c r="D196">
        <v>167152</v>
      </c>
    </row>
    <row r="197" spans="1:4" x14ac:dyDescent="0.25">
      <c r="A197" s="2">
        <v>44096</v>
      </c>
      <c r="B197" t="s">
        <v>11</v>
      </c>
      <c r="C197" t="s">
        <v>12</v>
      </c>
      <c r="D197">
        <v>167514</v>
      </c>
    </row>
    <row r="198" spans="1:4" x14ac:dyDescent="0.25">
      <c r="A198" s="2">
        <v>44097</v>
      </c>
      <c r="B198" t="s">
        <v>11</v>
      </c>
      <c r="C198" t="s">
        <v>12</v>
      </c>
      <c r="D198">
        <v>167879</v>
      </c>
    </row>
    <row r="199" spans="1:4" x14ac:dyDescent="0.25">
      <c r="A199" s="2">
        <v>44098</v>
      </c>
      <c r="B199" t="s">
        <v>11</v>
      </c>
      <c r="C199" t="s">
        <v>12</v>
      </c>
      <c r="D199">
        <v>168271</v>
      </c>
    </row>
    <row r="200" spans="1:4" x14ac:dyDescent="0.25">
      <c r="A200" s="2">
        <v>44099</v>
      </c>
      <c r="B200" t="s">
        <v>11</v>
      </c>
      <c r="C200" t="s">
        <v>12</v>
      </c>
      <c r="D200">
        <v>168774</v>
      </c>
    </row>
    <row r="201" spans="1:4" x14ac:dyDescent="0.25">
      <c r="A201" s="2">
        <v>44100</v>
      </c>
      <c r="B201" t="s">
        <v>11</v>
      </c>
      <c r="C201" t="s">
        <v>12</v>
      </c>
      <c r="D201">
        <v>169143</v>
      </c>
    </row>
    <row r="202" spans="1:4" x14ac:dyDescent="0.25">
      <c r="A202" s="2">
        <v>44101</v>
      </c>
      <c r="B202" t="s">
        <v>11</v>
      </c>
      <c r="C202" t="s">
        <v>12</v>
      </c>
      <c r="D202">
        <v>169425</v>
      </c>
    </row>
    <row r="203" spans="1:4" x14ac:dyDescent="0.25">
      <c r="A203" s="2">
        <v>44102</v>
      </c>
      <c r="B203" t="s">
        <v>11</v>
      </c>
      <c r="C203" t="s">
        <v>12</v>
      </c>
      <c r="D203">
        <v>169465</v>
      </c>
    </row>
    <row r="204" spans="1:4" x14ac:dyDescent="0.25">
      <c r="A204" s="2">
        <v>44103</v>
      </c>
      <c r="B204" t="s">
        <v>11</v>
      </c>
      <c r="C204" t="s">
        <v>12</v>
      </c>
      <c r="D204">
        <v>170085</v>
      </c>
    </row>
    <row r="205" spans="1:4" x14ac:dyDescent="0.25">
      <c r="A205" s="2">
        <v>44104</v>
      </c>
      <c r="B205" t="s">
        <v>11</v>
      </c>
      <c r="C205" t="s">
        <v>12</v>
      </c>
      <c r="D205">
        <v>170399</v>
      </c>
    </row>
    <row r="206" spans="1:4" x14ac:dyDescent="0.25">
      <c r="A206" s="2">
        <v>44105</v>
      </c>
      <c r="B206" t="s">
        <v>11</v>
      </c>
      <c r="C206" t="s">
        <v>12</v>
      </c>
      <c r="D206">
        <v>170881</v>
      </c>
    </row>
    <row r="207" spans="1:4" x14ac:dyDescent="0.25">
      <c r="A207" s="2">
        <v>44106</v>
      </c>
      <c r="B207" t="s">
        <v>11</v>
      </c>
      <c r="C207" t="s">
        <v>12</v>
      </c>
      <c r="D207">
        <v>171390</v>
      </c>
    </row>
    <row r="208" spans="1:4" x14ac:dyDescent="0.25">
      <c r="A208" s="2">
        <v>44107</v>
      </c>
      <c r="B208" t="s">
        <v>11</v>
      </c>
      <c r="C208" t="s">
        <v>12</v>
      </c>
      <c r="D208">
        <v>171875</v>
      </c>
    </row>
    <row r="209" spans="1:4" x14ac:dyDescent="0.25">
      <c r="A209" s="2">
        <v>44108</v>
      </c>
      <c r="B209" t="s">
        <v>11</v>
      </c>
      <c r="C209" t="s">
        <v>12</v>
      </c>
      <c r="D209">
        <v>172204</v>
      </c>
    </row>
    <row r="210" spans="1:4" x14ac:dyDescent="0.25">
      <c r="A210" s="2">
        <v>44109</v>
      </c>
      <c r="B210" t="s">
        <v>11</v>
      </c>
      <c r="C210" t="s">
        <v>12</v>
      </c>
      <c r="D210">
        <v>172397</v>
      </c>
    </row>
    <row r="211" spans="1:4" x14ac:dyDescent="0.25">
      <c r="A211" s="2">
        <v>44110</v>
      </c>
      <c r="B211" t="s">
        <v>11</v>
      </c>
      <c r="C211" t="s">
        <v>12</v>
      </c>
      <c r="D211">
        <v>172848</v>
      </c>
    </row>
    <row r="212" spans="1:4" x14ac:dyDescent="0.25">
      <c r="A212" s="2">
        <v>44111</v>
      </c>
      <c r="B212" t="s">
        <v>11</v>
      </c>
      <c r="C212" t="s">
        <v>12</v>
      </c>
      <c r="D212">
        <v>173279</v>
      </c>
    </row>
    <row r="213" spans="1:4" x14ac:dyDescent="0.25">
      <c r="A213" s="2">
        <v>44112</v>
      </c>
      <c r="B213" t="s">
        <v>11</v>
      </c>
      <c r="C213" t="s">
        <v>12</v>
      </c>
      <c r="D213">
        <v>173720</v>
      </c>
    </row>
    <row r="214" spans="1:4" x14ac:dyDescent="0.25">
      <c r="A214" s="2">
        <v>44113</v>
      </c>
      <c r="B214" t="s">
        <v>11</v>
      </c>
      <c r="C214" t="s">
        <v>12</v>
      </c>
      <c r="D214">
        <v>174111</v>
      </c>
    </row>
    <row r="215" spans="1:4" x14ac:dyDescent="0.25">
      <c r="A215" s="2">
        <v>44114</v>
      </c>
      <c r="B215" t="s">
        <v>11</v>
      </c>
      <c r="C215" t="s">
        <v>12</v>
      </c>
      <c r="D215">
        <v>174111</v>
      </c>
    </row>
    <row r="216" spans="1:4" x14ac:dyDescent="0.25">
      <c r="A216" s="2">
        <v>44115</v>
      </c>
      <c r="B216" t="s">
        <v>11</v>
      </c>
      <c r="C216" t="s">
        <v>12</v>
      </c>
      <c r="D216">
        <v>175117</v>
      </c>
    </row>
    <row r="217" spans="1:4" x14ac:dyDescent="0.25">
      <c r="A217" s="2">
        <v>44116</v>
      </c>
      <c r="B217" t="s">
        <v>11</v>
      </c>
      <c r="C217" t="s">
        <v>12</v>
      </c>
      <c r="D217">
        <v>175396</v>
      </c>
    </row>
    <row r="218" spans="1:4" x14ac:dyDescent="0.25">
      <c r="A218" s="2">
        <v>44117</v>
      </c>
      <c r="B218" t="s">
        <v>11</v>
      </c>
      <c r="C218" t="s">
        <v>12</v>
      </c>
      <c r="D218">
        <v>175836</v>
      </c>
    </row>
    <row r="219" spans="1:4" x14ac:dyDescent="0.25">
      <c r="A219" s="2">
        <v>44118</v>
      </c>
      <c r="B219" t="s">
        <v>11</v>
      </c>
      <c r="C219" t="s">
        <v>12</v>
      </c>
      <c r="D219">
        <v>176270</v>
      </c>
    </row>
    <row r="220" spans="1:4" x14ac:dyDescent="0.25">
      <c r="A220" s="2">
        <v>44119</v>
      </c>
      <c r="B220" t="s">
        <v>11</v>
      </c>
      <c r="C220" t="s">
        <v>12</v>
      </c>
      <c r="D220">
        <v>176808</v>
      </c>
    </row>
    <row r="221" spans="1:4" x14ac:dyDescent="0.25">
      <c r="A221" s="2">
        <v>44120</v>
      </c>
      <c r="B221" t="s">
        <v>11</v>
      </c>
      <c r="C221" t="s">
        <v>12</v>
      </c>
      <c r="D221">
        <v>177338</v>
      </c>
    </row>
    <row r="222" spans="1:4" x14ac:dyDescent="0.25">
      <c r="A222" s="2">
        <v>44121</v>
      </c>
      <c r="B222" t="s">
        <v>11</v>
      </c>
      <c r="C222" t="s">
        <v>12</v>
      </c>
      <c r="D222">
        <v>177892</v>
      </c>
    </row>
    <row r="223" spans="1:4" x14ac:dyDescent="0.25">
      <c r="A223" s="2">
        <v>44122</v>
      </c>
      <c r="B223" t="s">
        <v>11</v>
      </c>
      <c r="C223" t="s">
        <v>12</v>
      </c>
      <c r="D223">
        <v>178353</v>
      </c>
    </row>
    <row r="224" spans="1:4" x14ac:dyDescent="0.25">
      <c r="A224" s="2">
        <v>44123</v>
      </c>
      <c r="B224" t="s">
        <v>11</v>
      </c>
      <c r="C224" t="s">
        <v>12</v>
      </c>
      <c r="D224">
        <v>178725</v>
      </c>
    </row>
    <row r="225" spans="1:4" x14ac:dyDescent="0.25">
      <c r="A225" s="2">
        <v>44124</v>
      </c>
      <c r="B225" t="s">
        <v>11</v>
      </c>
      <c r="C225" t="s">
        <v>12</v>
      </c>
      <c r="D225">
        <v>179285</v>
      </c>
    </row>
    <row r="226" spans="1:4" x14ac:dyDescent="0.25">
      <c r="A226" s="2">
        <v>44125</v>
      </c>
      <c r="B226" t="s">
        <v>11</v>
      </c>
      <c r="C226" t="s">
        <v>12</v>
      </c>
      <c r="D226">
        <v>179643</v>
      </c>
    </row>
    <row r="227" spans="1:4" x14ac:dyDescent="0.25">
      <c r="A227" s="2">
        <v>44126</v>
      </c>
      <c r="B227" t="s">
        <v>11</v>
      </c>
      <c r="C227" t="s">
        <v>12</v>
      </c>
      <c r="D227">
        <v>180496</v>
      </c>
    </row>
    <row r="228" spans="1:4" x14ac:dyDescent="0.25">
      <c r="A228" s="2">
        <v>44127</v>
      </c>
      <c r="B228" t="s">
        <v>11</v>
      </c>
      <c r="C228" t="s">
        <v>12</v>
      </c>
      <c r="D228">
        <v>181016</v>
      </c>
    </row>
    <row r="229" spans="1:4" x14ac:dyDescent="0.25">
      <c r="A229" s="2">
        <v>44128</v>
      </c>
      <c r="B229" t="s">
        <v>11</v>
      </c>
      <c r="C229" t="s">
        <v>12</v>
      </c>
      <c r="D229">
        <v>181632</v>
      </c>
    </row>
    <row r="230" spans="1:4" x14ac:dyDescent="0.25">
      <c r="A230" s="2">
        <v>44129</v>
      </c>
      <c r="B230" t="s">
        <v>11</v>
      </c>
      <c r="C230" t="s">
        <v>12</v>
      </c>
      <c r="D230">
        <v>181941</v>
      </c>
    </row>
    <row r="231" spans="1:4" x14ac:dyDescent="0.25">
      <c r="A231" s="2">
        <v>44130</v>
      </c>
      <c r="B231" t="s">
        <v>11</v>
      </c>
      <c r="C231" t="s">
        <v>12</v>
      </c>
      <c r="D231">
        <v>182522</v>
      </c>
    </row>
    <row r="232" spans="1:4" x14ac:dyDescent="0.25">
      <c r="A232" s="2">
        <v>44131</v>
      </c>
      <c r="B232" t="s">
        <v>11</v>
      </c>
      <c r="C232" t="s">
        <v>12</v>
      </c>
      <c r="D232">
        <v>183249</v>
      </c>
    </row>
    <row r="233" spans="1:4" x14ac:dyDescent="0.25">
      <c r="A233" s="2">
        <v>44132</v>
      </c>
      <c r="B233" t="s">
        <v>11</v>
      </c>
      <c r="C233" t="s">
        <v>12</v>
      </c>
      <c r="D233">
        <v>183995</v>
      </c>
    </row>
    <row r="234" spans="1:4" x14ac:dyDescent="0.25">
      <c r="A234" s="2">
        <v>44133</v>
      </c>
      <c r="B234" t="s">
        <v>11</v>
      </c>
      <c r="C234" t="s">
        <v>12</v>
      </c>
      <c r="D234">
        <v>184668</v>
      </c>
    </row>
    <row r="235" spans="1:4" x14ac:dyDescent="0.25">
      <c r="A235" s="2">
        <v>44134</v>
      </c>
      <c r="B235" t="s">
        <v>11</v>
      </c>
      <c r="C235" t="s">
        <v>12</v>
      </c>
      <c r="D235">
        <v>185551</v>
      </c>
    </row>
    <row r="236" spans="1:4" x14ac:dyDescent="0.25">
      <c r="A236" s="2">
        <v>44135</v>
      </c>
      <c r="B236" t="s">
        <v>11</v>
      </c>
      <c r="C236" t="s">
        <v>12</v>
      </c>
      <c r="D236">
        <v>185890</v>
      </c>
    </row>
    <row r="237" spans="1:4" x14ac:dyDescent="0.25">
      <c r="A237" s="2">
        <v>44136</v>
      </c>
      <c r="B237" t="s">
        <v>11</v>
      </c>
      <c r="C237" t="s">
        <v>12</v>
      </c>
      <c r="D237">
        <v>186808</v>
      </c>
    </row>
    <row r="238" spans="1:4" x14ac:dyDescent="0.25">
      <c r="A238" s="2">
        <v>44137</v>
      </c>
      <c r="B238" t="s">
        <v>11</v>
      </c>
      <c r="C238" t="s">
        <v>12</v>
      </c>
      <c r="D238">
        <v>187756</v>
      </c>
    </row>
    <row r="239" spans="1:4" x14ac:dyDescent="0.25">
      <c r="A239" s="2">
        <v>44138</v>
      </c>
      <c r="B239" t="s">
        <v>11</v>
      </c>
      <c r="C239" t="s">
        <v>12</v>
      </c>
      <c r="D239">
        <v>188635</v>
      </c>
    </row>
    <row r="240" spans="1:4" x14ac:dyDescent="0.25">
      <c r="A240" s="2">
        <v>44139</v>
      </c>
      <c r="B240" t="s">
        <v>11</v>
      </c>
      <c r="C240" t="s">
        <v>12</v>
      </c>
      <c r="D240">
        <v>189331</v>
      </c>
    </row>
    <row r="241" spans="1:4" x14ac:dyDescent="0.25">
      <c r="A241" s="2">
        <v>44140</v>
      </c>
      <c r="B241" t="s">
        <v>11</v>
      </c>
      <c r="C241" t="s">
        <v>12</v>
      </c>
      <c r="D241">
        <v>190727</v>
      </c>
    </row>
    <row r="242" spans="1:4" x14ac:dyDescent="0.25">
      <c r="A242" s="2">
        <v>44141</v>
      </c>
      <c r="B242" t="s">
        <v>11</v>
      </c>
      <c r="C242" t="s">
        <v>12</v>
      </c>
      <c r="D242">
        <v>191837</v>
      </c>
    </row>
    <row r="243" spans="1:4" x14ac:dyDescent="0.25">
      <c r="A243" s="2">
        <v>44142</v>
      </c>
      <c r="B243" t="s">
        <v>11</v>
      </c>
      <c r="C243" t="s">
        <v>12</v>
      </c>
      <c r="D243">
        <v>192645</v>
      </c>
    </row>
    <row r="244" spans="1:4" x14ac:dyDescent="0.25">
      <c r="A244" s="2">
        <v>44143</v>
      </c>
      <c r="B244" t="s">
        <v>11</v>
      </c>
      <c r="C244" t="s">
        <v>12</v>
      </c>
      <c r="D244">
        <v>194355</v>
      </c>
    </row>
    <row r="245" spans="1:4" x14ac:dyDescent="0.25">
      <c r="A245" s="2">
        <v>44144</v>
      </c>
      <c r="B245" t="s">
        <v>11</v>
      </c>
      <c r="C245" t="s">
        <v>12</v>
      </c>
      <c r="D245">
        <v>194878</v>
      </c>
    </row>
    <row r="246" spans="1:4" x14ac:dyDescent="0.25">
      <c r="A246" s="2">
        <v>44145</v>
      </c>
      <c r="B246" t="s">
        <v>11</v>
      </c>
      <c r="C246" t="s">
        <v>12</v>
      </c>
      <c r="D246">
        <v>195272</v>
      </c>
    </row>
    <row r="247" spans="1:4" x14ac:dyDescent="0.25">
      <c r="A247" s="2">
        <v>44146</v>
      </c>
      <c r="B247" t="s">
        <v>11</v>
      </c>
      <c r="C247" t="s">
        <v>12</v>
      </c>
      <c r="D247">
        <v>195990</v>
      </c>
    </row>
    <row r="248" spans="1:4" x14ac:dyDescent="0.25">
      <c r="A248" s="2">
        <v>44147</v>
      </c>
      <c r="B248" t="s">
        <v>11</v>
      </c>
      <c r="C248" t="s">
        <v>12</v>
      </c>
      <c r="D248">
        <v>197195</v>
      </c>
    </row>
    <row r="249" spans="1:4" x14ac:dyDescent="0.25">
      <c r="A249" s="2">
        <v>44148</v>
      </c>
      <c r="B249" t="s">
        <v>11</v>
      </c>
      <c r="C249" t="s">
        <v>12</v>
      </c>
      <c r="D249">
        <v>199071</v>
      </c>
    </row>
    <row r="250" spans="1:4" x14ac:dyDescent="0.25">
      <c r="A250" s="2">
        <v>44149</v>
      </c>
      <c r="B250" t="s">
        <v>11</v>
      </c>
      <c r="C250" t="s">
        <v>12</v>
      </c>
      <c r="D250">
        <v>200258</v>
      </c>
    </row>
    <row r="251" spans="1:4" x14ac:dyDescent="0.25">
      <c r="A251" s="2">
        <v>44150</v>
      </c>
      <c r="B251" t="s">
        <v>11</v>
      </c>
      <c r="C251" t="s">
        <v>12</v>
      </c>
      <c r="D251">
        <v>202643</v>
      </c>
    </row>
    <row r="252" spans="1:4" x14ac:dyDescent="0.25">
      <c r="A252" s="2">
        <v>44151</v>
      </c>
      <c r="B252" t="s">
        <v>11</v>
      </c>
      <c r="C252" t="s">
        <v>12</v>
      </c>
      <c r="D252">
        <v>203653</v>
      </c>
    </row>
    <row r="253" spans="1:4" x14ac:dyDescent="0.25">
      <c r="A253" s="2">
        <v>44152</v>
      </c>
      <c r="B253" t="s">
        <v>11</v>
      </c>
      <c r="C253" t="s">
        <v>12</v>
      </c>
      <c r="D253">
        <v>205535</v>
      </c>
    </row>
    <row r="254" spans="1:4" x14ac:dyDescent="0.25">
      <c r="A254" s="2">
        <v>44153</v>
      </c>
      <c r="B254" t="s">
        <v>11</v>
      </c>
      <c r="C254" t="s">
        <v>12</v>
      </c>
      <c r="D254">
        <v>207220</v>
      </c>
    </row>
    <row r="255" spans="1:4" x14ac:dyDescent="0.25">
      <c r="A255" s="2">
        <v>44154</v>
      </c>
      <c r="B255" t="s">
        <v>11</v>
      </c>
      <c r="C255" t="s">
        <v>12</v>
      </c>
      <c r="D255">
        <v>209165</v>
      </c>
    </row>
    <row r="256" spans="1:4" x14ac:dyDescent="0.25">
      <c r="A256" s="2">
        <v>44155</v>
      </c>
      <c r="B256" t="s">
        <v>11</v>
      </c>
      <c r="C256" t="s">
        <v>12</v>
      </c>
      <c r="D256">
        <v>211256</v>
      </c>
    </row>
    <row r="257" spans="1:4" x14ac:dyDescent="0.25">
      <c r="A257" s="2">
        <v>44156</v>
      </c>
      <c r="B257" t="s">
        <v>11</v>
      </c>
      <c r="C257" t="s">
        <v>12</v>
      </c>
      <c r="D257">
        <v>213196</v>
      </c>
    </row>
    <row r="258" spans="1:4" x14ac:dyDescent="0.25">
      <c r="A258" s="2">
        <v>44157</v>
      </c>
      <c r="D258">
        <f>_xlfn.FORECAST.LINEAR(A258,D2:$D$257,A2:$A$257)</f>
        <v>214970.19669117033</v>
      </c>
    </row>
    <row r="259" spans="1:4" x14ac:dyDescent="0.25">
      <c r="A259" s="2">
        <v>44158</v>
      </c>
      <c r="D259">
        <f>_xlfn.FORECAST.LINEAR(A259,D3:$D$257,A3:$A$257)</f>
        <v>216235.32925037295</v>
      </c>
    </row>
    <row r="260" spans="1:4" x14ac:dyDescent="0.25">
      <c r="A260" s="2">
        <v>44159</v>
      </c>
      <c r="D260">
        <f>_xlfn.FORECAST.LINEAR(A260,D4:$D$257,A4:$A$257)</f>
        <v>217504.82957414538</v>
      </c>
    </row>
    <row r="261" spans="1:4" x14ac:dyDescent="0.25">
      <c r="A261" s="2">
        <v>44160</v>
      </c>
      <c r="D261">
        <f>_xlfn.FORECAST.LINEAR(A261,D5:$D$257,A5:$A$257)</f>
        <v>218778.61771675944</v>
      </c>
    </row>
    <row r="262" spans="1:4" x14ac:dyDescent="0.25">
      <c r="A262" s="2">
        <v>44161</v>
      </c>
      <c r="D262">
        <f>_xlfn.FORECAST.LINEAR(A262,D6:$D$257,A6:$A$257)</f>
        <v>220056.5178956762</v>
      </c>
    </row>
    <row r="263" spans="1:4" x14ac:dyDescent="0.25">
      <c r="A263" s="2">
        <v>44162</v>
      </c>
      <c r="D263">
        <f>_xlfn.FORECAST.LINEAR(A263,D7:$D$257,A7:$A$257)</f>
        <v>221338.43798974901</v>
      </c>
    </row>
    <row r="264" spans="1:4" x14ac:dyDescent="0.25">
      <c r="A264" s="2">
        <v>44163</v>
      </c>
      <c r="D264">
        <f>_xlfn.FORECAST.LINEAR(A264,D8:$D$257,A8:$A$257)</f>
        <v>222624.28212086856</v>
      </c>
    </row>
    <row r="265" spans="1:4" x14ac:dyDescent="0.25">
      <c r="A265" s="2">
        <v>44164</v>
      </c>
      <c r="D265">
        <f>_xlfn.FORECAST.LINEAR(A265,D9:$D$257,A9:$A$257)</f>
        <v>223913.99456302822</v>
      </c>
    </row>
    <row r="266" spans="1:4" x14ac:dyDescent="0.25">
      <c r="A266" s="2">
        <v>44165</v>
      </c>
      <c r="D266">
        <f>_xlfn.FORECAST.LINEAR(A266,D10:$D$257,A10:$A$257)</f>
        <v>225207.55459017307</v>
      </c>
    </row>
    <row r="267" spans="1:4" x14ac:dyDescent="0.25">
      <c r="A267" s="2">
        <v>44166</v>
      </c>
      <c r="D267">
        <f>_xlfn.FORECAST.LINEAR(A267,D11:$D$257,A11:$A$257)</f>
        <v>226504.72529121488</v>
      </c>
    </row>
    <row r="268" spans="1:4" x14ac:dyDescent="0.25">
      <c r="A268" s="2">
        <v>44167</v>
      </c>
      <c r="D268">
        <f>_xlfn.FORECAST.LINEAR(A268,D12:$D$257,A12:$A$257)</f>
        <v>227805.33865620941</v>
      </c>
    </row>
    <row r="269" spans="1:4" x14ac:dyDescent="0.25">
      <c r="A269" s="2">
        <v>44168</v>
      </c>
      <c r="D269">
        <f>_xlfn.FORECAST.LINEAR(A269,D13:$D$257,A13:$A$257)</f>
        <v>229109.44290855527</v>
      </c>
    </row>
    <row r="270" spans="1:4" x14ac:dyDescent="0.25">
      <c r="A270" s="2">
        <v>44169</v>
      </c>
      <c r="D270">
        <f>_xlfn.FORECAST.LINEAR(A270,D14:$D$257,A14:$A$257)</f>
        <v>230416.98924864829</v>
      </c>
    </row>
    <row r="271" spans="1:4" x14ac:dyDescent="0.25">
      <c r="A271" s="2">
        <v>44170</v>
      </c>
      <c r="D271">
        <f>_xlfn.FORECAST.LINEAR(A271,D15:$D$257,A15:$A$257)</f>
        <v>231727.72631514817</v>
      </c>
    </row>
    <row r="272" spans="1:4" x14ac:dyDescent="0.25">
      <c r="A272" s="2">
        <v>44171</v>
      </c>
      <c r="D272">
        <f>_xlfn.FORECAST.LINEAR(A272,D16:$D$257,A16:$A$257)</f>
        <v>233041.8589232862</v>
      </c>
    </row>
    <row r="273" spans="1:4" x14ac:dyDescent="0.25">
      <c r="A273" s="2">
        <v>44172</v>
      </c>
      <c r="D273">
        <f>_xlfn.FORECAST.LINEAR(A273,D17:$D$257,A17:$A$257)</f>
        <v>234359.58138609678</v>
      </c>
    </row>
    <row r="274" spans="1:4" x14ac:dyDescent="0.25">
      <c r="A274" s="2">
        <v>44173</v>
      </c>
      <c r="D274">
        <f>_xlfn.FORECAST.LINEAR(A274,D18:$D$257,A18:$A$257)</f>
        <v>235681.14651845396</v>
      </c>
    </row>
    <row r="275" spans="1:4" x14ac:dyDescent="0.25">
      <c r="A275" s="2">
        <v>44174</v>
      </c>
      <c r="D275">
        <f>_xlfn.FORECAST.LINEAR(A275,D19:$D$257,A19:$A$257)</f>
        <v>237006.95217555016</v>
      </c>
    </row>
    <row r="276" spans="1:4" x14ac:dyDescent="0.25">
      <c r="A276" s="2">
        <v>44175</v>
      </c>
      <c r="D276">
        <f>_xlfn.FORECAST.LINEAR(A276,D20:$D$257,A20:$A$257)</f>
        <v>238337.26127194613</v>
      </c>
    </row>
    <row r="277" spans="1:4" x14ac:dyDescent="0.25">
      <c r="A277" s="2">
        <v>44176</v>
      </c>
      <c r="D277">
        <f>_xlfn.FORECAST.LINEAR(A277,D21:$D$257,A21:$A$257)</f>
        <v>239673.01399598271</v>
      </c>
    </row>
    <row r="278" spans="1:4" x14ac:dyDescent="0.25">
      <c r="A278" s="2">
        <v>44177</v>
      </c>
      <c r="D278">
        <f>_xlfn.FORECAST.LINEAR(A278,D22:$D$257,A22:$A$257)</f>
        <v>241012.86711189151</v>
      </c>
    </row>
    <row r="279" spans="1:4" x14ac:dyDescent="0.25">
      <c r="A279" s="2">
        <v>44178</v>
      </c>
      <c r="D279">
        <f>_xlfn.FORECAST.LINEAR(A279,D23:$D$257,A23:$A$257)</f>
        <v>242358.81520707905</v>
      </c>
    </row>
    <row r="280" spans="1:4" x14ac:dyDescent="0.25">
      <c r="A280" s="2">
        <v>44179</v>
      </c>
      <c r="D280">
        <f>_xlfn.FORECAST.LINEAR(A280,D24:$D$257,A24:$A$257)</f>
        <v>243709.40051729977</v>
      </c>
    </row>
    <row r="281" spans="1:4" x14ac:dyDescent="0.25">
      <c r="A281" s="2">
        <v>44180</v>
      </c>
      <c r="D281">
        <f>_xlfn.FORECAST.LINEAR(A281,D25:$D$257,A25:$A$257)</f>
        <v>245066.53191182762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6"/>
  <sheetViews>
    <sheetView topLeftCell="A294" workbookViewId="0">
      <selection activeCell="D303" sqref="D303:D326"/>
    </sheetView>
  </sheetViews>
  <sheetFormatPr defaultRowHeight="15" x14ac:dyDescent="0.25"/>
  <cols>
    <col min="1" max="1" width="10.4257812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s="2">
        <v>43856</v>
      </c>
      <c r="B2" t="s">
        <v>13</v>
      </c>
      <c r="C2" t="s">
        <v>14</v>
      </c>
      <c r="D2">
        <v>1</v>
      </c>
    </row>
    <row r="3" spans="1:4" x14ac:dyDescent="0.25">
      <c r="A3" s="2">
        <v>43857</v>
      </c>
      <c r="B3" t="s">
        <v>13</v>
      </c>
      <c r="C3" t="s">
        <v>14</v>
      </c>
      <c r="D3">
        <v>1</v>
      </c>
    </row>
    <row r="4" spans="1:4" x14ac:dyDescent="0.25">
      <c r="A4" s="2">
        <v>43858</v>
      </c>
      <c r="B4" t="s">
        <v>13</v>
      </c>
      <c r="C4" t="s">
        <v>14</v>
      </c>
      <c r="D4">
        <v>1</v>
      </c>
    </row>
    <row r="5" spans="1:4" x14ac:dyDescent="0.25">
      <c r="A5" s="2">
        <v>43859</v>
      </c>
      <c r="B5" t="s">
        <v>13</v>
      </c>
      <c r="C5" t="s">
        <v>14</v>
      </c>
      <c r="D5">
        <v>1</v>
      </c>
    </row>
    <row r="6" spans="1:4" x14ac:dyDescent="0.25">
      <c r="A6" s="2">
        <v>43860</v>
      </c>
      <c r="B6" t="s">
        <v>13</v>
      </c>
      <c r="C6" t="s">
        <v>14</v>
      </c>
      <c r="D6">
        <v>1</v>
      </c>
    </row>
    <row r="7" spans="1:4" x14ac:dyDescent="0.25">
      <c r="A7" s="2">
        <v>43861</v>
      </c>
      <c r="B7" t="s">
        <v>13</v>
      </c>
      <c r="C7" t="s">
        <v>14</v>
      </c>
      <c r="D7">
        <v>1</v>
      </c>
    </row>
    <row r="8" spans="1:4" x14ac:dyDescent="0.25">
      <c r="A8" s="2">
        <v>43862</v>
      </c>
      <c r="B8" t="s">
        <v>13</v>
      </c>
      <c r="C8" t="s">
        <v>14</v>
      </c>
      <c r="D8">
        <v>1</v>
      </c>
    </row>
    <row r="9" spans="1:4" x14ac:dyDescent="0.25">
      <c r="A9" s="2">
        <v>43863</v>
      </c>
      <c r="B9" t="s">
        <v>13</v>
      </c>
      <c r="C9" t="s">
        <v>14</v>
      </c>
      <c r="D9">
        <v>1</v>
      </c>
    </row>
    <row r="10" spans="1:4" x14ac:dyDescent="0.25">
      <c r="A10" s="2">
        <v>43864</v>
      </c>
      <c r="B10" t="s">
        <v>13</v>
      </c>
      <c r="C10" t="s">
        <v>14</v>
      </c>
      <c r="D10">
        <v>1</v>
      </c>
    </row>
    <row r="11" spans="1:4" x14ac:dyDescent="0.25">
      <c r="A11" s="2">
        <v>43865</v>
      </c>
      <c r="B11" t="s">
        <v>13</v>
      </c>
      <c r="C11" t="s">
        <v>14</v>
      </c>
      <c r="D11">
        <v>1</v>
      </c>
    </row>
    <row r="12" spans="1:4" x14ac:dyDescent="0.25">
      <c r="A12" s="2">
        <v>43866</v>
      </c>
      <c r="B12" t="s">
        <v>13</v>
      </c>
      <c r="C12" t="s">
        <v>14</v>
      </c>
      <c r="D12">
        <v>1</v>
      </c>
    </row>
    <row r="13" spans="1:4" x14ac:dyDescent="0.25">
      <c r="A13" s="2">
        <v>43867</v>
      </c>
      <c r="B13" t="s">
        <v>13</v>
      </c>
      <c r="C13" t="s">
        <v>14</v>
      </c>
      <c r="D13">
        <v>1</v>
      </c>
    </row>
    <row r="14" spans="1:4" x14ac:dyDescent="0.25">
      <c r="A14" s="2">
        <v>43868</v>
      </c>
      <c r="B14" t="s">
        <v>13</v>
      </c>
      <c r="C14" t="s">
        <v>14</v>
      </c>
      <c r="D14">
        <v>1</v>
      </c>
    </row>
    <row r="15" spans="1:4" x14ac:dyDescent="0.25">
      <c r="A15" s="2">
        <v>43869</v>
      </c>
      <c r="B15" t="s">
        <v>13</v>
      </c>
      <c r="C15" t="s">
        <v>14</v>
      </c>
      <c r="D15">
        <v>1</v>
      </c>
    </row>
    <row r="16" spans="1:4" x14ac:dyDescent="0.25">
      <c r="A16" s="2">
        <v>43870</v>
      </c>
      <c r="B16" t="s">
        <v>13</v>
      </c>
      <c r="C16" t="s">
        <v>14</v>
      </c>
      <c r="D16">
        <v>1</v>
      </c>
    </row>
    <row r="17" spans="1:4" x14ac:dyDescent="0.25">
      <c r="A17" s="2">
        <v>43871</v>
      </c>
      <c r="B17" t="s">
        <v>13</v>
      </c>
      <c r="C17" t="s">
        <v>14</v>
      </c>
      <c r="D17">
        <v>1</v>
      </c>
    </row>
    <row r="18" spans="1:4" x14ac:dyDescent="0.25">
      <c r="A18" s="2">
        <v>43872</v>
      </c>
      <c r="B18" t="s">
        <v>13</v>
      </c>
      <c r="C18" t="s">
        <v>14</v>
      </c>
      <c r="D18">
        <v>1</v>
      </c>
    </row>
    <row r="19" spans="1:4" x14ac:dyDescent="0.25">
      <c r="A19" s="2">
        <v>43873</v>
      </c>
      <c r="B19" t="s">
        <v>13</v>
      </c>
      <c r="C19" t="s">
        <v>14</v>
      </c>
      <c r="D19">
        <v>1</v>
      </c>
    </row>
    <row r="20" spans="1:4" x14ac:dyDescent="0.25">
      <c r="A20" s="2">
        <v>43874</v>
      </c>
      <c r="B20" t="s">
        <v>13</v>
      </c>
      <c r="C20" t="s">
        <v>14</v>
      </c>
      <c r="D20">
        <v>1</v>
      </c>
    </row>
    <row r="21" spans="1:4" x14ac:dyDescent="0.25">
      <c r="A21" s="2">
        <v>43875</v>
      </c>
      <c r="B21" t="s">
        <v>13</v>
      </c>
      <c r="C21" t="s">
        <v>14</v>
      </c>
      <c r="D21">
        <v>1</v>
      </c>
    </row>
    <row r="22" spans="1:4" x14ac:dyDescent="0.25">
      <c r="A22" s="2">
        <v>43876</v>
      </c>
      <c r="B22" t="s">
        <v>13</v>
      </c>
      <c r="C22" t="s">
        <v>14</v>
      </c>
      <c r="D22">
        <v>1</v>
      </c>
    </row>
    <row r="23" spans="1:4" x14ac:dyDescent="0.25">
      <c r="A23" s="2">
        <v>43877</v>
      </c>
      <c r="B23" t="s">
        <v>13</v>
      </c>
      <c r="C23" t="s">
        <v>14</v>
      </c>
      <c r="D23">
        <v>1</v>
      </c>
    </row>
    <row r="24" spans="1:4" x14ac:dyDescent="0.25">
      <c r="A24" s="2">
        <v>43878</v>
      </c>
      <c r="B24" t="s">
        <v>13</v>
      </c>
      <c r="C24" t="s">
        <v>14</v>
      </c>
      <c r="D24">
        <v>1</v>
      </c>
    </row>
    <row r="25" spans="1:4" x14ac:dyDescent="0.25">
      <c r="A25" s="2">
        <v>43879</v>
      </c>
      <c r="B25" t="s">
        <v>13</v>
      </c>
      <c r="C25" t="s">
        <v>14</v>
      </c>
      <c r="D25">
        <v>1</v>
      </c>
    </row>
    <row r="26" spans="1:4" x14ac:dyDescent="0.25">
      <c r="A26" s="2">
        <v>43880</v>
      </c>
      <c r="B26" t="s">
        <v>13</v>
      </c>
      <c r="C26" t="s">
        <v>14</v>
      </c>
      <c r="D26">
        <v>1</v>
      </c>
    </row>
    <row r="27" spans="1:4" x14ac:dyDescent="0.25">
      <c r="A27" s="2">
        <v>43881</v>
      </c>
      <c r="B27" t="s">
        <v>13</v>
      </c>
      <c r="C27" t="s">
        <v>14</v>
      </c>
      <c r="D27">
        <v>1</v>
      </c>
    </row>
    <row r="28" spans="1:4" x14ac:dyDescent="0.25">
      <c r="A28" s="2">
        <v>43882</v>
      </c>
      <c r="B28" t="s">
        <v>13</v>
      </c>
      <c r="C28" t="s">
        <v>14</v>
      </c>
      <c r="D28">
        <v>1</v>
      </c>
    </row>
    <row r="29" spans="1:4" x14ac:dyDescent="0.25">
      <c r="A29" s="2">
        <v>43883</v>
      </c>
      <c r="B29" t="s">
        <v>13</v>
      </c>
      <c r="C29" t="s">
        <v>14</v>
      </c>
      <c r="D29">
        <v>1</v>
      </c>
    </row>
    <row r="30" spans="1:4" x14ac:dyDescent="0.25">
      <c r="A30" s="2">
        <v>43884</v>
      </c>
      <c r="B30" t="s">
        <v>13</v>
      </c>
      <c r="C30" t="s">
        <v>14</v>
      </c>
      <c r="D30">
        <v>1</v>
      </c>
    </row>
    <row r="31" spans="1:4" x14ac:dyDescent="0.25">
      <c r="A31" s="2">
        <v>43885</v>
      </c>
      <c r="B31" t="s">
        <v>13</v>
      </c>
      <c r="C31" t="s">
        <v>14</v>
      </c>
      <c r="D31">
        <v>1</v>
      </c>
    </row>
    <row r="32" spans="1:4" x14ac:dyDescent="0.25">
      <c r="A32" s="2">
        <v>43886</v>
      </c>
      <c r="B32" t="s">
        <v>13</v>
      </c>
      <c r="C32" t="s">
        <v>14</v>
      </c>
      <c r="D32">
        <v>1</v>
      </c>
    </row>
    <row r="33" spans="1:4" x14ac:dyDescent="0.25">
      <c r="A33" s="2">
        <v>43887</v>
      </c>
      <c r="B33" t="s">
        <v>13</v>
      </c>
      <c r="C33" t="s">
        <v>14</v>
      </c>
      <c r="D33">
        <v>1</v>
      </c>
    </row>
    <row r="34" spans="1:4" x14ac:dyDescent="0.25">
      <c r="A34" s="2">
        <v>43888</v>
      </c>
      <c r="B34" t="s">
        <v>13</v>
      </c>
      <c r="C34" t="s">
        <v>14</v>
      </c>
      <c r="D34">
        <v>1</v>
      </c>
    </row>
    <row r="35" spans="1:4" x14ac:dyDescent="0.25">
      <c r="A35" s="2">
        <v>43889</v>
      </c>
      <c r="B35" t="s">
        <v>13</v>
      </c>
      <c r="C35" t="s">
        <v>14</v>
      </c>
      <c r="D35">
        <v>1</v>
      </c>
    </row>
    <row r="36" spans="1:4" x14ac:dyDescent="0.25">
      <c r="A36" s="2">
        <v>43890</v>
      </c>
      <c r="B36" t="s">
        <v>13</v>
      </c>
      <c r="C36" t="s">
        <v>14</v>
      </c>
      <c r="D36">
        <v>1</v>
      </c>
    </row>
    <row r="37" spans="1:4" x14ac:dyDescent="0.25">
      <c r="A37" s="2">
        <v>43891</v>
      </c>
      <c r="B37" t="s">
        <v>13</v>
      </c>
      <c r="C37" t="s">
        <v>14</v>
      </c>
      <c r="D37">
        <v>1</v>
      </c>
    </row>
    <row r="38" spans="1:4" x14ac:dyDescent="0.25">
      <c r="A38" s="2">
        <v>43892</v>
      </c>
      <c r="B38" t="s">
        <v>13</v>
      </c>
      <c r="C38" t="s">
        <v>14</v>
      </c>
      <c r="D38">
        <v>1</v>
      </c>
    </row>
    <row r="39" spans="1:4" x14ac:dyDescent="0.25">
      <c r="A39" s="2">
        <v>43893</v>
      </c>
      <c r="B39" t="s">
        <v>13</v>
      </c>
      <c r="C39" t="s">
        <v>14</v>
      </c>
      <c r="D39">
        <v>2</v>
      </c>
    </row>
    <row r="40" spans="1:4" x14ac:dyDescent="0.25">
      <c r="A40" s="2">
        <v>43894</v>
      </c>
      <c r="B40" t="s">
        <v>13</v>
      </c>
      <c r="C40" t="s">
        <v>14</v>
      </c>
      <c r="D40">
        <v>2</v>
      </c>
    </row>
    <row r="41" spans="1:4" x14ac:dyDescent="0.25">
      <c r="A41" s="2">
        <v>43895</v>
      </c>
      <c r="B41" t="s">
        <v>13</v>
      </c>
      <c r="C41" t="s">
        <v>14</v>
      </c>
      <c r="D41">
        <v>2</v>
      </c>
    </row>
    <row r="42" spans="1:4" x14ac:dyDescent="0.25">
      <c r="A42" s="2">
        <v>43896</v>
      </c>
      <c r="B42" t="s">
        <v>13</v>
      </c>
      <c r="C42" t="s">
        <v>14</v>
      </c>
      <c r="D42">
        <v>2</v>
      </c>
    </row>
    <row r="43" spans="1:4" x14ac:dyDescent="0.25">
      <c r="A43" s="2">
        <v>43897</v>
      </c>
      <c r="B43" t="s">
        <v>13</v>
      </c>
      <c r="C43" t="s">
        <v>14</v>
      </c>
      <c r="D43">
        <v>2</v>
      </c>
    </row>
    <row r="44" spans="1:4" x14ac:dyDescent="0.25">
      <c r="A44" s="2">
        <v>43898</v>
      </c>
      <c r="B44" t="s">
        <v>13</v>
      </c>
      <c r="C44" t="s">
        <v>14</v>
      </c>
      <c r="D44">
        <v>2</v>
      </c>
    </row>
    <row r="45" spans="1:4" x14ac:dyDescent="0.25">
      <c r="A45" s="2">
        <v>43899</v>
      </c>
      <c r="B45" t="s">
        <v>13</v>
      </c>
      <c r="C45" t="s">
        <v>14</v>
      </c>
      <c r="D45">
        <v>2</v>
      </c>
    </row>
    <row r="46" spans="1:4" x14ac:dyDescent="0.25">
      <c r="A46" s="2">
        <v>43900</v>
      </c>
      <c r="B46" t="s">
        <v>13</v>
      </c>
      <c r="C46" t="s">
        <v>14</v>
      </c>
      <c r="D46">
        <v>2</v>
      </c>
    </row>
    <row r="47" spans="1:4" x14ac:dyDescent="0.25">
      <c r="A47" s="2">
        <v>43901</v>
      </c>
      <c r="B47" t="s">
        <v>13</v>
      </c>
      <c r="C47" t="s">
        <v>14</v>
      </c>
      <c r="D47">
        <v>3</v>
      </c>
    </row>
    <row r="48" spans="1:4" x14ac:dyDescent="0.25">
      <c r="A48" s="2">
        <v>43902</v>
      </c>
      <c r="B48" t="s">
        <v>13</v>
      </c>
      <c r="C48" t="s">
        <v>14</v>
      </c>
      <c r="D48">
        <v>3</v>
      </c>
    </row>
    <row r="49" spans="1:4" x14ac:dyDescent="0.25">
      <c r="A49" s="2">
        <v>43903</v>
      </c>
      <c r="B49" t="s">
        <v>13</v>
      </c>
      <c r="C49" t="s">
        <v>14</v>
      </c>
      <c r="D49">
        <v>3</v>
      </c>
    </row>
    <row r="50" spans="1:4" x14ac:dyDescent="0.25">
      <c r="A50" s="2">
        <v>43904</v>
      </c>
      <c r="B50" t="s">
        <v>13</v>
      </c>
      <c r="C50" t="s">
        <v>14</v>
      </c>
      <c r="D50">
        <v>4</v>
      </c>
    </row>
    <row r="51" spans="1:4" x14ac:dyDescent="0.25">
      <c r="A51" s="2">
        <v>43905</v>
      </c>
      <c r="B51" t="s">
        <v>13</v>
      </c>
      <c r="C51" t="s">
        <v>14</v>
      </c>
      <c r="D51">
        <v>4</v>
      </c>
    </row>
    <row r="52" spans="1:4" x14ac:dyDescent="0.25">
      <c r="A52" s="2">
        <v>43906</v>
      </c>
      <c r="B52" t="s">
        <v>13</v>
      </c>
      <c r="C52" t="s">
        <v>14</v>
      </c>
      <c r="D52">
        <v>8</v>
      </c>
    </row>
    <row r="53" spans="1:4" x14ac:dyDescent="0.25">
      <c r="A53" s="2">
        <v>43907</v>
      </c>
      <c r="B53" t="s">
        <v>13</v>
      </c>
      <c r="C53" t="s">
        <v>14</v>
      </c>
      <c r="D53">
        <v>9</v>
      </c>
    </row>
    <row r="54" spans="1:4" x14ac:dyDescent="0.25">
      <c r="A54" s="2">
        <v>43908</v>
      </c>
      <c r="B54" t="s">
        <v>13</v>
      </c>
      <c r="C54" t="s">
        <v>14</v>
      </c>
      <c r="D54">
        <v>11</v>
      </c>
    </row>
    <row r="55" spans="1:4" x14ac:dyDescent="0.25">
      <c r="A55" s="2">
        <v>43909</v>
      </c>
      <c r="B55" t="s">
        <v>13</v>
      </c>
      <c r="C55" t="s">
        <v>14</v>
      </c>
      <c r="D55">
        <v>22</v>
      </c>
    </row>
    <row r="56" spans="1:4" x14ac:dyDescent="0.25">
      <c r="A56" s="2">
        <v>43910</v>
      </c>
      <c r="B56" t="s">
        <v>13</v>
      </c>
      <c r="C56" t="s">
        <v>14</v>
      </c>
      <c r="D56">
        <v>34</v>
      </c>
    </row>
    <row r="57" spans="1:4" x14ac:dyDescent="0.25">
      <c r="A57" s="2">
        <v>43911</v>
      </c>
      <c r="B57" t="s">
        <v>13</v>
      </c>
      <c r="C57" t="s">
        <v>14</v>
      </c>
      <c r="D57">
        <v>49</v>
      </c>
    </row>
    <row r="58" spans="1:4" x14ac:dyDescent="0.25">
      <c r="A58" s="2">
        <v>43912</v>
      </c>
      <c r="B58" t="s">
        <v>13</v>
      </c>
      <c r="C58" t="s">
        <v>14</v>
      </c>
      <c r="D58">
        <v>81</v>
      </c>
    </row>
    <row r="59" spans="1:4" x14ac:dyDescent="0.25">
      <c r="A59" s="2">
        <v>43913</v>
      </c>
      <c r="B59" t="s">
        <v>13</v>
      </c>
      <c r="C59" t="s">
        <v>14</v>
      </c>
      <c r="D59">
        <v>139</v>
      </c>
    </row>
    <row r="60" spans="1:4" x14ac:dyDescent="0.25">
      <c r="A60" s="2">
        <v>43914</v>
      </c>
      <c r="B60" t="s">
        <v>13</v>
      </c>
      <c r="C60" t="s">
        <v>14</v>
      </c>
      <c r="D60">
        <v>199</v>
      </c>
    </row>
    <row r="61" spans="1:4" x14ac:dyDescent="0.25">
      <c r="A61" s="2">
        <v>43915</v>
      </c>
      <c r="B61" t="s">
        <v>13</v>
      </c>
      <c r="C61" t="s">
        <v>14</v>
      </c>
      <c r="D61">
        <v>251</v>
      </c>
    </row>
    <row r="62" spans="1:4" x14ac:dyDescent="0.25">
      <c r="A62" s="2">
        <v>43916</v>
      </c>
      <c r="B62" t="s">
        <v>13</v>
      </c>
      <c r="C62" t="s">
        <v>14</v>
      </c>
      <c r="D62">
        <v>299</v>
      </c>
    </row>
    <row r="63" spans="1:4" x14ac:dyDescent="0.25">
      <c r="A63" s="2">
        <v>43917</v>
      </c>
      <c r="B63" t="s">
        <v>13</v>
      </c>
      <c r="C63" t="s">
        <v>14</v>
      </c>
      <c r="D63">
        <v>399</v>
      </c>
    </row>
    <row r="64" spans="1:4" x14ac:dyDescent="0.25">
      <c r="A64" s="2">
        <v>43918</v>
      </c>
      <c r="B64" t="s">
        <v>13</v>
      </c>
      <c r="C64" t="s">
        <v>14</v>
      </c>
      <c r="D64">
        <v>454</v>
      </c>
    </row>
    <row r="65" spans="1:4" x14ac:dyDescent="0.25">
      <c r="A65" s="2">
        <v>43919</v>
      </c>
      <c r="B65" t="s">
        <v>13</v>
      </c>
      <c r="C65" t="s">
        <v>14</v>
      </c>
      <c r="D65">
        <v>546</v>
      </c>
    </row>
    <row r="66" spans="1:4" x14ac:dyDescent="0.25">
      <c r="A66" s="2">
        <v>43920</v>
      </c>
      <c r="B66" t="s">
        <v>13</v>
      </c>
      <c r="C66" t="s">
        <v>14</v>
      </c>
      <c r="D66">
        <v>690</v>
      </c>
    </row>
    <row r="67" spans="1:4" x14ac:dyDescent="0.25">
      <c r="A67" s="2">
        <v>43921</v>
      </c>
      <c r="B67" t="s">
        <v>13</v>
      </c>
      <c r="C67" t="s">
        <v>14</v>
      </c>
      <c r="D67">
        <v>791</v>
      </c>
    </row>
    <row r="68" spans="1:4" x14ac:dyDescent="0.25">
      <c r="A68" s="2">
        <v>43922</v>
      </c>
      <c r="B68" t="s">
        <v>13</v>
      </c>
      <c r="C68" t="s">
        <v>14</v>
      </c>
      <c r="D68">
        <v>871</v>
      </c>
    </row>
    <row r="69" spans="1:4" x14ac:dyDescent="0.25">
      <c r="A69" s="2">
        <v>43923</v>
      </c>
      <c r="B69" t="s">
        <v>13</v>
      </c>
      <c r="C69" t="s">
        <v>14</v>
      </c>
      <c r="D69">
        <v>961</v>
      </c>
    </row>
    <row r="70" spans="1:4" x14ac:dyDescent="0.25">
      <c r="A70" s="2">
        <v>43924</v>
      </c>
      <c r="B70" t="s">
        <v>13</v>
      </c>
      <c r="C70" t="s">
        <v>14</v>
      </c>
      <c r="D70">
        <v>1049</v>
      </c>
    </row>
    <row r="71" spans="1:4" x14ac:dyDescent="0.25">
      <c r="A71" s="2">
        <v>43925</v>
      </c>
      <c r="B71" t="s">
        <v>13</v>
      </c>
      <c r="C71" t="s">
        <v>14</v>
      </c>
      <c r="D71">
        <v>1171</v>
      </c>
    </row>
    <row r="72" spans="1:4" x14ac:dyDescent="0.25">
      <c r="A72" s="2">
        <v>43926</v>
      </c>
      <c r="B72" t="s">
        <v>13</v>
      </c>
      <c r="C72" t="s">
        <v>14</v>
      </c>
      <c r="D72">
        <v>1326</v>
      </c>
    </row>
    <row r="73" spans="1:4" x14ac:dyDescent="0.25">
      <c r="A73" s="2">
        <v>43927</v>
      </c>
      <c r="B73" t="s">
        <v>13</v>
      </c>
      <c r="C73" t="s">
        <v>14</v>
      </c>
      <c r="D73">
        <v>1433</v>
      </c>
    </row>
    <row r="74" spans="1:4" x14ac:dyDescent="0.25">
      <c r="A74" s="2">
        <v>43928</v>
      </c>
      <c r="B74" t="s">
        <v>13</v>
      </c>
      <c r="C74" t="s">
        <v>14</v>
      </c>
      <c r="D74">
        <v>1495</v>
      </c>
    </row>
    <row r="75" spans="1:4" x14ac:dyDescent="0.25">
      <c r="A75" s="2">
        <v>43929</v>
      </c>
      <c r="B75" t="s">
        <v>13</v>
      </c>
      <c r="C75" t="s">
        <v>14</v>
      </c>
      <c r="D75">
        <v>1559</v>
      </c>
    </row>
    <row r="76" spans="1:4" x14ac:dyDescent="0.25">
      <c r="A76" s="2">
        <v>43930</v>
      </c>
      <c r="B76" t="s">
        <v>13</v>
      </c>
      <c r="C76" t="s">
        <v>14</v>
      </c>
      <c r="D76">
        <v>1689</v>
      </c>
    </row>
    <row r="77" spans="1:4" x14ac:dyDescent="0.25">
      <c r="A77" s="2">
        <v>43931</v>
      </c>
      <c r="B77" t="s">
        <v>13</v>
      </c>
      <c r="C77" t="s">
        <v>14</v>
      </c>
      <c r="D77">
        <v>1741</v>
      </c>
    </row>
    <row r="78" spans="1:4" x14ac:dyDescent="0.25">
      <c r="A78" s="2">
        <v>43932</v>
      </c>
      <c r="B78" t="s">
        <v>13</v>
      </c>
      <c r="C78" t="s">
        <v>14</v>
      </c>
      <c r="D78">
        <v>1891</v>
      </c>
    </row>
    <row r="79" spans="1:4" x14ac:dyDescent="0.25">
      <c r="A79" s="2">
        <v>43933</v>
      </c>
      <c r="B79" t="s">
        <v>13</v>
      </c>
      <c r="C79" t="s">
        <v>14</v>
      </c>
      <c r="D79">
        <v>1960</v>
      </c>
    </row>
    <row r="80" spans="1:4" x14ac:dyDescent="0.25">
      <c r="A80" s="2">
        <v>43934</v>
      </c>
      <c r="B80" t="s">
        <v>13</v>
      </c>
      <c r="C80" t="s">
        <v>14</v>
      </c>
      <c r="D80">
        <v>2020</v>
      </c>
    </row>
    <row r="81" spans="1:4" x14ac:dyDescent="0.25">
      <c r="A81" s="2">
        <v>43935</v>
      </c>
      <c r="B81" t="s">
        <v>13</v>
      </c>
      <c r="C81" t="s">
        <v>14</v>
      </c>
      <c r="D81">
        <v>2056</v>
      </c>
    </row>
    <row r="82" spans="1:4" x14ac:dyDescent="0.25">
      <c r="A82" s="2">
        <v>43936</v>
      </c>
      <c r="B82" t="s">
        <v>13</v>
      </c>
      <c r="C82" t="s">
        <v>14</v>
      </c>
      <c r="D82">
        <v>2146</v>
      </c>
    </row>
    <row r="83" spans="1:4" x14ac:dyDescent="0.25">
      <c r="A83" s="2">
        <v>43937</v>
      </c>
      <c r="B83" t="s">
        <v>13</v>
      </c>
      <c r="C83" t="s">
        <v>14</v>
      </c>
      <c r="D83">
        <v>2264</v>
      </c>
    </row>
    <row r="84" spans="1:4" x14ac:dyDescent="0.25">
      <c r="A84" s="2">
        <v>43938</v>
      </c>
      <c r="B84" t="s">
        <v>13</v>
      </c>
      <c r="C84" t="s">
        <v>14</v>
      </c>
      <c r="D84">
        <v>2404</v>
      </c>
    </row>
    <row r="85" spans="1:4" x14ac:dyDescent="0.25">
      <c r="A85" s="2">
        <v>43939</v>
      </c>
      <c r="B85" t="s">
        <v>13</v>
      </c>
      <c r="C85" t="s">
        <v>14</v>
      </c>
      <c r="D85">
        <v>2491</v>
      </c>
    </row>
    <row r="86" spans="1:4" x14ac:dyDescent="0.25">
      <c r="A86" s="2">
        <v>43940</v>
      </c>
      <c r="B86" t="s">
        <v>13</v>
      </c>
      <c r="C86" t="s">
        <v>14</v>
      </c>
      <c r="D86">
        <v>2589</v>
      </c>
    </row>
    <row r="87" spans="1:4" x14ac:dyDescent="0.25">
      <c r="A87" s="2">
        <v>43941</v>
      </c>
      <c r="B87" t="s">
        <v>13</v>
      </c>
      <c r="C87" t="s">
        <v>14</v>
      </c>
      <c r="D87">
        <v>2636</v>
      </c>
    </row>
    <row r="88" spans="1:4" x14ac:dyDescent="0.25">
      <c r="A88" s="2">
        <v>43942</v>
      </c>
      <c r="B88" t="s">
        <v>13</v>
      </c>
      <c r="C88" t="s">
        <v>14</v>
      </c>
      <c r="D88">
        <v>2738</v>
      </c>
    </row>
    <row r="89" spans="1:4" x14ac:dyDescent="0.25">
      <c r="A89" s="2">
        <v>43943</v>
      </c>
      <c r="B89" t="s">
        <v>13</v>
      </c>
      <c r="C89" t="s">
        <v>14</v>
      </c>
      <c r="D89">
        <v>2846</v>
      </c>
    </row>
    <row r="90" spans="1:4" x14ac:dyDescent="0.25">
      <c r="A90" s="2">
        <v>43944</v>
      </c>
      <c r="B90" t="s">
        <v>13</v>
      </c>
      <c r="C90" t="s">
        <v>14</v>
      </c>
      <c r="D90">
        <v>2970</v>
      </c>
    </row>
    <row r="91" spans="1:4" x14ac:dyDescent="0.25">
      <c r="A91" s="2">
        <v>43945</v>
      </c>
      <c r="B91" t="s">
        <v>13</v>
      </c>
      <c r="C91" t="s">
        <v>14</v>
      </c>
      <c r="D91">
        <v>3116</v>
      </c>
    </row>
    <row r="92" spans="1:4" x14ac:dyDescent="0.25">
      <c r="A92" s="2">
        <v>43946</v>
      </c>
      <c r="B92" t="s">
        <v>13</v>
      </c>
      <c r="C92" t="s">
        <v>14</v>
      </c>
      <c r="D92">
        <v>3234</v>
      </c>
    </row>
    <row r="93" spans="1:4" x14ac:dyDescent="0.25">
      <c r="A93" s="2">
        <v>43947</v>
      </c>
      <c r="B93" t="s">
        <v>13</v>
      </c>
      <c r="C93" t="s">
        <v>14</v>
      </c>
      <c r="D93">
        <v>3359</v>
      </c>
    </row>
    <row r="94" spans="1:4" x14ac:dyDescent="0.25">
      <c r="A94" s="2">
        <v>43948</v>
      </c>
      <c r="B94" t="s">
        <v>13</v>
      </c>
      <c r="C94" t="s">
        <v>14</v>
      </c>
      <c r="D94">
        <v>3457</v>
      </c>
    </row>
    <row r="95" spans="1:4" x14ac:dyDescent="0.25">
      <c r="A95" s="2">
        <v>43949</v>
      </c>
      <c r="B95" t="s">
        <v>13</v>
      </c>
      <c r="C95" t="s">
        <v>14</v>
      </c>
      <c r="D95">
        <v>3578</v>
      </c>
    </row>
    <row r="96" spans="1:4" x14ac:dyDescent="0.25">
      <c r="A96" s="2">
        <v>43950</v>
      </c>
      <c r="B96" t="s">
        <v>13</v>
      </c>
      <c r="C96" t="s">
        <v>14</v>
      </c>
      <c r="D96">
        <v>3723</v>
      </c>
    </row>
    <row r="97" spans="1:4" x14ac:dyDescent="0.25">
      <c r="A97" s="2">
        <v>43951</v>
      </c>
      <c r="B97" t="s">
        <v>13</v>
      </c>
      <c r="C97" t="s">
        <v>14</v>
      </c>
      <c r="D97">
        <v>3972</v>
      </c>
    </row>
    <row r="98" spans="1:4" x14ac:dyDescent="0.25">
      <c r="A98" s="2">
        <v>43952</v>
      </c>
      <c r="B98" t="s">
        <v>13</v>
      </c>
      <c r="C98" t="s">
        <v>14</v>
      </c>
      <c r="D98">
        <v>4156</v>
      </c>
    </row>
    <row r="99" spans="1:4" x14ac:dyDescent="0.25">
      <c r="A99" s="2">
        <v>43953</v>
      </c>
      <c r="B99" t="s">
        <v>13</v>
      </c>
      <c r="C99" t="s">
        <v>14</v>
      </c>
      <c r="D99">
        <v>4421</v>
      </c>
    </row>
    <row r="100" spans="1:4" x14ac:dyDescent="0.25">
      <c r="A100" s="2">
        <v>43954</v>
      </c>
      <c r="B100" t="s">
        <v>13</v>
      </c>
      <c r="C100" t="s">
        <v>14</v>
      </c>
      <c r="D100">
        <v>4585</v>
      </c>
    </row>
    <row r="101" spans="1:4" x14ac:dyDescent="0.25">
      <c r="A101" s="2">
        <v>43955</v>
      </c>
      <c r="B101" t="s">
        <v>13</v>
      </c>
      <c r="C101" t="s">
        <v>14</v>
      </c>
      <c r="D101">
        <v>4751</v>
      </c>
    </row>
    <row r="102" spans="1:4" x14ac:dyDescent="0.25">
      <c r="A102" s="2">
        <v>43956</v>
      </c>
      <c r="B102" t="s">
        <v>13</v>
      </c>
      <c r="C102" t="s">
        <v>14</v>
      </c>
      <c r="D102">
        <v>4929</v>
      </c>
    </row>
    <row r="103" spans="1:4" x14ac:dyDescent="0.25">
      <c r="A103" s="2">
        <v>43957</v>
      </c>
      <c r="B103" t="s">
        <v>13</v>
      </c>
      <c r="C103" t="s">
        <v>14</v>
      </c>
      <c r="D103">
        <v>5138</v>
      </c>
    </row>
    <row r="104" spans="1:4" x14ac:dyDescent="0.25">
      <c r="A104" s="2">
        <v>43958</v>
      </c>
      <c r="B104" t="s">
        <v>13</v>
      </c>
      <c r="C104" t="s">
        <v>14</v>
      </c>
      <c r="D104">
        <v>5196</v>
      </c>
    </row>
    <row r="105" spans="1:4" x14ac:dyDescent="0.25">
      <c r="A105" s="2">
        <v>43959</v>
      </c>
      <c r="B105" t="s">
        <v>13</v>
      </c>
      <c r="C105" t="s">
        <v>14</v>
      </c>
      <c r="D105">
        <v>5525</v>
      </c>
    </row>
    <row r="106" spans="1:4" x14ac:dyDescent="0.25">
      <c r="A106" s="2">
        <v>43960</v>
      </c>
      <c r="B106" t="s">
        <v>13</v>
      </c>
      <c r="C106" t="s">
        <v>14</v>
      </c>
      <c r="D106">
        <v>5779</v>
      </c>
    </row>
    <row r="107" spans="1:4" x14ac:dyDescent="0.25">
      <c r="A107" s="2">
        <v>43961</v>
      </c>
      <c r="B107" t="s">
        <v>13</v>
      </c>
      <c r="C107" t="s">
        <v>14</v>
      </c>
      <c r="D107">
        <v>5827</v>
      </c>
    </row>
    <row r="108" spans="1:4" x14ac:dyDescent="0.25">
      <c r="A108" s="2">
        <v>43962</v>
      </c>
      <c r="B108" t="s">
        <v>13</v>
      </c>
      <c r="C108" t="s">
        <v>14</v>
      </c>
      <c r="D108">
        <v>5988</v>
      </c>
    </row>
    <row r="109" spans="1:4" x14ac:dyDescent="0.25">
      <c r="A109" s="2">
        <v>43963</v>
      </c>
      <c r="B109" t="s">
        <v>13</v>
      </c>
      <c r="C109" t="s">
        <v>14</v>
      </c>
      <c r="D109">
        <v>6219</v>
      </c>
    </row>
    <row r="110" spans="1:4" x14ac:dyDescent="0.25">
      <c r="A110" s="2">
        <v>43964</v>
      </c>
      <c r="B110" t="s">
        <v>13</v>
      </c>
      <c r="C110" t="s">
        <v>14</v>
      </c>
      <c r="D110">
        <v>6341</v>
      </c>
    </row>
    <row r="111" spans="1:4" x14ac:dyDescent="0.25">
      <c r="A111" s="2">
        <v>43965</v>
      </c>
      <c r="B111" t="s">
        <v>13</v>
      </c>
      <c r="C111" t="s">
        <v>14</v>
      </c>
      <c r="D111">
        <v>6599</v>
      </c>
    </row>
    <row r="112" spans="1:4" x14ac:dyDescent="0.25">
      <c r="A112" s="2">
        <v>43966</v>
      </c>
      <c r="B112" t="s">
        <v>13</v>
      </c>
      <c r="C112" t="s">
        <v>14</v>
      </c>
      <c r="D112">
        <v>6821</v>
      </c>
    </row>
    <row r="113" spans="1:4" x14ac:dyDescent="0.25">
      <c r="A113" s="2">
        <v>43967</v>
      </c>
      <c r="B113" t="s">
        <v>13</v>
      </c>
      <c r="C113" t="s">
        <v>14</v>
      </c>
      <c r="D113">
        <v>7096</v>
      </c>
    </row>
    <row r="114" spans="1:4" x14ac:dyDescent="0.25">
      <c r="A114" s="2">
        <v>43968</v>
      </c>
      <c r="B114" t="s">
        <v>13</v>
      </c>
      <c r="C114" t="s">
        <v>14</v>
      </c>
      <c r="D114">
        <v>7240</v>
      </c>
    </row>
    <row r="115" spans="1:4" x14ac:dyDescent="0.25">
      <c r="A115" s="2">
        <v>43969</v>
      </c>
      <c r="B115" t="s">
        <v>13</v>
      </c>
      <c r="C115" t="s">
        <v>14</v>
      </c>
      <c r="D115">
        <v>7340</v>
      </c>
    </row>
    <row r="116" spans="1:4" x14ac:dyDescent="0.25">
      <c r="A116" s="2">
        <v>43970</v>
      </c>
      <c r="B116" t="s">
        <v>13</v>
      </c>
      <c r="C116" t="s">
        <v>14</v>
      </c>
      <c r="D116">
        <v>7482</v>
      </c>
    </row>
    <row r="117" spans="1:4" x14ac:dyDescent="0.25">
      <c r="A117" s="2">
        <v>43971</v>
      </c>
      <c r="B117" t="s">
        <v>13</v>
      </c>
      <c r="C117" t="s">
        <v>14</v>
      </c>
      <c r="D117">
        <v>7644</v>
      </c>
    </row>
    <row r="118" spans="1:4" x14ac:dyDescent="0.25">
      <c r="A118" s="2">
        <v>43972</v>
      </c>
      <c r="B118" t="s">
        <v>13</v>
      </c>
      <c r="C118" t="s">
        <v>14</v>
      </c>
      <c r="D118">
        <v>7835</v>
      </c>
    </row>
    <row r="119" spans="1:4" x14ac:dyDescent="0.25">
      <c r="A119" s="2">
        <v>43973</v>
      </c>
      <c r="B119" t="s">
        <v>13</v>
      </c>
      <c r="C119" t="s">
        <v>14</v>
      </c>
      <c r="D119">
        <v>7950</v>
      </c>
    </row>
    <row r="120" spans="1:4" x14ac:dyDescent="0.25">
      <c r="A120" s="2">
        <v>43974</v>
      </c>
      <c r="B120" t="s">
        <v>13</v>
      </c>
      <c r="C120" t="s">
        <v>14</v>
      </c>
      <c r="D120">
        <v>8177</v>
      </c>
    </row>
    <row r="121" spans="1:4" x14ac:dyDescent="0.25">
      <c r="A121" s="2">
        <v>43975</v>
      </c>
      <c r="B121" t="s">
        <v>13</v>
      </c>
      <c r="C121" t="s">
        <v>14</v>
      </c>
      <c r="D121">
        <v>8277</v>
      </c>
    </row>
    <row r="122" spans="1:4" x14ac:dyDescent="0.25">
      <c r="A122" s="2">
        <v>43976</v>
      </c>
      <c r="B122" t="s">
        <v>13</v>
      </c>
      <c r="C122" t="s">
        <v>14</v>
      </c>
      <c r="D122">
        <v>8379</v>
      </c>
    </row>
    <row r="123" spans="1:4" x14ac:dyDescent="0.25">
      <c r="A123" s="2">
        <v>43977</v>
      </c>
      <c r="B123" t="s">
        <v>13</v>
      </c>
      <c r="C123" t="s">
        <v>14</v>
      </c>
      <c r="D123">
        <v>8448</v>
      </c>
    </row>
    <row r="124" spans="1:4" x14ac:dyDescent="0.25">
      <c r="A124" s="2">
        <v>43978</v>
      </c>
      <c r="B124" t="s">
        <v>13</v>
      </c>
      <c r="C124" t="s">
        <v>14</v>
      </c>
      <c r="D124">
        <v>8627</v>
      </c>
    </row>
    <row r="125" spans="1:4" x14ac:dyDescent="0.25">
      <c r="A125" s="2">
        <v>43979</v>
      </c>
      <c r="B125" t="s">
        <v>13</v>
      </c>
      <c r="C125" t="s">
        <v>14</v>
      </c>
      <c r="D125">
        <v>8896</v>
      </c>
    </row>
    <row r="126" spans="1:4" x14ac:dyDescent="0.25">
      <c r="A126" s="2">
        <v>43980</v>
      </c>
      <c r="B126" t="s">
        <v>13</v>
      </c>
      <c r="C126" t="s">
        <v>14</v>
      </c>
      <c r="D126">
        <v>9112</v>
      </c>
    </row>
    <row r="127" spans="1:4" x14ac:dyDescent="0.25">
      <c r="A127" s="2">
        <v>43981</v>
      </c>
      <c r="B127" t="s">
        <v>13</v>
      </c>
      <c r="C127" t="s">
        <v>14</v>
      </c>
      <c r="D127">
        <v>9522</v>
      </c>
    </row>
    <row r="128" spans="1:4" x14ac:dyDescent="0.25">
      <c r="A128" s="2">
        <v>43982</v>
      </c>
      <c r="B128" t="s">
        <v>13</v>
      </c>
      <c r="C128" t="s">
        <v>14</v>
      </c>
      <c r="D128">
        <v>9815</v>
      </c>
    </row>
    <row r="129" spans="1:4" x14ac:dyDescent="0.25">
      <c r="A129" s="2">
        <v>43983</v>
      </c>
      <c r="B129" t="s">
        <v>13</v>
      </c>
      <c r="C129" t="s">
        <v>14</v>
      </c>
      <c r="D129">
        <v>9937</v>
      </c>
    </row>
    <row r="130" spans="1:4" x14ac:dyDescent="0.25">
      <c r="A130" s="2">
        <v>43984</v>
      </c>
      <c r="B130" t="s">
        <v>13</v>
      </c>
      <c r="C130" t="s">
        <v>14</v>
      </c>
      <c r="D130">
        <v>10536</v>
      </c>
    </row>
    <row r="131" spans="1:4" x14ac:dyDescent="0.25">
      <c r="A131" s="2">
        <v>43985</v>
      </c>
      <c r="B131" t="s">
        <v>13</v>
      </c>
      <c r="C131" t="s">
        <v>14</v>
      </c>
      <c r="D131">
        <v>11068</v>
      </c>
    </row>
    <row r="132" spans="1:4" x14ac:dyDescent="0.25">
      <c r="A132" s="2">
        <v>43986</v>
      </c>
      <c r="B132" t="s">
        <v>13</v>
      </c>
      <c r="C132" t="s">
        <v>14</v>
      </c>
      <c r="D132">
        <v>11229</v>
      </c>
    </row>
    <row r="133" spans="1:4" x14ac:dyDescent="0.25">
      <c r="A133" s="2">
        <v>43987</v>
      </c>
      <c r="B133" t="s">
        <v>13</v>
      </c>
      <c r="C133" t="s">
        <v>14</v>
      </c>
      <c r="D133">
        <v>12091</v>
      </c>
    </row>
    <row r="134" spans="1:4" x14ac:dyDescent="0.25">
      <c r="A134" s="2">
        <v>43988</v>
      </c>
      <c r="B134" t="s">
        <v>13</v>
      </c>
      <c r="C134" t="s">
        <v>14</v>
      </c>
      <c r="D134">
        <v>12761</v>
      </c>
    </row>
    <row r="135" spans="1:4" x14ac:dyDescent="0.25">
      <c r="A135" s="2">
        <v>43989</v>
      </c>
      <c r="B135" t="s">
        <v>13</v>
      </c>
      <c r="C135" t="s">
        <v>14</v>
      </c>
      <c r="D135">
        <v>13498</v>
      </c>
    </row>
    <row r="136" spans="1:4" x14ac:dyDescent="0.25">
      <c r="A136" s="2">
        <v>43990</v>
      </c>
      <c r="B136" t="s">
        <v>13</v>
      </c>
      <c r="C136" t="s">
        <v>14</v>
      </c>
      <c r="D136">
        <v>14003</v>
      </c>
    </row>
    <row r="137" spans="1:4" x14ac:dyDescent="0.25">
      <c r="A137" s="2">
        <v>43991</v>
      </c>
      <c r="B137" t="s">
        <v>13</v>
      </c>
      <c r="C137" t="s">
        <v>14</v>
      </c>
      <c r="D137">
        <v>14374</v>
      </c>
    </row>
    <row r="138" spans="1:4" x14ac:dyDescent="0.25">
      <c r="A138" s="2">
        <v>43992</v>
      </c>
      <c r="B138" t="s">
        <v>13</v>
      </c>
      <c r="C138" t="s">
        <v>14</v>
      </c>
      <c r="D138">
        <v>15282</v>
      </c>
    </row>
    <row r="139" spans="1:4" x14ac:dyDescent="0.25">
      <c r="A139" s="2">
        <v>43993</v>
      </c>
      <c r="B139" t="s">
        <v>13</v>
      </c>
      <c r="C139" t="s">
        <v>14</v>
      </c>
      <c r="D139">
        <v>16148</v>
      </c>
    </row>
    <row r="140" spans="1:4" x14ac:dyDescent="0.25">
      <c r="A140" s="2">
        <v>43994</v>
      </c>
      <c r="B140" t="s">
        <v>13</v>
      </c>
      <c r="C140" t="s">
        <v>14</v>
      </c>
      <c r="D140">
        <v>17023</v>
      </c>
    </row>
    <row r="141" spans="1:4" x14ac:dyDescent="0.25">
      <c r="A141" s="2">
        <v>43995</v>
      </c>
      <c r="B141" t="s">
        <v>13</v>
      </c>
      <c r="C141" t="s">
        <v>14</v>
      </c>
      <c r="D141">
        <v>17791</v>
      </c>
    </row>
    <row r="142" spans="1:4" x14ac:dyDescent="0.25">
      <c r="A142" s="2">
        <v>43996</v>
      </c>
      <c r="B142" t="s">
        <v>13</v>
      </c>
      <c r="C142" t="s">
        <v>14</v>
      </c>
      <c r="D142">
        <v>18692</v>
      </c>
    </row>
    <row r="143" spans="1:4" x14ac:dyDescent="0.25">
      <c r="A143" s="2">
        <v>43997</v>
      </c>
      <c r="B143" t="s">
        <v>13</v>
      </c>
      <c r="C143" t="s">
        <v>14</v>
      </c>
      <c r="D143">
        <v>19372</v>
      </c>
    </row>
    <row r="144" spans="1:4" x14ac:dyDescent="0.25">
      <c r="A144" s="2">
        <v>43998</v>
      </c>
      <c r="B144" t="s">
        <v>13</v>
      </c>
      <c r="C144" t="s">
        <v>14</v>
      </c>
      <c r="D144">
        <v>20775</v>
      </c>
    </row>
    <row r="145" spans="1:4" x14ac:dyDescent="0.25">
      <c r="A145" s="2">
        <v>43999</v>
      </c>
      <c r="B145" t="s">
        <v>13</v>
      </c>
      <c r="C145" t="s">
        <v>14</v>
      </c>
      <c r="D145">
        <v>22272</v>
      </c>
    </row>
    <row r="146" spans="1:4" x14ac:dyDescent="0.25">
      <c r="A146" s="2">
        <v>44000</v>
      </c>
      <c r="B146" t="s">
        <v>13</v>
      </c>
      <c r="C146" t="s">
        <v>14</v>
      </c>
      <c r="D146">
        <v>23890</v>
      </c>
    </row>
    <row r="147" spans="1:4" x14ac:dyDescent="0.25">
      <c r="A147" s="2">
        <v>44001</v>
      </c>
      <c r="B147" t="s">
        <v>13</v>
      </c>
      <c r="C147" t="s">
        <v>14</v>
      </c>
      <c r="D147">
        <v>25999</v>
      </c>
    </row>
    <row r="148" spans="1:4" x14ac:dyDescent="0.25">
      <c r="A148" s="2">
        <v>44002</v>
      </c>
      <c r="B148" t="s">
        <v>13</v>
      </c>
      <c r="C148" t="s">
        <v>14</v>
      </c>
      <c r="D148">
        <v>28303</v>
      </c>
    </row>
    <row r="149" spans="1:4" x14ac:dyDescent="0.25">
      <c r="A149" s="2">
        <v>44003</v>
      </c>
      <c r="B149" t="s">
        <v>13</v>
      </c>
      <c r="C149" t="s">
        <v>14</v>
      </c>
      <c r="D149">
        <v>30136</v>
      </c>
    </row>
    <row r="150" spans="1:4" x14ac:dyDescent="0.25">
      <c r="A150" s="2">
        <v>44004</v>
      </c>
      <c r="B150" t="s">
        <v>13</v>
      </c>
      <c r="C150" t="s">
        <v>14</v>
      </c>
      <c r="D150">
        <v>31650</v>
      </c>
    </row>
    <row r="151" spans="1:4" x14ac:dyDescent="0.25">
      <c r="A151" s="2">
        <v>44005</v>
      </c>
      <c r="B151" t="s">
        <v>13</v>
      </c>
      <c r="C151" t="s">
        <v>14</v>
      </c>
      <c r="D151">
        <v>33883</v>
      </c>
    </row>
    <row r="152" spans="1:4" x14ac:dyDescent="0.25">
      <c r="A152" s="2">
        <v>44006</v>
      </c>
      <c r="B152" t="s">
        <v>13</v>
      </c>
      <c r="C152" t="s">
        <v>14</v>
      </c>
      <c r="D152">
        <v>34993</v>
      </c>
    </row>
    <row r="153" spans="1:4" x14ac:dyDescent="0.25">
      <c r="A153" s="2">
        <v>44007</v>
      </c>
      <c r="B153" t="s">
        <v>13</v>
      </c>
      <c r="C153" t="s">
        <v>14</v>
      </c>
      <c r="D153">
        <v>37135</v>
      </c>
    </row>
    <row r="154" spans="1:4" x14ac:dyDescent="0.25">
      <c r="A154" s="2">
        <v>44008</v>
      </c>
      <c r="B154" t="s">
        <v>13</v>
      </c>
      <c r="C154" t="s">
        <v>14</v>
      </c>
      <c r="D154">
        <v>39626</v>
      </c>
    </row>
    <row r="155" spans="1:4" x14ac:dyDescent="0.25">
      <c r="A155" s="2">
        <v>44009</v>
      </c>
      <c r="B155" t="s">
        <v>13</v>
      </c>
      <c r="C155" t="s">
        <v>14</v>
      </c>
      <c r="D155">
        <v>42374</v>
      </c>
    </row>
    <row r="156" spans="1:4" x14ac:dyDescent="0.25">
      <c r="A156" s="2">
        <v>44010</v>
      </c>
      <c r="B156" t="s">
        <v>13</v>
      </c>
      <c r="C156" t="s">
        <v>14</v>
      </c>
      <c r="D156">
        <v>44962</v>
      </c>
    </row>
    <row r="157" spans="1:4" x14ac:dyDescent="0.25">
      <c r="A157" s="2">
        <v>44011</v>
      </c>
      <c r="B157" t="s">
        <v>13</v>
      </c>
      <c r="C157" t="s">
        <v>14</v>
      </c>
      <c r="D157">
        <v>45178</v>
      </c>
    </row>
    <row r="158" spans="1:4" x14ac:dyDescent="0.25">
      <c r="A158" s="2">
        <v>44012</v>
      </c>
      <c r="B158" t="s">
        <v>13</v>
      </c>
      <c r="C158" t="s">
        <v>14</v>
      </c>
      <c r="D158">
        <v>48710</v>
      </c>
    </row>
    <row r="159" spans="1:4" x14ac:dyDescent="0.25">
      <c r="A159" s="2">
        <v>44013</v>
      </c>
      <c r="B159" t="s">
        <v>13</v>
      </c>
      <c r="C159" t="s">
        <v>14</v>
      </c>
      <c r="D159">
        <v>52266</v>
      </c>
    </row>
    <row r="160" spans="1:4" x14ac:dyDescent="0.25">
      <c r="A160" s="2">
        <v>44014</v>
      </c>
      <c r="B160" t="s">
        <v>13</v>
      </c>
      <c r="C160" t="s">
        <v>14</v>
      </c>
      <c r="D160">
        <v>54757</v>
      </c>
    </row>
    <row r="161" spans="1:4" x14ac:dyDescent="0.25">
      <c r="A161" s="2">
        <v>44015</v>
      </c>
      <c r="B161" t="s">
        <v>13</v>
      </c>
      <c r="C161" t="s">
        <v>14</v>
      </c>
      <c r="D161">
        <v>57929</v>
      </c>
    </row>
    <row r="162" spans="1:4" x14ac:dyDescent="0.25">
      <c r="A162" s="2">
        <v>44016</v>
      </c>
      <c r="B162" t="s">
        <v>13</v>
      </c>
      <c r="C162" t="s">
        <v>14</v>
      </c>
      <c r="D162">
        <v>59829</v>
      </c>
    </row>
    <row r="163" spans="1:4" x14ac:dyDescent="0.25">
      <c r="A163" s="2">
        <v>44017</v>
      </c>
      <c r="B163" t="s">
        <v>13</v>
      </c>
      <c r="C163" t="s">
        <v>14</v>
      </c>
      <c r="D163">
        <v>62296</v>
      </c>
    </row>
    <row r="164" spans="1:4" x14ac:dyDescent="0.25">
      <c r="A164" s="2">
        <v>44018</v>
      </c>
      <c r="B164" t="s">
        <v>13</v>
      </c>
      <c r="C164" t="s">
        <v>14</v>
      </c>
      <c r="D164">
        <v>64915</v>
      </c>
    </row>
    <row r="165" spans="1:4" x14ac:dyDescent="0.25">
      <c r="A165" s="2">
        <v>44019</v>
      </c>
      <c r="B165" t="s">
        <v>13</v>
      </c>
      <c r="C165" t="s">
        <v>14</v>
      </c>
      <c r="D165">
        <v>67543</v>
      </c>
    </row>
    <row r="166" spans="1:4" x14ac:dyDescent="0.25">
      <c r="A166" s="2">
        <v>44020</v>
      </c>
      <c r="B166" t="s">
        <v>13</v>
      </c>
      <c r="C166" t="s">
        <v>14</v>
      </c>
      <c r="D166">
        <v>70128</v>
      </c>
    </row>
    <row r="167" spans="1:4" x14ac:dyDescent="0.25">
      <c r="A167" s="2">
        <v>44021</v>
      </c>
      <c r="B167" t="s">
        <v>13</v>
      </c>
      <c r="C167" t="s">
        <v>14</v>
      </c>
      <c r="D167">
        <v>73165</v>
      </c>
    </row>
    <row r="168" spans="1:4" x14ac:dyDescent="0.25">
      <c r="A168" s="2">
        <v>44022</v>
      </c>
      <c r="B168" t="s">
        <v>13</v>
      </c>
      <c r="C168" t="s">
        <v>14</v>
      </c>
      <c r="D168">
        <v>76328</v>
      </c>
    </row>
    <row r="169" spans="1:4" x14ac:dyDescent="0.25">
      <c r="A169" s="2">
        <v>44023</v>
      </c>
      <c r="B169" t="s">
        <v>13</v>
      </c>
      <c r="C169" t="s">
        <v>14</v>
      </c>
      <c r="D169">
        <v>78481</v>
      </c>
    </row>
    <row r="170" spans="1:4" x14ac:dyDescent="0.25">
      <c r="A170" s="2">
        <v>44024</v>
      </c>
      <c r="B170" t="s">
        <v>13</v>
      </c>
      <c r="C170" t="s">
        <v>14</v>
      </c>
      <c r="D170">
        <v>80146</v>
      </c>
    </row>
    <row r="171" spans="1:4" x14ac:dyDescent="0.25">
      <c r="A171" s="2">
        <v>44025</v>
      </c>
      <c r="B171" t="s">
        <v>13</v>
      </c>
      <c r="C171" t="s">
        <v>14</v>
      </c>
      <c r="D171">
        <v>81216</v>
      </c>
    </row>
    <row r="172" spans="1:4" x14ac:dyDescent="0.25">
      <c r="A172" s="2">
        <v>44026</v>
      </c>
      <c r="B172" t="s">
        <v>13</v>
      </c>
      <c r="C172" t="s">
        <v>14</v>
      </c>
      <c r="D172">
        <v>84233</v>
      </c>
    </row>
    <row r="173" spans="1:4" x14ac:dyDescent="0.25">
      <c r="A173" s="2">
        <v>44027</v>
      </c>
      <c r="B173" t="s">
        <v>13</v>
      </c>
      <c r="C173" t="s">
        <v>14</v>
      </c>
      <c r="D173">
        <v>86483</v>
      </c>
    </row>
    <row r="174" spans="1:4" x14ac:dyDescent="0.25">
      <c r="A174" s="2">
        <v>44028</v>
      </c>
      <c r="B174" t="s">
        <v>13</v>
      </c>
      <c r="C174" t="s">
        <v>14</v>
      </c>
      <c r="D174">
        <v>88954</v>
      </c>
    </row>
    <row r="175" spans="1:4" x14ac:dyDescent="0.25">
      <c r="A175" s="2">
        <v>44029</v>
      </c>
      <c r="B175" t="s">
        <v>13</v>
      </c>
      <c r="C175" t="s">
        <v>14</v>
      </c>
      <c r="D175">
        <v>91863</v>
      </c>
    </row>
    <row r="176" spans="1:4" x14ac:dyDescent="0.25">
      <c r="A176" s="2">
        <v>44030</v>
      </c>
      <c r="B176" t="s">
        <v>13</v>
      </c>
      <c r="C176" t="s">
        <v>14</v>
      </c>
      <c r="D176">
        <v>93870</v>
      </c>
    </row>
    <row r="177" spans="1:4" x14ac:dyDescent="0.25">
      <c r="A177" s="2">
        <v>44031</v>
      </c>
      <c r="B177" t="s">
        <v>13</v>
      </c>
      <c r="C177" t="s">
        <v>14</v>
      </c>
      <c r="D177">
        <v>95471</v>
      </c>
    </row>
    <row r="178" spans="1:4" x14ac:dyDescent="0.25">
      <c r="A178" s="2">
        <v>44032</v>
      </c>
      <c r="B178" t="s">
        <v>13</v>
      </c>
      <c r="C178" t="s">
        <v>14</v>
      </c>
      <c r="D178">
        <v>96711</v>
      </c>
    </row>
    <row r="179" spans="1:4" x14ac:dyDescent="0.25">
      <c r="A179" s="2">
        <v>44033</v>
      </c>
      <c r="B179" t="s">
        <v>13</v>
      </c>
      <c r="C179" t="s">
        <v>14</v>
      </c>
      <c r="D179">
        <v>98988</v>
      </c>
    </row>
    <row r="180" spans="1:4" x14ac:dyDescent="0.25">
      <c r="A180" s="2">
        <v>44034</v>
      </c>
      <c r="B180" t="s">
        <v>13</v>
      </c>
      <c r="C180" t="s">
        <v>14</v>
      </c>
      <c r="D180">
        <v>100543</v>
      </c>
    </row>
    <row r="181" spans="1:4" x14ac:dyDescent="0.25">
      <c r="A181" s="2">
        <v>44035</v>
      </c>
      <c r="B181" t="s">
        <v>13</v>
      </c>
      <c r="C181" t="s">
        <v>14</v>
      </c>
      <c r="D181">
        <v>102247</v>
      </c>
    </row>
    <row r="182" spans="1:4" x14ac:dyDescent="0.25">
      <c r="A182" s="2">
        <v>44036</v>
      </c>
      <c r="B182" t="s">
        <v>13</v>
      </c>
      <c r="C182" t="s">
        <v>14</v>
      </c>
      <c r="D182">
        <v>104613</v>
      </c>
    </row>
    <row r="183" spans="1:4" x14ac:dyDescent="0.25">
      <c r="A183" s="2">
        <v>44037</v>
      </c>
      <c r="B183" t="s">
        <v>13</v>
      </c>
      <c r="C183" t="s">
        <v>14</v>
      </c>
      <c r="D183">
        <v>107291</v>
      </c>
    </row>
    <row r="184" spans="1:4" x14ac:dyDescent="0.25">
      <c r="A184" s="2">
        <v>44038</v>
      </c>
      <c r="B184" t="s">
        <v>13</v>
      </c>
      <c r="C184" t="s">
        <v>14</v>
      </c>
      <c r="D184">
        <v>108677</v>
      </c>
    </row>
    <row r="185" spans="1:4" x14ac:dyDescent="0.25">
      <c r="A185" s="2">
        <v>44039</v>
      </c>
      <c r="B185" t="s">
        <v>13</v>
      </c>
      <c r="C185" t="s">
        <v>14</v>
      </c>
      <c r="D185">
        <v>109988</v>
      </c>
    </row>
    <row r="186" spans="1:4" x14ac:dyDescent="0.25">
      <c r="A186" s="2">
        <v>44040</v>
      </c>
      <c r="B186" t="s">
        <v>13</v>
      </c>
      <c r="C186" t="s">
        <v>14</v>
      </c>
      <c r="D186">
        <v>111446</v>
      </c>
    </row>
    <row r="187" spans="1:4" x14ac:dyDescent="0.25">
      <c r="A187" s="2">
        <v>44041</v>
      </c>
      <c r="B187" t="s">
        <v>13</v>
      </c>
      <c r="C187" t="s">
        <v>14</v>
      </c>
      <c r="D187">
        <v>113148</v>
      </c>
    </row>
    <row r="188" spans="1:4" x14ac:dyDescent="0.25">
      <c r="A188" s="2">
        <v>44042</v>
      </c>
      <c r="B188" t="s">
        <v>13</v>
      </c>
      <c r="C188" t="s">
        <v>14</v>
      </c>
      <c r="D188">
        <v>114852</v>
      </c>
    </row>
    <row r="189" spans="1:4" x14ac:dyDescent="0.25">
      <c r="A189" s="2">
        <v>44043</v>
      </c>
      <c r="B189" t="s">
        <v>13</v>
      </c>
      <c r="C189" t="s">
        <v>14</v>
      </c>
      <c r="D189">
        <v>117293</v>
      </c>
    </row>
    <row r="190" spans="1:4" x14ac:dyDescent="0.25">
      <c r="A190" s="2">
        <v>44044</v>
      </c>
      <c r="B190" t="s">
        <v>13</v>
      </c>
      <c r="C190" t="s">
        <v>14</v>
      </c>
      <c r="D190">
        <v>119295</v>
      </c>
    </row>
    <row r="191" spans="1:4" x14ac:dyDescent="0.25">
      <c r="A191" s="2">
        <v>44045</v>
      </c>
      <c r="B191" t="s">
        <v>13</v>
      </c>
      <c r="C191" t="s">
        <v>14</v>
      </c>
      <c r="D191">
        <v>120279</v>
      </c>
    </row>
    <row r="192" spans="1:4" x14ac:dyDescent="0.25">
      <c r="A192" s="2">
        <v>44046</v>
      </c>
      <c r="B192" t="s">
        <v>13</v>
      </c>
      <c r="C192" t="s">
        <v>14</v>
      </c>
      <c r="D192">
        <v>120960</v>
      </c>
    </row>
    <row r="193" spans="1:4" x14ac:dyDescent="0.25">
      <c r="A193" s="2">
        <v>44047</v>
      </c>
      <c r="B193" t="s">
        <v>13</v>
      </c>
      <c r="C193" t="s">
        <v>14</v>
      </c>
      <c r="D193">
        <v>121789</v>
      </c>
    </row>
    <row r="194" spans="1:4" x14ac:dyDescent="0.25">
      <c r="A194" s="2">
        <v>44048</v>
      </c>
      <c r="B194" t="s">
        <v>13</v>
      </c>
      <c r="C194" t="s">
        <v>14</v>
      </c>
      <c r="D194">
        <v>123082</v>
      </c>
    </row>
    <row r="195" spans="1:4" x14ac:dyDescent="0.25">
      <c r="A195" s="2">
        <v>44049</v>
      </c>
      <c r="B195" t="s">
        <v>13</v>
      </c>
      <c r="C195" t="s">
        <v>14</v>
      </c>
      <c r="D195">
        <v>124022</v>
      </c>
    </row>
    <row r="196" spans="1:4" x14ac:dyDescent="0.25">
      <c r="A196" s="2">
        <v>44050</v>
      </c>
      <c r="B196" t="s">
        <v>13</v>
      </c>
      <c r="C196" t="s">
        <v>14</v>
      </c>
      <c r="D196">
        <v>124924</v>
      </c>
    </row>
    <row r="197" spans="1:4" x14ac:dyDescent="0.25">
      <c r="A197" s="2">
        <v>44051</v>
      </c>
      <c r="B197" t="s">
        <v>13</v>
      </c>
      <c r="C197" t="s">
        <v>14</v>
      </c>
      <c r="D197">
        <v>125545</v>
      </c>
    </row>
    <row r="198" spans="1:4" x14ac:dyDescent="0.25">
      <c r="A198" s="2">
        <v>44052</v>
      </c>
      <c r="B198" t="s">
        <v>13</v>
      </c>
      <c r="C198" t="s">
        <v>14</v>
      </c>
      <c r="D198">
        <v>126053</v>
      </c>
    </row>
    <row r="199" spans="1:4" x14ac:dyDescent="0.25">
      <c r="A199" s="2">
        <v>44053</v>
      </c>
      <c r="B199" t="s">
        <v>13</v>
      </c>
      <c r="C199" t="s">
        <v>14</v>
      </c>
      <c r="D199">
        <v>126371</v>
      </c>
    </row>
    <row r="200" spans="1:4" x14ac:dyDescent="0.25">
      <c r="A200" s="2">
        <v>44054</v>
      </c>
      <c r="B200" t="s">
        <v>13</v>
      </c>
      <c r="C200" t="s">
        <v>14</v>
      </c>
      <c r="D200">
        <v>126791</v>
      </c>
    </row>
    <row r="201" spans="1:4" x14ac:dyDescent="0.25">
      <c r="A201" s="2">
        <v>44055</v>
      </c>
      <c r="B201" t="s">
        <v>13</v>
      </c>
      <c r="C201" t="s">
        <v>14</v>
      </c>
      <c r="D201">
        <v>127188</v>
      </c>
    </row>
    <row r="202" spans="1:4" x14ac:dyDescent="0.25">
      <c r="A202" s="2">
        <v>44056</v>
      </c>
      <c r="B202" t="s">
        <v>13</v>
      </c>
      <c r="C202" t="s">
        <v>14</v>
      </c>
      <c r="D202">
        <v>127768</v>
      </c>
    </row>
    <row r="203" spans="1:4" x14ac:dyDescent="0.25">
      <c r="A203" s="2">
        <v>44057</v>
      </c>
      <c r="B203" t="s">
        <v>13</v>
      </c>
      <c r="C203" t="s">
        <v>14</v>
      </c>
      <c r="D203">
        <v>128352</v>
      </c>
    </row>
    <row r="204" spans="1:4" x14ac:dyDescent="0.25">
      <c r="A204" s="2">
        <v>44058</v>
      </c>
      <c r="B204" t="s">
        <v>13</v>
      </c>
      <c r="C204" t="s">
        <v>14</v>
      </c>
      <c r="D204">
        <v>128865</v>
      </c>
    </row>
    <row r="205" spans="1:4" x14ac:dyDescent="0.25">
      <c r="A205" s="2">
        <v>44059</v>
      </c>
      <c r="B205" t="s">
        <v>13</v>
      </c>
      <c r="C205" t="s">
        <v>14</v>
      </c>
      <c r="D205">
        <v>129385</v>
      </c>
    </row>
    <row r="206" spans="1:4" x14ac:dyDescent="0.25">
      <c r="A206" s="2">
        <v>44060</v>
      </c>
      <c r="B206" t="s">
        <v>13</v>
      </c>
      <c r="C206" t="s">
        <v>14</v>
      </c>
      <c r="D206">
        <v>129562</v>
      </c>
    </row>
    <row r="207" spans="1:4" x14ac:dyDescent="0.25">
      <c r="A207" s="2">
        <v>44061</v>
      </c>
      <c r="B207" t="s">
        <v>13</v>
      </c>
      <c r="C207" t="s">
        <v>14</v>
      </c>
      <c r="D207">
        <v>129958</v>
      </c>
    </row>
    <row r="208" spans="1:4" x14ac:dyDescent="0.25">
      <c r="A208" s="2">
        <v>44062</v>
      </c>
      <c r="B208" t="s">
        <v>13</v>
      </c>
      <c r="C208" t="s">
        <v>14</v>
      </c>
      <c r="D208">
        <v>130384</v>
      </c>
    </row>
    <row r="209" spans="1:4" x14ac:dyDescent="0.25">
      <c r="A209" s="2">
        <v>44063</v>
      </c>
      <c r="B209" t="s">
        <v>13</v>
      </c>
      <c r="C209" t="s">
        <v>14</v>
      </c>
      <c r="D209">
        <v>130800</v>
      </c>
    </row>
    <row r="210" spans="1:4" x14ac:dyDescent="0.25">
      <c r="A210" s="2">
        <v>44064</v>
      </c>
      <c r="B210" t="s">
        <v>13</v>
      </c>
      <c r="C210" t="s">
        <v>14</v>
      </c>
      <c r="D210">
        <v>131166</v>
      </c>
    </row>
    <row r="211" spans="1:4" x14ac:dyDescent="0.25">
      <c r="A211" s="2">
        <v>44065</v>
      </c>
      <c r="B211" t="s">
        <v>13</v>
      </c>
      <c r="C211" t="s">
        <v>14</v>
      </c>
      <c r="D211">
        <v>131685</v>
      </c>
    </row>
    <row r="212" spans="1:4" x14ac:dyDescent="0.25">
      <c r="A212" s="2">
        <v>44066</v>
      </c>
      <c r="B212" t="s">
        <v>13</v>
      </c>
      <c r="C212" t="s">
        <v>14</v>
      </c>
      <c r="D212">
        <v>131787</v>
      </c>
    </row>
    <row r="213" spans="1:4" x14ac:dyDescent="0.25">
      <c r="A213" s="2">
        <v>44067</v>
      </c>
      <c r="B213" t="s">
        <v>13</v>
      </c>
      <c r="C213" t="s">
        <v>14</v>
      </c>
      <c r="D213">
        <v>131962</v>
      </c>
    </row>
    <row r="214" spans="1:4" x14ac:dyDescent="0.25">
      <c r="A214" s="2">
        <v>44068</v>
      </c>
      <c r="B214" t="s">
        <v>13</v>
      </c>
      <c r="C214" t="s">
        <v>14</v>
      </c>
      <c r="D214">
        <v>132290</v>
      </c>
    </row>
    <row r="215" spans="1:4" x14ac:dyDescent="0.25">
      <c r="A215" s="2">
        <v>44069</v>
      </c>
      <c r="B215" t="s">
        <v>13</v>
      </c>
      <c r="C215" t="s">
        <v>14</v>
      </c>
      <c r="D215">
        <v>132434</v>
      </c>
    </row>
    <row r="216" spans="1:4" x14ac:dyDescent="0.25">
      <c r="A216" s="2">
        <v>44070</v>
      </c>
      <c r="B216" t="s">
        <v>13</v>
      </c>
      <c r="C216" t="s">
        <v>14</v>
      </c>
      <c r="D216">
        <v>132704</v>
      </c>
    </row>
    <row r="217" spans="1:4" x14ac:dyDescent="0.25">
      <c r="A217" s="2">
        <v>44071</v>
      </c>
      <c r="B217" t="s">
        <v>13</v>
      </c>
      <c r="C217" t="s">
        <v>14</v>
      </c>
      <c r="D217">
        <v>132986</v>
      </c>
    </row>
    <row r="218" spans="1:4" x14ac:dyDescent="0.25">
      <c r="A218" s="2">
        <v>44072</v>
      </c>
      <c r="B218" t="s">
        <v>13</v>
      </c>
      <c r="C218" t="s">
        <v>14</v>
      </c>
      <c r="D218">
        <v>133389</v>
      </c>
    </row>
    <row r="219" spans="1:4" x14ac:dyDescent="0.25">
      <c r="A219" s="2">
        <v>44073</v>
      </c>
      <c r="B219" t="s">
        <v>13</v>
      </c>
      <c r="C219" t="s">
        <v>14</v>
      </c>
      <c r="D219">
        <v>133641</v>
      </c>
    </row>
    <row r="220" spans="1:4" x14ac:dyDescent="0.25">
      <c r="A220" s="2">
        <v>44074</v>
      </c>
      <c r="B220" t="s">
        <v>13</v>
      </c>
      <c r="C220" t="s">
        <v>14</v>
      </c>
      <c r="D220">
        <v>133728</v>
      </c>
    </row>
    <row r="221" spans="1:4" x14ac:dyDescent="0.25">
      <c r="A221" s="2">
        <v>44075</v>
      </c>
      <c r="B221" t="s">
        <v>13</v>
      </c>
      <c r="C221" t="s">
        <v>14</v>
      </c>
      <c r="D221">
        <v>134004</v>
      </c>
    </row>
    <row r="222" spans="1:4" x14ac:dyDescent="0.25">
      <c r="A222" s="2">
        <v>44076</v>
      </c>
      <c r="B222" t="s">
        <v>13</v>
      </c>
      <c r="C222" t="s">
        <v>14</v>
      </c>
      <c r="D222">
        <v>134346</v>
      </c>
    </row>
    <row r="223" spans="1:4" x14ac:dyDescent="0.25">
      <c r="A223" s="2">
        <v>44077</v>
      </c>
      <c r="B223" t="s">
        <v>13</v>
      </c>
      <c r="C223" t="s">
        <v>14</v>
      </c>
      <c r="D223">
        <v>135109</v>
      </c>
    </row>
    <row r="224" spans="1:4" x14ac:dyDescent="0.25">
      <c r="A224" s="2">
        <v>44078</v>
      </c>
      <c r="B224" t="s">
        <v>13</v>
      </c>
      <c r="C224" t="s">
        <v>14</v>
      </c>
      <c r="D224">
        <v>135495</v>
      </c>
    </row>
    <row r="225" spans="1:4" x14ac:dyDescent="0.25">
      <c r="A225" s="2">
        <v>44079</v>
      </c>
      <c r="B225" t="s">
        <v>13</v>
      </c>
      <c r="C225" t="s">
        <v>14</v>
      </c>
      <c r="D225">
        <v>135856</v>
      </c>
    </row>
    <row r="226" spans="1:4" x14ac:dyDescent="0.25">
      <c r="A226" s="2">
        <v>44080</v>
      </c>
      <c r="B226" t="s">
        <v>13</v>
      </c>
      <c r="C226" t="s">
        <v>14</v>
      </c>
      <c r="D226">
        <v>135964</v>
      </c>
    </row>
    <row r="227" spans="1:4" x14ac:dyDescent="0.25">
      <c r="A227" s="2">
        <v>44081</v>
      </c>
      <c r="B227" t="s">
        <v>13</v>
      </c>
      <c r="C227" t="s">
        <v>14</v>
      </c>
      <c r="D227">
        <v>136004</v>
      </c>
    </row>
    <row r="228" spans="1:4" x14ac:dyDescent="0.25">
      <c r="A228" s="2">
        <v>44082</v>
      </c>
      <c r="B228" t="s">
        <v>13</v>
      </c>
      <c r="C228" t="s">
        <v>14</v>
      </c>
      <c r="D228">
        <v>136040</v>
      </c>
    </row>
    <row r="229" spans="1:4" x14ac:dyDescent="0.25">
      <c r="A229" s="2">
        <v>44083</v>
      </c>
      <c r="B229" t="s">
        <v>13</v>
      </c>
      <c r="C229" t="s">
        <v>14</v>
      </c>
      <c r="D229">
        <v>136324</v>
      </c>
    </row>
    <row r="230" spans="1:4" x14ac:dyDescent="0.25">
      <c r="A230" s="2">
        <v>44084</v>
      </c>
      <c r="B230" t="s">
        <v>13</v>
      </c>
      <c r="C230" t="s">
        <v>14</v>
      </c>
      <c r="D230">
        <v>136571</v>
      </c>
    </row>
    <row r="231" spans="1:4" x14ac:dyDescent="0.25">
      <c r="A231" s="2">
        <v>44085</v>
      </c>
      <c r="B231" t="s">
        <v>13</v>
      </c>
      <c r="C231" t="s">
        <v>14</v>
      </c>
      <c r="D231">
        <v>136887</v>
      </c>
    </row>
    <row r="232" spans="1:4" x14ac:dyDescent="0.25">
      <c r="A232" s="2">
        <v>44086</v>
      </c>
      <c r="B232" t="s">
        <v>13</v>
      </c>
      <c r="C232" t="s">
        <v>14</v>
      </c>
      <c r="D232">
        <v>137292</v>
      </c>
    </row>
    <row r="233" spans="1:4" x14ac:dyDescent="0.25">
      <c r="A233" s="2">
        <v>44087</v>
      </c>
      <c r="B233" t="s">
        <v>13</v>
      </c>
      <c r="C233" t="s">
        <v>14</v>
      </c>
      <c r="D233">
        <v>137507</v>
      </c>
    </row>
    <row r="234" spans="1:4" x14ac:dyDescent="0.25">
      <c r="A234" s="2">
        <v>44088</v>
      </c>
      <c r="B234" t="s">
        <v>13</v>
      </c>
      <c r="C234" t="s">
        <v>14</v>
      </c>
      <c r="D234">
        <v>137589</v>
      </c>
    </row>
    <row r="235" spans="1:4" x14ac:dyDescent="0.25">
      <c r="A235" s="2">
        <v>44089</v>
      </c>
      <c r="B235" t="s">
        <v>13</v>
      </c>
      <c r="C235" t="s">
        <v>14</v>
      </c>
      <c r="D235">
        <v>137870</v>
      </c>
    </row>
    <row r="236" spans="1:4" x14ac:dyDescent="0.25">
      <c r="A236" s="2">
        <v>44090</v>
      </c>
      <c r="B236" t="s">
        <v>13</v>
      </c>
      <c r="C236" t="s">
        <v>14</v>
      </c>
      <c r="D236">
        <v>138151</v>
      </c>
    </row>
    <row r="237" spans="1:4" x14ac:dyDescent="0.25">
      <c r="A237" s="2">
        <v>44091</v>
      </c>
      <c r="B237" t="s">
        <v>13</v>
      </c>
      <c r="C237" t="s">
        <v>14</v>
      </c>
      <c r="D237">
        <v>139051</v>
      </c>
    </row>
    <row r="238" spans="1:4" x14ac:dyDescent="0.25">
      <c r="A238" s="2">
        <v>44092</v>
      </c>
      <c r="B238" t="s">
        <v>13</v>
      </c>
      <c r="C238" t="s">
        <v>14</v>
      </c>
      <c r="D238">
        <v>139963</v>
      </c>
    </row>
    <row r="239" spans="1:4" x14ac:dyDescent="0.25">
      <c r="A239" s="2">
        <v>44093</v>
      </c>
      <c r="B239" t="s">
        <v>13</v>
      </c>
      <c r="C239" t="s">
        <v>14</v>
      </c>
      <c r="D239">
        <v>139586</v>
      </c>
    </row>
    <row r="240" spans="1:4" x14ac:dyDescent="0.25">
      <c r="A240" s="2">
        <v>44094</v>
      </c>
      <c r="B240" t="s">
        <v>13</v>
      </c>
      <c r="C240" t="s">
        <v>14</v>
      </c>
      <c r="D240">
        <v>139856</v>
      </c>
    </row>
    <row r="241" spans="1:4" x14ac:dyDescent="0.25">
      <c r="A241" s="2">
        <v>44095</v>
      </c>
      <c r="B241" t="s">
        <v>13</v>
      </c>
      <c r="C241" t="s">
        <v>14</v>
      </c>
      <c r="D241">
        <v>140006</v>
      </c>
    </row>
    <row r="242" spans="1:4" x14ac:dyDescent="0.25">
      <c r="A242" s="2">
        <v>44096</v>
      </c>
      <c r="B242" t="s">
        <v>13</v>
      </c>
      <c r="C242" t="s">
        <v>14</v>
      </c>
      <c r="D242">
        <v>140314</v>
      </c>
    </row>
    <row r="243" spans="1:4" x14ac:dyDescent="0.25">
      <c r="A243" s="2">
        <v>44097</v>
      </c>
      <c r="B243" t="s">
        <v>13</v>
      </c>
      <c r="C243" t="s">
        <v>14</v>
      </c>
      <c r="D243">
        <v>140409</v>
      </c>
    </row>
    <row r="244" spans="1:4" x14ac:dyDescent="0.25">
      <c r="A244" s="2">
        <v>44098</v>
      </c>
      <c r="B244" t="s">
        <v>13</v>
      </c>
      <c r="C244" t="s">
        <v>14</v>
      </c>
      <c r="D244">
        <v>140584</v>
      </c>
    </row>
    <row r="245" spans="1:4" x14ac:dyDescent="0.25">
      <c r="A245" s="2">
        <v>44099</v>
      </c>
      <c r="B245" t="s">
        <v>13</v>
      </c>
      <c r="C245" t="s">
        <v>14</v>
      </c>
      <c r="D245">
        <v>140753</v>
      </c>
    </row>
    <row r="246" spans="1:4" x14ac:dyDescent="0.25">
      <c r="A246" s="2">
        <v>44100</v>
      </c>
      <c r="B246" t="s">
        <v>13</v>
      </c>
      <c r="C246" t="s">
        <v>14</v>
      </c>
      <c r="D246">
        <v>140963</v>
      </c>
    </row>
    <row r="247" spans="1:4" x14ac:dyDescent="0.25">
      <c r="A247" s="2">
        <v>44101</v>
      </c>
      <c r="B247" t="s">
        <v>13</v>
      </c>
      <c r="C247" t="s">
        <v>14</v>
      </c>
      <c r="D247">
        <v>141211</v>
      </c>
    </row>
    <row r="248" spans="1:4" x14ac:dyDescent="0.25">
      <c r="A248" s="2">
        <v>44102</v>
      </c>
      <c r="B248" t="s">
        <v>13</v>
      </c>
      <c r="C248" t="s">
        <v>14</v>
      </c>
      <c r="D248">
        <v>141377</v>
      </c>
    </row>
    <row r="249" spans="1:4" x14ac:dyDescent="0.25">
      <c r="A249" s="2">
        <v>44103</v>
      </c>
      <c r="B249" t="s">
        <v>13</v>
      </c>
      <c r="C249" t="s">
        <v>14</v>
      </c>
      <c r="D249">
        <v>141738</v>
      </c>
    </row>
    <row r="250" spans="1:4" x14ac:dyDescent="0.25">
      <c r="A250" s="2">
        <v>44104</v>
      </c>
      <c r="B250" t="s">
        <v>13</v>
      </c>
      <c r="C250" t="s">
        <v>14</v>
      </c>
      <c r="D250">
        <v>141856</v>
      </c>
    </row>
    <row r="251" spans="1:4" x14ac:dyDescent="0.25">
      <c r="A251" s="2">
        <v>44105</v>
      </c>
      <c r="B251" t="s">
        <v>13</v>
      </c>
      <c r="C251" t="s">
        <v>14</v>
      </c>
      <c r="D251">
        <v>142287</v>
      </c>
    </row>
    <row r="252" spans="1:4" x14ac:dyDescent="0.25">
      <c r="A252" s="2">
        <v>44106</v>
      </c>
      <c r="B252" t="s">
        <v>13</v>
      </c>
      <c r="C252" t="s">
        <v>14</v>
      </c>
      <c r="D252">
        <v>142566</v>
      </c>
    </row>
    <row r="253" spans="1:4" x14ac:dyDescent="0.25">
      <c r="A253" s="2">
        <v>44107</v>
      </c>
      <c r="B253" t="s">
        <v>13</v>
      </c>
      <c r="C253" t="s">
        <v>14</v>
      </c>
      <c r="D253">
        <v>142968</v>
      </c>
    </row>
    <row r="254" spans="1:4" x14ac:dyDescent="0.25">
      <c r="A254" s="2">
        <v>44108</v>
      </c>
      <c r="B254" t="s">
        <v>13</v>
      </c>
      <c r="C254" t="s">
        <v>14</v>
      </c>
      <c r="D254">
        <v>143183</v>
      </c>
    </row>
    <row r="255" spans="1:4" x14ac:dyDescent="0.25">
      <c r="A255" s="2">
        <v>44109</v>
      </c>
      <c r="B255" t="s">
        <v>13</v>
      </c>
      <c r="C255" t="s">
        <v>14</v>
      </c>
      <c r="D255">
        <v>143411</v>
      </c>
    </row>
    <row r="256" spans="1:4" x14ac:dyDescent="0.25">
      <c r="A256" s="2">
        <v>44110</v>
      </c>
      <c r="B256" t="s">
        <v>13</v>
      </c>
      <c r="C256" t="s">
        <v>14</v>
      </c>
      <c r="D256">
        <v>143917</v>
      </c>
    </row>
    <row r="257" spans="1:4" x14ac:dyDescent="0.25">
      <c r="A257" s="2">
        <v>44111</v>
      </c>
      <c r="B257" t="s">
        <v>13</v>
      </c>
      <c r="C257" t="s">
        <v>14</v>
      </c>
      <c r="D257">
        <v>144342</v>
      </c>
    </row>
    <row r="258" spans="1:4" x14ac:dyDescent="0.25">
      <c r="A258" s="2">
        <v>44112</v>
      </c>
      <c r="B258" t="s">
        <v>13</v>
      </c>
      <c r="C258" t="s">
        <v>14</v>
      </c>
      <c r="D258">
        <v>144867</v>
      </c>
    </row>
    <row r="259" spans="1:4" x14ac:dyDescent="0.25">
      <c r="A259" s="2">
        <v>44113</v>
      </c>
      <c r="B259" t="s">
        <v>13</v>
      </c>
      <c r="C259" t="s">
        <v>14</v>
      </c>
      <c r="D259">
        <v>145298</v>
      </c>
    </row>
    <row r="260" spans="1:4" x14ac:dyDescent="0.25">
      <c r="A260" s="2">
        <v>44114</v>
      </c>
      <c r="B260" t="s">
        <v>13</v>
      </c>
      <c r="C260" t="s">
        <v>14</v>
      </c>
      <c r="D260">
        <v>145847</v>
      </c>
    </row>
    <row r="261" spans="1:4" x14ac:dyDescent="0.25">
      <c r="A261" s="2">
        <v>44115</v>
      </c>
      <c r="B261" t="s">
        <v>13</v>
      </c>
      <c r="C261" t="s">
        <v>14</v>
      </c>
      <c r="D261">
        <v>146278</v>
      </c>
    </row>
    <row r="262" spans="1:4" x14ac:dyDescent="0.25">
      <c r="A262" s="2">
        <v>44116</v>
      </c>
      <c r="B262" t="s">
        <v>13</v>
      </c>
      <c r="C262" t="s">
        <v>14</v>
      </c>
      <c r="D262">
        <v>146574</v>
      </c>
    </row>
    <row r="263" spans="1:4" x14ac:dyDescent="0.25">
      <c r="A263" s="2">
        <v>44117</v>
      </c>
      <c r="B263" t="s">
        <v>13</v>
      </c>
      <c r="C263" t="s">
        <v>14</v>
      </c>
      <c r="D263">
        <v>147010</v>
      </c>
    </row>
    <row r="264" spans="1:4" x14ac:dyDescent="0.25">
      <c r="A264" s="2">
        <v>44118</v>
      </c>
      <c r="B264" t="s">
        <v>13</v>
      </c>
      <c r="C264" t="s">
        <v>14</v>
      </c>
      <c r="D264">
        <v>147551</v>
      </c>
    </row>
    <row r="265" spans="1:4" x14ac:dyDescent="0.25">
      <c r="A265" s="2">
        <v>44119</v>
      </c>
      <c r="B265" t="s">
        <v>13</v>
      </c>
      <c r="C265" t="s">
        <v>14</v>
      </c>
      <c r="D265">
        <v>148152</v>
      </c>
    </row>
    <row r="266" spans="1:4" x14ac:dyDescent="0.25">
      <c r="A266" s="2">
        <v>44120</v>
      </c>
      <c r="B266" t="s">
        <v>13</v>
      </c>
      <c r="C266" t="s">
        <v>14</v>
      </c>
      <c r="D266">
        <v>148612</v>
      </c>
    </row>
    <row r="267" spans="1:4" x14ac:dyDescent="0.25">
      <c r="A267" s="2">
        <v>44121</v>
      </c>
      <c r="B267" t="s">
        <v>13</v>
      </c>
      <c r="C267" t="s">
        <v>14</v>
      </c>
      <c r="D267">
        <v>149202</v>
      </c>
    </row>
    <row r="268" spans="1:4" x14ac:dyDescent="0.25">
      <c r="A268" s="2">
        <v>44122</v>
      </c>
      <c r="B268" t="s">
        <v>13</v>
      </c>
      <c r="C268" t="s">
        <v>14</v>
      </c>
      <c r="D268">
        <v>149720</v>
      </c>
    </row>
    <row r="269" spans="1:4" x14ac:dyDescent="0.25">
      <c r="A269" s="2">
        <v>44123</v>
      </c>
      <c r="B269" t="s">
        <v>13</v>
      </c>
      <c r="C269" t="s">
        <v>14</v>
      </c>
      <c r="D269">
        <v>150280</v>
      </c>
    </row>
    <row r="270" spans="1:4" x14ac:dyDescent="0.25">
      <c r="A270" s="2">
        <v>44124</v>
      </c>
      <c r="B270" t="s">
        <v>13</v>
      </c>
      <c r="C270" t="s">
        <v>14</v>
      </c>
      <c r="D270">
        <v>150881</v>
      </c>
    </row>
    <row r="271" spans="1:4" x14ac:dyDescent="0.25">
      <c r="A271" s="2">
        <v>44125</v>
      </c>
      <c r="B271" t="s">
        <v>13</v>
      </c>
      <c r="C271" t="s">
        <v>14</v>
      </c>
      <c r="D271">
        <v>151527</v>
      </c>
    </row>
    <row r="272" spans="1:4" x14ac:dyDescent="0.25">
      <c r="A272" s="2">
        <v>44126</v>
      </c>
      <c r="B272" t="s">
        <v>13</v>
      </c>
      <c r="C272" t="s">
        <v>14</v>
      </c>
      <c r="D272">
        <v>152101</v>
      </c>
    </row>
    <row r="273" spans="1:4" x14ac:dyDescent="0.25">
      <c r="A273" s="2">
        <v>44127</v>
      </c>
      <c r="B273" t="s">
        <v>13</v>
      </c>
      <c r="C273" t="s">
        <v>14</v>
      </c>
      <c r="D273">
        <v>152695</v>
      </c>
    </row>
    <row r="274" spans="1:4" x14ac:dyDescent="0.25">
      <c r="A274" s="2">
        <v>44128</v>
      </c>
      <c r="B274" t="s">
        <v>13</v>
      </c>
      <c r="C274" t="s">
        <v>14</v>
      </c>
      <c r="D274">
        <v>153282</v>
      </c>
    </row>
    <row r="275" spans="1:4" x14ac:dyDescent="0.25">
      <c r="A275" s="2">
        <v>44129</v>
      </c>
      <c r="B275" t="s">
        <v>13</v>
      </c>
      <c r="C275" t="s">
        <v>14</v>
      </c>
      <c r="D275">
        <v>154214</v>
      </c>
    </row>
    <row r="276" spans="1:4" x14ac:dyDescent="0.25">
      <c r="A276" s="2">
        <v>44130</v>
      </c>
      <c r="B276" t="s">
        <v>13</v>
      </c>
      <c r="C276" t="s">
        <v>14</v>
      </c>
      <c r="D276">
        <v>154902</v>
      </c>
    </row>
    <row r="277" spans="1:4" x14ac:dyDescent="0.25">
      <c r="A277" s="2">
        <v>44131</v>
      </c>
      <c r="B277" t="s">
        <v>13</v>
      </c>
      <c r="C277" t="s">
        <v>14</v>
      </c>
      <c r="D277">
        <v>155458</v>
      </c>
    </row>
    <row r="278" spans="1:4" x14ac:dyDescent="0.25">
      <c r="A278" s="2">
        <v>44132</v>
      </c>
      <c r="B278" t="s">
        <v>13</v>
      </c>
      <c r="C278" t="s">
        <v>14</v>
      </c>
      <c r="D278">
        <v>155985</v>
      </c>
    </row>
    <row r="279" spans="1:4" x14ac:dyDescent="0.25">
      <c r="A279" s="2">
        <v>44133</v>
      </c>
      <c r="B279" t="s">
        <v>13</v>
      </c>
      <c r="C279" t="s">
        <v>14</v>
      </c>
      <c r="D279">
        <v>156736</v>
      </c>
    </row>
    <row r="280" spans="1:4" x14ac:dyDescent="0.25">
      <c r="A280" s="2">
        <v>44134</v>
      </c>
      <c r="B280" t="s">
        <v>13</v>
      </c>
      <c r="C280" t="s">
        <v>14</v>
      </c>
      <c r="D280">
        <v>157728</v>
      </c>
    </row>
    <row r="281" spans="1:4" x14ac:dyDescent="0.25">
      <c r="A281" s="2">
        <v>44135</v>
      </c>
      <c r="B281" t="s">
        <v>13</v>
      </c>
      <c r="C281" t="s">
        <v>14</v>
      </c>
      <c r="D281">
        <v>158765</v>
      </c>
    </row>
    <row r="282" spans="1:4" x14ac:dyDescent="0.25">
      <c r="A282" s="2">
        <v>44136</v>
      </c>
      <c r="B282" t="s">
        <v>13</v>
      </c>
      <c r="C282" t="s">
        <v>14</v>
      </c>
      <c r="D282">
        <v>159781</v>
      </c>
    </row>
    <row r="283" spans="1:4" x14ac:dyDescent="0.25">
      <c r="A283" s="2">
        <v>44137</v>
      </c>
      <c r="B283" t="s">
        <v>13</v>
      </c>
      <c r="C283" t="s">
        <v>14</v>
      </c>
      <c r="D283">
        <v>160264</v>
      </c>
    </row>
    <row r="284" spans="1:4" x14ac:dyDescent="0.25">
      <c r="A284" s="2">
        <v>44138</v>
      </c>
      <c r="B284" t="s">
        <v>13</v>
      </c>
      <c r="C284" t="s">
        <v>14</v>
      </c>
      <c r="D284">
        <v>161154</v>
      </c>
    </row>
    <row r="285" spans="1:4" x14ac:dyDescent="0.25">
      <c r="A285" s="2">
        <v>44139</v>
      </c>
      <c r="B285" t="s">
        <v>13</v>
      </c>
      <c r="C285" t="s">
        <v>14</v>
      </c>
      <c r="D285">
        <v>161725</v>
      </c>
    </row>
    <row r="286" spans="1:4" x14ac:dyDescent="0.25">
      <c r="A286" s="2">
        <v>44140</v>
      </c>
      <c r="B286" t="s">
        <v>13</v>
      </c>
      <c r="C286" t="s">
        <v>14</v>
      </c>
      <c r="D286">
        <v>162958</v>
      </c>
    </row>
    <row r="287" spans="1:4" x14ac:dyDescent="0.25">
      <c r="A287" s="2">
        <v>44141</v>
      </c>
      <c r="B287" t="s">
        <v>13</v>
      </c>
      <c r="C287" t="s">
        <v>14</v>
      </c>
      <c r="D287">
        <v>164355</v>
      </c>
    </row>
    <row r="288" spans="1:4" x14ac:dyDescent="0.25">
      <c r="A288" s="2">
        <v>44142</v>
      </c>
      <c r="B288" t="s">
        <v>13</v>
      </c>
      <c r="C288" t="s">
        <v>14</v>
      </c>
      <c r="D288">
        <v>165702</v>
      </c>
    </row>
    <row r="289" spans="1:4" x14ac:dyDescent="0.25">
      <c r="A289" s="2">
        <v>44143</v>
      </c>
      <c r="B289" t="s">
        <v>13</v>
      </c>
      <c r="C289" t="s">
        <v>14</v>
      </c>
      <c r="D289">
        <v>166880</v>
      </c>
    </row>
    <row r="290" spans="1:4" x14ac:dyDescent="0.25">
      <c r="A290" s="2">
        <v>44144</v>
      </c>
      <c r="B290" t="s">
        <v>13</v>
      </c>
      <c r="C290" t="s">
        <v>14</v>
      </c>
      <c r="D290">
        <v>167907</v>
      </c>
    </row>
    <row r="291" spans="1:4" x14ac:dyDescent="0.25">
      <c r="A291" s="2">
        <v>44145</v>
      </c>
      <c r="B291" t="s">
        <v>13</v>
      </c>
      <c r="C291" t="s">
        <v>14</v>
      </c>
      <c r="D291">
        <v>169309</v>
      </c>
    </row>
    <row r="292" spans="1:4" x14ac:dyDescent="0.25">
      <c r="A292" s="2">
        <v>44146</v>
      </c>
      <c r="B292" t="s">
        <v>13</v>
      </c>
      <c r="C292" t="s">
        <v>14</v>
      </c>
      <c r="D292">
        <v>170207</v>
      </c>
    </row>
    <row r="293" spans="1:4" x14ac:dyDescent="0.25">
      <c r="A293" s="2">
        <v>44147</v>
      </c>
      <c r="B293" t="s">
        <v>13</v>
      </c>
      <c r="C293" t="s">
        <v>14</v>
      </c>
      <c r="D293">
        <v>170842</v>
      </c>
    </row>
    <row r="294" spans="1:4" x14ac:dyDescent="0.25">
      <c r="A294" s="2">
        <v>44148</v>
      </c>
      <c r="B294" t="s">
        <v>13</v>
      </c>
      <c r="C294" t="s">
        <v>14</v>
      </c>
      <c r="D294">
        <v>173772</v>
      </c>
    </row>
    <row r="295" spans="1:4" x14ac:dyDescent="0.25">
      <c r="A295" s="2">
        <v>44149</v>
      </c>
      <c r="B295" t="s">
        <v>13</v>
      </c>
      <c r="C295" t="s">
        <v>14</v>
      </c>
      <c r="D295">
        <v>175298</v>
      </c>
    </row>
    <row r="296" spans="1:4" x14ac:dyDescent="0.25">
      <c r="A296" s="2">
        <v>44150</v>
      </c>
      <c r="B296" t="s">
        <v>13</v>
      </c>
      <c r="C296" t="s">
        <v>14</v>
      </c>
      <c r="D296">
        <v>176283</v>
      </c>
    </row>
    <row r="297" spans="1:4" x14ac:dyDescent="0.25">
      <c r="A297" s="2">
        <v>44151</v>
      </c>
      <c r="B297" t="s">
        <v>13</v>
      </c>
      <c r="C297" t="s">
        <v>14</v>
      </c>
      <c r="D297">
        <v>177070</v>
      </c>
    </row>
    <row r="298" spans="1:4" x14ac:dyDescent="0.25">
      <c r="A298" s="2">
        <v>44152</v>
      </c>
      <c r="B298" t="s">
        <v>13</v>
      </c>
      <c r="C298" t="s">
        <v>14</v>
      </c>
      <c r="D298">
        <v>179970</v>
      </c>
    </row>
    <row r="299" spans="1:4" x14ac:dyDescent="0.25">
      <c r="A299" s="2">
        <v>44153</v>
      </c>
      <c r="B299" t="s">
        <v>13</v>
      </c>
      <c r="C299" t="s">
        <v>14</v>
      </c>
      <c r="D299">
        <v>181920</v>
      </c>
    </row>
    <row r="300" spans="1:4" x14ac:dyDescent="0.25">
      <c r="A300" s="2">
        <v>44154</v>
      </c>
      <c r="B300" t="s">
        <v>13</v>
      </c>
      <c r="C300" t="s">
        <v>14</v>
      </c>
      <c r="D300">
        <v>184533</v>
      </c>
    </row>
    <row r="301" spans="1:4" x14ac:dyDescent="0.25">
      <c r="A301" s="2">
        <v>44155</v>
      </c>
      <c r="B301" t="s">
        <v>13</v>
      </c>
      <c r="C301" t="s">
        <v>14</v>
      </c>
      <c r="D301">
        <v>186564</v>
      </c>
    </row>
    <row r="302" spans="1:4" x14ac:dyDescent="0.25">
      <c r="A302" s="2">
        <v>44156</v>
      </c>
      <c r="B302" t="s">
        <v>13</v>
      </c>
      <c r="C302" t="s">
        <v>14</v>
      </c>
      <c r="D302">
        <v>189291</v>
      </c>
    </row>
    <row r="303" spans="1:4" x14ac:dyDescent="0.25">
      <c r="A303" s="2">
        <v>44157</v>
      </c>
      <c r="D303">
        <f>_xlfn.FORECAST.LINEAR(A303,D2:$D$302,A2:$A$302)</f>
        <v>175837.67029900476</v>
      </c>
    </row>
    <row r="304" spans="1:4" x14ac:dyDescent="0.25">
      <c r="A304" s="2">
        <v>44158</v>
      </c>
      <c r="D304">
        <f>_xlfn.FORECAST.LINEAR(A304,D3:$D$302,A3:$A$302)</f>
        <v>176844.15539113432</v>
      </c>
    </row>
    <row r="305" spans="1:4" x14ac:dyDescent="0.25">
      <c r="A305" s="2">
        <v>44159</v>
      </c>
      <c r="D305">
        <f>_xlfn.FORECAST.LINEAR(A305,D4:$D$302,A4:$A$302)</f>
        <v>177856.06051132455</v>
      </c>
    </row>
    <row r="306" spans="1:4" x14ac:dyDescent="0.25">
      <c r="A306" s="2">
        <v>44160</v>
      </c>
      <c r="D306">
        <f>_xlfn.FORECAST.LINEAR(A306,D5:$D$302,A5:$A$302)</f>
        <v>178873.3850751929</v>
      </c>
    </row>
    <row r="307" spans="1:4" x14ac:dyDescent="0.25">
      <c r="A307" s="2">
        <v>44161</v>
      </c>
      <c r="D307">
        <f>_xlfn.FORECAST.LINEAR(A307,D6:$D$302,A6:$A$302)</f>
        <v>179896.12717720866</v>
      </c>
    </row>
    <row r="308" spans="1:4" x14ac:dyDescent="0.25">
      <c r="A308" s="2">
        <v>44162</v>
      </c>
      <c r="D308">
        <f>_xlfn.FORECAST.LINEAR(A308,D7:$D$302,A7:$A$302)</f>
        <v>180924.28353646398</v>
      </c>
    </row>
    <row r="309" spans="1:4" x14ac:dyDescent="0.25">
      <c r="A309" s="2">
        <v>44163</v>
      </c>
      <c r="D309">
        <f>_xlfn.FORECAST.LINEAR(A309,D8:$D$302,A8:$A$302)</f>
        <v>181957.84944048151</v>
      </c>
    </row>
    <row r="310" spans="1:4" x14ac:dyDescent="0.25">
      <c r="A310" s="2">
        <v>44164</v>
      </c>
      <c r="D310">
        <f>_xlfn.FORECAST.LINEAR(A310,D9:$D$302,A9:$A$302)</f>
        <v>182996.81868700311</v>
      </c>
    </row>
    <row r="311" spans="1:4" x14ac:dyDescent="0.25">
      <c r="A311" s="2">
        <v>44165</v>
      </c>
      <c r="D311">
        <f>_xlfn.FORECAST.LINEAR(A311,D10:$D$302,A10:$A$302)</f>
        <v>184041.18352366611</v>
      </c>
    </row>
    <row r="312" spans="1:4" x14ac:dyDescent="0.25">
      <c r="A312" s="2">
        <v>44166</v>
      </c>
      <c r="D312">
        <f>_xlfn.FORECAST.LINEAR(A312,D11:$D$302,A11:$A$302)</f>
        <v>185090.93458555639</v>
      </c>
    </row>
    <row r="313" spans="1:4" x14ac:dyDescent="0.25">
      <c r="A313" s="2">
        <v>44167</v>
      </c>
      <c r="D313">
        <f>_xlfn.FORECAST.LINEAR(A313,D12:$D$302,A12:$A$302)</f>
        <v>186146.06083042175</v>
      </c>
    </row>
    <row r="314" spans="1:4" x14ac:dyDescent="0.25">
      <c r="A314" s="2">
        <v>44168</v>
      </c>
      <c r="D314">
        <f>_xlfn.FORECAST.LINEAR(A314,D13:$D$302,A13:$A$302)</f>
        <v>187206.54947162047</v>
      </c>
    </row>
    <row r="315" spans="1:4" x14ac:dyDescent="0.25">
      <c r="A315" s="2">
        <v>44169</v>
      </c>
      <c r="D315">
        <f>_xlfn.FORECAST.LINEAR(A315,D14:$D$302,A14:$A$302)</f>
        <v>188272.38590859994</v>
      </c>
    </row>
    <row r="316" spans="1:4" x14ac:dyDescent="0.25">
      <c r="A316" s="2">
        <v>44170</v>
      </c>
      <c r="D316">
        <f>_xlfn.FORECAST.LINEAR(A316,D15:$D$302,A15:$A$302)</f>
        <v>189343.55365490168</v>
      </c>
    </row>
    <row r="317" spans="1:4" x14ac:dyDescent="0.25">
      <c r="A317" s="2">
        <v>44171</v>
      </c>
      <c r="D317">
        <f>_xlfn.FORECAST.LINEAR(A317,D16:$D$302,A16:$A$302)</f>
        <v>190420.03426349908</v>
      </c>
    </row>
    <row r="318" spans="1:4" x14ac:dyDescent="0.25">
      <c r="A318" s="2">
        <v>44172</v>
      </c>
      <c r="D318">
        <f>_xlfn.FORECAST.LINEAR(A318,D17:$D$302,A17:$A$302)</f>
        <v>191501.80724948645</v>
      </c>
    </row>
    <row r="319" spans="1:4" x14ac:dyDescent="0.25">
      <c r="A319" s="2">
        <v>44173</v>
      </c>
      <c r="D319">
        <f>_xlfn.FORECAST.LINEAR(A319,D18:$D$302,A18:$A$302)</f>
        <v>192588.85000993311</v>
      </c>
    </row>
    <row r="320" spans="1:4" x14ac:dyDescent="0.25">
      <c r="A320" s="2">
        <v>44174</v>
      </c>
      <c r="D320">
        <f>_xlfn.FORECAST.LINEAR(A320,D19:$D$302,A19:$A$302)</f>
        <v>193681.13774082065</v>
      </c>
    </row>
    <row r="321" spans="1:4" x14ac:dyDescent="0.25">
      <c r="A321" s="2">
        <v>44175</v>
      </c>
      <c r="D321">
        <f>_xlfn.FORECAST.LINEAR(A321,D20:$D$302,A20:$A$302)</f>
        <v>194778.64335096627</v>
      </c>
    </row>
    <row r="322" spans="1:4" x14ac:dyDescent="0.25">
      <c r="A322" s="2">
        <v>44176</v>
      </c>
      <c r="D322">
        <f>_xlfn.FORECAST.LINEAR(A322,D21:$D$302,A21:$A$302)</f>
        <v>195881.3373728469</v>
      </c>
    </row>
    <row r="323" spans="1:4" x14ac:dyDescent="0.25">
      <c r="A323" s="2">
        <v>44177</v>
      </c>
      <c r="D323">
        <f>_xlfn.FORECAST.LINEAR(A323,D22:$D$302,A22:$A$302)</f>
        <v>196989.18787007034</v>
      </c>
    </row>
    <row r="324" spans="1:4" x14ac:dyDescent="0.25">
      <c r="A324" s="2">
        <v>44178</v>
      </c>
      <c r="D324">
        <f>_xlfn.FORECAST.LINEAR(A324,D23:$D$302,A23:$A$302)</f>
        <v>198102.16034160554</v>
      </c>
    </row>
    <row r="325" spans="1:4" x14ac:dyDescent="0.25">
      <c r="A325" s="2">
        <v>44179</v>
      </c>
      <c r="D325">
        <f>_xlfn.FORECAST.LINEAR(A325,D24:$D$302,A24:$A$302)</f>
        <v>199220.21762239933</v>
      </c>
    </row>
    <row r="326" spans="1:4" x14ac:dyDescent="0.25">
      <c r="A326" s="2">
        <v>44180</v>
      </c>
      <c r="D326">
        <f>_xlfn.FORECAST.LINEAR(A326,D25:$D$302,A25:$A$302)</f>
        <v>200343.31978041679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88"/>
  <sheetViews>
    <sheetView topLeftCell="A223" workbookViewId="0">
      <selection activeCell="I279" sqref="I279"/>
    </sheetView>
  </sheetViews>
  <sheetFormatPr defaultRowHeight="15" x14ac:dyDescent="0.25"/>
  <cols>
    <col min="1" max="1" width="10.42578125" bestFit="1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s="2">
        <v>43895</v>
      </c>
      <c r="B2" t="s">
        <v>15</v>
      </c>
      <c r="C2" t="s">
        <v>16</v>
      </c>
      <c r="D2">
        <v>4</v>
      </c>
      <c r="E2">
        <v>0</v>
      </c>
    </row>
    <row r="3" spans="1:5" x14ac:dyDescent="0.25">
      <c r="A3" s="2">
        <v>43896</v>
      </c>
      <c r="B3" t="s">
        <v>15</v>
      </c>
      <c r="C3" t="s">
        <v>16</v>
      </c>
      <c r="D3">
        <v>5</v>
      </c>
      <c r="E3">
        <v>0</v>
      </c>
    </row>
    <row r="4" spans="1:5" x14ac:dyDescent="0.25">
      <c r="A4" s="2">
        <v>43897</v>
      </c>
      <c r="B4" t="s">
        <v>15</v>
      </c>
      <c r="C4" t="s">
        <v>16</v>
      </c>
      <c r="D4">
        <v>5</v>
      </c>
      <c r="E4">
        <v>0</v>
      </c>
    </row>
    <row r="5" spans="1:5" x14ac:dyDescent="0.25">
      <c r="A5" s="2">
        <v>43898</v>
      </c>
      <c r="B5" t="s">
        <v>15</v>
      </c>
      <c r="C5" t="s">
        <v>16</v>
      </c>
      <c r="D5">
        <v>6</v>
      </c>
      <c r="E5">
        <v>0</v>
      </c>
    </row>
    <row r="6" spans="1:5" x14ac:dyDescent="0.25">
      <c r="A6" s="2">
        <v>43899</v>
      </c>
      <c r="B6" t="s">
        <v>15</v>
      </c>
      <c r="C6" t="s">
        <v>16</v>
      </c>
      <c r="D6">
        <v>6</v>
      </c>
      <c r="E6">
        <v>0</v>
      </c>
    </row>
    <row r="7" spans="1:5" x14ac:dyDescent="0.25">
      <c r="A7" s="2">
        <v>43900</v>
      </c>
      <c r="B7" t="s">
        <v>15</v>
      </c>
      <c r="C7" t="s">
        <v>16</v>
      </c>
      <c r="D7">
        <v>7</v>
      </c>
      <c r="E7">
        <v>0</v>
      </c>
    </row>
    <row r="8" spans="1:5" x14ac:dyDescent="0.25">
      <c r="A8" s="2">
        <v>43901</v>
      </c>
      <c r="B8" t="s">
        <v>15</v>
      </c>
      <c r="C8" t="s">
        <v>16</v>
      </c>
      <c r="D8">
        <v>7</v>
      </c>
      <c r="E8">
        <v>0</v>
      </c>
    </row>
    <row r="9" spans="1:5" x14ac:dyDescent="0.25">
      <c r="A9" s="2">
        <v>43902</v>
      </c>
      <c r="B9" t="s">
        <v>15</v>
      </c>
      <c r="C9" t="s">
        <v>16</v>
      </c>
      <c r="D9">
        <v>9</v>
      </c>
      <c r="E9">
        <v>0</v>
      </c>
    </row>
    <row r="10" spans="1:5" x14ac:dyDescent="0.25">
      <c r="A10" s="2">
        <v>43903</v>
      </c>
      <c r="B10" t="s">
        <v>15</v>
      </c>
      <c r="C10" t="s">
        <v>16</v>
      </c>
      <c r="D10">
        <v>10</v>
      </c>
      <c r="E10">
        <v>0</v>
      </c>
    </row>
    <row r="11" spans="1:5" x14ac:dyDescent="0.25">
      <c r="A11" s="2">
        <v>43904</v>
      </c>
      <c r="B11" t="s">
        <v>15</v>
      </c>
      <c r="C11" t="s">
        <v>16</v>
      </c>
      <c r="D11">
        <v>11</v>
      </c>
      <c r="E11">
        <v>0</v>
      </c>
    </row>
    <row r="12" spans="1:5" x14ac:dyDescent="0.25">
      <c r="A12" s="2">
        <v>43905</v>
      </c>
      <c r="B12" t="s">
        <v>15</v>
      </c>
      <c r="C12" t="s">
        <v>16</v>
      </c>
      <c r="D12">
        <v>13</v>
      </c>
      <c r="E12">
        <v>0</v>
      </c>
    </row>
    <row r="13" spans="1:5" x14ac:dyDescent="0.25">
      <c r="A13" s="2">
        <v>43906</v>
      </c>
      <c r="B13" t="s">
        <v>15</v>
      </c>
      <c r="C13" t="s">
        <v>16</v>
      </c>
      <c r="D13">
        <v>13</v>
      </c>
      <c r="E13">
        <v>0</v>
      </c>
    </row>
    <row r="14" spans="1:5" x14ac:dyDescent="0.25">
      <c r="A14" s="2">
        <v>43907</v>
      </c>
      <c r="B14" t="s">
        <v>15</v>
      </c>
      <c r="C14" t="s">
        <v>16</v>
      </c>
      <c r="D14">
        <v>16</v>
      </c>
      <c r="E14">
        <v>0</v>
      </c>
    </row>
    <row r="15" spans="1:5" x14ac:dyDescent="0.25">
      <c r="A15" s="2">
        <v>43908</v>
      </c>
      <c r="B15" t="s">
        <v>15</v>
      </c>
      <c r="C15" t="s">
        <v>16</v>
      </c>
      <c r="D15">
        <v>28</v>
      </c>
      <c r="E15">
        <v>0</v>
      </c>
    </row>
    <row r="16" spans="1:5" x14ac:dyDescent="0.25">
      <c r="A16" s="2">
        <v>43909</v>
      </c>
      <c r="B16" t="s">
        <v>15</v>
      </c>
      <c r="C16" t="s">
        <v>16</v>
      </c>
      <c r="D16">
        <v>35</v>
      </c>
      <c r="E16">
        <v>1</v>
      </c>
    </row>
    <row r="17" spans="1:5" x14ac:dyDescent="0.25">
      <c r="A17" s="2">
        <v>43910</v>
      </c>
      <c r="B17" t="s">
        <v>15</v>
      </c>
      <c r="C17" t="s">
        <v>16</v>
      </c>
      <c r="D17">
        <v>55</v>
      </c>
      <c r="E17">
        <v>1</v>
      </c>
    </row>
    <row r="18" spans="1:5" x14ac:dyDescent="0.25">
      <c r="A18" s="2">
        <v>43911</v>
      </c>
      <c r="B18" t="s">
        <v>15</v>
      </c>
      <c r="C18" t="s">
        <v>16</v>
      </c>
      <c r="D18">
        <v>68</v>
      </c>
      <c r="E18">
        <v>1</v>
      </c>
    </row>
    <row r="19" spans="1:5" x14ac:dyDescent="0.25">
      <c r="A19" s="2">
        <v>43912</v>
      </c>
      <c r="B19" t="s">
        <v>15</v>
      </c>
      <c r="C19" t="s">
        <v>16</v>
      </c>
      <c r="D19">
        <v>74</v>
      </c>
      <c r="E19">
        <v>1</v>
      </c>
    </row>
    <row r="20" spans="1:5" x14ac:dyDescent="0.25">
      <c r="A20" s="2">
        <v>43913</v>
      </c>
      <c r="B20" t="s">
        <v>15</v>
      </c>
      <c r="C20" t="s">
        <v>16</v>
      </c>
      <c r="D20">
        <v>78</v>
      </c>
      <c r="E20">
        <v>1</v>
      </c>
    </row>
    <row r="21" spans="1:5" x14ac:dyDescent="0.25">
      <c r="A21" s="2">
        <v>43914</v>
      </c>
      <c r="B21" t="s">
        <v>15</v>
      </c>
      <c r="C21" t="s">
        <v>16</v>
      </c>
      <c r="D21">
        <v>134</v>
      </c>
      <c r="E21">
        <v>1</v>
      </c>
    </row>
    <row r="22" spans="1:5" x14ac:dyDescent="0.25">
      <c r="A22" s="2">
        <v>43915</v>
      </c>
      <c r="B22" t="s">
        <v>15</v>
      </c>
      <c r="C22" t="s">
        <v>16</v>
      </c>
      <c r="D22">
        <v>185</v>
      </c>
      <c r="E22">
        <v>1</v>
      </c>
    </row>
    <row r="23" spans="1:5" x14ac:dyDescent="0.25">
      <c r="A23" s="2">
        <v>43916</v>
      </c>
      <c r="B23" t="s">
        <v>15</v>
      </c>
      <c r="C23" t="s">
        <v>16</v>
      </c>
      <c r="D23">
        <v>203</v>
      </c>
      <c r="E23">
        <v>2</v>
      </c>
    </row>
    <row r="24" spans="1:5" x14ac:dyDescent="0.25">
      <c r="A24" s="2">
        <v>43917</v>
      </c>
      <c r="B24" t="s">
        <v>15</v>
      </c>
      <c r="C24" t="s">
        <v>16</v>
      </c>
      <c r="D24">
        <v>229</v>
      </c>
      <c r="E24">
        <v>2</v>
      </c>
    </row>
    <row r="25" spans="1:5" x14ac:dyDescent="0.25">
      <c r="A25" s="2">
        <v>43918</v>
      </c>
      <c r="B25" t="s">
        <v>15</v>
      </c>
      <c r="C25" t="s">
        <v>16</v>
      </c>
      <c r="D25">
        <v>445</v>
      </c>
      <c r="E25">
        <v>3</v>
      </c>
    </row>
    <row r="26" spans="1:5" x14ac:dyDescent="0.25">
      <c r="A26" s="2">
        <v>43919</v>
      </c>
      <c r="B26" t="s">
        <v>15</v>
      </c>
      <c r="C26" t="s">
        <v>16</v>
      </c>
      <c r="D26">
        <v>526</v>
      </c>
      <c r="E26">
        <v>4</v>
      </c>
    </row>
    <row r="27" spans="1:5" x14ac:dyDescent="0.25">
      <c r="A27" s="2">
        <v>43920</v>
      </c>
      <c r="B27" t="s">
        <v>15</v>
      </c>
      <c r="C27" t="s">
        <v>16</v>
      </c>
      <c r="D27">
        <v>563</v>
      </c>
      <c r="E27">
        <v>7</v>
      </c>
    </row>
    <row r="28" spans="1:5" x14ac:dyDescent="0.25">
      <c r="A28" s="2">
        <v>43921</v>
      </c>
      <c r="B28" t="s">
        <v>15</v>
      </c>
      <c r="C28" t="s">
        <v>16</v>
      </c>
      <c r="D28">
        <v>680</v>
      </c>
      <c r="E28">
        <v>6</v>
      </c>
    </row>
    <row r="29" spans="1:5" x14ac:dyDescent="0.25">
      <c r="A29" s="2">
        <v>43922</v>
      </c>
      <c r="B29" t="s">
        <v>15</v>
      </c>
      <c r="C29" t="s">
        <v>16</v>
      </c>
      <c r="D29">
        <v>847</v>
      </c>
      <c r="E29">
        <v>6</v>
      </c>
    </row>
    <row r="30" spans="1:5" x14ac:dyDescent="0.25">
      <c r="A30" s="2">
        <v>43923</v>
      </c>
      <c r="B30" t="s">
        <v>15</v>
      </c>
      <c r="C30" t="s">
        <v>16</v>
      </c>
      <c r="D30">
        <v>895</v>
      </c>
      <c r="E30">
        <v>10</v>
      </c>
    </row>
    <row r="31" spans="1:5" x14ac:dyDescent="0.25">
      <c r="A31" s="2">
        <v>43924</v>
      </c>
      <c r="B31" t="s">
        <v>15</v>
      </c>
      <c r="C31" t="s">
        <v>16</v>
      </c>
      <c r="D31">
        <v>1036</v>
      </c>
      <c r="E31">
        <v>12</v>
      </c>
    </row>
    <row r="32" spans="1:5" x14ac:dyDescent="0.25">
      <c r="A32" s="2">
        <v>43925</v>
      </c>
      <c r="B32" t="s">
        <v>15</v>
      </c>
      <c r="C32" t="s">
        <v>16</v>
      </c>
      <c r="D32">
        <v>1284</v>
      </c>
      <c r="E32">
        <v>17</v>
      </c>
    </row>
    <row r="33" spans="1:5" x14ac:dyDescent="0.25">
      <c r="A33" s="2">
        <v>43926</v>
      </c>
      <c r="B33" t="s">
        <v>15</v>
      </c>
      <c r="C33" t="s">
        <v>16</v>
      </c>
      <c r="D33">
        <v>1395</v>
      </c>
      <c r="E33">
        <v>20</v>
      </c>
    </row>
    <row r="34" spans="1:5" x14ac:dyDescent="0.25">
      <c r="A34" s="2">
        <v>43927</v>
      </c>
      <c r="B34" t="s">
        <v>15</v>
      </c>
      <c r="C34" t="s">
        <v>16</v>
      </c>
      <c r="D34">
        <v>1809</v>
      </c>
      <c r="E34">
        <v>22</v>
      </c>
    </row>
    <row r="35" spans="1:5" x14ac:dyDescent="0.25">
      <c r="A35" s="2">
        <v>43928</v>
      </c>
      <c r="B35" t="s">
        <v>15</v>
      </c>
      <c r="C35" t="s">
        <v>16</v>
      </c>
      <c r="D35">
        <v>2146</v>
      </c>
      <c r="E35">
        <v>23</v>
      </c>
    </row>
    <row r="36" spans="1:5" x14ac:dyDescent="0.25">
      <c r="A36" s="2">
        <v>43929</v>
      </c>
      <c r="B36" t="s">
        <v>15</v>
      </c>
      <c r="C36" t="s">
        <v>16</v>
      </c>
      <c r="D36">
        <v>2341</v>
      </c>
      <c r="E36">
        <v>31</v>
      </c>
    </row>
    <row r="37" spans="1:5" x14ac:dyDescent="0.25">
      <c r="A37" s="2">
        <v>43930</v>
      </c>
      <c r="B37" t="s">
        <v>15</v>
      </c>
      <c r="C37" t="s">
        <v>16</v>
      </c>
      <c r="D37">
        <v>3047</v>
      </c>
      <c r="E37">
        <v>34</v>
      </c>
    </row>
    <row r="38" spans="1:5" x14ac:dyDescent="0.25">
      <c r="A38" s="2">
        <v>43931</v>
      </c>
      <c r="B38" t="s">
        <v>15</v>
      </c>
      <c r="C38" t="s">
        <v>16</v>
      </c>
      <c r="D38">
        <v>3261</v>
      </c>
      <c r="E38">
        <v>40</v>
      </c>
    </row>
    <row r="39" spans="1:5" x14ac:dyDescent="0.25">
      <c r="A39" s="2">
        <v>43932</v>
      </c>
      <c r="B39" t="s">
        <v>15</v>
      </c>
      <c r="C39" t="s">
        <v>16</v>
      </c>
      <c r="D39">
        <v>3561</v>
      </c>
      <c r="E39">
        <v>41</v>
      </c>
    </row>
    <row r="40" spans="1:5" x14ac:dyDescent="0.25">
      <c r="A40" s="2">
        <v>43933</v>
      </c>
      <c r="B40" t="s">
        <v>15</v>
      </c>
      <c r="C40" t="s">
        <v>16</v>
      </c>
      <c r="D40">
        <v>3629</v>
      </c>
      <c r="E40">
        <v>44</v>
      </c>
    </row>
    <row r="41" spans="1:5" x14ac:dyDescent="0.25">
      <c r="A41" s="2">
        <v>43934</v>
      </c>
      <c r="B41" t="s">
        <v>15</v>
      </c>
      <c r="C41" t="s">
        <v>16</v>
      </c>
      <c r="D41">
        <v>3747</v>
      </c>
      <c r="E41">
        <v>46</v>
      </c>
    </row>
    <row r="42" spans="1:5" x14ac:dyDescent="0.25">
      <c r="A42" s="2">
        <v>43935</v>
      </c>
      <c r="B42" t="s">
        <v>15</v>
      </c>
      <c r="C42" t="s">
        <v>16</v>
      </c>
      <c r="D42">
        <v>3907</v>
      </c>
      <c r="E42">
        <v>52</v>
      </c>
    </row>
    <row r="43" spans="1:5" x14ac:dyDescent="0.25">
      <c r="A43" s="2">
        <v>43936</v>
      </c>
      <c r="B43" t="s">
        <v>15</v>
      </c>
      <c r="C43" t="s">
        <v>16</v>
      </c>
      <c r="D43">
        <v>4097</v>
      </c>
      <c r="E43">
        <v>58</v>
      </c>
    </row>
    <row r="44" spans="1:5" x14ac:dyDescent="0.25">
      <c r="A44" s="2">
        <v>43937</v>
      </c>
      <c r="B44" t="s">
        <v>15</v>
      </c>
      <c r="C44" t="s">
        <v>16</v>
      </c>
      <c r="D44">
        <v>4306</v>
      </c>
      <c r="E44">
        <v>63</v>
      </c>
    </row>
    <row r="45" spans="1:5" x14ac:dyDescent="0.25">
      <c r="A45" s="2">
        <v>43938</v>
      </c>
      <c r="B45" t="s">
        <v>15</v>
      </c>
      <c r="C45" t="s">
        <v>16</v>
      </c>
      <c r="D45">
        <v>4460</v>
      </c>
      <c r="E45">
        <v>67</v>
      </c>
    </row>
    <row r="46" spans="1:5" x14ac:dyDescent="0.25">
      <c r="A46" s="2">
        <v>43939</v>
      </c>
      <c r="B46" t="s">
        <v>15</v>
      </c>
      <c r="C46" t="s">
        <v>16</v>
      </c>
      <c r="D46">
        <v>4653</v>
      </c>
      <c r="E46">
        <v>71</v>
      </c>
    </row>
    <row r="47" spans="1:5" x14ac:dyDescent="0.25">
      <c r="A47" s="2">
        <v>43940</v>
      </c>
      <c r="B47" t="s">
        <v>15</v>
      </c>
      <c r="C47" t="s">
        <v>16</v>
      </c>
      <c r="D47">
        <v>4823</v>
      </c>
      <c r="E47">
        <v>75</v>
      </c>
    </row>
    <row r="48" spans="1:5" x14ac:dyDescent="0.25">
      <c r="A48" s="2">
        <v>43941</v>
      </c>
      <c r="B48" t="s">
        <v>15</v>
      </c>
      <c r="C48" t="s">
        <v>16</v>
      </c>
      <c r="D48">
        <v>4977</v>
      </c>
      <c r="E48">
        <v>78</v>
      </c>
    </row>
    <row r="49" spans="1:5" x14ac:dyDescent="0.25">
      <c r="A49" s="2">
        <v>43942</v>
      </c>
      <c r="B49" t="s">
        <v>15</v>
      </c>
      <c r="C49" t="s">
        <v>16</v>
      </c>
      <c r="D49">
        <v>5143</v>
      </c>
      <c r="E49">
        <v>79</v>
      </c>
    </row>
    <row r="50" spans="1:5" x14ac:dyDescent="0.25">
      <c r="A50" s="2">
        <v>43943</v>
      </c>
      <c r="B50" t="s">
        <v>15</v>
      </c>
      <c r="C50" t="s">
        <v>16</v>
      </c>
      <c r="D50">
        <v>5211</v>
      </c>
      <c r="E50">
        <v>80</v>
      </c>
    </row>
    <row r="51" spans="1:5" x14ac:dyDescent="0.25">
      <c r="A51" s="2">
        <v>43944</v>
      </c>
      <c r="B51" t="s">
        <v>15</v>
      </c>
      <c r="C51" t="s">
        <v>16</v>
      </c>
      <c r="D51">
        <v>5330</v>
      </c>
      <c r="E51">
        <v>82</v>
      </c>
    </row>
    <row r="52" spans="1:5" x14ac:dyDescent="0.25">
      <c r="A52" s="2">
        <v>43945</v>
      </c>
      <c r="B52" t="s">
        <v>15</v>
      </c>
      <c r="C52" t="s">
        <v>16</v>
      </c>
      <c r="D52">
        <v>5482</v>
      </c>
      <c r="E52">
        <v>84</v>
      </c>
    </row>
    <row r="53" spans="1:5" x14ac:dyDescent="0.25">
      <c r="A53" s="2">
        <v>43946</v>
      </c>
      <c r="B53" t="s">
        <v>15</v>
      </c>
      <c r="C53" t="s">
        <v>16</v>
      </c>
      <c r="D53">
        <v>5628</v>
      </c>
      <c r="E53">
        <v>89</v>
      </c>
    </row>
    <row r="54" spans="1:5" x14ac:dyDescent="0.25">
      <c r="A54" s="2">
        <v>43947</v>
      </c>
      <c r="B54" t="s">
        <v>15</v>
      </c>
      <c r="C54" t="s">
        <v>16</v>
      </c>
      <c r="D54">
        <v>5729</v>
      </c>
      <c r="E54">
        <v>93</v>
      </c>
    </row>
    <row r="55" spans="1:5" x14ac:dyDescent="0.25">
      <c r="A55" s="2">
        <v>43948</v>
      </c>
      <c r="B55" t="s">
        <v>15</v>
      </c>
      <c r="C55" t="s">
        <v>16</v>
      </c>
      <c r="D55">
        <v>5827</v>
      </c>
      <c r="E55">
        <v>98</v>
      </c>
    </row>
    <row r="56" spans="1:5" x14ac:dyDescent="0.25">
      <c r="A56" s="2">
        <v>43949</v>
      </c>
      <c r="B56" t="s">
        <v>15</v>
      </c>
      <c r="C56" t="s">
        <v>16</v>
      </c>
      <c r="D56">
        <v>5986</v>
      </c>
      <c r="E56">
        <v>103</v>
      </c>
    </row>
    <row r="57" spans="1:5" x14ac:dyDescent="0.25">
      <c r="A57" s="2">
        <v>43950</v>
      </c>
      <c r="B57" t="s">
        <v>15</v>
      </c>
      <c r="C57" t="s">
        <v>16</v>
      </c>
      <c r="D57">
        <v>6161</v>
      </c>
      <c r="E57">
        <v>109</v>
      </c>
    </row>
    <row r="58" spans="1:5" x14ac:dyDescent="0.25">
      <c r="A58" s="2">
        <v>43951</v>
      </c>
      <c r="B58" t="s">
        <v>15</v>
      </c>
      <c r="C58" t="s">
        <v>16</v>
      </c>
      <c r="D58">
        <v>6356</v>
      </c>
      <c r="E58">
        <v>114</v>
      </c>
    </row>
    <row r="59" spans="1:5" x14ac:dyDescent="0.25">
      <c r="A59" s="2">
        <v>43952</v>
      </c>
      <c r="B59" t="s">
        <v>15</v>
      </c>
      <c r="C59" t="s">
        <v>16</v>
      </c>
      <c r="D59">
        <v>6551</v>
      </c>
      <c r="E59">
        <v>122</v>
      </c>
    </row>
    <row r="60" spans="1:5" x14ac:dyDescent="0.25">
      <c r="A60" s="2">
        <v>43953</v>
      </c>
      <c r="B60" t="s">
        <v>15</v>
      </c>
      <c r="C60" t="s">
        <v>16</v>
      </c>
      <c r="D60">
        <v>6708</v>
      </c>
      <c r="E60">
        <v>129</v>
      </c>
    </row>
    <row r="61" spans="1:5" x14ac:dyDescent="0.25">
      <c r="A61" s="2">
        <v>43954</v>
      </c>
      <c r="B61" t="s">
        <v>15</v>
      </c>
      <c r="C61" t="s">
        <v>16</v>
      </c>
      <c r="D61">
        <v>6838</v>
      </c>
      <c r="E61">
        <v>133</v>
      </c>
    </row>
    <row r="62" spans="1:5" x14ac:dyDescent="0.25">
      <c r="A62" s="2">
        <v>43955</v>
      </c>
      <c r="B62" t="s">
        <v>15</v>
      </c>
      <c r="C62" t="s">
        <v>16</v>
      </c>
      <c r="D62">
        <v>6967</v>
      </c>
      <c r="E62">
        <v>140</v>
      </c>
    </row>
    <row r="63" spans="1:5" x14ac:dyDescent="0.25">
      <c r="A63" s="2">
        <v>43956</v>
      </c>
      <c r="B63" t="s">
        <v>15</v>
      </c>
      <c r="C63" t="s">
        <v>16</v>
      </c>
      <c r="D63">
        <v>7128</v>
      </c>
      <c r="E63">
        <v>144</v>
      </c>
    </row>
    <row r="64" spans="1:5" x14ac:dyDescent="0.25">
      <c r="A64" s="2">
        <v>43957</v>
      </c>
      <c r="B64" t="s">
        <v>15</v>
      </c>
      <c r="C64" t="s">
        <v>16</v>
      </c>
      <c r="D64">
        <v>7244</v>
      </c>
      <c r="E64">
        <v>150</v>
      </c>
    </row>
    <row r="65" spans="1:5" x14ac:dyDescent="0.25">
      <c r="A65" s="2">
        <v>43958</v>
      </c>
      <c r="B65" t="s">
        <v>15</v>
      </c>
      <c r="C65" t="s">
        <v>16</v>
      </c>
      <c r="D65">
        <v>7377</v>
      </c>
      <c r="E65">
        <v>154</v>
      </c>
    </row>
    <row r="66" spans="1:5" x14ac:dyDescent="0.25">
      <c r="A66" s="2">
        <v>43959</v>
      </c>
      <c r="B66" t="s">
        <v>15</v>
      </c>
      <c r="C66" t="s">
        <v>16</v>
      </c>
      <c r="D66">
        <v>7594</v>
      </c>
      <c r="E66">
        <v>160</v>
      </c>
    </row>
    <row r="67" spans="1:5" x14ac:dyDescent="0.25">
      <c r="A67" s="2">
        <v>43960</v>
      </c>
      <c r="B67" t="s">
        <v>15</v>
      </c>
      <c r="C67" t="s">
        <v>16</v>
      </c>
      <c r="D67">
        <v>7803</v>
      </c>
      <c r="E67">
        <v>168</v>
      </c>
    </row>
    <row r="68" spans="1:5" x14ac:dyDescent="0.25">
      <c r="A68" s="2">
        <v>43961</v>
      </c>
      <c r="B68" t="s">
        <v>15</v>
      </c>
      <c r="C68" t="s">
        <v>16</v>
      </c>
      <c r="D68">
        <v>7878</v>
      </c>
      <c r="E68">
        <v>172</v>
      </c>
    </row>
    <row r="69" spans="1:5" x14ac:dyDescent="0.25">
      <c r="A69" s="2">
        <v>43962</v>
      </c>
      <c r="B69" t="s">
        <v>15</v>
      </c>
      <c r="C69" t="s">
        <v>16</v>
      </c>
      <c r="D69">
        <v>8176</v>
      </c>
      <c r="E69">
        <v>179</v>
      </c>
    </row>
    <row r="70" spans="1:5" x14ac:dyDescent="0.25">
      <c r="A70" s="2">
        <v>43963</v>
      </c>
      <c r="B70" t="s">
        <v>15</v>
      </c>
      <c r="C70" t="s">
        <v>16</v>
      </c>
      <c r="D70">
        <v>8416</v>
      </c>
      <c r="E70">
        <v>183</v>
      </c>
    </row>
    <row r="71" spans="1:5" x14ac:dyDescent="0.25">
      <c r="A71" s="2">
        <v>43964</v>
      </c>
      <c r="B71" t="s">
        <v>15</v>
      </c>
      <c r="C71" t="s">
        <v>16</v>
      </c>
      <c r="D71">
        <v>8621</v>
      </c>
      <c r="E71">
        <v>188</v>
      </c>
    </row>
    <row r="72" spans="1:5" x14ac:dyDescent="0.25">
      <c r="A72" s="2">
        <v>43965</v>
      </c>
      <c r="B72" t="s">
        <v>15</v>
      </c>
      <c r="C72" t="s">
        <v>16</v>
      </c>
      <c r="D72">
        <v>8817</v>
      </c>
      <c r="E72">
        <v>193</v>
      </c>
    </row>
    <row r="73" spans="1:5" x14ac:dyDescent="0.25">
      <c r="A73" s="2">
        <v>43966</v>
      </c>
      <c r="B73" t="s">
        <v>15</v>
      </c>
      <c r="C73" t="s">
        <v>16</v>
      </c>
      <c r="D73">
        <v>9050</v>
      </c>
      <c r="E73">
        <v>193</v>
      </c>
    </row>
    <row r="74" spans="1:5" x14ac:dyDescent="0.25">
      <c r="A74" s="2">
        <v>43967</v>
      </c>
      <c r="B74" t="s">
        <v>15</v>
      </c>
      <c r="C74" t="s">
        <v>16</v>
      </c>
      <c r="D74">
        <v>9126</v>
      </c>
      <c r="E74">
        <v>204</v>
      </c>
    </row>
    <row r="75" spans="1:5" x14ac:dyDescent="0.25">
      <c r="A75" s="2">
        <v>43968</v>
      </c>
      <c r="B75" t="s">
        <v>15</v>
      </c>
      <c r="C75" t="s">
        <v>16</v>
      </c>
      <c r="D75">
        <v>9465</v>
      </c>
      <c r="E75">
        <v>204</v>
      </c>
    </row>
    <row r="76" spans="1:5" x14ac:dyDescent="0.25">
      <c r="A76" s="2">
        <v>43969</v>
      </c>
      <c r="B76" t="s">
        <v>15</v>
      </c>
      <c r="C76" t="s">
        <v>16</v>
      </c>
      <c r="D76">
        <v>9635</v>
      </c>
      <c r="E76">
        <v>205</v>
      </c>
    </row>
    <row r="77" spans="1:5" x14ac:dyDescent="0.25">
      <c r="A77" s="2">
        <v>43970</v>
      </c>
      <c r="B77" t="s">
        <v>15</v>
      </c>
      <c r="C77" t="s">
        <v>16</v>
      </c>
      <c r="D77">
        <v>9859</v>
      </c>
      <c r="E77">
        <v>207</v>
      </c>
    </row>
    <row r="78" spans="1:5" x14ac:dyDescent="0.25">
      <c r="A78" s="2">
        <v>43971</v>
      </c>
      <c r="B78" t="s">
        <v>15</v>
      </c>
      <c r="C78" t="s">
        <v>16</v>
      </c>
      <c r="D78">
        <v>10095</v>
      </c>
      <c r="E78">
        <v>210</v>
      </c>
    </row>
    <row r="79" spans="1:5" x14ac:dyDescent="0.25">
      <c r="A79" s="2">
        <v>43972</v>
      </c>
      <c r="B79" t="s">
        <v>15</v>
      </c>
      <c r="C79" t="s">
        <v>16</v>
      </c>
      <c r="D79">
        <v>10283</v>
      </c>
      <c r="E79">
        <v>216</v>
      </c>
    </row>
    <row r="80" spans="1:5" x14ac:dyDescent="0.25">
      <c r="A80" s="2">
        <v>43973</v>
      </c>
      <c r="B80" t="s">
        <v>15</v>
      </c>
      <c r="C80" t="s">
        <v>16</v>
      </c>
      <c r="D80">
        <v>10526</v>
      </c>
      <c r="E80">
        <v>217</v>
      </c>
    </row>
    <row r="81" spans="1:5" x14ac:dyDescent="0.25">
      <c r="A81" s="2">
        <v>43974</v>
      </c>
      <c r="B81" t="s">
        <v>15</v>
      </c>
      <c r="C81" t="s">
        <v>16</v>
      </c>
      <c r="D81">
        <v>10770</v>
      </c>
      <c r="E81">
        <v>219</v>
      </c>
    </row>
    <row r="82" spans="1:5" x14ac:dyDescent="0.25">
      <c r="A82" s="2">
        <v>43975</v>
      </c>
      <c r="B82" t="s">
        <v>15</v>
      </c>
      <c r="C82" t="s">
        <v>16</v>
      </c>
      <c r="D82">
        <v>10921</v>
      </c>
      <c r="E82">
        <v>220</v>
      </c>
    </row>
    <row r="83" spans="1:5" x14ac:dyDescent="0.25">
      <c r="A83" s="2">
        <v>43976</v>
      </c>
      <c r="B83" t="s">
        <v>15</v>
      </c>
      <c r="C83" t="s">
        <v>16</v>
      </c>
      <c r="D83">
        <v>10921</v>
      </c>
      <c r="E83">
        <v>220</v>
      </c>
    </row>
    <row r="84" spans="1:5" x14ac:dyDescent="0.25">
      <c r="A84" s="2">
        <v>43977</v>
      </c>
      <c r="B84" t="s">
        <v>15</v>
      </c>
      <c r="C84" t="s">
        <v>16</v>
      </c>
      <c r="D84">
        <v>11281</v>
      </c>
      <c r="E84">
        <v>221</v>
      </c>
    </row>
    <row r="85" spans="1:5" x14ac:dyDescent="0.25">
      <c r="A85" s="2">
        <v>43978</v>
      </c>
      <c r="B85" t="s">
        <v>15</v>
      </c>
      <c r="C85" t="s">
        <v>16</v>
      </c>
      <c r="D85">
        <v>11542</v>
      </c>
      <c r="E85">
        <v>223</v>
      </c>
    </row>
    <row r="86" spans="1:5" x14ac:dyDescent="0.25">
      <c r="A86" s="2">
        <v>43979</v>
      </c>
      <c r="B86" t="s">
        <v>15</v>
      </c>
      <c r="C86" t="s">
        <v>16</v>
      </c>
      <c r="D86">
        <v>11770</v>
      </c>
      <c r="E86">
        <v>224</v>
      </c>
    </row>
    <row r="87" spans="1:5" x14ac:dyDescent="0.25">
      <c r="A87" s="2">
        <v>43980</v>
      </c>
      <c r="B87" t="s">
        <v>15</v>
      </c>
      <c r="C87" t="s">
        <v>16</v>
      </c>
      <c r="D87">
        <v>12009</v>
      </c>
      <c r="E87">
        <v>228</v>
      </c>
    </row>
    <row r="88" spans="1:5" x14ac:dyDescent="0.25">
      <c r="A88" s="2">
        <v>43981</v>
      </c>
      <c r="B88" t="s">
        <v>15</v>
      </c>
      <c r="C88" t="s">
        <v>16</v>
      </c>
      <c r="D88">
        <v>12220</v>
      </c>
      <c r="E88">
        <v>231</v>
      </c>
    </row>
    <row r="89" spans="1:5" x14ac:dyDescent="0.25">
      <c r="A89" s="2">
        <v>43982</v>
      </c>
      <c r="B89" t="s">
        <v>15</v>
      </c>
      <c r="C89" t="s">
        <v>16</v>
      </c>
      <c r="D89">
        <v>12276</v>
      </c>
      <c r="E89">
        <v>232</v>
      </c>
    </row>
    <row r="90" spans="1:5" x14ac:dyDescent="0.25">
      <c r="A90" s="2">
        <v>43983</v>
      </c>
      <c r="B90" t="s">
        <v>15</v>
      </c>
      <c r="C90" t="s">
        <v>16</v>
      </c>
      <c r="D90">
        <v>12664</v>
      </c>
      <c r="E90">
        <v>235</v>
      </c>
    </row>
    <row r="91" spans="1:5" x14ac:dyDescent="0.25">
      <c r="A91" s="2">
        <v>43984</v>
      </c>
      <c r="B91" t="s">
        <v>15</v>
      </c>
      <c r="C91" t="s">
        <v>16</v>
      </c>
      <c r="D91">
        <v>13027</v>
      </c>
      <c r="E91">
        <v>236</v>
      </c>
    </row>
    <row r="92" spans="1:5" x14ac:dyDescent="0.25">
      <c r="A92" s="2">
        <v>43985</v>
      </c>
      <c r="B92" t="s">
        <v>15</v>
      </c>
      <c r="C92" t="s">
        <v>16</v>
      </c>
      <c r="D92">
        <v>13268</v>
      </c>
      <c r="E92">
        <v>241</v>
      </c>
    </row>
    <row r="93" spans="1:5" x14ac:dyDescent="0.25">
      <c r="A93" s="2">
        <v>43986</v>
      </c>
      <c r="B93" t="s">
        <v>15</v>
      </c>
      <c r="C93" t="s">
        <v>16</v>
      </c>
      <c r="D93">
        <v>13603</v>
      </c>
      <c r="E93">
        <v>247</v>
      </c>
    </row>
    <row r="94" spans="1:5" x14ac:dyDescent="0.25">
      <c r="A94" s="2">
        <v>43987</v>
      </c>
      <c r="B94" t="s">
        <v>15</v>
      </c>
      <c r="C94" t="s">
        <v>16</v>
      </c>
      <c r="D94">
        <v>13940</v>
      </c>
      <c r="E94">
        <v>253</v>
      </c>
    </row>
    <row r="95" spans="1:5" x14ac:dyDescent="0.25">
      <c r="A95" s="2">
        <v>43988</v>
      </c>
      <c r="B95" t="s">
        <v>15</v>
      </c>
      <c r="C95" t="s">
        <v>16</v>
      </c>
      <c r="D95">
        <v>14423</v>
      </c>
      <c r="E95">
        <v>259</v>
      </c>
    </row>
    <row r="96" spans="1:5" x14ac:dyDescent="0.25">
      <c r="A96" s="2">
        <v>43989</v>
      </c>
      <c r="B96" t="s">
        <v>15</v>
      </c>
      <c r="C96" t="s">
        <v>16</v>
      </c>
      <c r="D96">
        <v>14586</v>
      </c>
      <c r="E96">
        <v>261</v>
      </c>
    </row>
    <row r="97" spans="1:5" x14ac:dyDescent="0.25">
      <c r="A97" s="2">
        <v>43990</v>
      </c>
      <c r="B97" t="s">
        <v>15</v>
      </c>
      <c r="C97" t="s">
        <v>16</v>
      </c>
      <c r="D97">
        <v>14918</v>
      </c>
      <c r="E97">
        <v>262</v>
      </c>
    </row>
    <row r="98" spans="1:5" x14ac:dyDescent="0.25">
      <c r="A98" s="2">
        <v>43991</v>
      </c>
      <c r="B98" t="s">
        <v>15</v>
      </c>
      <c r="C98" t="s">
        <v>16</v>
      </c>
      <c r="D98">
        <v>15238</v>
      </c>
      <c r="E98">
        <v>262</v>
      </c>
    </row>
    <row r="99" spans="1:5" x14ac:dyDescent="0.25">
      <c r="A99" s="2">
        <v>43992</v>
      </c>
      <c r="B99" t="s">
        <v>15</v>
      </c>
      <c r="C99" t="s">
        <v>16</v>
      </c>
      <c r="D99">
        <v>15552</v>
      </c>
      <c r="E99">
        <v>267</v>
      </c>
    </row>
    <row r="100" spans="1:5" x14ac:dyDescent="0.25">
      <c r="A100" s="2">
        <v>43993</v>
      </c>
      <c r="B100" t="s">
        <v>15</v>
      </c>
      <c r="C100" t="s">
        <v>16</v>
      </c>
      <c r="D100">
        <v>15864</v>
      </c>
      <c r="E100">
        <v>267</v>
      </c>
    </row>
    <row r="101" spans="1:5" x14ac:dyDescent="0.25">
      <c r="A101" s="2">
        <v>43994</v>
      </c>
      <c r="B101" t="s">
        <v>15</v>
      </c>
      <c r="C101" t="s">
        <v>16</v>
      </c>
      <c r="D101">
        <v>16188</v>
      </c>
      <c r="E101">
        <v>271</v>
      </c>
    </row>
    <row r="102" spans="1:5" x14ac:dyDescent="0.25">
      <c r="A102" s="2">
        <v>43995</v>
      </c>
      <c r="B102" t="s">
        <v>15</v>
      </c>
      <c r="C102" t="s">
        <v>16</v>
      </c>
      <c r="D102">
        <v>16568</v>
      </c>
      <c r="E102">
        <v>275</v>
      </c>
    </row>
    <row r="103" spans="1:5" x14ac:dyDescent="0.25">
      <c r="A103" s="2">
        <v>43996</v>
      </c>
      <c r="B103" t="s">
        <v>15</v>
      </c>
      <c r="C103" t="s">
        <v>16</v>
      </c>
      <c r="D103">
        <v>16778</v>
      </c>
      <c r="E103">
        <v>275</v>
      </c>
    </row>
    <row r="104" spans="1:5" x14ac:dyDescent="0.25">
      <c r="A104" s="2">
        <v>43997</v>
      </c>
      <c r="B104" t="s">
        <v>15</v>
      </c>
      <c r="C104" t="s">
        <v>16</v>
      </c>
      <c r="D104">
        <v>17282</v>
      </c>
      <c r="E104">
        <v>284</v>
      </c>
    </row>
    <row r="105" spans="1:5" x14ac:dyDescent="0.25">
      <c r="A105" s="2">
        <v>43998</v>
      </c>
      <c r="B105" t="s">
        <v>15</v>
      </c>
      <c r="C105" t="s">
        <v>16</v>
      </c>
      <c r="D105">
        <v>17707</v>
      </c>
      <c r="E105">
        <v>289</v>
      </c>
    </row>
    <row r="106" spans="1:5" x14ac:dyDescent="0.25">
      <c r="A106" s="2">
        <v>43999</v>
      </c>
      <c r="B106" t="s">
        <v>15</v>
      </c>
      <c r="C106" t="s">
        <v>16</v>
      </c>
      <c r="D106">
        <v>18157</v>
      </c>
      <c r="E106">
        <v>298</v>
      </c>
    </row>
    <row r="107" spans="1:5" x14ac:dyDescent="0.25">
      <c r="A107" s="2">
        <v>44000</v>
      </c>
      <c r="B107" t="s">
        <v>15</v>
      </c>
      <c r="C107" t="s">
        <v>16</v>
      </c>
      <c r="D107">
        <v>18552</v>
      </c>
      <c r="E107">
        <v>305</v>
      </c>
    </row>
    <row r="108" spans="1:5" x14ac:dyDescent="0.25">
      <c r="A108" s="2">
        <v>44001</v>
      </c>
      <c r="B108" t="s">
        <v>15</v>
      </c>
      <c r="C108" t="s">
        <v>16</v>
      </c>
      <c r="D108">
        <v>19739</v>
      </c>
      <c r="E108">
        <v>311</v>
      </c>
    </row>
    <row r="109" spans="1:5" x14ac:dyDescent="0.25">
      <c r="A109" s="2">
        <v>44002</v>
      </c>
      <c r="B109" t="s">
        <v>15</v>
      </c>
      <c r="C109" t="s">
        <v>16</v>
      </c>
      <c r="D109">
        <v>20874</v>
      </c>
      <c r="E109">
        <v>322</v>
      </c>
    </row>
    <row r="110" spans="1:5" x14ac:dyDescent="0.25">
      <c r="A110" s="2">
        <v>44003</v>
      </c>
      <c r="B110" t="s">
        <v>15</v>
      </c>
      <c r="C110" t="s">
        <v>16</v>
      </c>
      <c r="D110">
        <v>21053</v>
      </c>
      <c r="E110">
        <v>325</v>
      </c>
    </row>
    <row r="111" spans="1:5" x14ac:dyDescent="0.25">
      <c r="A111" s="2">
        <v>44004</v>
      </c>
      <c r="B111" t="s">
        <v>15</v>
      </c>
      <c r="C111" t="s">
        <v>16</v>
      </c>
      <c r="D111">
        <v>23047</v>
      </c>
      <c r="E111">
        <v>332</v>
      </c>
    </row>
    <row r="112" spans="1:5" x14ac:dyDescent="0.25">
      <c r="A112" s="2">
        <v>44005</v>
      </c>
      <c r="B112" t="s">
        <v>15</v>
      </c>
      <c r="C112" t="s">
        <v>16</v>
      </c>
      <c r="D112">
        <v>24421</v>
      </c>
      <c r="E112">
        <v>335</v>
      </c>
    </row>
    <row r="113" spans="1:5" x14ac:dyDescent="0.25">
      <c r="A113" s="2">
        <v>44006</v>
      </c>
      <c r="B113" t="s">
        <v>15</v>
      </c>
      <c r="C113" t="s">
        <v>16</v>
      </c>
      <c r="D113">
        <v>25786</v>
      </c>
      <c r="E113">
        <v>346</v>
      </c>
    </row>
    <row r="114" spans="1:5" x14ac:dyDescent="0.25">
      <c r="A114" s="2">
        <v>44007</v>
      </c>
      <c r="B114" t="s">
        <v>15</v>
      </c>
      <c r="C114" t="s">
        <v>16</v>
      </c>
      <c r="D114">
        <v>27017</v>
      </c>
      <c r="E114">
        <v>353</v>
      </c>
    </row>
    <row r="115" spans="1:5" x14ac:dyDescent="0.25">
      <c r="A115" s="2">
        <v>44008</v>
      </c>
      <c r="B115" t="s">
        <v>15</v>
      </c>
      <c r="C115" t="s">
        <v>16</v>
      </c>
      <c r="D115">
        <v>28255</v>
      </c>
      <c r="E115">
        <v>361</v>
      </c>
    </row>
    <row r="116" spans="1:5" x14ac:dyDescent="0.25">
      <c r="A116" s="2">
        <v>44009</v>
      </c>
      <c r="B116" t="s">
        <v>15</v>
      </c>
      <c r="C116" t="s">
        <v>16</v>
      </c>
      <c r="D116">
        <v>29163</v>
      </c>
      <c r="E116">
        <v>369</v>
      </c>
    </row>
    <row r="117" spans="1:5" x14ac:dyDescent="0.25">
      <c r="A117" s="2">
        <v>44010</v>
      </c>
      <c r="B117" t="s">
        <v>15</v>
      </c>
      <c r="C117" t="s">
        <v>16</v>
      </c>
      <c r="D117">
        <v>29276</v>
      </c>
      <c r="E117">
        <v>371</v>
      </c>
    </row>
    <row r="118" spans="1:5" x14ac:dyDescent="0.25">
      <c r="A118" s="2">
        <v>44011</v>
      </c>
      <c r="B118" t="s">
        <v>15</v>
      </c>
      <c r="C118" t="s">
        <v>16</v>
      </c>
      <c r="D118">
        <v>30729</v>
      </c>
      <c r="E118">
        <v>376</v>
      </c>
    </row>
    <row r="119" spans="1:5" x14ac:dyDescent="0.25">
      <c r="A119" s="2">
        <v>44012</v>
      </c>
      <c r="B119" t="s">
        <v>15</v>
      </c>
      <c r="C119" t="s">
        <v>16</v>
      </c>
      <c r="D119">
        <v>31422</v>
      </c>
      <c r="E119">
        <v>378</v>
      </c>
    </row>
    <row r="120" spans="1:5" x14ac:dyDescent="0.25">
      <c r="A120" s="2">
        <v>44013</v>
      </c>
      <c r="B120" t="s">
        <v>15</v>
      </c>
      <c r="C120" t="s">
        <v>16</v>
      </c>
      <c r="D120">
        <v>32859</v>
      </c>
      <c r="E120">
        <v>384</v>
      </c>
    </row>
    <row r="121" spans="1:5" x14ac:dyDescent="0.25">
      <c r="A121" s="2">
        <v>44014</v>
      </c>
      <c r="B121" t="s">
        <v>15</v>
      </c>
      <c r="C121" t="s">
        <v>16</v>
      </c>
      <c r="D121">
        <v>34108</v>
      </c>
      <c r="E121">
        <v>387</v>
      </c>
    </row>
    <row r="122" spans="1:5" x14ac:dyDescent="0.25">
      <c r="A122" s="2">
        <v>44015</v>
      </c>
      <c r="B122" t="s">
        <v>15</v>
      </c>
      <c r="C122" t="s">
        <v>16</v>
      </c>
      <c r="D122">
        <v>35316</v>
      </c>
      <c r="E122">
        <v>395</v>
      </c>
    </row>
    <row r="123" spans="1:5" x14ac:dyDescent="0.25">
      <c r="A123" s="2">
        <v>44016</v>
      </c>
      <c r="B123" t="s">
        <v>15</v>
      </c>
      <c r="C123" t="s">
        <v>16</v>
      </c>
      <c r="D123">
        <v>35913</v>
      </c>
      <c r="E123">
        <v>400</v>
      </c>
    </row>
    <row r="124" spans="1:5" x14ac:dyDescent="0.25">
      <c r="A124" s="2">
        <v>44017</v>
      </c>
      <c r="B124" t="s">
        <v>15</v>
      </c>
      <c r="C124" t="s">
        <v>16</v>
      </c>
      <c r="D124">
        <v>36597</v>
      </c>
      <c r="E124">
        <v>400</v>
      </c>
    </row>
    <row r="125" spans="1:5" x14ac:dyDescent="0.25">
      <c r="A125" s="2">
        <v>44018</v>
      </c>
      <c r="B125" t="s">
        <v>15</v>
      </c>
      <c r="C125" t="s">
        <v>16</v>
      </c>
      <c r="D125">
        <v>37776</v>
      </c>
      <c r="E125">
        <v>401</v>
      </c>
    </row>
    <row r="126" spans="1:5" x14ac:dyDescent="0.25">
      <c r="A126" s="2">
        <v>44019</v>
      </c>
      <c r="B126" t="s">
        <v>15</v>
      </c>
      <c r="C126" t="s">
        <v>16</v>
      </c>
      <c r="D126">
        <v>39311</v>
      </c>
      <c r="E126">
        <v>407</v>
      </c>
    </row>
    <row r="127" spans="1:5" x14ac:dyDescent="0.25">
      <c r="A127" s="2">
        <v>44020</v>
      </c>
      <c r="B127" t="s">
        <v>15</v>
      </c>
      <c r="C127" t="s">
        <v>16</v>
      </c>
      <c r="D127">
        <v>40012</v>
      </c>
      <c r="E127">
        <v>411</v>
      </c>
    </row>
    <row r="128" spans="1:5" x14ac:dyDescent="0.25">
      <c r="A128" s="2">
        <v>44021</v>
      </c>
      <c r="B128" t="s">
        <v>15</v>
      </c>
      <c r="C128" t="s">
        <v>16</v>
      </c>
      <c r="D128">
        <v>40919</v>
      </c>
      <c r="E128">
        <v>423</v>
      </c>
    </row>
    <row r="129" spans="1:5" x14ac:dyDescent="0.25">
      <c r="A129" s="2">
        <v>44022</v>
      </c>
      <c r="B129" t="s">
        <v>15</v>
      </c>
      <c r="C129" t="s">
        <v>16</v>
      </c>
      <c r="D129">
        <v>42000</v>
      </c>
      <c r="E129">
        <v>439</v>
      </c>
    </row>
    <row r="130" spans="1:5" x14ac:dyDescent="0.25">
      <c r="A130" s="2">
        <v>44023</v>
      </c>
      <c r="B130" t="s">
        <v>15</v>
      </c>
      <c r="C130" t="s">
        <v>16</v>
      </c>
      <c r="D130">
        <v>43939</v>
      </c>
      <c r="E130">
        <v>455</v>
      </c>
    </row>
    <row r="131" spans="1:5" x14ac:dyDescent="0.25">
      <c r="A131" s="2">
        <v>44024</v>
      </c>
      <c r="B131" t="s">
        <v>15</v>
      </c>
      <c r="C131" t="s">
        <v>16</v>
      </c>
      <c r="D131">
        <v>45368</v>
      </c>
      <c r="E131">
        <v>458</v>
      </c>
    </row>
    <row r="132" spans="1:5" x14ac:dyDescent="0.25">
      <c r="A132" s="2">
        <v>44025</v>
      </c>
      <c r="B132" t="s">
        <v>15</v>
      </c>
      <c r="C132" t="s">
        <v>16</v>
      </c>
      <c r="D132">
        <v>47369</v>
      </c>
      <c r="E132">
        <v>466</v>
      </c>
    </row>
    <row r="133" spans="1:5" x14ac:dyDescent="0.25">
      <c r="A133" s="2">
        <v>44026</v>
      </c>
      <c r="B133" t="s">
        <v>15</v>
      </c>
      <c r="C133" t="s">
        <v>16</v>
      </c>
      <c r="D133">
        <v>49027</v>
      </c>
      <c r="E133">
        <v>473</v>
      </c>
    </row>
    <row r="134" spans="1:5" x14ac:dyDescent="0.25">
      <c r="A134" s="2">
        <v>44027</v>
      </c>
      <c r="B134" t="s">
        <v>15</v>
      </c>
      <c r="C134" t="s">
        <v>16</v>
      </c>
      <c r="D134">
        <v>50370</v>
      </c>
      <c r="E134">
        <v>491</v>
      </c>
    </row>
    <row r="135" spans="1:5" x14ac:dyDescent="0.25">
      <c r="A135" s="2">
        <v>44028</v>
      </c>
      <c r="B135" t="s">
        <v>15</v>
      </c>
      <c r="C135" t="s">
        <v>16</v>
      </c>
      <c r="D135">
        <v>51969</v>
      </c>
      <c r="E135">
        <v>509</v>
      </c>
    </row>
    <row r="136" spans="1:5" x14ac:dyDescent="0.25">
      <c r="A136" s="2">
        <v>44029</v>
      </c>
      <c r="B136" t="s">
        <v>15</v>
      </c>
      <c r="C136" t="s">
        <v>16</v>
      </c>
      <c r="D136">
        <v>53555</v>
      </c>
      <c r="E136">
        <v>527</v>
      </c>
    </row>
    <row r="137" spans="1:5" x14ac:dyDescent="0.25">
      <c r="A137" s="2">
        <v>44030</v>
      </c>
      <c r="B137" t="s">
        <v>15</v>
      </c>
      <c r="C137" t="s">
        <v>16</v>
      </c>
      <c r="D137">
        <v>54806</v>
      </c>
      <c r="E137">
        <v>533</v>
      </c>
    </row>
    <row r="138" spans="1:5" x14ac:dyDescent="0.25">
      <c r="A138" s="2">
        <v>44031</v>
      </c>
      <c r="B138" t="s">
        <v>15</v>
      </c>
      <c r="C138" t="s">
        <v>16</v>
      </c>
      <c r="D138">
        <v>55769</v>
      </c>
      <c r="E138">
        <v>536</v>
      </c>
    </row>
    <row r="139" spans="1:5" x14ac:dyDescent="0.25">
      <c r="A139" s="2">
        <v>44032</v>
      </c>
      <c r="B139" t="s">
        <v>15</v>
      </c>
      <c r="C139" t="s">
        <v>16</v>
      </c>
      <c r="D139">
        <v>57095</v>
      </c>
      <c r="E139">
        <v>545</v>
      </c>
    </row>
    <row r="140" spans="1:5" x14ac:dyDescent="0.25">
      <c r="A140" s="2">
        <v>44033</v>
      </c>
      <c r="B140" t="s">
        <v>15</v>
      </c>
      <c r="C140" t="s">
        <v>16</v>
      </c>
      <c r="D140">
        <v>58480</v>
      </c>
      <c r="E140">
        <v>561</v>
      </c>
    </row>
    <row r="141" spans="1:5" x14ac:dyDescent="0.25">
      <c r="A141" s="2">
        <v>44034</v>
      </c>
      <c r="B141" t="s">
        <v>15</v>
      </c>
      <c r="C141" t="s">
        <v>16</v>
      </c>
      <c r="D141">
        <v>59924</v>
      </c>
      <c r="E141">
        <v>576</v>
      </c>
    </row>
    <row r="142" spans="1:5" x14ac:dyDescent="0.25">
      <c r="A142" s="2">
        <v>44035</v>
      </c>
      <c r="B142" t="s">
        <v>15</v>
      </c>
      <c r="C142" t="s">
        <v>16</v>
      </c>
      <c r="D142">
        <v>61416</v>
      </c>
      <c r="E142">
        <v>597</v>
      </c>
    </row>
    <row r="143" spans="1:5" x14ac:dyDescent="0.25">
      <c r="A143" s="2">
        <v>44036</v>
      </c>
      <c r="B143" t="s">
        <v>15</v>
      </c>
      <c r="C143" t="s">
        <v>16</v>
      </c>
      <c r="D143">
        <v>62619</v>
      </c>
      <c r="E143">
        <v>615</v>
      </c>
    </row>
    <row r="144" spans="1:5" x14ac:dyDescent="0.25">
      <c r="A144" s="2">
        <v>44037</v>
      </c>
      <c r="B144" t="s">
        <v>15</v>
      </c>
      <c r="C144" t="s">
        <v>16</v>
      </c>
      <c r="D144">
        <v>64113</v>
      </c>
      <c r="E144">
        <v>637</v>
      </c>
    </row>
    <row r="145" spans="1:5" x14ac:dyDescent="0.25">
      <c r="A145" s="2">
        <v>44038</v>
      </c>
      <c r="B145" t="s">
        <v>15</v>
      </c>
      <c r="C145" t="s">
        <v>16</v>
      </c>
      <c r="D145">
        <v>65349</v>
      </c>
      <c r="E145">
        <v>645</v>
      </c>
    </row>
    <row r="146" spans="1:5" x14ac:dyDescent="0.25">
      <c r="A146" s="2">
        <v>44039</v>
      </c>
      <c r="B146" t="s">
        <v>15</v>
      </c>
      <c r="C146" t="s">
        <v>16</v>
      </c>
      <c r="D146">
        <v>66195</v>
      </c>
      <c r="E146">
        <v>1100</v>
      </c>
    </row>
    <row r="147" spans="1:5" x14ac:dyDescent="0.25">
      <c r="A147" s="2">
        <v>44040</v>
      </c>
      <c r="B147" t="s">
        <v>15</v>
      </c>
      <c r="C147" t="s">
        <v>16</v>
      </c>
      <c r="D147">
        <v>67660</v>
      </c>
      <c r="E147">
        <v>1127</v>
      </c>
    </row>
    <row r="148" spans="1:5" x14ac:dyDescent="0.25">
      <c r="A148" s="2">
        <v>44041</v>
      </c>
      <c r="B148" t="s">
        <v>15</v>
      </c>
      <c r="C148" t="s">
        <v>16</v>
      </c>
      <c r="D148">
        <v>69126</v>
      </c>
      <c r="E148">
        <v>1182</v>
      </c>
    </row>
    <row r="149" spans="1:5" x14ac:dyDescent="0.25">
      <c r="A149" s="2">
        <v>44042</v>
      </c>
      <c r="B149" t="s">
        <v>15</v>
      </c>
      <c r="C149" t="s">
        <v>16</v>
      </c>
      <c r="D149">
        <v>70850</v>
      </c>
      <c r="E149">
        <v>1206</v>
      </c>
    </row>
    <row r="150" spans="1:5" x14ac:dyDescent="0.25">
      <c r="A150" s="2">
        <v>44043</v>
      </c>
      <c r="B150" t="s">
        <v>15</v>
      </c>
      <c r="C150" t="s">
        <v>16</v>
      </c>
      <c r="D150">
        <v>72964</v>
      </c>
      <c r="E150">
        <v>1258</v>
      </c>
    </row>
    <row r="151" spans="1:5" x14ac:dyDescent="0.25">
      <c r="A151" s="2">
        <v>44044</v>
      </c>
      <c r="B151" t="s">
        <v>15</v>
      </c>
      <c r="C151" t="s">
        <v>16</v>
      </c>
      <c r="D151">
        <v>74884</v>
      </c>
      <c r="E151">
        <v>1288</v>
      </c>
    </row>
    <row r="152" spans="1:5" x14ac:dyDescent="0.25">
      <c r="A152" s="2">
        <v>44045</v>
      </c>
      <c r="B152" t="s">
        <v>15</v>
      </c>
      <c r="C152" t="s">
        <v>16</v>
      </c>
      <c r="D152">
        <v>76642</v>
      </c>
      <c r="E152">
        <v>1288</v>
      </c>
    </row>
    <row r="153" spans="1:5" x14ac:dyDescent="0.25">
      <c r="A153" s="2">
        <v>44046</v>
      </c>
      <c r="B153" t="s">
        <v>15</v>
      </c>
      <c r="C153" t="s">
        <v>16</v>
      </c>
      <c r="D153">
        <v>78105</v>
      </c>
      <c r="E153">
        <v>1318</v>
      </c>
    </row>
    <row r="154" spans="1:5" x14ac:dyDescent="0.25">
      <c r="A154" s="2">
        <v>44047</v>
      </c>
      <c r="B154" t="s">
        <v>15</v>
      </c>
      <c r="C154" t="s">
        <v>16</v>
      </c>
      <c r="D154">
        <v>79543</v>
      </c>
      <c r="E154">
        <v>1367</v>
      </c>
    </row>
    <row r="155" spans="1:5" x14ac:dyDescent="0.25">
      <c r="A155" s="2">
        <v>44048</v>
      </c>
      <c r="B155" t="s">
        <v>15</v>
      </c>
      <c r="C155" t="s">
        <v>16</v>
      </c>
      <c r="D155">
        <v>80914</v>
      </c>
      <c r="E155">
        <v>1409</v>
      </c>
    </row>
    <row r="156" spans="1:5" x14ac:dyDescent="0.25">
      <c r="A156" s="2">
        <v>44049</v>
      </c>
      <c r="B156" t="s">
        <v>15</v>
      </c>
      <c r="C156" t="s">
        <v>16</v>
      </c>
      <c r="D156">
        <v>81919</v>
      </c>
      <c r="E156">
        <v>1459</v>
      </c>
    </row>
    <row r="157" spans="1:5" x14ac:dyDescent="0.25">
      <c r="A157" s="2">
        <v>44050</v>
      </c>
      <c r="B157" t="s">
        <v>15</v>
      </c>
      <c r="C157" t="s">
        <v>16</v>
      </c>
      <c r="D157">
        <v>83183</v>
      </c>
      <c r="E157">
        <v>1514</v>
      </c>
    </row>
    <row r="158" spans="1:5" x14ac:dyDescent="0.25">
      <c r="A158" s="2">
        <v>44051</v>
      </c>
      <c r="B158" t="s">
        <v>15</v>
      </c>
      <c r="C158" t="s">
        <v>16</v>
      </c>
      <c r="D158">
        <v>84600</v>
      </c>
      <c r="E158">
        <v>1562</v>
      </c>
    </row>
    <row r="159" spans="1:5" x14ac:dyDescent="0.25">
      <c r="A159" s="2">
        <v>44052</v>
      </c>
      <c r="B159" t="s">
        <v>15</v>
      </c>
      <c r="C159" t="s">
        <v>16</v>
      </c>
      <c r="D159">
        <v>85757</v>
      </c>
      <c r="E159">
        <v>1575</v>
      </c>
    </row>
    <row r="160" spans="1:5" x14ac:dyDescent="0.25">
      <c r="A160" s="2">
        <v>44053</v>
      </c>
      <c r="B160" t="s">
        <v>15</v>
      </c>
      <c r="C160" t="s">
        <v>16</v>
      </c>
      <c r="D160">
        <v>86563</v>
      </c>
      <c r="E160">
        <v>1583</v>
      </c>
    </row>
    <row r="161" spans="1:5" x14ac:dyDescent="0.25">
      <c r="A161" s="2">
        <v>44054</v>
      </c>
      <c r="B161" t="s">
        <v>15</v>
      </c>
      <c r="C161" t="s">
        <v>16</v>
      </c>
      <c r="D161">
        <v>87505</v>
      </c>
      <c r="E161">
        <v>1616</v>
      </c>
    </row>
    <row r="162" spans="1:5" x14ac:dyDescent="0.25">
      <c r="A162" s="2">
        <v>44055</v>
      </c>
      <c r="B162" t="s">
        <v>15</v>
      </c>
      <c r="C162" t="s">
        <v>16</v>
      </c>
      <c r="D162">
        <v>88494</v>
      </c>
      <c r="E162">
        <v>1679</v>
      </c>
    </row>
    <row r="163" spans="1:5" x14ac:dyDescent="0.25">
      <c r="A163" s="2">
        <v>44056</v>
      </c>
      <c r="B163" t="s">
        <v>15</v>
      </c>
      <c r="C163" t="s">
        <v>16</v>
      </c>
      <c r="D163">
        <v>89425</v>
      </c>
      <c r="E163">
        <v>1713</v>
      </c>
    </row>
    <row r="164" spans="1:5" x14ac:dyDescent="0.25">
      <c r="A164" s="2">
        <v>44057</v>
      </c>
      <c r="B164" t="s">
        <v>15</v>
      </c>
      <c r="C164" t="s">
        <v>16</v>
      </c>
      <c r="D164">
        <v>90574</v>
      </c>
      <c r="E164">
        <v>1771</v>
      </c>
    </row>
    <row r="165" spans="1:5" x14ac:dyDescent="0.25">
      <c r="A165" s="2">
        <v>44058</v>
      </c>
      <c r="B165" t="s">
        <v>15</v>
      </c>
      <c r="C165" t="s">
        <v>16</v>
      </c>
      <c r="D165">
        <v>91698</v>
      </c>
      <c r="E165">
        <v>1812</v>
      </c>
    </row>
    <row r="166" spans="1:5" x14ac:dyDescent="0.25">
      <c r="A166" s="2">
        <v>44059</v>
      </c>
      <c r="B166" t="s">
        <v>15</v>
      </c>
      <c r="C166" t="s">
        <v>16</v>
      </c>
      <c r="D166">
        <v>92253</v>
      </c>
      <c r="E166">
        <v>1829</v>
      </c>
    </row>
    <row r="167" spans="1:5" x14ac:dyDescent="0.25">
      <c r="A167" s="2">
        <v>44060</v>
      </c>
      <c r="B167" t="s">
        <v>15</v>
      </c>
      <c r="C167" t="s">
        <v>16</v>
      </c>
      <c r="D167">
        <v>92944</v>
      </c>
      <c r="E167">
        <v>1838</v>
      </c>
    </row>
    <row r="168" spans="1:5" x14ac:dyDescent="0.25">
      <c r="A168" s="2">
        <v>44061</v>
      </c>
      <c r="B168" t="s">
        <v>15</v>
      </c>
      <c r="C168" t="s">
        <v>16</v>
      </c>
      <c r="D168">
        <v>93872</v>
      </c>
      <c r="E168">
        <v>1875</v>
      </c>
    </row>
    <row r="169" spans="1:5" x14ac:dyDescent="0.25">
      <c r="A169" s="2">
        <v>44062</v>
      </c>
      <c r="B169" t="s">
        <v>15</v>
      </c>
      <c r="C169" t="s">
        <v>16</v>
      </c>
      <c r="D169">
        <v>94676</v>
      </c>
      <c r="E169">
        <v>1920</v>
      </c>
    </row>
    <row r="170" spans="1:5" x14ac:dyDescent="0.25">
      <c r="A170" s="2">
        <v>44063</v>
      </c>
      <c r="B170" t="s">
        <v>15</v>
      </c>
      <c r="C170" t="s">
        <v>16</v>
      </c>
      <c r="D170">
        <v>95631</v>
      </c>
      <c r="E170">
        <v>1953</v>
      </c>
    </row>
    <row r="171" spans="1:5" x14ac:dyDescent="0.25">
      <c r="A171" s="2">
        <v>44064</v>
      </c>
      <c r="B171" t="s">
        <v>15</v>
      </c>
      <c r="C171" t="s">
        <v>16</v>
      </c>
      <c r="D171">
        <v>96658</v>
      </c>
      <c r="E171">
        <v>1978</v>
      </c>
    </row>
    <row r="172" spans="1:5" x14ac:dyDescent="0.25">
      <c r="A172" s="2">
        <v>44065</v>
      </c>
      <c r="B172" t="s">
        <v>15</v>
      </c>
      <c r="C172" t="s">
        <v>16</v>
      </c>
      <c r="D172">
        <v>97745</v>
      </c>
      <c r="E172">
        <v>2011</v>
      </c>
    </row>
    <row r="173" spans="1:5" x14ac:dyDescent="0.25">
      <c r="A173" s="2">
        <v>44066</v>
      </c>
      <c r="B173" t="s">
        <v>15</v>
      </c>
      <c r="C173" t="s">
        <v>16</v>
      </c>
      <c r="D173">
        <v>98506</v>
      </c>
      <c r="E173">
        <v>2028</v>
      </c>
    </row>
    <row r="174" spans="1:5" x14ac:dyDescent="0.25">
      <c r="A174" s="2">
        <v>44067</v>
      </c>
      <c r="B174" t="s">
        <v>15</v>
      </c>
      <c r="C174" t="s">
        <v>16</v>
      </c>
      <c r="D174">
        <v>99290</v>
      </c>
      <c r="E174">
        <v>2030</v>
      </c>
    </row>
    <row r="175" spans="1:5" x14ac:dyDescent="0.25">
      <c r="A175" s="2">
        <v>44068</v>
      </c>
      <c r="B175" t="s">
        <v>15</v>
      </c>
      <c r="C175" t="s">
        <v>16</v>
      </c>
      <c r="D175">
        <v>100171</v>
      </c>
      <c r="E175">
        <v>2072</v>
      </c>
    </row>
    <row r="176" spans="1:5" x14ac:dyDescent="0.25">
      <c r="A176" s="2">
        <v>44069</v>
      </c>
      <c r="B176" t="s">
        <v>15</v>
      </c>
      <c r="C176" t="s">
        <v>16</v>
      </c>
      <c r="D176">
        <v>101077</v>
      </c>
      <c r="E176">
        <v>2106</v>
      </c>
    </row>
    <row r="177" spans="1:5" x14ac:dyDescent="0.25">
      <c r="A177" s="2">
        <v>44070</v>
      </c>
      <c r="B177" t="s">
        <v>15</v>
      </c>
      <c r="C177" t="s">
        <v>16</v>
      </c>
      <c r="D177">
        <v>101670</v>
      </c>
      <c r="E177">
        <v>2140</v>
      </c>
    </row>
    <row r="178" spans="1:5" x14ac:dyDescent="0.25">
      <c r="A178" s="2">
        <v>44071</v>
      </c>
      <c r="B178" t="s">
        <v>15</v>
      </c>
      <c r="C178" t="s">
        <v>16</v>
      </c>
      <c r="D178">
        <v>103088</v>
      </c>
      <c r="E178">
        <v>2153</v>
      </c>
    </row>
    <row r="179" spans="1:5" x14ac:dyDescent="0.25">
      <c r="A179" s="2">
        <v>44072</v>
      </c>
      <c r="B179" t="s">
        <v>15</v>
      </c>
      <c r="C179" t="s">
        <v>16</v>
      </c>
      <c r="D179">
        <v>104649</v>
      </c>
      <c r="E179">
        <v>2177</v>
      </c>
    </row>
    <row r="180" spans="1:5" x14ac:dyDescent="0.25">
      <c r="A180" s="2">
        <v>44073</v>
      </c>
      <c r="B180" t="s">
        <v>15</v>
      </c>
      <c r="C180" t="s">
        <v>16</v>
      </c>
      <c r="D180">
        <v>105757</v>
      </c>
      <c r="E180">
        <v>2188</v>
      </c>
    </row>
    <row r="181" spans="1:5" x14ac:dyDescent="0.25">
      <c r="A181" s="2">
        <v>44074</v>
      </c>
      <c r="B181" t="s">
        <v>15</v>
      </c>
      <c r="C181" t="s">
        <v>16</v>
      </c>
      <c r="D181">
        <v>106595</v>
      </c>
      <c r="E181">
        <v>2192</v>
      </c>
    </row>
    <row r="182" spans="1:5" x14ac:dyDescent="0.25">
      <c r="A182" s="2">
        <v>44075</v>
      </c>
      <c r="B182" t="s">
        <v>15</v>
      </c>
      <c r="C182" t="s">
        <v>16</v>
      </c>
      <c r="D182">
        <v>107490</v>
      </c>
      <c r="E182">
        <v>2208</v>
      </c>
    </row>
    <row r="183" spans="1:5" x14ac:dyDescent="0.25">
      <c r="A183" s="2">
        <v>44076</v>
      </c>
      <c r="B183" t="s">
        <v>15</v>
      </c>
      <c r="C183" t="s">
        <v>16</v>
      </c>
      <c r="D183">
        <v>108085</v>
      </c>
      <c r="E183">
        <v>2247</v>
      </c>
    </row>
    <row r="184" spans="1:5" x14ac:dyDescent="0.25">
      <c r="A184" s="2">
        <v>44077</v>
      </c>
      <c r="B184" t="s">
        <v>15</v>
      </c>
      <c r="C184" t="s">
        <v>16</v>
      </c>
      <c r="D184">
        <v>108819</v>
      </c>
      <c r="E184">
        <v>2281</v>
      </c>
    </row>
    <row r="185" spans="1:5" x14ac:dyDescent="0.25">
      <c r="A185" s="2">
        <v>44078</v>
      </c>
      <c r="B185" t="s">
        <v>15</v>
      </c>
      <c r="C185" t="s">
        <v>16</v>
      </c>
      <c r="D185">
        <v>109834</v>
      </c>
      <c r="E185">
        <v>2300</v>
      </c>
    </row>
    <row r="186" spans="1:5" x14ac:dyDescent="0.25">
      <c r="A186" s="2">
        <v>44079</v>
      </c>
      <c r="B186" t="s">
        <v>15</v>
      </c>
      <c r="C186" t="s">
        <v>16</v>
      </c>
      <c r="D186">
        <v>110762</v>
      </c>
      <c r="E186">
        <v>2327</v>
      </c>
    </row>
    <row r="187" spans="1:5" x14ac:dyDescent="0.25">
      <c r="A187" s="2">
        <v>44080</v>
      </c>
      <c r="B187" t="s">
        <v>15</v>
      </c>
      <c r="C187" t="s">
        <v>16</v>
      </c>
      <c r="D187">
        <v>111525</v>
      </c>
      <c r="E187">
        <v>2335</v>
      </c>
    </row>
    <row r="188" spans="1:5" x14ac:dyDescent="0.25">
      <c r="A188" s="2">
        <v>44081</v>
      </c>
      <c r="B188" t="s">
        <v>15</v>
      </c>
      <c r="C188" t="s">
        <v>16</v>
      </c>
      <c r="D188">
        <v>111525</v>
      </c>
      <c r="E188">
        <v>2335</v>
      </c>
    </row>
    <row r="189" spans="1:5" x14ac:dyDescent="0.25">
      <c r="A189" s="2">
        <v>44082</v>
      </c>
      <c r="B189" t="s">
        <v>15</v>
      </c>
      <c r="C189" t="s">
        <v>16</v>
      </c>
      <c r="D189">
        <v>112039</v>
      </c>
      <c r="E189">
        <v>2342</v>
      </c>
    </row>
    <row r="190" spans="1:5" x14ac:dyDescent="0.25">
      <c r="A190" s="2">
        <v>44083</v>
      </c>
      <c r="B190" t="s">
        <v>15</v>
      </c>
      <c r="C190" t="s">
        <v>16</v>
      </c>
      <c r="D190">
        <v>112762</v>
      </c>
      <c r="E190">
        <v>2363</v>
      </c>
    </row>
    <row r="191" spans="1:5" x14ac:dyDescent="0.25">
      <c r="A191" s="2">
        <v>44084</v>
      </c>
      <c r="B191" t="s">
        <v>15</v>
      </c>
      <c r="C191" t="s">
        <v>16</v>
      </c>
      <c r="D191">
        <v>113504</v>
      </c>
      <c r="E191">
        <v>2363</v>
      </c>
    </row>
    <row r="192" spans="1:5" x14ac:dyDescent="0.25">
      <c r="A192" s="2">
        <v>44085</v>
      </c>
      <c r="B192" t="s">
        <v>15</v>
      </c>
      <c r="C192" t="s">
        <v>16</v>
      </c>
      <c r="D192">
        <v>114761</v>
      </c>
      <c r="E192">
        <v>2395</v>
      </c>
    </row>
    <row r="193" spans="1:5" x14ac:dyDescent="0.25">
      <c r="A193" s="2">
        <v>44086</v>
      </c>
      <c r="B193" t="s">
        <v>15</v>
      </c>
      <c r="C193" t="s">
        <v>16</v>
      </c>
      <c r="D193">
        <v>115149</v>
      </c>
      <c r="E193">
        <v>2414</v>
      </c>
    </row>
    <row r="194" spans="1:5" x14ac:dyDescent="0.25">
      <c r="A194" s="2">
        <v>44087</v>
      </c>
      <c r="B194" t="s">
        <v>15</v>
      </c>
      <c r="C194" t="s">
        <v>16</v>
      </c>
      <c r="D194">
        <v>116172</v>
      </c>
      <c r="E194">
        <v>2420</v>
      </c>
    </row>
    <row r="195" spans="1:5" x14ac:dyDescent="0.25">
      <c r="A195" s="2">
        <v>44088</v>
      </c>
      <c r="B195" t="s">
        <v>15</v>
      </c>
      <c r="C195" t="s">
        <v>16</v>
      </c>
      <c r="D195">
        <v>117568</v>
      </c>
      <c r="E195">
        <v>2423</v>
      </c>
    </row>
    <row r="196" spans="1:5" x14ac:dyDescent="0.25">
      <c r="A196" s="2">
        <v>44089</v>
      </c>
      <c r="B196" t="s">
        <v>15</v>
      </c>
      <c r="C196" t="s">
        <v>16</v>
      </c>
      <c r="D196">
        <v>120336</v>
      </c>
      <c r="E196">
        <v>2440</v>
      </c>
    </row>
    <row r="197" spans="1:5" x14ac:dyDescent="0.25">
      <c r="A197" s="2">
        <v>44090</v>
      </c>
      <c r="B197" t="s">
        <v>15</v>
      </c>
      <c r="C197" t="s">
        <v>16</v>
      </c>
      <c r="D197">
        <v>120771</v>
      </c>
      <c r="E197">
        <v>2458</v>
      </c>
    </row>
    <row r="198" spans="1:5" x14ac:dyDescent="0.25">
      <c r="A198" s="2">
        <v>44091</v>
      </c>
      <c r="B198" t="s">
        <v>15</v>
      </c>
      <c r="C198" t="s">
        <v>16</v>
      </c>
      <c r="D198">
        <v>121628</v>
      </c>
      <c r="E198">
        <v>2470</v>
      </c>
    </row>
    <row r="199" spans="1:5" x14ac:dyDescent="0.25">
      <c r="A199" s="2">
        <v>44092</v>
      </c>
      <c r="B199" t="s">
        <v>15</v>
      </c>
      <c r="C199" t="s">
        <v>16</v>
      </c>
      <c r="D199">
        <v>122445</v>
      </c>
      <c r="E199">
        <v>2483</v>
      </c>
    </row>
    <row r="200" spans="1:5" x14ac:dyDescent="0.25">
      <c r="A200" s="2">
        <v>44093</v>
      </c>
      <c r="B200" t="s">
        <v>15</v>
      </c>
      <c r="C200" t="s">
        <v>16</v>
      </c>
      <c r="D200">
        <v>123264</v>
      </c>
      <c r="E200">
        <v>2498</v>
      </c>
    </row>
    <row r="201" spans="1:5" x14ac:dyDescent="0.25">
      <c r="A201" s="2">
        <v>44094</v>
      </c>
      <c r="B201" t="s">
        <v>15</v>
      </c>
      <c r="C201" t="s">
        <v>16</v>
      </c>
      <c r="D201">
        <v>123817</v>
      </c>
      <c r="E201">
        <v>2504</v>
      </c>
    </row>
    <row r="202" spans="1:5" x14ac:dyDescent="0.25">
      <c r="A202" s="2">
        <v>44095</v>
      </c>
      <c r="B202" t="s">
        <v>15</v>
      </c>
      <c r="C202" t="s">
        <v>16</v>
      </c>
      <c r="D202">
        <v>137946</v>
      </c>
      <c r="E202">
        <v>2505</v>
      </c>
    </row>
    <row r="203" spans="1:5" x14ac:dyDescent="0.25">
      <c r="A203" s="2">
        <v>44096</v>
      </c>
      <c r="B203" t="s">
        <v>15</v>
      </c>
      <c r="C203" t="s">
        <v>16</v>
      </c>
      <c r="D203">
        <v>138473</v>
      </c>
      <c r="E203">
        <v>2518</v>
      </c>
    </row>
    <row r="204" spans="1:5" x14ac:dyDescent="0.25">
      <c r="A204" s="2">
        <v>44097</v>
      </c>
      <c r="B204" t="s">
        <v>15</v>
      </c>
      <c r="C204" t="s">
        <v>16</v>
      </c>
      <c r="D204">
        <v>139017</v>
      </c>
      <c r="E204">
        <v>2535</v>
      </c>
    </row>
    <row r="205" spans="1:5" x14ac:dyDescent="0.25">
      <c r="A205" s="2">
        <v>44098</v>
      </c>
      <c r="B205" t="s">
        <v>15</v>
      </c>
      <c r="C205" t="s">
        <v>16</v>
      </c>
      <c r="D205">
        <v>139681</v>
      </c>
      <c r="E205">
        <v>2548</v>
      </c>
    </row>
    <row r="206" spans="1:5" x14ac:dyDescent="0.25">
      <c r="A206" s="2">
        <v>44099</v>
      </c>
      <c r="B206" t="s">
        <v>15</v>
      </c>
      <c r="C206" t="s">
        <v>16</v>
      </c>
      <c r="D206">
        <v>140532</v>
      </c>
      <c r="E206">
        <v>2548</v>
      </c>
    </row>
    <row r="207" spans="1:5" x14ac:dyDescent="0.25">
      <c r="A207" s="2">
        <v>44100</v>
      </c>
      <c r="B207" t="s">
        <v>15</v>
      </c>
      <c r="C207" t="s">
        <v>16</v>
      </c>
      <c r="D207">
        <v>140868</v>
      </c>
      <c r="E207">
        <v>2572</v>
      </c>
    </row>
    <row r="208" spans="1:5" x14ac:dyDescent="0.25">
      <c r="A208" s="2">
        <v>44101</v>
      </c>
      <c r="B208" t="s">
        <v>15</v>
      </c>
      <c r="C208" t="s">
        <v>16</v>
      </c>
      <c r="D208">
        <v>141353</v>
      </c>
      <c r="E208">
        <v>2576</v>
      </c>
    </row>
    <row r="209" spans="1:5" x14ac:dyDescent="0.25">
      <c r="A209" s="2">
        <v>44102</v>
      </c>
      <c r="B209" t="s">
        <v>15</v>
      </c>
      <c r="C209" t="s">
        <v>16</v>
      </c>
      <c r="D209">
        <v>141707</v>
      </c>
      <c r="E209">
        <v>2576</v>
      </c>
    </row>
    <row r="210" spans="1:5" x14ac:dyDescent="0.25">
      <c r="A210" s="2">
        <v>44103</v>
      </c>
      <c r="B210" t="s">
        <v>15</v>
      </c>
      <c r="C210" t="s">
        <v>16</v>
      </c>
      <c r="D210">
        <v>142315</v>
      </c>
      <c r="E210">
        <v>2588</v>
      </c>
    </row>
    <row r="211" spans="1:5" x14ac:dyDescent="0.25">
      <c r="A211" s="2">
        <v>44104</v>
      </c>
      <c r="B211" t="s">
        <v>15</v>
      </c>
      <c r="C211" t="s">
        <v>16</v>
      </c>
      <c r="D211">
        <v>142681</v>
      </c>
      <c r="E211">
        <v>2599</v>
      </c>
    </row>
    <row r="212" spans="1:5" x14ac:dyDescent="0.25">
      <c r="A212" s="2">
        <v>44105</v>
      </c>
      <c r="B212" t="s">
        <v>15</v>
      </c>
      <c r="C212" t="s">
        <v>16</v>
      </c>
      <c r="D212">
        <v>143530</v>
      </c>
      <c r="E212">
        <v>2607</v>
      </c>
    </row>
    <row r="213" spans="1:5" x14ac:dyDescent="0.25">
      <c r="A213" s="2">
        <v>44106</v>
      </c>
      <c r="B213" t="s">
        <v>15</v>
      </c>
      <c r="C213" t="s">
        <v>16</v>
      </c>
      <c r="D213">
        <v>146234</v>
      </c>
      <c r="E213">
        <v>2615</v>
      </c>
    </row>
    <row r="214" spans="1:5" x14ac:dyDescent="0.25">
      <c r="A214" s="2">
        <v>44107</v>
      </c>
      <c r="B214" t="s">
        <v>15</v>
      </c>
      <c r="C214" t="s">
        <v>16</v>
      </c>
      <c r="D214">
        <v>147298</v>
      </c>
      <c r="E214">
        <v>2624</v>
      </c>
    </row>
    <row r="215" spans="1:5" x14ac:dyDescent="0.25">
      <c r="A215" s="2">
        <v>44108</v>
      </c>
      <c r="B215" t="s">
        <v>15</v>
      </c>
      <c r="C215" t="s">
        <v>16</v>
      </c>
      <c r="D215">
        <v>147808</v>
      </c>
      <c r="E215">
        <v>2626</v>
      </c>
    </row>
    <row r="216" spans="1:5" x14ac:dyDescent="0.25">
      <c r="A216" s="2">
        <v>44109</v>
      </c>
      <c r="B216" t="s">
        <v>15</v>
      </c>
      <c r="C216" t="s">
        <v>16</v>
      </c>
      <c r="D216">
        <v>148235</v>
      </c>
      <c r="E216">
        <v>2628</v>
      </c>
    </row>
    <row r="217" spans="1:5" x14ac:dyDescent="0.25">
      <c r="A217" s="2">
        <v>44110</v>
      </c>
      <c r="B217" t="s">
        <v>15</v>
      </c>
      <c r="C217" t="s">
        <v>16</v>
      </c>
      <c r="D217">
        <v>148769</v>
      </c>
      <c r="E217">
        <v>2632</v>
      </c>
    </row>
    <row r="218" spans="1:5" x14ac:dyDescent="0.25">
      <c r="A218" s="2">
        <v>44111</v>
      </c>
      <c r="B218" t="s">
        <v>15</v>
      </c>
      <c r="C218" t="s">
        <v>16</v>
      </c>
      <c r="D218">
        <v>149394</v>
      </c>
      <c r="E218">
        <v>2647</v>
      </c>
    </row>
    <row r="219" spans="1:5" x14ac:dyDescent="0.25">
      <c r="A219" s="2">
        <v>44112</v>
      </c>
      <c r="B219" t="s">
        <v>15</v>
      </c>
      <c r="C219" t="s">
        <v>16</v>
      </c>
      <c r="D219">
        <v>149771</v>
      </c>
      <c r="E219">
        <v>2657</v>
      </c>
    </row>
    <row r="220" spans="1:5" x14ac:dyDescent="0.25">
      <c r="A220" s="2">
        <v>44113</v>
      </c>
      <c r="B220" t="s">
        <v>15</v>
      </c>
      <c r="C220" t="s">
        <v>16</v>
      </c>
      <c r="D220">
        <v>150176</v>
      </c>
      <c r="E220">
        <v>2668</v>
      </c>
    </row>
    <row r="221" spans="1:5" x14ac:dyDescent="0.25">
      <c r="A221" s="2">
        <v>44114</v>
      </c>
      <c r="B221" t="s">
        <v>15</v>
      </c>
      <c r="C221" t="s">
        <v>16</v>
      </c>
      <c r="D221">
        <v>150626</v>
      </c>
      <c r="E221">
        <v>2675</v>
      </c>
    </row>
    <row r="222" spans="1:5" x14ac:dyDescent="0.25">
      <c r="A222" s="2">
        <v>44115</v>
      </c>
      <c r="B222" t="s">
        <v>15</v>
      </c>
      <c r="C222" t="s">
        <v>16</v>
      </c>
      <c r="D222">
        <v>151161</v>
      </c>
      <c r="E222">
        <v>2682</v>
      </c>
    </row>
    <row r="223" spans="1:5" x14ac:dyDescent="0.25">
      <c r="A223" s="2">
        <v>44116</v>
      </c>
      <c r="B223" t="s">
        <v>15</v>
      </c>
      <c r="C223" t="s">
        <v>16</v>
      </c>
      <c r="D223">
        <v>151463</v>
      </c>
      <c r="E223">
        <v>2682</v>
      </c>
    </row>
    <row r="224" spans="1:5" x14ac:dyDescent="0.25">
      <c r="A224" s="2">
        <v>44117</v>
      </c>
      <c r="B224" t="s">
        <v>15</v>
      </c>
      <c r="C224" t="s">
        <v>16</v>
      </c>
      <c r="D224">
        <v>151880</v>
      </c>
      <c r="E224">
        <v>2689</v>
      </c>
    </row>
    <row r="225" spans="1:5" x14ac:dyDescent="0.25">
      <c r="A225" s="2">
        <v>44118</v>
      </c>
      <c r="B225" t="s">
        <v>15</v>
      </c>
      <c r="C225" t="s">
        <v>16</v>
      </c>
      <c r="D225">
        <v>152623</v>
      </c>
      <c r="E225">
        <v>2698</v>
      </c>
    </row>
    <row r="226" spans="1:5" x14ac:dyDescent="0.25">
      <c r="A226" s="2">
        <v>44119</v>
      </c>
      <c r="B226" t="s">
        <v>15</v>
      </c>
      <c r="C226" t="s">
        <v>16</v>
      </c>
      <c r="D226">
        <v>152977</v>
      </c>
      <c r="E226">
        <v>2708</v>
      </c>
    </row>
    <row r="227" spans="1:5" x14ac:dyDescent="0.25">
      <c r="A227" s="2">
        <v>44120</v>
      </c>
      <c r="B227" t="s">
        <v>15</v>
      </c>
      <c r="C227" t="s">
        <v>16</v>
      </c>
      <c r="D227">
        <v>153571</v>
      </c>
      <c r="E227">
        <v>2718</v>
      </c>
    </row>
    <row r="228" spans="1:5" x14ac:dyDescent="0.25">
      <c r="A228" s="2">
        <v>44121</v>
      </c>
      <c r="B228" t="s">
        <v>15</v>
      </c>
      <c r="C228" t="s">
        <v>16</v>
      </c>
      <c r="D228">
        <v>153955</v>
      </c>
      <c r="E228">
        <v>2726</v>
      </c>
    </row>
    <row r="229" spans="1:5" x14ac:dyDescent="0.25">
      <c r="A229" s="2">
        <v>44122</v>
      </c>
      <c r="B229" t="s">
        <v>15</v>
      </c>
      <c r="C229" t="s">
        <v>16</v>
      </c>
      <c r="D229">
        <v>154367</v>
      </c>
      <c r="E229">
        <v>2728</v>
      </c>
    </row>
    <row r="230" spans="1:5" x14ac:dyDescent="0.25">
      <c r="A230" s="2">
        <v>44123</v>
      </c>
      <c r="B230" t="s">
        <v>15</v>
      </c>
      <c r="C230" t="s">
        <v>16</v>
      </c>
      <c r="D230">
        <v>154765</v>
      </c>
      <c r="E230">
        <v>2729</v>
      </c>
    </row>
    <row r="231" spans="1:5" x14ac:dyDescent="0.25">
      <c r="A231" s="2">
        <v>44124</v>
      </c>
      <c r="B231" t="s">
        <v>15</v>
      </c>
      <c r="C231" t="s">
        <v>16</v>
      </c>
      <c r="D231">
        <v>155192</v>
      </c>
      <c r="E231">
        <v>2735</v>
      </c>
    </row>
    <row r="232" spans="1:5" x14ac:dyDescent="0.25">
      <c r="A232" s="2">
        <v>44125</v>
      </c>
      <c r="B232" t="s">
        <v>15</v>
      </c>
      <c r="C232" t="s">
        <v>16</v>
      </c>
      <c r="D232">
        <v>156035</v>
      </c>
      <c r="E232">
        <v>2750</v>
      </c>
    </row>
    <row r="233" spans="1:5" x14ac:dyDescent="0.25">
      <c r="A233" s="2">
        <v>44126</v>
      </c>
      <c r="B233" t="s">
        <v>15</v>
      </c>
      <c r="C233" t="s">
        <v>16</v>
      </c>
      <c r="D233">
        <v>156742</v>
      </c>
      <c r="E233">
        <v>2750</v>
      </c>
    </row>
    <row r="234" spans="1:5" x14ac:dyDescent="0.25">
      <c r="A234" s="2">
        <v>44127</v>
      </c>
      <c r="B234" t="s">
        <v>15</v>
      </c>
      <c r="C234" t="s">
        <v>16</v>
      </c>
      <c r="D234">
        <v>157392</v>
      </c>
      <c r="E234">
        <v>2759</v>
      </c>
    </row>
    <row r="235" spans="1:5" x14ac:dyDescent="0.25">
      <c r="A235" s="2">
        <v>44128</v>
      </c>
      <c r="B235" t="s">
        <v>15</v>
      </c>
      <c r="C235" t="s">
        <v>16</v>
      </c>
      <c r="D235">
        <v>158379</v>
      </c>
      <c r="E235">
        <v>2775</v>
      </c>
    </row>
    <row r="236" spans="1:5" x14ac:dyDescent="0.25">
      <c r="A236" s="2">
        <v>44129</v>
      </c>
      <c r="B236" t="s">
        <v>15</v>
      </c>
      <c r="C236" t="s">
        <v>16</v>
      </c>
      <c r="D236">
        <v>158758</v>
      </c>
      <c r="E236">
        <v>2783</v>
      </c>
    </row>
    <row r="237" spans="1:5" x14ac:dyDescent="0.25">
      <c r="A237" s="2">
        <v>44130</v>
      </c>
      <c r="B237" t="s">
        <v>15</v>
      </c>
      <c r="C237" t="s">
        <v>16</v>
      </c>
      <c r="D237">
        <v>159272</v>
      </c>
      <c r="E237">
        <v>2783</v>
      </c>
    </row>
    <row r="238" spans="1:5" x14ac:dyDescent="0.25">
      <c r="A238" s="2">
        <v>44131</v>
      </c>
      <c r="B238" t="s">
        <v>15</v>
      </c>
      <c r="C238" t="s">
        <v>16</v>
      </c>
      <c r="D238">
        <v>159617</v>
      </c>
      <c r="E238">
        <v>2785</v>
      </c>
    </row>
    <row r="239" spans="1:5" x14ac:dyDescent="0.25">
      <c r="A239" s="2">
        <v>44132</v>
      </c>
      <c r="B239" t="s">
        <v>15</v>
      </c>
      <c r="C239" t="s">
        <v>16</v>
      </c>
      <c r="D239">
        <v>160532</v>
      </c>
      <c r="E239">
        <v>2791</v>
      </c>
    </row>
    <row r="240" spans="1:5" x14ac:dyDescent="0.25">
      <c r="A240" s="2">
        <v>44133</v>
      </c>
      <c r="B240" t="s">
        <v>15</v>
      </c>
      <c r="C240" t="s">
        <v>16</v>
      </c>
      <c r="D240">
        <v>160984</v>
      </c>
      <c r="E240">
        <v>2800</v>
      </c>
    </row>
    <row r="241" spans="1:5" x14ac:dyDescent="0.25">
      <c r="A241" s="2">
        <v>44134</v>
      </c>
      <c r="B241" t="s">
        <v>15</v>
      </c>
      <c r="C241" t="s">
        <v>16</v>
      </c>
      <c r="D241">
        <v>161613</v>
      </c>
      <c r="E241">
        <v>2806</v>
      </c>
    </row>
    <row r="242" spans="1:5" x14ac:dyDescent="0.25">
      <c r="A242" s="2">
        <v>44135</v>
      </c>
      <c r="B242" t="s">
        <v>15</v>
      </c>
      <c r="C242" t="s">
        <v>16</v>
      </c>
      <c r="D242">
        <v>162306</v>
      </c>
      <c r="E242">
        <v>2809</v>
      </c>
    </row>
    <row r="243" spans="1:5" x14ac:dyDescent="0.25">
      <c r="A243" s="2">
        <v>44136</v>
      </c>
      <c r="B243" t="s">
        <v>15</v>
      </c>
      <c r="C243" t="s">
        <v>16</v>
      </c>
      <c r="D243">
        <v>162807</v>
      </c>
      <c r="E243">
        <v>2811</v>
      </c>
    </row>
    <row r="244" spans="1:5" x14ac:dyDescent="0.25">
      <c r="A244" s="2">
        <v>44137</v>
      </c>
      <c r="B244" t="s">
        <v>15</v>
      </c>
      <c r="C244" t="s">
        <v>16</v>
      </c>
      <c r="D244">
        <v>163287</v>
      </c>
      <c r="E244">
        <v>2814</v>
      </c>
    </row>
    <row r="245" spans="1:5" x14ac:dyDescent="0.25">
      <c r="A245" s="2">
        <v>44138</v>
      </c>
      <c r="B245" t="s">
        <v>15</v>
      </c>
      <c r="C245" t="s">
        <v>16</v>
      </c>
      <c r="D245">
        <v>163845</v>
      </c>
      <c r="E245">
        <v>2823</v>
      </c>
    </row>
    <row r="246" spans="1:5" x14ac:dyDescent="0.25">
      <c r="A246" s="2">
        <v>44139</v>
      </c>
      <c r="B246" t="s">
        <v>15</v>
      </c>
      <c r="C246" t="s">
        <v>16</v>
      </c>
      <c r="D246">
        <v>164445</v>
      </c>
      <c r="E246">
        <v>2841</v>
      </c>
    </row>
    <row r="247" spans="1:5" x14ac:dyDescent="0.25">
      <c r="A247" s="2">
        <v>44140</v>
      </c>
      <c r="B247" t="s">
        <v>15</v>
      </c>
      <c r="C247" t="s">
        <v>16</v>
      </c>
      <c r="D247">
        <v>165252</v>
      </c>
      <c r="E247">
        <v>2851</v>
      </c>
    </row>
    <row r="248" spans="1:5" x14ac:dyDescent="0.25">
      <c r="A248" s="2">
        <v>44141</v>
      </c>
      <c r="B248" t="s">
        <v>15</v>
      </c>
      <c r="C248" t="s">
        <v>16</v>
      </c>
      <c r="D248">
        <v>165967</v>
      </c>
      <c r="E248">
        <v>2854</v>
      </c>
    </row>
    <row r="249" spans="1:5" x14ac:dyDescent="0.25">
      <c r="A249" s="2">
        <v>44142</v>
      </c>
      <c r="B249" t="s">
        <v>15</v>
      </c>
      <c r="C249" t="s">
        <v>16</v>
      </c>
      <c r="D249">
        <v>166545</v>
      </c>
      <c r="E249">
        <v>2865</v>
      </c>
    </row>
    <row r="250" spans="1:5" x14ac:dyDescent="0.25">
      <c r="A250" s="2">
        <v>44143</v>
      </c>
      <c r="B250" t="s">
        <v>15</v>
      </c>
      <c r="C250" t="s">
        <v>16</v>
      </c>
      <c r="D250">
        <v>167331</v>
      </c>
      <c r="E250">
        <v>2866</v>
      </c>
    </row>
    <row r="251" spans="1:5" x14ac:dyDescent="0.25">
      <c r="A251" s="2">
        <v>44144</v>
      </c>
      <c r="B251" t="s">
        <v>15</v>
      </c>
      <c r="C251" t="s">
        <v>16</v>
      </c>
      <c r="D251">
        <v>167956</v>
      </c>
      <c r="E251">
        <v>2866</v>
      </c>
    </row>
    <row r="252" spans="1:5" x14ac:dyDescent="0.25">
      <c r="A252" s="2">
        <v>44145</v>
      </c>
      <c r="B252" t="s">
        <v>15</v>
      </c>
      <c r="C252" t="s">
        <v>16</v>
      </c>
      <c r="D252">
        <v>168746</v>
      </c>
      <c r="E252">
        <v>2871</v>
      </c>
    </row>
    <row r="253" spans="1:5" x14ac:dyDescent="0.25">
      <c r="A253" s="2">
        <v>44146</v>
      </c>
      <c r="B253" t="s">
        <v>15</v>
      </c>
      <c r="C253" t="s">
        <v>16</v>
      </c>
      <c r="D253">
        <v>170835</v>
      </c>
      <c r="E253">
        <v>2877</v>
      </c>
    </row>
    <row r="254" spans="1:5" x14ac:dyDescent="0.25">
      <c r="A254" s="2">
        <v>44147</v>
      </c>
      <c r="B254" t="s">
        <v>15</v>
      </c>
      <c r="C254" t="s">
        <v>16</v>
      </c>
      <c r="D254">
        <v>171916</v>
      </c>
      <c r="E254">
        <v>2887</v>
      </c>
    </row>
    <row r="255" spans="1:5" x14ac:dyDescent="0.25">
      <c r="A255" s="2">
        <v>44148</v>
      </c>
      <c r="B255" t="s">
        <v>15</v>
      </c>
      <c r="C255" t="s">
        <v>16</v>
      </c>
      <c r="D255">
        <v>172763</v>
      </c>
      <c r="E255">
        <v>2895</v>
      </c>
    </row>
    <row r="256" spans="1:5" x14ac:dyDescent="0.25">
      <c r="A256" s="2">
        <v>44149</v>
      </c>
      <c r="B256" t="s">
        <v>15</v>
      </c>
      <c r="C256" t="s">
        <v>16</v>
      </c>
      <c r="D256">
        <v>173436</v>
      </c>
      <c r="E256">
        <v>2908</v>
      </c>
    </row>
    <row r="257" spans="1:5" x14ac:dyDescent="0.25">
      <c r="A257" s="2">
        <v>44150</v>
      </c>
      <c r="B257" t="s">
        <v>15</v>
      </c>
      <c r="C257" t="s">
        <v>16</v>
      </c>
      <c r="D257">
        <v>174493</v>
      </c>
      <c r="E257">
        <v>2909</v>
      </c>
    </row>
    <row r="258" spans="1:5" x14ac:dyDescent="0.25">
      <c r="A258" s="2">
        <v>44151</v>
      </c>
      <c r="B258" t="s">
        <v>15</v>
      </c>
      <c r="C258" t="s">
        <v>16</v>
      </c>
      <c r="D258">
        <v>175414</v>
      </c>
      <c r="E258">
        <v>2910</v>
      </c>
    </row>
    <row r="259" spans="1:5" x14ac:dyDescent="0.25">
      <c r="A259" s="2">
        <v>44152</v>
      </c>
      <c r="B259" t="s">
        <v>15</v>
      </c>
      <c r="C259" t="s">
        <v>16</v>
      </c>
      <c r="D259">
        <v>175959</v>
      </c>
      <c r="E259">
        <v>2919</v>
      </c>
    </row>
    <row r="260" spans="1:5" x14ac:dyDescent="0.25">
      <c r="A260" s="2">
        <v>44153</v>
      </c>
      <c r="B260" t="s">
        <v>15</v>
      </c>
      <c r="C260" t="s">
        <v>16</v>
      </c>
      <c r="D260">
        <v>177466</v>
      </c>
      <c r="E260">
        <v>2928</v>
      </c>
    </row>
    <row r="261" spans="1:5" x14ac:dyDescent="0.25">
      <c r="A261" s="2">
        <v>44154</v>
      </c>
      <c r="B261" t="s">
        <v>15</v>
      </c>
      <c r="C261" t="s">
        <v>16</v>
      </c>
      <c r="D261">
        <v>178811</v>
      </c>
      <c r="E261">
        <v>2943</v>
      </c>
    </row>
    <row r="262" spans="1:5" x14ac:dyDescent="0.25">
      <c r="A262" s="2">
        <v>44155</v>
      </c>
      <c r="B262" t="s">
        <v>15</v>
      </c>
      <c r="C262" t="s">
        <v>16</v>
      </c>
      <c r="D262">
        <v>179911</v>
      </c>
      <c r="E262">
        <v>2954</v>
      </c>
    </row>
    <row r="263" spans="1:5" x14ac:dyDescent="0.25">
      <c r="A263" s="2">
        <v>44156</v>
      </c>
      <c r="D263">
        <f>_xlfn.FORECAST.LINEAR(A263,D2:$D$262,A2:$A$262)</f>
        <v>170140.97114647925</v>
      </c>
    </row>
    <row r="264" spans="1:5" x14ac:dyDescent="0.25">
      <c r="A264" s="2">
        <v>44157</v>
      </c>
      <c r="D264">
        <f>_xlfn.FORECAST.LINEAR(A264,D3:$D$262,A3:$A$262)</f>
        <v>171221.14493989944</v>
      </c>
    </row>
    <row r="265" spans="1:5" x14ac:dyDescent="0.25">
      <c r="A265" s="2">
        <v>44158</v>
      </c>
      <c r="D265">
        <f>_xlfn.FORECAST.LINEAR(A265,D4:$D$262,A4:$A$262)</f>
        <v>172307.18198797107</v>
      </c>
    </row>
    <row r="266" spans="1:5" x14ac:dyDescent="0.25">
      <c r="A266" s="2">
        <v>44159</v>
      </c>
      <c r="D266">
        <f>_xlfn.FORECAST.LINEAR(A266,D5:$D$262,A5:$A$262)</f>
        <v>173399.04589427263</v>
      </c>
    </row>
    <row r="267" spans="1:5" x14ac:dyDescent="0.25">
      <c r="A267" s="2">
        <v>44160</v>
      </c>
      <c r="D267">
        <f>_xlfn.FORECAST.LINEAR(A267,D6:$D$262,A6:$A$262)</f>
        <v>174496.71313964576</v>
      </c>
    </row>
    <row r="268" spans="1:5" x14ac:dyDescent="0.25">
      <c r="A268" s="2">
        <v>44161</v>
      </c>
      <c r="D268">
        <f>_xlfn.FORECAST.LINEAR(A268,D7:$D$262,A7:$A$262)</f>
        <v>175600.14092183858</v>
      </c>
    </row>
    <row r="269" spans="1:5" x14ac:dyDescent="0.25">
      <c r="A269" s="2">
        <v>44162</v>
      </c>
      <c r="D269">
        <f>_xlfn.FORECAST.LINEAR(A269,D8:$D$262,A8:$A$262)</f>
        <v>176709.29954068363</v>
      </c>
    </row>
    <row r="270" spans="1:5" x14ac:dyDescent="0.25">
      <c r="A270" s="2">
        <v>44163</v>
      </c>
      <c r="D270">
        <f>_xlfn.FORECAST.LINEAR(A270,D9:$D$262,A9:$A$262)</f>
        <v>177824.13923917711</v>
      </c>
    </row>
    <row r="271" spans="1:5" x14ac:dyDescent="0.25">
      <c r="A271" s="2">
        <v>44164</v>
      </c>
      <c r="D271">
        <f>_xlfn.FORECAST.LINEAR(A271,D10:$D$262,A10:$A$262)</f>
        <v>178944.63233103603</v>
      </c>
    </row>
    <row r="272" spans="1:5" x14ac:dyDescent="0.25">
      <c r="A272" s="2">
        <v>44165</v>
      </c>
      <c r="D272">
        <f>_xlfn.FORECAST.LINEAR(A272,D11:$D$262,A11:$A$262)</f>
        <v>180070.72201126069</v>
      </c>
    </row>
    <row r="273" spans="1:4" x14ac:dyDescent="0.25">
      <c r="A273" s="2">
        <v>44166</v>
      </c>
      <c r="D273">
        <f>_xlfn.FORECAST.LINEAR(A273,D12:$D$262,A12:$A$262)</f>
        <v>181202.35599772632</v>
      </c>
    </row>
    <row r="274" spans="1:4" x14ac:dyDescent="0.25">
      <c r="A274" s="2">
        <v>44167</v>
      </c>
      <c r="D274">
        <f>_xlfn.FORECAST.LINEAR(A274,D13:$D$262,A13:$A$262)</f>
        <v>182339.48712830991</v>
      </c>
    </row>
    <row r="275" spans="1:4" x14ac:dyDescent="0.25">
      <c r="A275" s="2">
        <v>44168</v>
      </c>
      <c r="D275">
        <f>_xlfn.FORECAST.LINEAR(A275,D14:$D$262,A14:$A$262)</f>
        <v>183482.03680787981</v>
      </c>
    </row>
    <row r="276" spans="1:4" x14ac:dyDescent="0.25">
      <c r="A276" s="2">
        <v>44169</v>
      </c>
      <c r="D276">
        <f>_xlfn.FORECAST.LINEAR(A276,D15:$D$262,A15:$A$262)</f>
        <v>184629.96791107953</v>
      </c>
    </row>
    <row r="277" spans="1:4" x14ac:dyDescent="0.25">
      <c r="A277" s="2">
        <v>44170</v>
      </c>
      <c r="D277">
        <f>_xlfn.FORECAST.LINEAR(A277,D16:$D$262,A16:$A$262)</f>
        <v>185783.29823181033</v>
      </c>
    </row>
    <row r="278" spans="1:4" x14ac:dyDescent="0.25">
      <c r="A278" s="2">
        <v>44171</v>
      </c>
      <c r="D278">
        <f>_xlfn.FORECAST.LINEAR(A278,D17:$D$262,A17:$A$262)</f>
        <v>186941.91092405468</v>
      </c>
    </row>
    <row r="279" spans="1:4" x14ac:dyDescent="0.25">
      <c r="A279" s="2">
        <v>44172</v>
      </c>
      <c r="D279">
        <f>_xlfn.FORECAST.LINEAR(A279,D18:$D$262,A18:$A$262)</f>
        <v>188105.85854066163</v>
      </c>
    </row>
    <row r="280" spans="1:4" x14ac:dyDescent="0.25">
      <c r="A280" s="2">
        <v>44173</v>
      </c>
      <c r="D280">
        <f>_xlfn.FORECAST.LINEAR(A280,D19:$D$262,A19:$A$262)</f>
        <v>189274.99744619429</v>
      </c>
    </row>
    <row r="281" spans="1:4" x14ac:dyDescent="0.25">
      <c r="A281" s="2">
        <v>44174</v>
      </c>
      <c r="D281">
        <f>_xlfn.FORECAST.LINEAR(A281,D20:$D$262,A20:$A$262)</f>
        <v>190449.17395626754</v>
      </c>
    </row>
    <row r="282" spans="1:4" x14ac:dyDescent="0.25">
      <c r="A282" s="2">
        <v>44175</v>
      </c>
      <c r="D282">
        <f>_xlfn.FORECAST.LINEAR(A282,D21:$D$262,A21:$A$262)</f>
        <v>191628.27551723272</v>
      </c>
    </row>
    <row r="283" spans="1:4" x14ac:dyDescent="0.25">
      <c r="A283" s="2">
        <v>44176</v>
      </c>
      <c r="D283">
        <f>_xlfn.FORECAST.LINEAR(A283,D22:$D$262,A22:$A$262)</f>
        <v>192812.74812334776</v>
      </c>
    </row>
    <row r="284" spans="1:4" x14ac:dyDescent="0.25">
      <c r="A284" s="2">
        <v>44177</v>
      </c>
      <c r="D284">
        <f>_xlfn.FORECAST.LINEAR(A284,D23:$D$262,A23:$A$262)</f>
        <v>194002.46470482647</v>
      </c>
    </row>
    <row r="285" spans="1:4" x14ac:dyDescent="0.25">
      <c r="A285" s="2">
        <v>44178</v>
      </c>
      <c r="D285">
        <f>_xlfn.FORECAST.LINEAR(A285,D24:$D$262,A24:$A$262)</f>
        <v>195196.98698358238</v>
      </c>
    </row>
    <row r="286" spans="1:4" x14ac:dyDescent="0.25">
      <c r="A286" s="2">
        <v>44179</v>
      </c>
      <c r="D286">
        <f>_xlfn.FORECAST.LINEAR(A286,D25:$D$262,A25:$A$262)</f>
        <v>196396.29483421147</v>
      </c>
    </row>
    <row r="287" spans="1:4" x14ac:dyDescent="0.25">
      <c r="A287" s="2">
        <v>44180</v>
      </c>
      <c r="D287">
        <f>_xlfn.FORECAST.LINEAR(A287,D26:$D$262,A26:$A$262)</f>
        <v>197602.39191918075</v>
      </c>
    </row>
    <row r="288" spans="1:4" x14ac:dyDescent="0.25">
      <c r="A28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27"/>
  <sheetViews>
    <sheetView workbookViewId="0">
      <selection activeCell="D327" sqref="D327"/>
    </sheetView>
  </sheetViews>
  <sheetFormatPr defaultRowHeight="15" x14ac:dyDescent="0.25"/>
  <cols>
    <col min="1" max="1" width="10.4257812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s="2">
        <v>43855</v>
      </c>
      <c r="B2" t="s">
        <v>17</v>
      </c>
      <c r="C2" t="s">
        <v>1</v>
      </c>
      <c r="D2">
        <v>1</v>
      </c>
    </row>
    <row r="3" spans="1:4" x14ac:dyDescent="0.25">
      <c r="A3" s="2">
        <v>43856</v>
      </c>
      <c r="B3" t="s">
        <v>17</v>
      </c>
      <c r="C3" t="s">
        <v>1</v>
      </c>
      <c r="D3">
        <v>1</v>
      </c>
    </row>
    <row r="4" spans="1:4" x14ac:dyDescent="0.25">
      <c r="A4" s="2">
        <v>43857</v>
      </c>
      <c r="B4" t="s">
        <v>17</v>
      </c>
      <c r="C4" t="s">
        <v>1</v>
      </c>
      <c r="D4">
        <v>1</v>
      </c>
    </row>
    <row r="5" spans="1:4" x14ac:dyDescent="0.25">
      <c r="A5" s="2">
        <v>43858</v>
      </c>
      <c r="B5" t="s">
        <v>17</v>
      </c>
      <c r="C5" t="s">
        <v>1</v>
      </c>
      <c r="D5">
        <v>1</v>
      </c>
    </row>
    <row r="6" spans="1:4" x14ac:dyDescent="0.25">
      <c r="A6" s="2">
        <v>43859</v>
      </c>
      <c r="B6" t="s">
        <v>17</v>
      </c>
      <c r="C6" t="s">
        <v>1</v>
      </c>
      <c r="D6">
        <v>1</v>
      </c>
    </row>
    <row r="7" spans="1:4" x14ac:dyDescent="0.25">
      <c r="A7" s="2">
        <v>43860</v>
      </c>
      <c r="B7" t="s">
        <v>17</v>
      </c>
      <c r="C7" t="s">
        <v>1</v>
      </c>
      <c r="D7">
        <v>1</v>
      </c>
    </row>
    <row r="8" spans="1:4" x14ac:dyDescent="0.25">
      <c r="A8" s="2">
        <v>43861</v>
      </c>
      <c r="B8" t="s">
        <v>17</v>
      </c>
      <c r="C8" t="s">
        <v>1</v>
      </c>
      <c r="D8">
        <v>1</v>
      </c>
    </row>
    <row r="9" spans="1:4" x14ac:dyDescent="0.25">
      <c r="A9" s="2">
        <v>43862</v>
      </c>
      <c r="B9" t="s">
        <v>17</v>
      </c>
      <c r="C9" t="s">
        <v>1</v>
      </c>
      <c r="D9">
        <v>1</v>
      </c>
    </row>
    <row r="10" spans="1:4" x14ac:dyDescent="0.25">
      <c r="A10" s="2">
        <v>43863</v>
      </c>
      <c r="B10" t="s">
        <v>17</v>
      </c>
      <c r="C10" t="s">
        <v>1</v>
      </c>
      <c r="D10">
        <v>1</v>
      </c>
    </row>
    <row r="11" spans="1:4" x14ac:dyDescent="0.25">
      <c r="A11" s="2">
        <v>43864</v>
      </c>
      <c r="B11" t="s">
        <v>17</v>
      </c>
      <c r="C11" t="s">
        <v>1</v>
      </c>
      <c r="D11">
        <v>1</v>
      </c>
    </row>
    <row r="12" spans="1:4" x14ac:dyDescent="0.25">
      <c r="A12" s="2">
        <v>43865</v>
      </c>
      <c r="B12" t="s">
        <v>17</v>
      </c>
      <c r="C12" t="s">
        <v>1</v>
      </c>
      <c r="D12">
        <v>1</v>
      </c>
    </row>
    <row r="13" spans="1:4" x14ac:dyDescent="0.25">
      <c r="A13" s="2">
        <v>43866</v>
      </c>
      <c r="B13" t="s">
        <v>17</v>
      </c>
      <c r="C13" t="s">
        <v>1</v>
      </c>
      <c r="D13">
        <v>1</v>
      </c>
    </row>
    <row r="14" spans="1:4" x14ac:dyDescent="0.25">
      <c r="A14" s="2">
        <v>43867</v>
      </c>
      <c r="B14" t="s">
        <v>17</v>
      </c>
      <c r="C14" t="s">
        <v>1</v>
      </c>
      <c r="D14">
        <v>1</v>
      </c>
    </row>
    <row r="15" spans="1:4" x14ac:dyDescent="0.25">
      <c r="A15" s="2">
        <v>43868</v>
      </c>
      <c r="B15" t="s">
        <v>17</v>
      </c>
      <c r="C15" t="s">
        <v>1</v>
      </c>
      <c r="D15">
        <v>1</v>
      </c>
    </row>
    <row r="16" spans="1:4" x14ac:dyDescent="0.25">
      <c r="A16" s="2">
        <v>43869</v>
      </c>
      <c r="B16" t="s">
        <v>17</v>
      </c>
      <c r="C16" t="s">
        <v>1</v>
      </c>
      <c r="D16">
        <v>1</v>
      </c>
    </row>
    <row r="17" spans="1:4" x14ac:dyDescent="0.25">
      <c r="A17" s="2">
        <v>43870</v>
      </c>
      <c r="B17" t="s">
        <v>17</v>
      </c>
      <c r="C17" t="s">
        <v>1</v>
      </c>
      <c r="D17">
        <v>1</v>
      </c>
    </row>
    <row r="18" spans="1:4" x14ac:dyDescent="0.25">
      <c r="A18" s="2">
        <v>43871</v>
      </c>
      <c r="B18" t="s">
        <v>17</v>
      </c>
      <c r="C18" t="s">
        <v>1</v>
      </c>
      <c r="D18">
        <v>1</v>
      </c>
    </row>
    <row r="19" spans="1:4" x14ac:dyDescent="0.25">
      <c r="A19" s="2">
        <v>43872</v>
      </c>
      <c r="B19" t="s">
        <v>17</v>
      </c>
      <c r="C19" t="s">
        <v>1</v>
      </c>
      <c r="D19">
        <v>1</v>
      </c>
    </row>
    <row r="20" spans="1:4" x14ac:dyDescent="0.25">
      <c r="A20" s="2">
        <v>43873</v>
      </c>
      <c r="B20" t="s">
        <v>17</v>
      </c>
      <c r="C20" t="s">
        <v>1</v>
      </c>
      <c r="D20">
        <v>1</v>
      </c>
    </row>
    <row r="21" spans="1:4" x14ac:dyDescent="0.25">
      <c r="A21" s="2">
        <v>43874</v>
      </c>
      <c r="B21" t="s">
        <v>17</v>
      </c>
      <c r="C21" t="s">
        <v>1</v>
      </c>
      <c r="D21">
        <v>1</v>
      </c>
    </row>
    <row r="22" spans="1:4" x14ac:dyDescent="0.25">
      <c r="A22" s="2">
        <v>43875</v>
      </c>
      <c r="B22" t="s">
        <v>17</v>
      </c>
      <c r="C22" t="s">
        <v>1</v>
      </c>
      <c r="D22">
        <v>1</v>
      </c>
    </row>
    <row r="23" spans="1:4" x14ac:dyDescent="0.25">
      <c r="A23" s="2">
        <v>43876</v>
      </c>
      <c r="B23" t="s">
        <v>17</v>
      </c>
      <c r="C23" t="s">
        <v>1</v>
      </c>
      <c r="D23">
        <v>1</v>
      </c>
    </row>
    <row r="24" spans="1:4" x14ac:dyDescent="0.25">
      <c r="A24" s="2">
        <v>43877</v>
      </c>
      <c r="B24" t="s">
        <v>17</v>
      </c>
      <c r="C24" t="s">
        <v>1</v>
      </c>
      <c r="D24">
        <v>1</v>
      </c>
    </row>
    <row r="25" spans="1:4" x14ac:dyDescent="0.25">
      <c r="A25" s="2">
        <v>43878</v>
      </c>
      <c r="B25" t="s">
        <v>17</v>
      </c>
      <c r="C25" t="s">
        <v>1</v>
      </c>
      <c r="D25">
        <v>1</v>
      </c>
    </row>
    <row r="26" spans="1:4" x14ac:dyDescent="0.25">
      <c r="A26" s="2">
        <v>43879</v>
      </c>
      <c r="B26" t="s">
        <v>17</v>
      </c>
      <c r="C26" t="s">
        <v>1</v>
      </c>
      <c r="D26">
        <v>1</v>
      </c>
    </row>
    <row r="27" spans="1:4" x14ac:dyDescent="0.25">
      <c r="A27" s="2">
        <v>43880</v>
      </c>
      <c r="B27" t="s">
        <v>17</v>
      </c>
      <c r="C27" t="s">
        <v>1</v>
      </c>
      <c r="D27">
        <v>1</v>
      </c>
    </row>
    <row r="28" spans="1:4" x14ac:dyDescent="0.25">
      <c r="A28" s="2">
        <v>43881</v>
      </c>
      <c r="B28" t="s">
        <v>17</v>
      </c>
      <c r="C28" t="s">
        <v>1</v>
      </c>
      <c r="D28">
        <v>1</v>
      </c>
    </row>
    <row r="29" spans="1:4" x14ac:dyDescent="0.25">
      <c r="A29" s="2">
        <v>43882</v>
      </c>
      <c r="B29" t="s">
        <v>17</v>
      </c>
      <c r="C29" t="s">
        <v>1</v>
      </c>
      <c r="D29">
        <v>1</v>
      </c>
    </row>
    <row r="30" spans="1:4" x14ac:dyDescent="0.25">
      <c r="A30" s="2">
        <v>43883</v>
      </c>
      <c r="B30" t="s">
        <v>17</v>
      </c>
      <c r="C30" t="s">
        <v>1</v>
      </c>
      <c r="D30">
        <v>1</v>
      </c>
    </row>
    <row r="31" spans="1:4" x14ac:dyDescent="0.25">
      <c r="A31" s="2">
        <v>43884</v>
      </c>
      <c r="B31" t="s">
        <v>17</v>
      </c>
      <c r="C31" t="s">
        <v>1</v>
      </c>
      <c r="D31">
        <v>1</v>
      </c>
    </row>
    <row r="32" spans="1:4" x14ac:dyDescent="0.25">
      <c r="A32" s="2">
        <v>43885</v>
      </c>
      <c r="B32" t="s">
        <v>17</v>
      </c>
      <c r="C32" t="s">
        <v>1</v>
      </c>
      <c r="D32">
        <v>1</v>
      </c>
    </row>
    <row r="33" spans="1:4" x14ac:dyDescent="0.25">
      <c r="A33" s="2">
        <v>43886</v>
      </c>
      <c r="B33" t="s">
        <v>17</v>
      </c>
      <c r="C33" t="s">
        <v>1</v>
      </c>
      <c r="D33">
        <v>1</v>
      </c>
    </row>
    <row r="34" spans="1:4" x14ac:dyDescent="0.25">
      <c r="A34" s="2">
        <v>43887</v>
      </c>
      <c r="B34" t="s">
        <v>17</v>
      </c>
      <c r="C34" t="s">
        <v>1</v>
      </c>
      <c r="D34">
        <v>1</v>
      </c>
    </row>
    <row r="35" spans="1:4" x14ac:dyDescent="0.25">
      <c r="A35" s="2">
        <v>43888</v>
      </c>
      <c r="B35" t="s">
        <v>17</v>
      </c>
      <c r="C35" t="s">
        <v>1</v>
      </c>
      <c r="D35">
        <v>1</v>
      </c>
    </row>
    <row r="36" spans="1:4" x14ac:dyDescent="0.25">
      <c r="A36" s="2">
        <v>43889</v>
      </c>
      <c r="B36" t="s">
        <v>17</v>
      </c>
      <c r="C36" t="s">
        <v>1</v>
      </c>
      <c r="D36">
        <v>1</v>
      </c>
    </row>
    <row r="37" spans="1:4" x14ac:dyDescent="0.25">
      <c r="A37" s="2">
        <v>43890</v>
      </c>
      <c r="B37" t="s">
        <v>17</v>
      </c>
      <c r="C37" t="s">
        <v>1</v>
      </c>
      <c r="D37">
        <v>1</v>
      </c>
    </row>
    <row r="38" spans="1:4" x14ac:dyDescent="0.25">
      <c r="A38" s="2">
        <v>43891</v>
      </c>
      <c r="B38" t="s">
        <v>17</v>
      </c>
      <c r="C38" t="s">
        <v>1</v>
      </c>
      <c r="D38">
        <v>1</v>
      </c>
    </row>
    <row r="39" spans="1:4" x14ac:dyDescent="0.25">
      <c r="A39" s="2">
        <v>43892</v>
      </c>
      <c r="B39" t="s">
        <v>17</v>
      </c>
      <c r="C39" t="s">
        <v>1</v>
      </c>
      <c r="D39">
        <v>1</v>
      </c>
    </row>
    <row r="40" spans="1:4" x14ac:dyDescent="0.25">
      <c r="A40" s="2">
        <v>43893</v>
      </c>
      <c r="B40" t="s">
        <v>17</v>
      </c>
      <c r="C40" t="s">
        <v>1</v>
      </c>
      <c r="D40">
        <v>3</v>
      </c>
    </row>
    <row r="41" spans="1:4" x14ac:dyDescent="0.25">
      <c r="A41" s="2">
        <v>43894</v>
      </c>
      <c r="B41" t="s">
        <v>17</v>
      </c>
      <c r="C41" t="s">
        <v>1</v>
      </c>
      <c r="D41">
        <v>3</v>
      </c>
    </row>
    <row r="42" spans="1:4" x14ac:dyDescent="0.25">
      <c r="A42" s="2">
        <v>43895</v>
      </c>
      <c r="B42" t="s">
        <v>17</v>
      </c>
      <c r="C42" t="s">
        <v>1</v>
      </c>
      <c r="D42">
        <v>3</v>
      </c>
    </row>
    <row r="43" spans="1:4" x14ac:dyDescent="0.25">
      <c r="A43" s="2">
        <v>43896</v>
      </c>
      <c r="B43" t="s">
        <v>17</v>
      </c>
      <c r="C43" t="s">
        <v>1</v>
      </c>
      <c r="D43">
        <v>3</v>
      </c>
    </row>
    <row r="44" spans="1:4" x14ac:dyDescent="0.25">
      <c r="A44" s="2">
        <v>43897</v>
      </c>
      <c r="B44" t="s">
        <v>17</v>
      </c>
      <c r="C44" t="s">
        <v>1</v>
      </c>
      <c r="D44">
        <v>3</v>
      </c>
    </row>
    <row r="45" spans="1:4" x14ac:dyDescent="0.25">
      <c r="A45" s="2">
        <v>43898</v>
      </c>
      <c r="B45" t="s">
        <v>17</v>
      </c>
      <c r="C45" t="s">
        <v>1</v>
      </c>
      <c r="D45">
        <v>3</v>
      </c>
    </row>
    <row r="46" spans="1:4" x14ac:dyDescent="0.25">
      <c r="A46" s="2">
        <v>43899</v>
      </c>
      <c r="B46" t="s">
        <v>17</v>
      </c>
      <c r="C46" t="s">
        <v>1</v>
      </c>
      <c r="D46">
        <v>5</v>
      </c>
    </row>
    <row r="47" spans="1:4" x14ac:dyDescent="0.25">
      <c r="A47" s="2">
        <v>43900</v>
      </c>
      <c r="B47" t="s">
        <v>17</v>
      </c>
      <c r="C47" t="s">
        <v>1</v>
      </c>
      <c r="D47">
        <v>5</v>
      </c>
    </row>
    <row r="48" spans="1:4" x14ac:dyDescent="0.25">
      <c r="A48" s="2">
        <v>43901</v>
      </c>
      <c r="B48" t="s">
        <v>17</v>
      </c>
      <c r="C48" t="s">
        <v>1</v>
      </c>
      <c r="D48">
        <v>6</v>
      </c>
    </row>
    <row r="49" spans="1:4" x14ac:dyDescent="0.25">
      <c r="A49" s="2">
        <v>43902</v>
      </c>
      <c r="B49" t="s">
        <v>17</v>
      </c>
      <c r="C49" t="s">
        <v>1</v>
      </c>
      <c r="D49">
        <v>6</v>
      </c>
    </row>
    <row r="50" spans="1:4" x14ac:dyDescent="0.25">
      <c r="A50" s="2">
        <v>43903</v>
      </c>
      <c r="B50" t="s">
        <v>17</v>
      </c>
      <c r="C50" t="s">
        <v>1</v>
      </c>
      <c r="D50">
        <v>13</v>
      </c>
    </row>
    <row r="51" spans="1:4" x14ac:dyDescent="0.25">
      <c r="A51" s="2">
        <v>43904</v>
      </c>
      <c r="B51" t="s">
        <v>17</v>
      </c>
      <c r="C51" t="s">
        <v>1</v>
      </c>
      <c r="D51">
        <v>14</v>
      </c>
    </row>
    <row r="52" spans="1:4" x14ac:dyDescent="0.25">
      <c r="A52" s="2">
        <v>43905</v>
      </c>
      <c r="B52" t="s">
        <v>17</v>
      </c>
      <c r="C52" t="s">
        <v>1</v>
      </c>
      <c r="D52">
        <v>17</v>
      </c>
    </row>
    <row r="53" spans="1:4" x14ac:dyDescent="0.25">
      <c r="A53" s="2">
        <v>43906</v>
      </c>
      <c r="B53" t="s">
        <v>17</v>
      </c>
      <c r="C53" t="s">
        <v>1</v>
      </c>
      <c r="D53">
        <v>22</v>
      </c>
    </row>
    <row r="54" spans="1:4" x14ac:dyDescent="0.25">
      <c r="A54" s="2">
        <v>43907</v>
      </c>
      <c r="B54" t="s">
        <v>17</v>
      </c>
      <c r="C54" t="s">
        <v>1</v>
      </c>
      <c r="D54">
        <v>29</v>
      </c>
    </row>
    <row r="55" spans="1:4" x14ac:dyDescent="0.25">
      <c r="A55" s="2">
        <v>43908</v>
      </c>
      <c r="B55" t="s">
        <v>17</v>
      </c>
      <c r="C55" t="s">
        <v>1</v>
      </c>
      <c r="D55">
        <v>42</v>
      </c>
    </row>
    <row r="56" spans="1:4" x14ac:dyDescent="0.25">
      <c r="A56" s="2">
        <v>43909</v>
      </c>
      <c r="B56" t="s">
        <v>17</v>
      </c>
      <c r="C56" t="s">
        <v>1</v>
      </c>
      <c r="D56">
        <v>53</v>
      </c>
    </row>
    <row r="57" spans="1:4" x14ac:dyDescent="0.25">
      <c r="A57" s="2">
        <v>43910</v>
      </c>
      <c r="B57" t="s">
        <v>17</v>
      </c>
      <c r="C57" t="s">
        <v>1</v>
      </c>
      <c r="D57">
        <v>65</v>
      </c>
    </row>
    <row r="58" spans="1:4" x14ac:dyDescent="0.25">
      <c r="A58" s="2">
        <v>43911</v>
      </c>
      <c r="B58" t="s">
        <v>17</v>
      </c>
      <c r="C58" t="s">
        <v>1</v>
      </c>
      <c r="D58">
        <v>78</v>
      </c>
    </row>
    <row r="59" spans="1:4" x14ac:dyDescent="0.25">
      <c r="A59" s="2">
        <v>43912</v>
      </c>
      <c r="B59" t="s">
        <v>17</v>
      </c>
      <c r="C59" t="s">
        <v>1</v>
      </c>
      <c r="D59">
        <v>95</v>
      </c>
    </row>
    <row r="60" spans="1:4" x14ac:dyDescent="0.25">
      <c r="A60" s="2">
        <v>43913</v>
      </c>
      <c r="B60" t="s">
        <v>17</v>
      </c>
      <c r="C60" t="s">
        <v>1</v>
      </c>
      <c r="D60">
        <v>125</v>
      </c>
    </row>
    <row r="61" spans="1:4" x14ac:dyDescent="0.25">
      <c r="A61" s="2">
        <v>43914</v>
      </c>
      <c r="B61" t="s">
        <v>17</v>
      </c>
      <c r="C61" t="s">
        <v>1</v>
      </c>
      <c r="D61">
        <v>152</v>
      </c>
    </row>
    <row r="62" spans="1:4" x14ac:dyDescent="0.25">
      <c r="A62" s="2">
        <v>43915</v>
      </c>
      <c r="B62" t="s">
        <v>17</v>
      </c>
      <c r="C62" t="s">
        <v>1</v>
      </c>
      <c r="D62">
        <v>187</v>
      </c>
    </row>
    <row r="63" spans="1:4" x14ac:dyDescent="0.25">
      <c r="A63" s="2">
        <v>43916</v>
      </c>
      <c r="B63" t="s">
        <v>17</v>
      </c>
      <c r="C63" t="s">
        <v>1</v>
      </c>
      <c r="D63">
        <v>256</v>
      </c>
    </row>
    <row r="64" spans="1:4" x14ac:dyDescent="0.25">
      <c r="A64" s="2">
        <v>43917</v>
      </c>
      <c r="B64" t="s">
        <v>17</v>
      </c>
      <c r="C64" t="s">
        <v>1</v>
      </c>
      <c r="D64">
        <v>321</v>
      </c>
    </row>
    <row r="65" spans="1:4" x14ac:dyDescent="0.25">
      <c r="A65" s="2">
        <v>43918</v>
      </c>
      <c r="B65" t="s">
        <v>17</v>
      </c>
      <c r="C65" t="s">
        <v>1</v>
      </c>
      <c r="D65">
        <v>321</v>
      </c>
    </row>
    <row r="66" spans="1:4" x14ac:dyDescent="0.25">
      <c r="A66" s="2">
        <v>43919</v>
      </c>
      <c r="B66" t="s">
        <v>17</v>
      </c>
      <c r="C66" t="s">
        <v>1</v>
      </c>
      <c r="D66">
        <v>431</v>
      </c>
    </row>
    <row r="67" spans="1:4" x14ac:dyDescent="0.25">
      <c r="A67" s="2">
        <v>43920</v>
      </c>
      <c r="B67" t="s">
        <v>17</v>
      </c>
      <c r="C67" t="s">
        <v>1</v>
      </c>
      <c r="D67">
        <v>464</v>
      </c>
    </row>
    <row r="68" spans="1:4" x14ac:dyDescent="0.25">
      <c r="A68" s="2">
        <v>43921</v>
      </c>
      <c r="B68" t="s">
        <v>17</v>
      </c>
      <c r="C68" t="s">
        <v>1</v>
      </c>
      <c r="D68">
        <v>502</v>
      </c>
    </row>
    <row r="69" spans="1:4" x14ac:dyDescent="0.25">
      <c r="A69" s="2">
        <v>43922</v>
      </c>
      <c r="B69" t="s">
        <v>17</v>
      </c>
      <c r="C69" t="s">
        <v>1</v>
      </c>
      <c r="D69">
        <v>606</v>
      </c>
    </row>
    <row r="70" spans="1:4" x14ac:dyDescent="0.25">
      <c r="A70" s="2">
        <v>43923</v>
      </c>
      <c r="B70" t="s">
        <v>17</v>
      </c>
      <c r="C70" t="s">
        <v>1</v>
      </c>
      <c r="D70">
        <v>656</v>
      </c>
    </row>
    <row r="71" spans="1:4" x14ac:dyDescent="0.25">
      <c r="A71" s="2">
        <v>43924</v>
      </c>
      <c r="B71" t="s">
        <v>17</v>
      </c>
      <c r="C71" t="s">
        <v>1</v>
      </c>
      <c r="D71">
        <v>711</v>
      </c>
    </row>
    <row r="72" spans="1:4" x14ac:dyDescent="0.25">
      <c r="A72" s="2">
        <v>43925</v>
      </c>
      <c r="B72" t="s">
        <v>17</v>
      </c>
      <c r="C72" t="s">
        <v>1</v>
      </c>
      <c r="D72">
        <v>786</v>
      </c>
    </row>
    <row r="73" spans="1:4" x14ac:dyDescent="0.25">
      <c r="A73" s="2">
        <v>43926</v>
      </c>
      <c r="B73" t="s">
        <v>17</v>
      </c>
      <c r="C73" t="s">
        <v>1</v>
      </c>
      <c r="D73">
        <v>834</v>
      </c>
    </row>
    <row r="74" spans="1:4" x14ac:dyDescent="0.25">
      <c r="A74" s="2">
        <v>43927</v>
      </c>
      <c r="B74" t="s">
        <v>17</v>
      </c>
      <c r="C74" t="s">
        <v>1</v>
      </c>
      <c r="D74">
        <v>882</v>
      </c>
    </row>
    <row r="75" spans="1:4" x14ac:dyDescent="0.25">
      <c r="A75" s="2">
        <v>43928</v>
      </c>
      <c r="B75" t="s">
        <v>17</v>
      </c>
      <c r="C75" t="s">
        <v>1</v>
      </c>
      <c r="D75">
        <v>931</v>
      </c>
    </row>
    <row r="76" spans="1:4" x14ac:dyDescent="0.25">
      <c r="A76" s="2">
        <v>43929</v>
      </c>
      <c r="B76" t="s">
        <v>17</v>
      </c>
      <c r="C76" t="s">
        <v>1</v>
      </c>
      <c r="D76">
        <v>1016</v>
      </c>
    </row>
    <row r="77" spans="1:4" x14ac:dyDescent="0.25">
      <c r="A77" s="2">
        <v>43930</v>
      </c>
      <c r="B77" t="s">
        <v>17</v>
      </c>
      <c r="C77" t="s">
        <v>1</v>
      </c>
      <c r="D77">
        <v>1079</v>
      </c>
    </row>
    <row r="78" spans="1:4" x14ac:dyDescent="0.25">
      <c r="A78" s="2">
        <v>43931</v>
      </c>
      <c r="B78" t="s">
        <v>17</v>
      </c>
      <c r="C78" t="s">
        <v>1</v>
      </c>
      <c r="D78">
        <v>1138</v>
      </c>
    </row>
    <row r="79" spans="1:4" x14ac:dyDescent="0.25">
      <c r="A79" s="2">
        <v>43932</v>
      </c>
      <c r="B79" t="s">
        <v>17</v>
      </c>
      <c r="C79" t="s">
        <v>1</v>
      </c>
      <c r="D79">
        <v>1221</v>
      </c>
    </row>
    <row r="80" spans="1:4" x14ac:dyDescent="0.25">
      <c r="A80" s="2">
        <v>43933</v>
      </c>
      <c r="B80" t="s">
        <v>17</v>
      </c>
      <c r="C80" t="s">
        <v>1</v>
      </c>
      <c r="D80">
        <v>1277</v>
      </c>
    </row>
    <row r="81" spans="1:4" x14ac:dyDescent="0.25">
      <c r="A81" s="2">
        <v>43934</v>
      </c>
      <c r="B81" t="s">
        <v>17</v>
      </c>
      <c r="C81" t="s">
        <v>1</v>
      </c>
      <c r="D81">
        <v>1283</v>
      </c>
    </row>
    <row r="82" spans="1:4" x14ac:dyDescent="0.25">
      <c r="A82" s="2">
        <v>43935</v>
      </c>
      <c r="B82" t="s">
        <v>17</v>
      </c>
      <c r="C82" t="s">
        <v>1</v>
      </c>
      <c r="D82">
        <v>1299</v>
      </c>
    </row>
    <row r="83" spans="1:4" x14ac:dyDescent="0.25">
      <c r="A83" s="2">
        <v>43936</v>
      </c>
      <c r="B83" t="s">
        <v>17</v>
      </c>
      <c r="C83" t="s">
        <v>1</v>
      </c>
      <c r="D83">
        <v>1376</v>
      </c>
    </row>
    <row r="84" spans="1:4" x14ac:dyDescent="0.25">
      <c r="A84" s="2">
        <v>43937</v>
      </c>
      <c r="B84" t="s">
        <v>17</v>
      </c>
      <c r="C84" t="s">
        <v>1</v>
      </c>
      <c r="D84">
        <v>1425</v>
      </c>
    </row>
    <row r="85" spans="1:4" x14ac:dyDescent="0.25">
      <c r="A85" s="2">
        <v>43938</v>
      </c>
      <c r="B85" t="s">
        <v>17</v>
      </c>
      <c r="C85" t="s">
        <v>1</v>
      </c>
      <c r="D85">
        <v>1501</v>
      </c>
    </row>
    <row r="86" spans="1:4" x14ac:dyDescent="0.25">
      <c r="A86" s="2">
        <v>43939</v>
      </c>
      <c r="B86" t="s">
        <v>17</v>
      </c>
      <c r="C86" t="s">
        <v>1</v>
      </c>
      <c r="D86">
        <v>1556</v>
      </c>
    </row>
    <row r="87" spans="1:4" x14ac:dyDescent="0.25">
      <c r="A87" s="2">
        <v>43940</v>
      </c>
      <c r="B87" t="s">
        <v>17</v>
      </c>
      <c r="C87" t="s">
        <v>1</v>
      </c>
      <c r="D87">
        <v>1636</v>
      </c>
    </row>
    <row r="88" spans="1:4" x14ac:dyDescent="0.25">
      <c r="A88" s="2">
        <v>43941</v>
      </c>
      <c r="B88" t="s">
        <v>17</v>
      </c>
      <c r="C88" t="s">
        <v>1</v>
      </c>
      <c r="D88">
        <v>1676</v>
      </c>
    </row>
    <row r="89" spans="1:4" x14ac:dyDescent="0.25">
      <c r="A89" s="2">
        <v>43942</v>
      </c>
      <c r="B89" t="s">
        <v>17</v>
      </c>
      <c r="C89" t="s">
        <v>1</v>
      </c>
      <c r="D89">
        <v>1691</v>
      </c>
    </row>
    <row r="90" spans="1:4" x14ac:dyDescent="0.25">
      <c r="A90" s="2">
        <v>43943</v>
      </c>
      <c r="B90" t="s">
        <v>17</v>
      </c>
      <c r="C90" t="s">
        <v>1</v>
      </c>
      <c r="D90">
        <v>1753</v>
      </c>
    </row>
    <row r="91" spans="1:4" x14ac:dyDescent="0.25">
      <c r="A91" s="2">
        <v>43944</v>
      </c>
      <c r="B91" t="s">
        <v>17</v>
      </c>
      <c r="C91" t="s">
        <v>1</v>
      </c>
      <c r="D91">
        <v>1827</v>
      </c>
    </row>
    <row r="92" spans="1:4" x14ac:dyDescent="0.25">
      <c r="A92" s="2">
        <v>43945</v>
      </c>
      <c r="B92" t="s">
        <v>17</v>
      </c>
      <c r="C92" t="s">
        <v>1</v>
      </c>
      <c r="D92">
        <v>1845</v>
      </c>
    </row>
    <row r="93" spans="1:4" x14ac:dyDescent="0.25">
      <c r="A93" s="2">
        <v>43946</v>
      </c>
      <c r="B93" t="s">
        <v>17</v>
      </c>
      <c r="C93" t="s">
        <v>1</v>
      </c>
      <c r="D93">
        <v>1969</v>
      </c>
    </row>
    <row r="94" spans="1:4" x14ac:dyDescent="0.25">
      <c r="A94" s="2">
        <v>43947</v>
      </c>
      <c r="B94" t="s">
        <v>17</v>
      </c>
      <c r="C94" t="s">
        <v>1</v>
      </c>
      <c r="D94">
        <v>2074</v>
      </c>
    </row>
    <row r="95" spans="1:4" x14ac:dyDescent="0.25">
      <c r="A95" s="2">
        <v>43948</v>
      </c>
      <c r="B95" t="s">
        <v>17</v>
      </c>
      <c r="C95" t="s">
        <v>1</v>
      </c>
      <c r="D95">
        <v>2126</v>
      </c>
    </row>
    <row r="96" spans="1:4" x14ac:dyDescent="0.25">
      <c r="A96" s="2">
        <v>43949</v>
      </c>
      <c r="B96" t="s">
        <v>17</v>
      </c>
      <c r="C96" t="s">
        <v>1</v>
      </c>
      <c r="D96">
        <v>2198</v>
      </c>
    </row>
    <row r="97" spans="1:4" x14ac:dyDescent="0.25">
      <c r="A97" s="2">
        <v>43950</v>
      </c>
      <c r="B97" t="s">
        <v>17</v>
      </c>
      <c r="C97" t="s">
        <v>1</v>
      </c>
      <c r="D97">
        <v>2324</v>
      </c>
    </row>
    <row r="98" spans="1:4" x14ac:dyDescent="0.25">
      <c r="A98" s="2">
        <v>43951</v>
      </c>
      <c r="B98" t="s">
        <v>17</v>
      </c>
      <c r="C98" t="s">
        <v>1</v>
      </c>
      <c r="D98">
        <v>2421</v>
      </c>
    </row>
    <row r="99" spans="1:4" x14ac:dyDescent="0.25">
      <c r="A99" s="2">
        <v>43952</v>
      </c>
      <c r="B99" t="s">
        <v>17</v>
      </c>
      <c r="C99" t="s">
        <v>1</v>
      </c>
      <c r="D99">
        <v>2591</v>
      </c>
    </row>
    <row r="100" spans="1:4" x14ac:dyDescent="0.25">
      <c r="A100" s="2">
        <v>43953</v>
      </c>
      <c r="B100" t="s">
        <v>17</v>
      </c>
      <c r="C100" t="s">
        <v>1</v>
      </c>
      <c r="D100">
        <v>2660</v>
      </c>
    </row>
    <row r="101" spans="1:4" x14ac:dyDescent="0.25">
      <c r="A101" s="2">
        <v>43954</v>
      </c>
      <c r="B101" t="s">
        <v>17</v>
      </c>
      <c r="C101" t="s">
        <v>1</v>
      </c>
      <c r="D101">
        <v>2774</v>
      </c>
    </row>
    <row r="102" spans="1:4" x14ac:dyDescent="0.25">
      <c r="A102" s="2">
        <v>43955</v>
      </c>
      <c r="B102" t="s">
        <v>17</v>
      </c>
      <c r="C102" t="s">
        <v>1</v>
      </c>
      <c r="D102">
        <v>2859</v>
      </c>
    </row>
    <row r="103" spans="1:4" x14ac:dyDescent="0.25">
      <c r="A103" s="2">
        <v>43956</v>
      </c>
      <c r="B103" t="s">
        <v>17</v>
      </c>
      <c r="C103" t="s">
        <v>1</v>
      </c>
      <c r="D103">
        <v>2931</v>
      </c>
    </row>
    <row r="104" spans="1:4" x14ac:dyDescent="0.25">
      <c r="A104" s="2">
        <v>43957</v>
      </c>
      <c r="B104" t="s">
        <v>17</v>
      </c>
      <c r="C104" t="s">
        <v>1</v>
      </c>
      <c r="D104">
        <v>3041</v>
      </c>
    </row>
    <row r="105" spans="1:4" x14ac:dyDescent="0.25">
      <c r="A105" s="2">
        <v>43958</v>
      </c>
      <c r="B105" t="s">
        <v>17</v>
      </c>
      <c r="C105" t="s">
        <v>1</v>
      </c>
      <c r="D105">
        <v>3156</v>
      </c>
    </row>
    <row r="106" spans="1:4" x14ac:dyDescent="0.25">
      <c r="A106" s="2">
        <v>43959</v>
      </c>
      <c r="B106" t="s">
        <v>17</v>
      </c>
      <c r="C106" t="s">
        <v>1</v>
      </c>
      <c r="D106">
        <v>3283</v>
      </c>
    </row>
    <row r="107" spans="1:4" x14ac:dyDescent="0.25">
      <c r="A107" s="2">
        <v>43960</v>
      </c>
      <c r="B107" t="s">
        <v>17</v>
      </c>
      <c r="C107" t="s">
        <v>1</v>
      </c>
      <c r="D107">
        <v>3395</v>
      </c>
    </row>
    <row r="108" spans="1:4" x14ac:dyDescent="0.25">
      <c r="A108" s="2">
        <v>43961</v>
      </c>
      <c r="B108" t="s">
        <v>17</v>
      </c>
      <c r="C108" t="s">
        <v>1</v>
      </c>
      <c r="D108">
        <v>3506</v>
      </c>
    </row>
    <row r="109" spans="1:4" x14ac:dyDescent="0.25">
      <c r="A109" s="2">
        <v>43962</v>
      </c>
      <c r="B109" t="s">
        <v>17</v>
      </c>
      <c r="C109" t="s">
        <v>1</v>
      </c>
      <c r="D109">
        <v>3627</v>
      </c>
    </row>
    <row r="110" spans="1:4" x14ac:dyDescent="0.25">
      <c r="A110" s="2">
        <v>43963</v>
      </c>
      <c r="B110" t="s">
        <v>17</v>
      </c>
      <c r="C110" t="s">
        <v>1</v>
      </c>
      <c r="D110">
        <v>3699</v>
      </c>
    </row>
    <row r="111" spans="1:4" x14ac:dyDescent="0.25">
      <c r="A111" s="2">
        <v>43964</v>
      </c>
      <c r="B111" t="s">
        <v>17</v>
      </c>
      <c r="C111" t="s">
        <v>1</v>
      </c>
      <c r="D111">
        <v>3843</v>
      </c>
    </row>
    <row r="112" spans="1:4" x14ac:dyDescent="0.25">
      <c r="A112" s="2">
        <v>43965</v>
      </c>
      <c r="B112" t="s">
        <v>17</v>
      </c>
      <c r="C112" t="s">
        <v>1</v>
      </c>
      <c r="D112">
        <v>4025</v>
      </c>
    </row>
    <row r="113" spans="1:4" x14ac:dyDescent="0.25">
      <c r="A113" s="2">
        <v>43966</v>
      </c>
      <c r="B113" t="s">
        <v>17</v>
      </c>
      <c r="C113" t="s">
        <v>1</v>
      </c>
      <c r="D113">
        <v>4163</v>
      </c>
    </row>
    <row r="114" spans="1:4" x14ac:dyDescent="0.25">
      <c r="A114" s="2">
        <v>43967</v>
      </c>
      <c r="B114" t="s">
        <v>17</v>
      </c>
      <c r="C114" t="s">
        <v>1</v>
      </c>
      <c r="D114">
        <v>4281</v>
      </c>
    </row>
    <row r="115" spans="1:4" x14ac:dyDescent="0.25">
      <c r="A115" s="2">
        <v>43968</v>
      </c>
      <c r="B115" t="s">
        <v>17</v>
      </c>
      <c r="C115" t="s">
        <v>1</v>
      </c>
      <c r="D115">
        <v>4396</v>
      </c>
    </row>
    <row r="116" spans="1:4" x14ac:dyDescent="0.25">
      <c r="A116" s="2">
        <v>43969</v>
      </c>
      <c r="B116" t="s">
        <v>17</v>
      </c>
      <c r="C116" t="s">
        <v>1</v>
      </c>
      <c r="D116">
        <v>4466</v>
      </c>
    </row>
    <row r="117" spans="1:4" x14ac:dyDescent="0.25">
      <c r="A117" s="2">
        <v>43970</v>
      </c>
      <c r="B117" t="s">
        <v>17</v>
      </c>
      <c r="C117" t="s">
        <v>1</v>
      </c>
      <c r="D117">
        <v>4558</v>
      </c>
    </row>
    <row r="118" spans="1:4" x14ac:dyDescent="0.25">
      <c r="A118" s="2">
        <v>43971</v>
      </c>
      <c r="B118" t="s">
        <v>17</v>
      </c>
      <c r="C118" t="s">
        <v>1</v>
      </c>
      <c r="D118">
        <v>4746</v>
      </c>
    </row>
    <row r="119" spans="1:4" x14ac:dyDescent="0.25">
      <c r="A119" s="2">
        <v>43972</v>
      </c>
      <c r="B119" t="s">
        <v>17</v>
      </c>
      <c r="C119" t="s">
        <v>1</v>
      </c>
      <c r="D119">
        <v>4866</v>
      </c>
    </row>
    <row r="120" spans="1:4" x14ac:dyDescent="0.25">
      <c r="A120" s="2">
        <v>43973</v>
      </c>
      <c r="B120" t="s">
        <v>17</v>
      </c>
      <c r="C120" t="s">
        <v>1</v>
      </c>
      <c r="D120">
        <v>4975</v>
      </c>
    </row>
    <row r="121" spans="1:4" x14ac:dyDescent="0.25">
      <c r="A121" s="2">
        <v>43974</v>
      </c>
      <c r="B121" t="s">
        <v>17</v>
      </c>
      <c r="C121" t="s">
        <v>1</v>
      </c>
      <c r="D121">
        <v>5157</v>
      </c>
    </row>
    <row r="122" spans="1:4" x14ac:dyDescent="0.25">
      <c r="A122" s="2">
        <v>43975</v>
      </c>
      <c r="B122" t="s">
        <v>17</v>
      </c>
      <c r="C122" t="s">
        <v>1</v>
      </c>
      <c r="D122">
        <v>5336</v>
      </c>
    </row>
    <row r="123" spans="1:4" x14ac:dyDescent="0.25">
      <c r="A123" s="2">
        <v>43976</v>
      </c>
      <c r="B123" t="s">
        <v>17</v>
      </c>
      <c r="C123" t="s">
        <v>1</v>
      </c>
      <c r="D123">
        <v>5469</v>
      </c>
    </row>
    <row r="124" spans="1:4" x14ac:dyDescent="0.25">
      <c r="A124" s="2">
        <v>43977</v>
      </c>
      <c r="B124" t="s">
        <v>17</v>
      </c>
      <c r="C124" t="s">
        <v>1</v>
      </c>
      <c r="D124">
        <v>5601</v>
      </c>
    </row>
    <row r="125" spans="1:4" x14ac:dyDescent="0.25">
      <c r="A125" s="2">
        <v>43978</v>
      </c>
      <c r="B125" t="s">
        <v>17</v>
      </c>
      <c r="C125" t="s">
        <v>1</v>
      </c>
      <c r="D125">
        <v>5651</v>
      </c>
    </row>
    <row r="126" spans="1:4" x14ac:dyDescent="0.25">
      <c r="A126" s="2">
        <v>43979</v>
      </c>
      <c r="B126" t="s">
        <v>17</v>
      </c>
      <c r="C126" t="s">
        <v>1</v>
      </c>
      <c r="D126">
        <v>5849</v>
      </c>
    </row>
    <row r="127" spans="1:4" x14ac:dyDescent="0.25">
      <c r="A127" s="2">
        <v>43980</v>
      </c>
      <c r="B127" t="s">
        <v>17</v>
      </c>
      <c r="C127" t="s">
        <v>1</v>
      </c>
      <c r="D127">
        <v>6045</v>
      </c>
    </row>
    <row r="128" spans="1:4" x14ac:dyDescent="0.25">
      <c r="A128" s="2">
        <v>43981</v>
      </c>
      <c r="B128" t="s">
        <v>17</v>
      </c>
      <c r="C128" t="s">
        <v>1</v>
      </c>
      <c r="D128">
        <v>6176</v>
      </c>
    </row>
    <row r="129" spans="1:4" x14ac:dyDescent="0.25">
      <c r="A129" s="2">
        <v>43982</v>
      </c>
      <c r="B129" t="s">
        <v>17</v>
      </c>
      <c r="C129" t="s">
        <v>1</v>
      </c>
      <c r="D129">
        <v>6354</v>
      </c>
    </row>
    <row r="130" spans="1:4" x14ac:dyDescent="0.25">
      <c r="A130" s="2">
        <v>43983</v>
      </c>
      <c r="B130" t="s">
        <v>17</v>
      </c>
      <c r="C130" t="s">
        <v>1</v>
      </c>
      <c r="D130">
        <v>6532</v>
      </c>
    </row>
    <row r="131" spans="1:4" x14ac:dyDescent="0.25">
      <c r="A131" s="2">
        <v>43984</v>
      </c>
      <c r="B131" t="s">
        <v>17</v>
      </c>
      <c r="C131" t="s">
        <v>1</v>
      </c>
      <c r="D131">
        <v>6640</v>
      </c>
    </row>
    <row r="132" spans="1:4" x14ac:dyDescent="0.25">
      <c r="A132" s="2">
        <v>43985</v>
      </c>
      <c r="B132" t="s">
        <v>17</v>
      </c>
      <c r="C132" t="s">
        <v>1</v>
      </c>
      <c r="D132">
        <v>6790</v>
      </c>
    </row>
    <row r="133" spans="1:4" x14ac:dyDescent="0.25">
      <c r="A133" s="2">
        <v>43986</v>
      </c>
      <c r="B133" t="s">
        <v>17</v>
      </c>
      <c r="C133" t="s">
        <v>1</v>
      </c>
      <c r="D133">
        <v>6939</v>
      </c>
    </row>
    <row r="134" spans="1:4" x14ac:dyDescent="0.25">
      <c r="A134" s="2">
        <v>43987</v>
      </c>
      <c r="B134" t="s">
        <v>17</v>
      </c>
      <c r="C134" t="s">
        <v>1</v>
      </c>
      <c r="D134">
        <v>7192</v>
      </c>
    </row>
    <row r="135" spans="1:4" x14ac:dyDescent="0.25">
      <c r="A135" s="2">
        <v>43988</v>
      </c>
      <c r="B135" t="s">
        <v>17</v>
      </c>
      <c r="C135" t="s">
        <v>1</v>
      </c>
      <c r="D135">
        <v>7391</v>
      </c>
    </row>
    <row r="136" spans="1:4" x14ac:dyDescent="0.25">
      <c r="A136" s="2">
        <v>43989</v>
      </c>
      <c r="B136" t="s">
        <v>17</v>
      </c>
      <c r="C136" t="s">
        <v>1</v>
      </c>
      <c r="D136">
        <v>7576</v>
      </c>
    </row>
    <row r="137" spans="1:4" x14ac:dyDescent="0.25">
      <c r="A137" s="2">
        <v>43990</v>
      </c>
      <c r="B137" t="s">
        <v>17</v>
      </c>
      <c r="C137" t="s">
        <v>1</v>
      </c>
      <c r="D137">
        <v>7643</v>
      </c>
    </row>
    <row r="138" spans="1:4" x14ac:dyDescent="0.25">
      <c r="A138" s="2">
        <v>43991</v>
      </c>
      <c r="B138" t="s">
        <v>17</v>
      </c>
      <c r="C138" t="s">
        <v>1</v>
      </c>
      <c r="D138">
        <v>7786</v>
      </c>
    </row>
    <row r="139" spans="1:4" x14ac:dyDescent="0.25">
      <c r="A139" s="2">
        <v>43992</v>
      </c>
      <c r="B139" t="s">
        <v>17</v>
      </c>
      <c r="C139" t="s">
        <v>1</v>
      </c>
      <c r="D139">
        <v>7991</v>
      </c>
    </row>
    <row r="140" spans="1:4" x14ac:dyDescent="0.25">
      <c r="A140" s="2">
        <v>43993</v>
      </c>
      <c r="B140" t="s">
        <v>17</v>
      </c>
      <c r="C140" t="s">
        <v>1</v>
      </c>
      <c r="D140">
        <v>8222</v>
      </c>
    </row>
    <row r="141" spans="1:4" x14ac:dyDescent="0.25">
      <c r="A141" s="2">
        <v>43994</v>
      </c>
      <c r="B141" t="s">
        <v>17</v>
      </c>
      <c r="C141" t="s">
        <v>1</v>
      </c>
      <c r="D141">
        <v>8304</v>
      </c>
    </row>
    <row r="142" spans="1:4" x14ac:dyDescent="0.25">
      <c r="A142" s="2">
        <v>43995</v>
      </c>
      <c r="B142" t="s">
        <v>17</v>
      </c>
      <c r="C142" t="s">
        <v>1</v>
      </c>
      <c r="D142">
        <v>8440</v>
      </c>
    </row>
    <row r="143" spans="1:4" x14ac:dyDescent="0.25">
      <c r="A143" s="2">
        <v>43996</v>
      </c>
      <c r="B143" t="s">
        <v>17</v>
      </c>
      <c r="C143" t="s">
        <v>1</v>
      </c>
      <c r="D143">
        <v>8581</v>
      </c>
    </row>
    <row r="144" spans="1:4" x14ac:dyDescent="0.25">
      <c r="A144" s="2">
        <v>43997</v>
      </c>
      <c r="B144" t="s">
        <v>17</v>
      </c>
      <c r="C144" t="s">
        <v>1</v>
      </c>
      <c r="D144">
        <v>8759</v>
      </c>
    </row>
    <row r="145" spans="1:4" x14ac:dyDescent="0.25">
      <c r="A145" s="2">
        <v>43998</v>
      </c>
      <c r="B145" t="s">
        <v>17</v>
      </c>
      <c r="C145" t="s">
        <v>1</v>
      </c>
      <c r="D145">
        <v>8999</v>
      </c>
    </row>
    <row r="146" spans="1:4" x14ac:dyDescent="0.25">
      <c r="A146" s="2">
        <v>43999</v>
      </c>
      <c r="B146" t="s">
        <v>17</v>
      </c>
      <c r="C146" t="s">
        <v>1</v>
      </c>
      <c r="D146">
        <v>9197</v>
      </c>
    </row>
    <row r="147" spans="1:4" x14ac:dyDescent="0.25">
      <c r="A147" s="2">
        <v>44000</v>
      </c>
      <c r="B147" t="s">
        <v>17</v>
      </c>
      <c r="C147" t="s">
        <v>1</v>
      </c>
      <c r="D147">
        <v>9292</v>
      </c>
    </row>
    <row r="148" spans="1:4" x14ac:dyDescent="0.25">
      <c r="A148" s="2">
        <v>44001</v>
      </c>
      <c r="B148" t="s">
        <v>17</v>
      </c>
      <c r="C148" t="s">
        <v>1</v>
      </c>
      <c r="D148">
        <v>9597</v>
      </c>
    </row>
    <row r="149" spans="1:4" x14ac:dyDescent="0.25">
      <c r="A149" s="2">
        <v>44002</v>
      </c>
      <c r="B149" t="s">
        <v>17</v>
      </c>
      <c r="C149" t="s">
        <v>1</v>
      </c>
      <c r="D149">
        <v>9988</v>
      </c>
    </row>
    <row r="150" spans="1:4" x14ac:dyDescent="0.25">
      <c r="A150" s="2">
        <v>44003</v>
      </c>
      <c r="B150" t="s">
        <v>17</v>
      </c>
      <c r="C150" t="s">
        <v>1</v>
      </c>
      <c r="D150">
        <v>10422</v>
      </c>
    </row>
    <row r="151" spans="1:4" x14ac:dyDescent="0.25">
      <c r="A151" s="2">
        <v>44004</v>
      </c>
      <c r="B151" t="s">
        <v>17</v>
      </c>
      <c r="C151" t="s">
        <v>1</v>
      </c>
      <c r="D151">
        <v>10595</v>
      </c>
    </row>
    <row r="152" spans="1:4" x14ac:dyDescent="0.25">
      <c r="A152" s="2">
        <v>44005</v>
      </c>
      <c r="B152" t="s">
        <v>17</v>
      </c>
      <c r="C152" t="s">
        <v>1</v>
      </c>
      <c r="D152">
        <v>10737</v>
      </c>
    </row>
    <row r="153" spans="1:4" x14ac:dyDescent="0.25">
      <c r="A153" s="2">
        <v>44006</v>
      </c>
      <c r="B153" t="s">
        <v>17</v>
      </c>
      <c r="C153" t="s">
        <v>1</v>
      </c>
      <c r="D153">
        <v>11071</v>
      </c>
    </row>
    <row r="154" spans="1:4" x14ac:dyDescent="0.25">
      <c r="A154" s="2">
        <v>44007</v>
      </c>
      <c r="B154" t="s">
        <v>17</v>
      </c>
      <c r="C154" t="s">
        <v>1</v>
      </c>
      <c r="D154">
        <v>11804</v>
      </c>
    </row>
    <row r="155" spans="1:4" x14ac:dyDescent="0.25">
      <c r="A155" s="2">
        <v>44008</v>
      </c>
      <c r="B155" t="s">
        <v>17</v>
      </c>
      <c r="C155" t="s">
        <v>1</v>
      </c>
      <c r="D155">
        <v>12221</v>
      </c>
    </row>
    <row r="156" spans="1:4" x14ac:dyDescent="0.25">
      <c r="A156" s="2">
        <v>44009</v>
      </c>
      <c r="B156" t="s">
        <v>17</v>
      </c>
      <c r="C156" t="s">
        <v>1</v>
      </c>
      <c r="D156">
        <v>12659</v>
      </c>
    </row>
    <row r="157" spans="1:4" x14ac:dyDescent="0.25">
      <c r="A157" s="2">
        <v>44010</v>
      </c>
      <c r="B157" t="s">
        <v>17</v>
      </c>
      <c r="C157" t="s">
        <v>1</v>
      </c>
      <c r="D157">
        <v>12951</v>
      </c>
    </row>
    <row r="158" spans="1:4" x14ac:dyDescent="0.25">
      <c r="A158" s="2">
        <v>44011</v>
      </c>
      <c r="B158" t="s">
        <v>17</v>
      </c>
      <c r="C158" t="s">
        <v>1</v>
      </c>
      <c r="D158">
        <v>13213</v>
      </c>
    </row>
    <row r="159" spans="1:4" x14ac:dyDescent="0.25">
      <c r="A159" s="2">
        <v>44012</v>
      </c>
      <c r="B159" t="s">
        <v>17</v>
      </c>
      <c r="C159" t="s">
        <v>1</v>
      </c>
      <c r="D159">
        <v>13843</v>
      </c>
    </row>
    <row r="160" spans="1:4" x14ac:dyDescent="0.25">
      <c r="A160" s="2">
        <v>44013</v>
      </c>
      <c r="B160" t="s">
        <v>17</v>
      </c>
      <c r="C160" t="s">
        <v>1</v>
      </c>
      <c r="D160">
        <v>14413</v>
      </c>
    </row>
    <row r="161" spans="1:4" x14ac:dyDescent="0.25">
      <c r="A161" s="2">
        <v>44014</v>
      </c>
      <c r="B161" t="s">
        <v>17</v>
      </c>
      <c r="C161" t="s">
        <v>1</v>
      </c>
      <c r="D161">
        <v>15662</v>
      </c>
    </row>
    <row r="162" spans="1:4" x14ac:dyDescent="0.25">
      <c r="A162" s="2">
        <v>44015</v>
      </c>
      <c r="B162" t="s">
        <v>17</v>
      </c>
      <c r="C162" t="s">
        <v>1</v>
      </c>
      <c r="D162">
        <v>17056</v>
      </c>
    </row>
    <row r="163" spans="1:4" x14ac:dyDescent="0.25">
      <c r="A163" s="2">
        <v>44016</v>
      </c>
      <c r="B163" t="s">
        <v>17</v>
      </c>
      <c r="C163" t="s">
        <v>1</v>
      </c>
      <c r="D163">
        <v>18819</v>
      </c>
    </row>
    <row r="164" spans="1:4" x14ac:dyDescent="0.25">
      <c r="A164" s="2">
        <v>44017</v>
      </c>
      <c r="B164" t="s">
        <v>17</v>
      </c>
      <c r="C164" t="s">
        <v>1</v>
      </c>
      <c r="D164">
        <v>19247</v>
      </c>
    </row>
    <row r="165" spans="1:4" x14ac:dyDescent="0.25">
      <c r="A165" s="2">
        <v>44018</v>
      </c>
      <c r="B165" t="s">
        <v>17</v>
      </c>
      <c r="C165" t="s">
        <v>1</v>
      </c>
      <c r="D165">
        <v>19430</v>
      </c>
    </row>
    <row r="166" spans="1:4" x14ac:dyDescent="0.25">
      <c r="A166" s="2">
        <v>44019</v>
      </c>
      <c r="B166" t="s">
        <v>17</v>
      </c>
      <c r="C166" t="s">
        <v>1</v>
      </c>
      <c r="D166">
        <v>20167</v>
      </c>
    </row>
    <row r="167" spans="1:4" x14ac:dyDescent="0.25">
      <c r="A167" s="2">
        <v>44020</v>
      </c>
      <c r="B167" t="s">
        <v>17</v>
      </c>
      <c r="C167" t="s">
        <v>1</v>
      </c>
      <c r="D167">
        <v>21741</v>
      </c>
    </row>
    <row r="168" spans="1:4" x14ac:dyDescent="0.25">
      <c r="A168" s="2">
        <v>44021</v>
      </c>
      <c r="B168" t="s">
        <v>17</v>
      </c>
      <c r="C168" t="s">
        <v>1</v>
      </c>
      <c r="D168">
        <v>22088</v>
      </c>
    </row>
    <row r="169" spans="1:4" x14ac:dyDescent="0.25">
      <c r="A169" s="2">
        <v>44022</v>
      </c>
      <c r="B169" t="s">
        <v>17</v>
      </c>
      <c r="C169" t="s">
        <v>1</v>
      </c>
      <c r="D169">
        <v>22960</v>
      </c>
    </row>
    <row r="170" spans="1:4" x14ac:dyDescent="0.25">
      <c r="A170" s="2">
        <v>44023</v>
      </c>
      <c r="B170" t="s">
        <v>17</v>
      </c>
      <c r="C170" t="s">
        <v>1</v>
      </c>
      <c r="D170">
        <v>23692</v>
      </c>
    </row>
    <row r="171" spans="1:4" x14ac:dyDescent="0.25">
      <c r="A171" s="2">
        <v>44024</v>
      </c>
      <c r="B171" t="s">
        <v>17</v>
      </c>
      <c r="C171" t="s">
        <v>1</v>
      </c>
      <c r="D171">
        <v>24430</v>
      </c>
    </row>
    <row r="172" spans="1:4" x14ac:dyDescent="0.25">
      <c r="A172" s="2">
        <v>44025</v>
      </c>
      <c r="B172" t="s">
        <v>17</v>
      </c>
      <c r="C172" t="s">
        <v>1</v>
      </c>
      <c r="D172">
        <v>25399</v>
      </c>
    </row>
    <row r="173" spans="1:4" x14ac:dyDescent="0.25">
      <c r="A173" s="2">
        <v>44026</v>
      </c>
      <c r="B173" t="s">
        <v>17</v>
      </c>
      <c r="C173" t="s">
        <v>1</v>
      </c>
      <c r="D173">
        <v>26120</v>
      </c>
    </row>
    <row r="174" spans="1:4" x14ac:dyDescent="0.25">
      <c r="A174" s="2">
        <v>44027</v>
      </c>
      <c r="B174" t="s">
        <v>17</v>
      </c>
      <c r="C174" t="s">
        <v>1</v>
      </c>
      <c r="D174">
        <v>27031</v>
      </c>
    </row>
    <row r="175" spans="1:4" x14ac:dyDescent="0.25">
      <c r="A175" s="2">
        <v>44028</v>
      </c>
      <c r="B175" t="s">
        <v>17</v>
      </c>
      <c r="C175" t="s">
        <v>1</v>
      </c>
      <c r="D175">
        <v>27904</v>
      </c>
    </row>
    <row r="176" spans="1:4" x14ac:dyDescent="0.25">
      <c r="A176" s="2">
        <v>44029</v>
      </c>
      <c r="B176" t="s">
        <v>17</v>
      </c>
      <c r="C176" t="s">
        <v>1</v>
      </c>
      <c r="D176">
        <v>28525</v>
      </c>
    </row>
    <row r="177" spans="1:4" x14ac:dyDescent="0.25">
      <c r="A177" s="2">
        <v>44030</v>
      </c>
      <c r="B177" t="s">
        <v>17</v>
      </c>
      <c r="C177" t="s">
        <v>1</v>
      </c>
      <c r="D177">
        <v>29011</v>
      </c>
    </row>
    <row r="178" spans="1:4" x14ac:dyDescent="0.25">
      <c r="A178" s="2">
        <v>44031</v>
      </c>
      <c r="B178" t="s">
        <v>17</v>
      </c>
      <c r="C178" t="s">
        <v>1</v>
      </c>
      <c r="D178">
        <v>29603</v>
      </c>
    </row>
    <row r="179" spans="1:4" x14ac:dyDescent="0.25">
      <c r="A179" s="2">
        <v>44032</v>
      </c>
      <c r="B179" t="s">
        <v>17</v>
      </c>
      <c r="C179" t="s">
        <v>1</v>
      </c>
      <c r="D179">
        <v>29986</v>
      </c>
    </row>
    <row r="180" spans="1:4" x14ac:dyDescent="0.25">
      <c r="A180" s="2">
        <v>44033</v>
      </c>
      <c r="B180" t="s">
        <v>17</v>
      </c>
      <c r="C180" t="s">
        <v>1</v>
      </c>
      <c r="D180">
        <v>30976</v>
      </c>
    </row>
    <row r="181" spans="1:4" x14ac:dyDescent="0.25">
      <c r="A181" s="2">
        <v>44034</v>
      </c>
      <c r="B181" t="s">
        <v>17</v>
      </c>
      <c r="C181" t="s">
        <v>1</v>
      </c>
      <c r="D181">
        <v>31743</v>
      </c>
    </row>
    <row r="182" spans="1:4" x14ac:dyDescent="0.25">
      <c r="A182" s="2">
        <v>44035</v>
      </c>
      <c r="B182" t="s">
        <v>17</v>
      </c>
      <c r="C182" t="s">
        <v>1</v>
      </c>
      <c r="D182">
        <v>32648</v>
      </c>
    </row>
    <row r="183" spans="1:4" x14ac:dyDescent="0.25">
      <c r="A183" s="2">
        <v>44036</v>
      </c>
      <c r="B183" t="s">
        <v>17</v>
      </c>
      <c r="C183" t="s">
        <v>1</v>
      </c>
      <c r="D183">
        <v>33358</v>
      </c>
    </row>
    <row r="184" spans="1:4" x14ac:dyDescent="0.25">
      <c r="A184" s="2">
        <v>44037</v>
      </c>
      <c r="B184" t="s">
        <v>17</v>
      </c>
      <c r="C184" t="s">
        <v>1</v>
      </c>
      <c r="D184">
        <v>33953</v>
      </c>
    </row>
    <row r="185" spans="1:4" x14ac:dyDescent="0.25">
      <c r="A185" s="2">
        <v>44038</v>
      </c>
      <c r="B185" t="s">
        <v>17</v>
      </c>
      <c r="C185" t="s">
        <v>1</v>
      </c>
      <c r="D185">
        <v>34373</v>
      </c>
    </row>
    <row r="186" spans="1:4" x14ac:dyDescent="0.25">
      <c r="A186" s="2">
        <v>44039</v>
      </c>
      <c r="B186" t="s">
        <v>17</v>
      </c>
      <c r="C186" t="s">
        <v>1</v>
      </c>
      <c r="D186">
        <v>34646</v>
      </c>
    </row>
    <row r="187" spans="1:4" x14ac:dyDescent="0.25">
      <c r="A187" s="2">
        <v>44040</v>
      </c>
      <c r="B187" t="s">
        <v>17</v>
      </c>
      <c r="C187" t="s">
        <v>1</v>
      </c>
      <c r="D187">
        <v>34833</v>
      </c>
    </row>
    <row r="188" spans="1:4" x14ac:dyDescent="0.25">
      <c r="A188" s="2">
        <v>44041</v>
      </c>
      <c r="B188" t="s">
        <v>17</v>
      </c>
      <c r="C188" t="s">
        <v>1</v>
      </c>
      <c r="D188">
        <v>35272</v>
      </c>
    </row>
    <row r="189" spans="1:4" x14ac:dyDescent="0.25">
      <c r="A189" s="2">
        <v>44042</v>
      </c>
      <c r="B189" t="s">
        <v>17</v>
      </c>
      <c r="C189" t="s">
        <v>1</v>
      </c>
      <c r="D189">
        <v>35778</v>
      </c>
    </row>
    <row r="190" spans="1:4" x14ac:dyDescent="0.25">
      <c r="A190" s="2">
        <v>44043</v>
      </c>
      <c r="B190" t="s">
        <v>17</v>
      </c>
      <c r="C190" t="s">
        <v>1</v>
      </c>
      <c r="D190">
        <v>36196</v>
      </c>
    </row>
    <row r="191" spans="1:4" x14ac:dyDescent="0.25">
      <c r="A191" s="2">
        <v>44044</v>
      </c>
      <c r="B191" t="s">
        <v>17</v>
      </c>
      <c r="C191" t="s">
        <v>1</v>
      </c>
      <c r="D191">
        <v>36833</v>
      </c>
    </row>
    <row r="192" spans="1:4" x14ac:dyDescent="0.25">
      <c r="A192" s="2">
        <v>44045</v>
      </c>
      <c r="B192" t="s">
        <v>17</v>
      </c>
      <c r="C192" t="s">
        <v>1</v>
      </c>
      <c r="D192">
        <v>37391</v>
      </c>
    </row>
    <row r="193" spans="1:4" x14ac:dyDescent="0.25">
      <c r="A193" s="2">
        <v>44046</v>
      </c>
      <c r="B193" t="s">
        <v>17</v>
      </c>
      <c r="C193" t="s">
        <v>1</v>
      </c>
      <c r="D193">
        <v>37813</v>
      </c>
    </row>
    <row r="194" spans="1:4" x14ac:dyDescent="0.25">
      <c r="A194" s="2">
        <v>44047</v>
      </c>
      <c r="B194" t="s">
        <v>17</v>
      </c>
      <c r="C194" t="s">
        <v>1</v>
      </c>
      <c r="D194">
        <v>38066</v>
      </c>
    </row>
    <row r="195" spans="1:4" x14ac:dyDescent="0.25">
      <c r="A195" s="2">
        <v>44048</v>
      </c>
      <c r="B195" t="s">
        <v>17</v>
      </c>
      <c r="C195" t="s">
        <v>1</v>
      </c>
      <c r="D195">
        <v>38131</v>
      </c>
    </row>
    <row r="196" spans="1:4" x14ac:dyDescent="0.25">
      <c r="A196" s="2">
        <v>44049</v>
      </c>
      <c r="B196" t="s">
        <v>17</v>
      </c>
      <c r="C196" t="s">
        <v>1</v>
      </c>
      <c r="D196">
        <v>38711</v>
      </c>
    </row>
    <row r="197" spans="1:4" x14ac:dyDescent="0.25">
      <c r="A197" s="2">
        <v>44050</v>
      </c>
      <c r="B197" t="s">
        <v>17</v>
      </c>
      <c r="C197" t="s">
        <v>1</v>
      </c>
      <c r="D197">
        <v>38754</v>
      </c>
    </row>
    <row r="198" spans="1:4" x14ac:dyDescent="0.25">
      <c r="A198" s="2">
        <v>44051</v>
      </c>
      <c r="B198" t="s">
        <v>17</v>
      </c>
      <c r="C198" t="s">
        <v>1</v>
      </c>
      <c r="D198">
        <v>39076</v>
      </c>
    </row>
    <row r="199" spans="1:4" x14ac:dyDescent="0.25">
      <c r="A199" s="2">
        <v>44052</v>
      </c>
      <c r="B199" t="s">
        <v>17</v>
      </c>
      <c r="C199" t="s">
        <v>1</v>
      </c>
      <c r="D199">
        <v>39641</v>
      </c>
    </row>
    <row r="200" spans="1:4" x14ac:dyDescent="0.25">
      <c r="A200" s="2">
        <v>44053</v>
      </c>
      <c r="B200" t="s">
        <v>17</v>
      </c>
      <c r="C200" t="s">
        <v>1</v>
      </c>
      <c r="D200">
        <v>40527</v>
      </c>
    </row>
    <row r="201" spans="1:4" x14ac:dyDescent="0.25">
      <c r="A201" s="2">
        <v>44054</v>
      </c>
      <c r="B201" t="s">
        <v>17</v>
      </c>
      <c r="C201" t="s">
        <v>1</v>
      </c>
      <c r="D201">
        <v>41578</v>
      </c>
    </row>
    <row r="202" spans="1:4" x14ac:dyDescent="0.25">
      <c r="A202" s="2">
        <v>44055</v>
      </c>
      <c r="B202" t="s">
        <v>17</v>
      </c>
      <c r="C202" t="s">
        <v>1</v>
      </c>
      <c r="D202">
        <v>41823</v>
      </c>
    </row>
    <row r="203" spans="1:4" x14ac:dyDescent="0.25">
      <c r="A203" s="2">
        <v>44056</v>
      </c>
      <c r="B203" t="s">
        <v>17</v>
      </c>
      <c r="C203" t="s">
        <v>1</v>
      </c>
      <c r="D203">
        <v>42171</v>
      </c>
    </row>
    <row r="204" spans="1:4" x14ac:dyDescent="0.25">
      <c r="A204" s="2">
        <v>44057</v>
      </c>
      <c r="B204" t="s">
        <v>17</v>
      </c>
      <c r="C204" t="s">
        <v>1</v>
      </c>
      <c r="D204">
        <v>42854</v>
      </c>
    </row>
    <row r="205" spans="1:4" x14ac:dyDescent="0.25">
      <c r="A205" s="2">
        <v>44058</v>
      </c>
      <c r="B205" t="s">
        <v>17</v>
      </c>
      <c r="C205" t="s">
        <v>1</v>
      </c>
      <c r="D205">
        <v>43367</v>
      </c>
    </row>
    <row r="206" spans="1:4" x14ac:dyDescent="0.25">
      <c r="A206" s="2">
        <v>44059</v>
      </c>
      <c r="B206" t="s">
        <v>17</v>
      </c>
      <c r="C206" t="s">
        <v>1</v>
      </c>
      <c r="D206">
        <v>43709</v>
      </c>
    </row>
    <row r="207" spans="1:4" x14ac:dyDescent="0.25">
      <c r="A207" s="2">
        <v>44060</v>
      </c>
      <c r="B207" t="s">
        <v>17</v>
      </c>
      <c r="C207" t="s">
        <v>1</v>
      </c>
      <c r="D207">
        <v>43925</v>
      </c>
    </row>
    <row r="208" spans="1:4" x14ac:dyDescent="0.25">
      <c r="A208" s="2">
        <v>44061</v>
      </c>
      <c r="B208" t="s">
        <v>17</v>
      </c>
      <c r="C208" t="s">
        <v>1</v>
      </c>
      <c r="D208">
        <v>44212</v>
      </c>
    </row>
    <row r="209" spans="1:4" x14ac:dyDescent="0.25">
      <c r="A209" s="2">
        <v>44062</v>
      </c>
      <c r="B209" t="s">
        <v>17</v>
      </c>
      <c r="C209" t="s">
        <v>1</v>
      </c>
      <c r="D209">
        <v>44507</v>
      </c>
    </row>
    <row r="210" spans="1:4" x14ac:dyDescent="0.25">
      <c r="A210" s="2">
        <v>44063</v>
      </c>
      <c r="B210" t="s">
        <v>17</v>
      </c>
      <c r="C210" t="s">
        <v>1</v>
      </c>
      <c r="D210">
        <v>44936</v>
      </c>
    </row>
    <row r="211" spans="1:4" x14ac:dyDescent="0.25">
      <c r="A211" s="2">
        <v>44064</v>
      </c>
      <c r="B211" t="s">
        <v>17</v>
      </c>
      <c r="C211" t="s">
        <v>1</v>
      </c>
      <c r="D211">
        <v>45308</v>
      </c>
    </row>
    <row r="212" spans="1:4" x14ac:dyDescent="0.25">
      <c r="A212" s="2">
        <v>44065</v>
      </c>
      <c r="B212" t="s">
        <v>17</v>
      </c>
      <c r="C212" t="s">
        <v>1</v>
      </c>
      <c r="D212">
        <v>45801</v>
      </c>
    </row>
    <row r="213" spans="1:4" x14ac:dyDescent="0.25">
      <c r="A213" s="2">
        <v>44066</v>
      </c>
      <c r="B213" t="s">
        <v>17</v>
      </c>
      <c r="C213" t="s">
        <v>1</v>
      </c>
      <c r="D213">
        <v>45954</v>
      </c>
    </row>
    <row r="214" spans="1:4" x14ac:dyDescent="0.25">
      <c r="A214" s="2">
        <v>44067</v>
      </c>
      <c r="B214" t="s">
        <v>17</v>
      </c>
      <c r="C214" t="s">
        <v>1</v>
      </c>
      <c r="D214">
        <v>46307</v>
      </c>
    </row>
    <row r="215" spans="1:4" x14ac:dyDescent="0.25">
      <c r="A215" s="2">
        <v>44068</v>
      </c>
      <c r="B215" t="s">
        <v>17</v>
      </c>
      <c r="C215" t="s">
        <v>1</v>
      </c>
      <c r="D215">
        <v>46642</v>
      </c>
    </row>
    <row r="216" spans="1:4" x14ac:dyDescent="0.25">
      <c r="A216" s="2">
        <v>44069</v>
      </c>
      <c r="B216" t="s">
        <v>17</v>
      </c>
      <c r="C216" t="s">
        <v>1</v>
      </c>
      <c r="D216">
        <v>47090</v>
      </c>
    </row>
    <row r="217" spans="1:4" x14ac:dyDescent="0.25">
      <c r="A217" s="2">
        <v>44070</v>
      </c>
      <c r="B217" t="s">
        <v>17</v>
      </c>
      <c r="C217" t="s">
        <v>1</v>
      </c>
      <c r="D217">
        <v>47459</v>
      </c>
    </row>
    <row r="218" spans="1:4" x14ac:dyDescent="0.25">
      <c r="A218" s="2">
        <v>44071</v>
      </c>
      <c r="B218" t="s">
        <v>17</v>
      </c>
      <c r="C218" t="s">
        <v>1</v>
      </c>
      <c r="D218">
        <v>47782</v>
      </c>
    </row>
    <row r="219" spans="1:4" x14ac:dyDescent="0.25">
      <c r="A219" s="2">
        <v>44072</v>
      </c>
      <c r="B219" t="s">
        <v>17</v>
      </c>
      <c r="C219" t="s">
        <v>1</v>
      </c>
      <c r="D219">
        <v>48190</v>
      </c>
    </row>
    <row r="220" spans="1:4" x14ac:dyDescent="0.25">
      <c r="A220" s="2">
        <v>44073</v>
      </c>
      <c r="B220" t="s">
        <v>17</v>
      </c>
      <c r="C220" t="s">
        <v>1</v>
      </c>
      <c r="D220">
        <v>48444</v>
      </c>
    </row>
    <row r="221" spans="1:4" x14ac:dyDescent="0.25">
      <c r="A221" s="2">
        <v>44074</v>
      </c>
      <c r="B221" t="s">
        <v>17</v>
      </c>
      <c r="C221" t="s">
        <v>1</v>
      </c>
      <c r="D221">
        <v>48538</v>
      </c>
    </row>
    <row r="222" spans="1:4" x14ac:dyDescent="0.25">
      <c r="A222" s="2">
        <v>44075</v>
      </c>
      <c r="B222" t="s">
        <v>17</v>
      </c>
      <c r="C222" t="s">
        <v>1</v>
      </c>
      <c r="D222">
        <v>48825</v>
      </c>
    </row>
    <row r="223" spans="1:4" x14ac:dyDescent="0.25">
      <c r="A223" s="2">
        <v>44076</v>
      </c>
      <c r="B223" t="s">
        <v>17</v>
      </c>
      <c r="C223" t="s">
        <v>1</v>
      </c>
      <c r="D223">
        <v>49142</v>
      </c>
    </row>
    <row r="224" spans="1:4" x14ac:dyDescent="0.25">
      <c r="A224" s="2">
        <v>44077</v>
      </c>
      <c r="B224" t="s">
        <v>17</v>
      </c>
      <c r="C224" t="s">
        <v>1</v>
      </c>
      <c r="D224">
        <v>49767</v>
      </c>
    </row>
    <row r="225" spans="1:4" x14ac:dyDescent="0.25">
      <c r="A225" s="2">
        <v>44078</v>
      </c>
      <c r="B225" t="s">
        <v>17</v>
      </c>
      <c r="C225" t="s">
        <v>1</v>
      </c>
      <c r="D225">
        <v>50135</v>
      </c>
    </row>
    <row r="226" spans="1:4" x14ac:dyDescent="0.25">
      <c r="A226" s="2">
        <v>44079</v>
      </c>
      <c r="B226" t="s">
        <v>17</v>
      </c>
      <c r="C226" t="s">
        <v>1</v>
      </c>
      <c r="D226">
        <v>50499</v>
      </c>
    </row>
    <row r="227" spans="1:4" x14ac:dyDescent="0.25">
      <c r="A227" s="2">
        <v>44080</v>
      </c>
      <c r="B227" t="s">
        <v>17</v>
      </c>
      <c r="C227" t="s">
        <v>1</v>
      </c>
      <c r="D227">
        <v>50749</v>
      </c>
    </row>
    <row r="228" spans="1:4" x14ac:dyDescent="0.25">
      <c r="A228" s="2">
        <v>44081</v>
      </c>
      <c r="B228" t="s">
        <v>17</v>
      </c>
      <c r="C228" t="s">
        <v>1</v>
      </c>
      <c r="D228">
        <v>50864</v>
      </c>
    </row>
    <row r="229" spans="1:4" x14ac:dyDescent="0.25">
      <c r="A229" s="2">
        <v>44082</v>
      </c>
      <c r="B229" t="s">
        <v>17</v>
      </c>
      <c r="C229" t="s">
        <v>1</v>
      </c>
      <c r="D229">
        <v>51016</v>
      </c>
    </row>
    <row r="230" spans="1:4" x14ac:dyDescent="0.25">
      <c r="A230" s="2">
        <v>44083</v>
      </c>
      <c r="B230" t="s">
        <v>17</v>
      </c>
      <c r="C230" t="s">
        <v>1</v>
      </c>
      <c r="D230">
        <v>51292</v>
      </c>
    </row>
    <row r="231" spans="1:4" x14ac:dyDescent="0.25">
      <c r="A231" s="2">
        <v>44084</v>
      </c>
      <c r="B231" t="s">
        <v>17</v>
      </c>
      <c r="C231" t="s">
        <v>1</v>
      </c>
      <c r="D231">
        <v>51599</v>
      </c>
    </row>
    <row r="232" spans="1:4" x14ac:dyDescent="0.25">
      <c r="A232" s="2">
        <v>44085</v>
      </c>
      <c r="B232" t="s">
        <v>17</v>
      </c>
      <c r="C232" t="s">
        <v>1</v>
      </c>
      <c r="D232">
        <v>51758</v>
      </c>
    </row>
    <row r="233" spans="1:4" x14ac:dyDescent="0.25">
      <c r="A233" s="2">
        <v>44086</v>
      </c>
      <c r="B233" t="s">
        <v>17</v>
      </c>
      <c r="C233" t="s">
        <v>1</v>
      </c>
      <c r="D233">
        <v>51936</v>
      </c>
    </row>
    <row r="234" spans="1:4" x14ac:dyDescent="0.25">
      <c r="A234" s="2">
        <v>44087</v>
      </c>
      <c r="B234" t="s">
        <v>17</v>
      </c>
      <c r="C234" t="s">
        <v>1</v>
      </c>
      <c r="D234">
        <v>52121</v>
      </c>
    </row>
    <row r="235" spans="1:4" x14ac:dyDescent="0.25">
      <c r="A235" s="2">
        <v>44088</v>
      </c>
      <c r="B235" t="s">
        <v>17</v>
      </c>
      <c r="C235" t="s">
        <v>1</v>
      </c>
      <c r="D235">
        <v>52166</v>
      </c>
    </row>
    <row r="236" spans="1:4" x14ac:dyDescent="0.25">
      <c r="A236" s="2">
        <v>44089</v>
      </c>
      <c r="B236" t="s">
        <v>17</v>
      </c>
      <c r="C236" t="s">
        <v>1</v>
      </c>
      <c r="D236">
        <v>52316</v>
      </c>
    </row>
    <row r="237" spans="1:4" x14ac:dyDescent="0.25">
      <c r="A237" s="2">
        <v>44090</v>
      </c>
      <c r="B237" t="s">
        <v>17</v>
      </c>
      <c r="C237" t="s">
        <v>1</v>
      </c>
      <c r="D237">
        <v>52486</v>
      </c>
    </row>
    <row r="238" spans="1:4" x14ac:dyDescent="0.25">
      <c r="A238" s="2">
        <v>44091</v>
      </c>
      <c r="B238" t="s">
        <v>17</v>
      </c>
      <c r="C238" t="s">
        <v>1</v>
      </c>
      <c r="D238">
        <v>52645</v>
      </c>
    </row>
    <row r="239" spans="1:4" x14ac:dyDescent="0.25">
      <c r="A239" s="2">
        <v>44092</v>
      </c>
      <c r="B239" t="s">
        <v>17</v>
      </c>
      <c r="C239" t="s">
        <v>1</v>
      </c>
      <c r="D239">
        <v>52900</v>
      </c>
    </row>
    <row r="240" spans="1:4" x14ac:dyDescent="0.25">
      <c r="A240" s="2">
        <v>44093</v>
      </c>
      <c r="B240" t="s">
        <v>17</v>
      </c>
      <c r="C240" t="s">
        <v>1</v>
      </c>
      <c r="D240">
        <v>53163</v>
      </c>
    </row>
    <row r="241" spans="1:4" x14ac:dyDescent="0.25">
      <c r="A241" s="2">
        <v>44094</v>
      </c>
      <c r="B241" t="s">
        <v>17</v>
      </c>
      <c r="C241" t="s">
        <v>1</v>
      </c>
      <c r="D241">
        <v>53381</v>
      </c>
    </row>
    <row r="242" spans="1:4" x14ac:dyDescent="0.25">
      <c r="A242" s="2">
        <v>44095</v>
      </c>
      <c r="B242" t="s">
        <v>17</v>
      </c>
      <c r="C242" t="s">
        <v>1</v>
      </c>
      <c r="D242">
        <v>53524</v>
      </c>
    </row>
    <row r="243" spans="1:4" x14ac:dyDescent="0.25">
      <c r="A243" s="2">
        <v>44096</v>
      </c>
      <c r="B243" t="s">
        <v>17</v>
      </c>
      <c r="C243" t="s">
        <v>1</v>
      </c>
      <c r="D243">
        <v>53733</v>
      </c>
    </row>
    <row r="244" spans="1:4" x14ac:dyDescent="0.25">
      <c r="A244" s="2">
        <v>44097</v>
      </c>
      <c r="B244" t="s">
        <v>17</v>
      </c>
      <c r="C244" t="s">
        <v>1</v>
      </c>
      <c r="D244">
        <v>53901</v>
      </c>
    </row>
    <row r="245" spans="1:4" x14ac:dyDescent="0.25">
      <c r="A245" s="2">
        <v>44098</v>
      </c>
      <c r="B245" t="s">
        <v>17</v>
      </c>
      <c r="C245" t="s">
        <v>1</v>
      </c>
      <c r="D245">
        <v>54023</v>
      </c>
    </row>
    <row r="246" spans="1:4" x14ac:dyDescent="0.25">
      <c r="A246" s="2">
        <v>44099</v>
      </c>
      <c r="B246" t="s">
        <v>17</v>
      </c>
      <c r="C246" t="s">
        <v>1</v>
      </c>
      <c r="D246">
        <v>54328</v>
      </c>
    </row>
    <row r="247" spans="1:4" x14ac:dyDescent="0.25">
      <c r="A247" s="2">
        <v>44100</v>
      </c>
      <c r="B247" t="s">
        <v>17</v>
      </c>
      <c r="C247" t="s">
        <v>1</v>
      </c>
      <c r="D247">
        <v>54527</v>
      </c>
    </row>
    <row r="248" spans="1:4" x14ac:dyDescent="0.25">
      <c r="A248" s="2">
        <v>44101</v>
      </c>
      <c r="B248" t="s">
        <v>17</v>
      </c>
      <c r="C248" t="s">
        <v>1</v>
      </c>
      <c r="D248">
        <v>54778</v>
      </c>
    </row>
    <row r="249" spans="1:4" x14ac:dyDescent="0.25">
      <c r="A249" s="2">
        <v>44102</v>
      </c>
      <c r="B249" t="s">
        <v>17</v>
      </c>
      <c r="C249" t="s">
        <v>1</v>
      </c>
      <c r="D249">
        <v>54912</v>
      </c>
    </row>
    <row r="250" spans="1:4" x14ac:dyDescent="0.25">
      <c r="A250" s="2">
        <v>44103</v>
      </c>
      <c r="B250" t="s">
        <v>17</v>
      </c>
      <c r="C250" t="s">
        <v>1</v>
      </c>
      <c r="D250">
        <v>55022</v>
      </c>
    </row>
    <row r="251" spans="1:4" x14ac:dyDescent="0.25">
      <c r="A251" s="2">
        <v>44104</v>
      </c>
      <c r="B251" t="s">
        <v>17</v>
      </c>
      <c r="C251" t="s">
        <v>1</v>
      </c>
      <c r="D251">
        <v>55239</v>
      </c>
    </row>
    <row r="252" spans="1:4" x14ac:dyDescent="0.25">
      <c r="A252" s="2">
        <v>44105</v>
      </c>
      <c r="B252" t="s">
        <v>17</v>
      </c>
      <c r="C252" t="s">
        <v>1</v>
      </c>
      <c r="D252">
        <v>55437</v>
      </c>
    </row>
    <row r="253" spans="1:4" x14ac:dyDescent="0.25">
      <c r="A253" s="2">
        <v>44106</v>
      </c>
      <c r="B253" t="s">
        <v>17</v>
      </c>
      <c r="C253" t="s">
        <v>1</v>
      </c>
      <c r="D253">
        <v>55648</v>
      </c>
    </row>
    <row r="254" spans="1:4" x14ac:dyDescent="0.25">
      <c r="A254" s="2">
        <v>44107</v>
      </c>
      <c r="B254" t="s">
        <v>17</v>
      </c>
      <c r="C254" t="s">
        <v>1</v>
      </c>
      <c r="D254">
        <v>55903</v>
      </c>
    </row>
    <row r="255" spans="1:4" x14ac:dyDescent="0.25">
      <c r="A255" s="2">
        <v>44108</v>
      </c>
      <c r="B255" t="s">
        <v>17</v>
      </c>
      <c r="C255" t="s">
        <v>1</v>
      </c>
      <c r="D255">
        <v>56226</v>
      </c>
    </row>
    <row r="256" spans="1:4" x14ac:dyDescent="0.25">
      <c r="A256" s="2">
        <v>44109</v>
      </c>
      <c r="B256" t="s">
        <v>17</v>
      </c>
      <c r="C256" t="s">
        <v>1</v>
      </c>
      <c r="D256">
        <v>56346</v>
      </c>
    </row>
    <row r="257" spans="1:4" x14ac:dyDescent="0.25">
      <c r="A257" s="2">
        <v>44110</v>
      </c>
      <c r="B257" t="s">
        <v>17</v>
      </c>
      <c r="C257" t="s">
        <v>1</v>
      </c>
      <c r="D257">
        <v>56493</v>
      </c>
    </row>
    <row r="258" spans="1:4" x14ac:dyDescent="0.25">
      <c r="A258" s="2">
        <v>44111</v>
      </c>
      <c r="B258" t="s">
        <v>17</v>
      </c>
      <c r="C258" t="s">
        <v>1</v>
      </c>
      <c r="D258">
        <v>56652</v>
      </c>
    </row>
    <row r="259" spans="1:4" x14ac:dyDescent="0.25">
      <c r="A259" s="2">
        <v>44112</v>
      </c>
      <c r="B259" t="s">
        <v>17</v>
      </c>
      <c r="C259" t="s">
        <v>1</v>
      </c>
      <c r="D259">
        <v>56800</v>
      </c>
    </row>
    <row r="260" spans="1:4" x14ac:dyDescent="0.25">
      <c r="A260" s="2">
        <v>44113</v>
      </c>
      <c r="B260" t="s">
        <v>17</v>
      </c>
      <c r="C260" t="s">
        <v>1</v>
      </c>
      <c r="D260">
        <v>57001</v>
      </c>
    </row>
    <row r="261" spans="1:4" x14ac:dyDescent="0.25">
      <c r="A261" s="2">
        <v>44114</v>
      </c>
      <c r="B261" t="s">
        <v>17</v>
      </c>
      <c r="C261" t="s">
        <v>1</v>
      </c>
      <c r="D261">
        <v>57225</v>
      </c>
    </row>
    <row r="262" spans="1:4" x14ac:dyDescent="0.25">
      <c r="A262" s="2">
        <v>44115</v>
      </c>
      <c r="B262" t="s">
        <v>17</v>
      </c>
      <c r="C262" t="s">
        <v>1</v>
      </c>
      <c r="D262">
        <v>57479</v>
      </c>
    </row>
    <row r="263" spans="1:4" x14ac:dyDescent="0.25">
      <c r="A263" s="2">
        <v>44116</v>
      </c>
      <c r="B263" t="s">
        <v>17</v>
      </c>
      <c r="C263" t="s">
        <v>1</v>
      </c>
      <c r="D263">
        <v>57595</v>
      </c>
    </row>
    <row r="264" spans="1:4" x14ac:dyDescent="0.25">
      <c r="A264" s="2">
        <v>44117</v>
      </c>
      <c r="B264" t="s">
        <v>17</v>
      </c>
      <c r="C264" t="s">
        <v>1</v>
      </c>
      <c r="D264">
        <v>57773</v>
      </c>
    </row>
    <row r="265" spans="1:4" x14ac:dyDescent="0.25">
      <c r="A265" s="2">
        <v>44118</v>
      </c>
      <c r="B265" t="s">
        <v>17</v>
      </c>
      <c r="C265" t="s">
        <v>1</v>
      </c>
      <c r="D265">
        <v>58021</v>
      </c>
    </row>
    <row r="266" spans="1:4" x14ac:dyDescent="0.25">
      <c r="A266" s="2">
        <v>44119</v>
      </c>
      <c r="B266" t="s">
        <v>17</v>
      </c>
      <c r="C266" t="s">
        <v>1</v>
      </c>
      <c r="D266">
        <v>58183</v>
      </c>
    </row>
    <row r="267" spans="1:4" x14ac:dyDescent="0.25">
      <c r="A267" s="2">
        <v>44120</v>
      </c>
      <c r="B267" t="s">
        <v>17</v>
      </c>
      <c r="C267" t="s">
        <v>1</v>
      </c>
      <c r="D267">
        <v>58354</v>
      </c>
    </row>
    <row r="268" spans="1:4" x14ac:dyDescent="0.25">
      <c r="A268" s="2">
        <v>44121</v>
      </c>
      <c r="B268" t="s">
        <v>17</v>
      </c>
      <c r="C268" t="s">
        <v>1</v>
      </c>
      <c r="D268">
        <v>58447</v>
      </c>
    </row>
    <row r="269" spans="1:4" x14ac:dyDescent="0.25">
      <c r="A269" s="2">
        <v>44122</v>
      </c>
      <c r="B269" t="s">
        <v>17</v>
      </c>
      <c r="C269" t="s">
        <v>1</v>
      </c>
      <c r="D269">
        <v>58648</v>
      </c>
    </row>
    <row r="270" spans="1:4" x14ac:dyDescent="0.25">
      <c r="A270" s="2">
        <v>44123</v>
      </c>
      <c r="B270" t="s">
        <v>17</v>
      </c>
      <c r="C270" t="s">
        <v>1</v>
      </c>
      <c r="D270">
        <v>58851</v>
      </c>
    </row>
    <row r="271" spans="1:4" x14ac:dyDescent="0.25">
      <c r="A271" s="2">
        <v>44124</v>
      </c>
      <c r="B271" t="s">
        <v>17</v>
      </c>
      <c r="C271" t="s">
        <v>1</v>
      </c>
      <c r="D271">
        <v>59168</v>
      </c>
    </row>
    <row r="272" spans="1:4" x14ac:dyDescent="0.25">
      <c r="A272" s="2">
        <v>44125</v>
      </c>
      <c r="B272" t="s">
        <v>17</v>
      </c>
      <c r="C272" t="s">
        <v>1</v>
      </c>
      <c r="D272">
        <v>59448</v>
      </c>
    </row>
    <row r="273" spans="1:4" x14ac:dyDescent="0.25">
      <c r="A273" s="2">
        <v>44126</v>
      </c>
      <c r="B273" t="s">
        <v>17</v>
      </c>
      <c r="C273" t="s">
        <v>1</v>
      </c>
      <c r="D273">
        <v>59697</v>
      </c>
    </row>
    <row r="274" spans="1:4" x14ac:dyDescent="0.25">
      <c r="A274" s="2">
        <v>44127</v>
      </c>
      <c r="B274" t="s">
        <v>17</v>
      </c>
      <c r="C274" t="s">
        <v>1</v>
      </c>
      <c r="D274">
        <v>59868</v>
      </c>
    </row>
    <row r="275" spans="1:4" x14ac:dyDescent="0.25">
      <c r="A275" s="2">
        <v>44128</v>
      </c>
      <c r="B275" t="s">
        <v>17</v>
      </c>
      <c r="C275" t="s">
        <v>1</v>
      </c>
      <c r="D275">
        <v>60184</v>
      </c>
    </row>
    <row r="276" spans="1:4" x14ac:dyDescent="0.25">
      <c r="A276" s="2">
        <v>44129</v>
      </c>
      <c r="B276" t="s">
        <v>17</v>
      </c>
      <c r="C276" t="s">
        <v>1</v>
      </c>
      <c r="D276">
        <v>60431</v>
      </c>
    </row>
    <row r="277" spans="1:4" x14ac:dyDescent="0.25">
      <c r="A277" s="2">
        <v>44130</v>
      </c>
      <c r="B277" t="s">
        <v>17</v>
      </c>
      <c r="C277" t="s">
        <v>1</v>
      </c>
      <c r="D277">
        <v>60583</v>
      </c>
    </row>
    <row r="278" spans="1:4" x14ac:dyDescent="0.25">
      <c r="A278" s="2">
        <v>44131</v>
      </c>
      <c r="B278" t="s">
        <v>17</v>
      </c>
      <c r="C278" t="s">
        <v>1</v>
      </c>
      <c r="D278">
        <v>60836</v>
      </c>
    </row>
    <row r="279" spans="1:4" x14ac:dyDescent="0.25">
      <c r="A279" s="2">
        <v>44132</v>
      </c>
      <c r="B279" t="s">
        <v>17</v>
      </c>
      <c r="C279" t="s">
        <v>1</v>
      </c>
      <c r="D279">
        <v>61097</v>
      </c>
    </row>
    <row r="280" spans="1:4" x14ac:dyDescent="0.25">
      <c r="A280" s="2">
        <v>44133</v>
      </c>
      <c r="B280" t="s">
        <v>17</v>
      </c>
      <c r="C280" t="s">
        <v>1</v>
      </c>
      <c r="D280">
        <v>61358</v>
      </c>
    </row>
    <row r="281" spans="1:4" x14ac:dyDescent="0.25">
      <c r="A281" s="2">
        <v>44134</v>
      </c>
      <c r="B281" t="s">
        <v>17</v>
      </c>
      <c r="C281" t="s">
        <v>1</v>
      </c>
      <c r="D281">
        <v>61671</v>
      </c>
    </row>
    <row r="282" spans="1:4" x14ac:dyDescent="0.25">
      <c r="A282" s="2">
        <v>44135</v>
      </c>
      <c r="B282" t="s">
        <v>17</v>
      </c>
      <c r="C282" t="s">
        <v>1</v>
      </c>
      <c r="D282">
        <v>61836</v>
      </c>
    </row>
    <row r="283" spans="1:4" x14ac:dyDescent="0.25">
      <c r="A283" s="2">
        <v>44136</v>
      </c>
      <c r="B283" t="s">
        <v>17</v>
      </c>
      <c r="C283" t="s">
        <v>1</v>
      </c>
      <c r="D283">
        <v>62080</v>
      </c>
    </row>
    <row r="284" spans="1:4" x14ac:dyDescent="0.25">
      <c r="A284" s="2">
        <v>44137</v>
      </c>
      <c r="B284" t="s">
        <v>17</v>
      </c>
      <c r="C284" t="s">
        <v>1</v>
      </c>
      <c r="D284">
        <v>62264</v>
      </c>
    </row>
    <row r="285" spans="1:4" x14ac:dyDescent="0.25">
      <c r="A285" s="2">
        <v>44138</v>
      </c>
      <c r="B285" t="s">
        <v>17</v>
      </c>
      <c r="C285" t="s">
        <v>1</v>
      </c>
      <c r="D285">
        <v>62589</v>
      </c>
    </row>
    <row r="286" spans="1:4" x14ac:dyDescent="0.25">
      <c r="A286" s="2">
        <v>44139</v>
      </c>
      <c r="B286" t="s">
        <v>17</v>
      </c>
      <c r="C286" t="s">
        <v>1</v>
      </c>
      <c r="D286">
        <v>62838</v>
      </c>
    </row>
    <row r="287" spans="1:4" x14ac:dyDescent="0.25">
      <c r="A287" s="2">
        <v>44140</v>
      </c>
      <c r="B287" t="s">
        <v>17</v>
      </c>
      <c r="C287" t="s">
        <v>1</v>
      </c>
      <c r="D287">
        <v>63125</v>
      </c>
    </row>
    <row r="288" spans="1:4" x14ac:dyDescent="0.25">
      <c r="A288" s="2">
        <v>44141</v>
      </c>
      <c r="B288" t="s">
        <v>17</v>
      </c>
      <c r="C288" t="s">
        <v>1</v>
      </c>
      <c r="D288">
        <v>63469</v>
      </c>
    </row>
    <row r="289" spans="1:4" x14ac:dyDescent="0.25">
      <c r="A289" s="2">
        <v>44142</v>
      </c>
      <c r="B289" t="s">
        <v>17</v>
      </c>
      <c r="C289" t="s">
        <v>1</v>
      </c>
      <c r="D289">
        <v>63798</v>
      </c>
    </row>
    <row r="290" spans="1:4" x14ac:dyDescent="0.25">
      <c r="A290" s="2">
        <v>44143</v>
      </c>
      <c r="B290" t="s">
        <v>17</v>
      </c>
      <c r="C290" t="s">
        <v>1</v>
      </c>
      <c r="D290">
        <v>64311</v>
      </c>
    </row>
    <row r="291" spans="1:4" x14ac:dyDescent="0.25">
      <c r="A291" s="2">
        <v>44144</v>
      </c>
      <c r="B291" t="s">
        <v>17</v>
      </c>
      <c r="C291" t="s">
        <v>1</v>
      </c>
      <c r="D291">
        <v>64621</v>
      </c>
    </row>
    <row r="292" spans="1:4" x14ac:dyDescent="0.25">
      <c r="A292" s="2">
        <v>44145</v>
      </c>
      <c r="B292" t="s">
        <v>17</v>
      </c>
      <c r="C292" t="s">
        <v>1</v>
      </c>
      <c r="D292">
        <v>64891</v>
      </c>
    </row>
    <row r="293" spans="1:4" x14ac:dyDescent="0.25">
      <c r="A293" s="2">
        <v>44146</v>
      </c>
      <c r="B293" t="s">
        <v>17</v>
      </c>
      <c r="C293" t="s">
        <v>1</v>
      </c>
      <c r="D293">
        <v>65234</v>
      </c>
    </row>
    <row r="294" spans="1:4" x14ac:dyDescent="0.25">
      <c r="A294" s="2">
        <v>44147</v>
      </c>
      <c r="B294" t="s">
        <v>17</v>
      </c>
      <c r="C294" t="s">
        <v>1</v>
      </c>
      <c r="D294">
        <v>65554</v>
      </c>
    </row>
    <row r="295" spans="1:4" x14ac:dyDescent="0.25">
      <c r="A295" s="2">
        <v>44148</v>
      </c>
      <c r="B295" t="s">
        <v>17</v>
      </c>
      <c r="C295" t="s">
        <v>1</v>
      </c>
      <c r="D295">
        <v>66183</v>
      </c>
    </row>
    <row r="296" spans="1:4" x14ac:dyDescent="0.25">
      <c r="A296" s="2">
        <v>44149</v>
      </c>
      <c r="B296" t="s">
        <v>17</v>
      </c>
      <c r="C296" t="s">
        <v>1</v>
      </c>
      <c r="D296">
        <v>66778</v>
      </c>
    </row>
    <row r="297" spans="1:4" x14ac:dyDescent="0.25">
      <c r="A297" s="2">
        <v>44150</v>
      </c>
      <c r="B297" t="s">
        <v>17</v>
      </c>
      <c r="C297" t="s">
        <v>1</v>
      </c>
      <c r="D297">
        <v>67439</v>
      </c>
    </row>
    <row r="298" spans="1:4" x14ac:dyDescent="0.25">
      <c r="A298" s="2">
        <v>44151</v>
      </c>
      <c r="B298" t="s">
        <v>17</v>
      </c>
      <c r="C298" t="s">
        <v>1</v>
      </c>
      <c r="D298">
        <v>67819</v>
      </c>
    </row>
    <row r="299" spans="1:4" x14ac:dyDescent="0.25">
      <c r="A299" s="2">
        <v>44152</v>
      </c>
      <c r="B299" t="s">
        <v>17</v>
      </c>
      <c r="C299" t="s">
        <v>1</v>
      </c>
      <c r="D299">
        <v>68175</v>
      </c>
    </row>
    <row r="300" spans="1:4" x14ac:dyDescent="0.25">
      <c r="A300" s="2">
        <v>44153</v>
      </c>
      <c r="B300" t="s">
        <v>17</v>
      </c>
      <c r="C300" t="s">
        <v>1</v>
      </c>
      <c r="D300">
        <v>68816</v>
      </c>
    </row>
    <row r="301" spans="1:4" x14ac:dyDescent="0.25">
      <c r="A301" s="2">
        <v>44154</v>
      </c>
      <c r="B301" t="s">
        <v>17</v>
      </c>
      <c r="C301" t="s">
        <v>1</v>
      </c>
      <c r="D301">
        <v>69413</v>
      </c>
    </row>
    <row r="302" spans="1:4" x14ac:dyDescent="0.25">
      <c r="A302" s="2">
        <v>44155</v>
      </c>
      <c r="B302" t="s">
        <v>17</v>
      </c>
      <c r="C302" t="s">
        <v>1</v>
      </c>
      <c r="D302">
        <v>70593</v>
      </c>
    </row>
    <row r="303" spans="1:4" x14ac:dyDescent="0.25">
      <c r="A303" s="2">
        <v>44156</v>
      </c>
      <c r="B303" t="s">
        <v>17</v>
      </c>
      <c r="C303" t="s">
        <v>1</v>
      </c>
      <c r="D303">
        <v>71402</v>
      </c>
    </row>
    <row r="304" spans="1:4" x14ac:dyDescent="0.25">
      <c r="A304" s="2">
        <v>44157</v>
      </c>
      <c r="D304">
        <f>_xlfn.FORECAST.LINEAR(A304,D2:$D$303,A2:$A$303)</f>
        <v>65333.325427383184</v>
      </c>
    </row>
    <row r="305" spans="1:4" x14ac:dyDescent="0.25">
      <c r="A305" s="2">
        <v>44158</v>
      </c>
      <c r="D305">
        <f>_xlfn.FORECAST.LINEAR(A305,D3:$D$303,A3:$A$303)</f>
        <v>65711.581265980378</v>
      </c>
    </row>
    <row r="306" spans="1:4" x14ac:dyDescent="0.25">
      <c r="A306" s="2">
        <v>44159</v>
      </c>
      <c r="D306">
        <f>_xlfn.FORECAST.LINEAR(A306,D4:$D$303,A4:$A$303)</f>
        <v>66091.961020974442</v>
      </c>
    </row>
    <row r="307" spans="1:4" x14ac:dyDescent="0.25">
      <c r="A307" s="2">
        <v>44160</v>
      </c>
      <c r="D307">
        <f>_xlfn.FORECAST.LINEAR(A307,D5:$D$303,A5:$A$303)</f>
        <v>66474.467088505626</v>
      </c>
    </row>
    <row r="308" spans="1:4" x14ac:dyDescent="0.25">
      <c r="A308" s="2">
        <v>44161</v>
      </c>
      <c r="D308">
        <f>_xlfn.FORECAST.LINEAR(A308,D6:$D$303,A6:$A$303)</f>
        <v>66859.101440660655</v>
      </c>
    </row>
    <row r="309" spans="1:4" x14ac:dyDescent="0.25">
      <c r="A309" s="2">
        <v>44162</v>
      </c>
      <c r="D309">
        <f>_xlfn.FORECAST.LINEAR(A309,D7:$D$303,A7:$A$303)</f>
        <v>67245.865607216954</v>
      </c>
    </row>
    <row r="310" spans="1:4" x14ac:dyDescent="0.25">
      <c r="A310" s="2">
        <v>44163</v>
      </c>
      <c r="D310">
        <f>_xlfn.FORECAST.LINEAR(A310,D8:$D$303,A8:$A$303)</f>
        <v>67634.760656729341</v>
      </c>
    </row>
    <row r="311" spans="1:4" x14ac:dyDescent="0.25">
      <c r="A311" s="2">
        <v>44164</v>
      </c>
      <c r="D311">
        <f>_xlfn.FORECAST.LINEAR(A311,D9:$D$303,A9:$A$303)</f>
        <v>68025.787176886573</v>
      </c>
    </row>
    <row r="312" spans="1:4" x14ac:dyDescent="0.25">
      <c r="A312" s="2">
        <v>44165</v>
      </c>
      <c r="D312">
        <f>_xlfn.FORECAST.LINEAR(A312,D10:$D$303,A10:$A$303)</f>
        <v>68418.945254210383</v>
      </c>
    </row>
    <row r="313" spans="1:4" x14ac:dyDescent="0.25">
      <c r="A313" s="2">
        <v>44166</v>
      </c>
      <c r="D313">
        <f>_xlfn.FORECAST.LINEAR(A313,D11:$D$303,A11:$A$303)</f>
        <v>68814.234452957287</v>
      </c>
    </row>
    <row r="314" spans="1:4" x14ac:dyDescent="0.25">
      <c r="A314" s="2">
        <v>44167</v>
      </c>
      <c r="D314">
        <f>_xlfn.FORECAST.LINEAR(A314,D12:$D$303,A12:$A$303)</f>
        <v>69211.65379328467</v>
      </c>
    </row>
    <row r="315" spans="1:4" x14ac:dyDescent="0.25">
      <c r="A315" s="2">
        <v>44168</v>
      </c>
      <c r="D315">
        <f>_xlfn.FORECAST.LINEAR(A315,D13:$D$303,A13:$A$303)</f>
        <v>69611.201728601009</v>
      </c>
    </row>
    <row r="316" spans="1:4" x14ac:dyDescent="0.25">
      <c r="A316" s="2">
        <v>44169</v>
      </c>
      <c r="D316">
        <f>_xlfn.FORECAST.LINEAR(A316,D14:$D$303,A14:$A$303)</f>
        <v>70012.876122107729</v>
      </c>
    </row>
    <row r="317" spans="1:4" x14ac:dyDescent="0.25">
      <c r="A317" s="2">
        <v>44170</v>
      </c>
      <c r="D317">
        <f>_xlfn.FORECAST.LINEAR(A317,D15:$D$303,A15:$A$303)</f>
        <v>70416.674222448841</v>
      </c>
    </row>
    <row r="318" spans="1:4" x14ac:dyDescent="0.25">
      <c r="A318" s="2">
        <v>44171</v>
      </c>
      <c r="D318">
        <f>_xlfn.FORECAST.LINEAR(A318,D16:$D$303,A16:$A$303)</f>
        <v>70822.592638501897</v>
      </c>
    </row>
    <row r="319" spans="1:4" x14ac:dyDescent="0.25">
      <c r="A319" s="2">
        <v>44172</v>
      </c>
      <c r="D319">
        <f>_xlfn.FORECAST.LINEAR(A319,D17:$D$303,A17:$A$303)</f>
        <v>71230.627313235775</v>
      </c>
    </row>
    <row r="320" spans="1:4" x14ac:dyDescent="0.25">
      <c r="A320" s="2">
        <v>44173</v>
      </c>
      <c r="D320">
        <f>_xlfn.FORECAST.LINEAR(A320,D18:$D$303,A18:$A$303)</f>
        <v>71640.773496592417</v>
      </c>
    </row>
    <row r="321" spans="1:4" x14ac:dyDescent="0.25">
      <c r="A321" s="2">
        <v>44174</v>
      </c>
      <c r="D321">
        <f>_xlfn.FORECAST.LINEAR(A321,D19:$D$303,A19:$A$303)</f>
        <v>72053.025717400014</v>
      </c>
    </row>
    <row r="322" spans="1:4" x14ac:dyDescent="0.25">
      <c r="A322" s="2">
        <v>44175</v>
      </c>
      <c r="D322">
        <f>_xlfn.FORECAST.LINEAR(A322,D20:$D$303,A20:$A$303)</f>
        <v>72467.377754231915</v>
      </c>
    </row>
    <row r="323" spans="1:4" x14ac:dyDescent="0.25">
      <c r="A323" s="2">
        <v>44176</v>
      </c>
      <c r="D323">
        <f>_xlfn.FORECAST.LINEAR(A323,D21:$D$303,A21:$A$303)</f>
        <v>72883.8226052057</v>
      </c>
    </row>
    <row r="324" spans="1:4" x14ac:dyDescent="0.25">
      <c r="A324" s="2">
        <v>44177</v>
      </c>
      <c r="D324">
        <f>_xlfn.FORECAST.LINEAR(A324,D22:$D$303,A22:$A$303)</f>
        <v>73302.352456664667</v>
      </c>
    </row>
    <row r="325" spans="1:4" x14ac:dyDescent="0.25">
      <c r="A325" s="2">
        <v>44178</v>
      </c>
      <c r="D325">
        <f>_xlfn.FORECAST.LINEAR(A325,D23:$D$303,A23:$A$303)</f>
        <v>73722.958650715649</v>
      </c>
    </row>
    <row r="326" spans="1:4" x14ac:dyDescent="0.25">
      <c r="A326" s="2">
        <v>44179</v>
      </c>
      <c r="D326">
        <f>_xlfn.FORECAST.LINEAR(A326,D24:$D$303,A24:$A$303)</f>
        <v>74145.631651552394</v>
      </c>
    </row>
    <row r="327" spans="1:4" x14ac:dyDescent="0.25">
      <c r="A327" s="2">
        <v>44180</v>
      </c>
      <c r="D327">
        <f>_xlfn.FORECAST.LINEAR(A327,D25:$D$303,A25:$A$303)</f>
        <v>74570.361010545865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20"/>
  <sheetViews>
    <sheetView topLeftCell="A289" workbookViewId="0">
      <selection activeCell="D320" sqref="D320"/>
    </sheetView>
  </sheetViews>
  <sheetFormatPr defaultRowHeight="15" x14ac:dyDescent="0.25"/>
  <cols>
    <col min="1" max="1" width="10.4257812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s="2">
        <v>43862</v>
      </c>
      <c r="B2" t="s">
        <v>18</v>
      </c>
      <c r="C2" t="s">
        <v>19</v>
      </c>
      <c r="D2">
        <v>1</v>
      </c>
    </row>
    <row r="3" spans="1:4" x14ac:dyDescent="0.25">
      <c r="A3" s="2">
        <v>43863</v>
      </c>
      <c r="B3" t="s">
        <v>18</v>
      </c>
      <c r="C3" t="s">
        <v>19</v>
      </c>
      <c r="D3">
        <v>1</v>
      </c>
    </row>
    <row r="4" spans="1:4" x14ac:dyDescent="0.25">
      <c r="A4" s="2">
        <v>43864</v>
      </c>
      <c r="B4" t="s">
        <v>18</v>
      </c>
      <c r="C4" t="s">
        <v>19</v>
      </c>
      <c r="D4">
        <v>1</v>
      </c>
    </row>
    <row r="5" spans="1:4" x14ac:dyDescent="0.25">
      <c r="A5" s="2">
        <v>43865</v>
      </c>
      <c r="B5" t="s">
        <v>18</v>
      </c>
      <c r="C5" t="s">
        <v>19</v>
      </c>
      <c r="D5">
        <v>1</v>
      </c>
    </row>
    <row r="6" spans="1:4" x14ac:dyDescent="0.25">
      <c r="A6" s="2">
        <v>43866</v>
      </c>
      <c r="B6" t="s">
        <v>18</v>
      </c>
      <c r="C6" t="s">
        <v>19</v>
      </c>
      <c r="D6">
        <v>1</v>
      </c>
    </row>
    <row r="7" spans="1:4" x14ac:dyDescent="0.25">
      <c r="A7" s="2">
        <v>43867</v>
      </c>
      <c r="B7" t="s">
        <v>18</v>
      </c>
      <c r="C7" t="s">
        <v>19</v>
      </c>
      <c r="D7">
        <v>1</v>
      </c>
    </row>
    <row r="8" spans="1:4" x14ac:dyDescent="0.25">
      <c r="A8" s="2">
        <v>43868</v>
      </c>
      <c r="B8" t="s">
        <v>18</v>
      </c>
      <c r="C8" t="s">
        <v>19</v>
      </c>
      <c r="D8">
        <v>1</v>
      </c>
    </row>
    <row r="9" spans="1:4" x14ac:dyDescent="0.25">
      <c r="A9" s="2">
        <v>43869</v>
      </c>
      <c r="B9" t="s">
        <v>18</v>
      </c>
      <c r="C9" t="s">
        <v>19</v>
      </c>
      <c r="D9">
        <v>1</v>
      </c>
    </row>
    <row r="10" spans="1:4" x14ac:dyDescent="0.25">
      <c r="A10" s="2">
        <v>43870</v>
      </c>
      <c r="B10" t="s">
        <v>18</v>
      </c>
      <c r="C10" t="s">
        <v>19</v>
      </c>
      <c r="D10">
        <v>1</v>
      </c>
    </row>
    <row r="11" spans="1:4" x14ac:dyDescent="0.25">
      <c r="A11" s="2">
        <v>43871</v>
      </c>
      <c r="B11" t="s">
        <v>18</v>
      </c>
      <c r="C11" t="s">
        <v>19</v>
      </c>
      <c r="D11">
        <v>1</v>
      </c>
    </row>
    <row r="12" spans="1:4" x14ac:dyDescent="0.25">
      <c r="A12" s="2">
        <v>43872</v>
      </c>
      <c r="B12" t="s">
        <v>18</v>
      </c>
      <c r="C12" t="s">
        <v>19</v>
      </c>
      <c r="D12">
        <v>1</v>
      </c>
    </row>
    <row r="13" spans="1:4" x14ac:dyDescent="0.25">
      <c r="A13" s="2">
        <v>43873</v>
      </c>
      <c r="B13" t="s">
        <v>18</v>
      </c>
      <c r="C13" t="s">
        <v>19</v>
      </c>
      <c r="D13">
        <v>1</v>
      </c>
    </row>
    <row r="14" spans="1:4" x14ac:dyDescent="0.25">
      <c r="A14" s="2">
        <v>43874</v>
      </c>
      <c r="B14" t="s">
        <v>18</v>
      </c>
      <c r="C14" t="s">
        <v>19</v>
      </c>
      <c r="D14">
        <v>1</v>
      </c>
    </row>
    <row r="15" spans="1:4" x14ac:dyDescent="0.25">
      <c r="A15" s="2">
        <v>43875</v>
      </c>
      <c r="B15" t="s">
        <v>18</v>
      </c>
      <c r="C15" t="s">
        <v>19</v>
      </c>
      <c r="D15">
        <v>1</v>
      </c>
    </row>
    <row r="16" spans="1:4" x14ac:dyDescent="0.25">
      <c r="A16" s="2">
        <v>43876</v>
      </c>
      <c r="B16" t="s">
        <v>18</v>
      </c>
      <c r="C16" t="s">
        <v>19</v>
      </c>
      <c r="D16">
        <v>1</v>
      </c>
    </row>
    <row r="17" spans="1:4" x14ac:dyDescent="0.25">
      <c r="A17" s="2">
        <v>43877</v>
      </c>
      <c r="B17" t="s">
        <v>18</v>
      </c>
      <c r="C17" t="s">
        <v>19</v>
      </c>
      <c r="D17">
        <v>1</v>
      </c>
    </row>
    <row r="18" spans="1:4" x14ac:dyDescent="0.25">
      <c r="A18" s="2">
        <v>43878</v>
      </c>
      <c r="B18" t="s">
        <v>18</v>
      </c>
      <c r="C18" t="s">
        <v>19</v>
      </c>
      <c r="D18">
        <v>1</v>
      </c>
    </row>
    <row r="19" spans="1:4" x14ac:dyDescent="0.25">
      <c r="A19" s="2">
        <v>43879</v>
      </c>
      <c r="B19" t="s">
        <v>18</v>
      </c>
      <c r="C19" t="s">
        <v>19</v>
      </c>
      <c r="D19">
        <v>1</v>
      </c>
    </row>
    <row r="20" spans="1:4" x14ac:dyDescent="0.25">
      <c r="A20" s="2">
        <v>43880</v>
      </c>
      <c r="B20" t="s">
        <v>18</v>
      </c>
      <c r="C20" t="s">
        <v>19</v>
      </c>
      <c r="D20">
        <v>1</v>
      </c>
    </row>
    <row r="21" spans="1:4" x14ac:dyDescent="0.25">
      <c r="A21" s="2">
        <v>43881</v>
      </c>
      <c r="B21" t="s">
        <v>18</v>
      </c>
      <c r="C21" t="s">
        <v>19</v>
      </c>
      <c r="D21">
        <v>1</v>
      </c>
    </row>
    <row r="22" spans="1:4" x14ac:dyDescent="0.25">
      <c r="A22" s="2">
        <v>43882</v>
      </c>
      <c r="B22" t="s">
        <v>18</v>
      </c>
      <c r="C22" t="s">
        <v>19</v>
      </c>
      <c r="D22">
        <v>1</v>
      </c>
    </row>
    <row r="23" spans="1:4" x14ac:dyDescent="0.25">
      <c r="A23" s="2">
        <v>43883</v>
      </c>
      <c r="B23" t="s">
        <v>18</v>
      </c>
      <c r="C23" t="s">
        <v>19</v>
      </c>
      <c r="D23">
        <v>1</v>
      </c>
    </row>
    <row r="24" spans="1:4" x14ac:dyDescent="0.25">
      <c r="A24" s="2">
        <v>43884</v>
      </c>
      <c r="B24" t="s">
        <v>18</v>
      </c>
      <c r="C24" t="s">
        <v>19</v>
      </c>
      <c r="D24">
        <v>1</v>
      </c>
    </row>
    <row r="25" spans="1:4" x14ac:dyDescent="0.25">
      <c r="A25" s="2">
        <v>43885</v>
      </c>
      <c r="B25" t="s">
        <v>18</v>
      </c>
      <c r="C25" t="s">
        <v>19</v>
      </c>
      <c r="D25">
        <v>1</v>
      </c>
    </row>
    <row r="26" spans="1:4" x14ac:dyDescent="0.25">
      <c r="A26" s="2">
        <v>43886</v>
      </c>
      <c r="B26" t="s">
        <v>18</v>
      </c>
      <c r="C26" t="s">
        <v>19</v>
      </c>
      <c r="D26">
        <v>1</v>
      </c>
    </row>
    <row r="27" spans="1:4" x14ac:dyDescent="0.25">
      <c r="A27" s="2">
        <v>43887</v>
      </c>
      <c r="B27" t="s">
        <v>18</v>
      </c>
      <c r="C27" t="s">
        <v>19</v>
      </c>
      <c r="D27">
        <v>1</v>
      </c>
    </row>
    <row r="28" spans="1:4" x14ac:dyDescent="0.25">
      <c r="A28" s="2">
        <v>43888</v>
      </c>
      <c r="B28" t="s">
        <v>18</v>
      </c>
      <c r="C28" t="s">
        <v>19</v>
      </c>
      <c r="D28">
        <v>1</v>
      </c>
    </row>
    <row r="29" spans="1:4" x14ac:dyDescent="0.25">
      <c r="A29" s="2">
        <v>43889</v>
      </c>
      <c r="B29" t="s">
        <v>18</v>
      </c>
      <c r="C29" t="s">
        <v>19</v>
      </c>
      <c r="D29">
        <v>1</v>
      </c>
    </row>
    <row r="30" spans="1:4" x14ac:dyDescent="0.25">
      <c r="A30" s="2">
        <v>43890</v>
      </c>
      <c r="B30" t="s">
        <v>18</v>
      </c>
      <c r="C30" t="s">
        <v>19</v>
      </c>
      <c r="D30">
        <v>1</v>
      </c>
    </row>
    <row r="31" spans="1:4" x14ac:dyDescent="0.25">
      <c r="A31" s="2">
        <v>43891</v>
      </c>
      <c r="B31" t="s">
        <v>18</v>
      </c>
      <c r="C31" t="s">
        <v>19</v>
      </c>
      <c r="D31">
        <v>1</v>
      </c>
    </row>
    <row r="32" spans="1:4" x14ac:dyDescent="0.25">
      <c r="A32" s="2">
        <v>43892</v>
      </c>
      <c r="B32" t="s">
        <v>18</v>
      </c>
      <c r="C32" t="s">
        <v>19</v>
      </c>
      <c r="D32">
        <v>1</v>
      </c>
    </row>
    <row r="33" spans="1:4" x14ac:dyDescent="0.25">
      <c r="A33" s="2">
        <v>43893</v>
      </c>
      <c r="B33" t="s">
        <v>18</v>
      </c>
      <c r="C33" t="s">
        <v>19</v>
      </c>
      <c r="D33">
        <v>1</v>
      </c>
    </row>
    <row r="34" spans="1:4" x14ac:dyDescent="0.25">
      <c r="A34" s="2">
        <v>43894</v>
      </c>
      <c r="B34" t="s">
        <v>18</v>
      </c>
      <c r="C34" t="s">
        <v>19</v>
      </c>
      <c r="D34">
        <v>1</v>
      </c>
    </row>
    <row r="35" spans="1:4" x14ac:dyDescent="0.25">
      <c r="A35" s="2">
        <v>43895</v>
      </c>
      <c r="B35" t="s">
        <v>18</v>
      </c>
      <c r="C35" t="s">
        <v>19</v>
      </c>
      <c r="D35">
        <v>1</v>
      </c>
    </row>
    <row r="36" spans="1:4" x14ac:dyDescent="0.25">
      <c r="A36" s="2">
        <v>43896</v>
      </c>
      <c r="B36" t="s">
        <v>18</v>
      </c>
      <c r="C36" t="s">
        <v>19</v>
      </c>
      <c r="D36">
        <v>4</v>
      </c>
    </row>
    <row r="37" spans="1:4" x14ac:dyDescent="0.25">
      <c r="A37" s="2">
        <v>43897</v>
      </c>
      <c r="B37" t="s">
        <v>18</v>
      </c>
      <c r="C37" t="s">
        <v>19</v>
      </c>
      <c r="D37">
        <v>4</v>
      </c>
    </row>
    <row r="38" spans="1:4" x14ac:dyDescent="0.25">
      <c r="A38" s="2">
        <v>43898</v>
      </c>
      <c r="B38" t="s">
        <v>18</v>
      </c>
      <c r="C38" t="s">
        <v>19</v>
      </c>
      <c r="D38">
        <v>9</v>
      </c>
    </row>
    <row r="39" spans="1:4" x14ac:dyDescent="0.25">
      <c r="A39" s="2">
        <v>43899</v>
      </c>
      <c r="B39" t="s">
        <v>18</v>
      </c>
      <c r="C39" t="s">
        <v>19</v>
      </c>
      <c r="D39">
        <v>10</v>
      </c>
    </row>
    <row r="40" spans="1:4" x14ac:dyDescent="0.25">
      <c r="A40" s="2">
        <v>43900</v>
      </c>
      <c r="B40" t="s">
        <v>18</v>
      </c>
      <c r="C40" t="s">
        <v>19</v>
      </c>
      <c r="D40">
        <v>20</v>
      </c>
    </row>
    <row r="41" spans="1:4" x14ac:dyDescent="0.25">
      <c r="A41" s="2">
        <v>43901</v>
      </c>
      <c r="B41" t="s">
        <v>18</v>
      </c>
      <c r="C41" t="s">
        <v>19</v>
      </c>
      <c r="D41">
        <v>20</v>
      </c>
    </row>
    <row r="42" spans="1:4" x14ac:dyDescent="0.25">
      <c r="A42" s="2">
        <v>43902</v>
      </c>
      <c r="B42" t="s">
        <v>18</v>
      </c>
      <c r="C42" t="s">
        <v>19</v>
      </c>
      <c r="D42">
        <v>22</v>
      </c>
    </row>
    <row r="43" spans="1:4" x14ac:dyDescent="0.25">
      <c r="A43" s="2">
        <v>43903</v>
      </c>
      <c r="B43" t="s">
        <v>18</v>
      </c>
      <c r="C43" t="s">
        <v>19</v>
      </c>
      <c r="D43">
        <v>26</v>
      </c>
    </row>
    <row r="44" spans="1:4" x14ac:dyDescent="0.25">
      <c r="A44" s="2">
        <v>43904</v>
      </c>
      <c r="B44" t="s">
        <v>18</v>
      </c>
      <c r="C44" t="s">
        <v>19</v>
      </c>
      <c r="D44">
        <v>27</v>
      </c>
    </row>
    <row r="45" spans="1:4" x14ac:dyDescent="0.25">
      <c r="A45" s="2">
        <v>43905</v>
      </c>
      <c r="B45" t="s">
        <v>18</v>
      </c>
      <c r="C45" t="s">
        <v>19</v>
      </c>
      <c r="D45">
        <v>31</v>
      </c>
    </row>
    <row r="46" spans="1:4" x14ac:dyDescent="0.25">
      <c r="A46" s="2">
        <v>43906</v>
      </c>
      <c r="B46" t="s">
        <v>18</v>
      </c>
      <c r="C46" t="s">
        <v>19</v>
      </c>
      <c r="D46">
        <v>42</v>
      </c>
    </row>
    <row r="47" spans="1:4" x14ac:dyDescent="0.25">
      <c r="A47" s="2">
        <v>43907</v>
      </c>
      <c r="B47" t="s">
        <v>18</v>
      </c>
      <c r="C47" t="s">
        <v>19</v>
      </c>
      <c r="D47">
        <v>42</v>
      </c>
    </row>
    <row r="48" spans="1:4" x14ac:dyDescent="0.25">
      <c r="A48" s="2">
        <v>43908</v>
      </c>
      <c r="B48" t="s">
        <v>18</v>
      </c>
      <c r="C48" t="s">
        <v>19</v>
      </c>
      <c r="D48">
        <v>51</v>
      </c>
    </row>
    <row r="49" spans="1:4" x14ac:dyDescent="0.25">
      <c r="A49" s="2">
        <v>43909</v>
      </c>
      <c r="B49" t="s">
        <v>18</v>
      </c>
      <c r="C49" t="s">
        <v>19</v>
      </c>
      <c r="D49">
        <v>72</v>
      </c>
    </row>
    <row r="50" spans="1:4" x14ac:dyDescent="0.25">
      <c r="A50" s="2">
        <v>43910</v>
      </c>
      <c r="B50" t="s">
        <v>18</v>
      </c>
      <c r="C50" t="s">
        <v>19</v>
      </c>
      <c r="D50">
        <v>87</v>
      </c>
    </row>
    <row r="51" spans="1:4" x14ac:dyDescent="0.25">
      <c r="A51" s="2">
        <v>43911</v>
      </c>
      <c r="B51" t="s">
        <v>18</v>
      </c>
      <c r="C51" t="s">
        <v>19</v>
      </c>
      <c r="D51">
        <v>108</v>
      </c>
    </row>
    <row r="52" spans="1:4" x14ac:dyDescent="0.25">
      <c r="A52" s="2">
        <v>43912</v>
      </c>
      <c r="B52" t="s">
        <v>18</v>
      </c>
      <c r="C52" t="s">
        <v>19</v>
      </c>
      <c r="D52">
        <v>126</v>
      </c>
    </row>
    <row r="53" spans="1:4" x14ac:dyDescent="0.25">
      <c r="A53" s="2">
        <v>43913</v>
      </c>
      <c r="B53" t="s">
        <v>18</v>
      </c>
      <c r="C53" t="s">
        <v>19</v>
      </c>
      <c r="D53">
        <v>154</v>
      </c>
    </row>
    <row r="54" spans="1:4" x14ac:dyDescent="0.25">
      <c r="A54" s="2">
        <v>43914</v>
      </c>
      <c r="B54" t="s">
        <v>18</v>
      </c>
      <c r="C54" t="s">
        <v>19</v>
      </c>
      <c r="D54">
        <v>234</v>
      </c>
    </row>
    <row r="55" spans="1:4" x14ac:dyDescent="0.25">
      <c r="A55" s="2">
        <v>43915</v>
      </c>
      <c r="B55" t="s">
        <v>18</v>
      </c>
      <c r="C55" t="s">
        <v>19</v>
      </c>
      <c r="D55">
        <v>342</v>
      </c>
    </row>
    <row r="56" spans="1:4" x14ac:dyDescent="0.25">
      <c r="A56" s="2">
        <v>43916</v>
      </c>
      <c r="B56" t="s">
        <v>18</v>
      </c>
      <c r="C56" t="s">
        <v>19</v>
      </c>
      <c r="D56">
        <v>448</v>
      </c>
    </row>
    <row r="57" spans="1:4" x14ac:dyDescent="0.25">
      <c r="A57" s="2">
        <v>43917</v>
      </c>
      <c r="B57" t="s">
        <v>18</v>
      </c>
      <c r="C57" t="s">
        <v>19</v>
      </c>
      <c r="D57">
        <v>631</v>
      </c>
    </row>
    <row r="58" spans="1:4" x14ac:dyDescent="0.25">
      <c r="A58" s="2">
        <v>43918</v>
      </c>
      <c r="B58" t="s">
        <v>18</v>
      </c>
      <c r="C58" t="s">
        <v>19</v>
      </c>
      <c r="D58">
        <v>843</v>
      </c>
    </row>
    <row r="59" spans="1:4" x14ac:dyDescent="0.25">
      <c r="A59" s="2">
        <v>43919</v>
      </c>
      <c r="B59" t="s">
        <v>18</v>
      </c>
      <c r="C59" t="s">
        <v>19</v>
      </c>
      <c r="D59">
        <v>940</v>
      </c>
    </row>
    <row r="60" spans="1:4" x14ac:dyDescent="0.25">
      <c r="A60" s="2">
        <v>43920</v>
      </c>
      <c r="B60" t="s">
        <v>18</v>
      </c>
      <c r="C60" t="s">
        <v>19</v>
      </c>
      <c r="D60">
        <v>1115</v>
      </c>
    </row>
    <row r="61" spans="1:4" x14ac:dyDescent="0.25">
      <c r="A61" s="2">
        <v>43921</v>
      </c>
      <c r="B61" t="s">
        <v>18</v>
      </c>
      <c r="C61" t="s">
        <v>19</v>
      </c>
      <c r="D61">
        <v>1373</v>
      </c>
    </row>
    <row r="62" spans="1:4" x14ac:dyDescent="0.25">
      <c r="A62" s="2">
        <v>43922</v>
      </c>
      <c r="B62" t="s">
        <v>18</v>
      </c>
      <c r="C62" t="s">
        <v>19</v>
      </c>
      <c r="D62">
        <v>1624</v>
      </c>
    </row>
    <row r="63" spans="1:4" x14ac:dyDescent="0.25">
      <c r="A63" s="2">
        <v>43923</v>
      </c>
      <c r="B63" t="s">
        <v>18</v>
      </c>
      <c r="C63" t="s">
        <v>19</v>
      </c>
      <c r="D63">
        <v>1896</v>
      </c>
    </row>
    <row r="64" spans="1:4" x14ac:dyDescent="0.25">
      <c r="A64" s="2">
        <v>43924</v>
      </c>
      <c r="B64" t="s">
        <v>18</v>
      </c>
      <c r="C64" t="s">
        <v>19</v>
      </c>
      <c r="D64">
        <v>2183</v>
      </c>
    </row>
    <row r="65" spans="1:4" x14ac:dyDescent="0.25">
      <c r="A65" s="2">
        <v>43925</v>
      </c>
      <c r="B65" t="s">
        <v>18</v>
      </c>
      <c r="C65" t="s">
        <v>19</v>
      </c>
      <c r="D65">
        <v>2429</v>
      </c>
    </row>
    <row r="66" spans="1:4" x14ac:dyDescent="0.25">
      <c r="A66" s="2">
        <v>43926</v>
      </c>
      <c r="B66" t="s">
        <v>18</v>
      </c>
      <c r="C66" t="s">
        <v>19</v>
      </c>
      <c r="D66">
        <v>2658</v>
      </c>
    </row>
    <row r="67" spans="1:4" x14ac:dyDescent="0.25">
      <c r="A67" s="2">
        <v>43927</v>
      </c>
      <c r="B67" t="s">
        <v>18</v>
      </c>
      <c r="C67" t="s">
        <v>19</v>
      </c>
      <c r="D67">
        <v>2929</v>
      </c>
    </row>
    <row r="68" spans="1:4" x14ac:dyDescent="0.25">
      <c r="A68" s="2">
        <v>43928</v>
      </c>
      <c r="B68" t="s">
        <v>18</v>
      </c>
      <c r="C68" t="s">
        <v>19</v>
      </c>
      <c r="D68">
        <v>3245</v>
      </c>
    </row>
    <row r="69" spans="1:4" x14ac:dyDescent="0.25">
      <c r="A69" s="2">
        <v>43929</v>
      </c>
      <c r="B69" t="s">
        <v>18</v>
      </c>
      <c r="C69" t="s">
        <v>19</v>
      </c>
      <c r="D69">
        <v>3600</v>
      </c>
    </row>
    <row r="70" spans="1:4" x14ac:dyDescent="0.25">
      <c r="A70" s="2">
        <v>43930</v>
      </c>
      <c r="B70" t="s">
        <v>18</v>
      </c>
      <c r="C70" t="s">
        <v>19</v>
      </c>
      <c r="D70">
        <v>4041</v>
      </c>
    </row>
    <row r="71" spans="1:4" x14ac:dyDescent="0.25">
      <c r="A71" s="2">
        <v>43931</v>
      </c>
      <c r="B71" t="s">
        <v>18</v>
      </c>
      <c r="C71" t="s">
        <v>19</v>
      </c>
      <c r="D71">
        <v>4534</v>
      </c>
    </row>
    <row r="72" spans="1:4" x14ac:dyDescent="0.25">
      <c r="A72" s="2">
        <v>43932</v>
      </c>
      <c r="B72" t="s">
        <v>18</v>
      </c>
      <c r="C72" t="s">
        <v>19</v>
      </c>
      <c r="D72">
        <v>4926</v>
      </c>
    </row>
    <row r="73" spans="1:4" x14ac:dyDescent="0.25">
      <c r="A73" s="2">
        <v>43933</v>
      </c>
      <c r="B73" t="s">
        <v>18</v>
      </c>
      <c r="C73" t="s">
        <v>19</v>
      </c>
      <c r="D73">
        <v>5359</v>
      </c>
    </row>
    <row r="74" spans="1:4" x14ac:dyDescent="0.25">
      <c r="A74" s="2">
        <v>43934</v>
      </c>
      <c r="B74" t="s">
        <v>18</v>
      </c>
      <c r="C74" t="s">
        <v>19</v>
      </c>
      <c r="D74">
        <v>5579</v>
      </c>
    </row>
    <row r="75" spans="1:4" x14ac:dyDescent="0.25">
      <c r="A75" s="2">
        <v>43935</v>
      </c>
      <c r="B75" t="s">
        <v>18</v>
      </c>
      <c r="C75" t="s">
        <v>19</v>
      </c>
      <c r="D75">
        <v>5872</v>
      </c>
    </row>
    <row r="76" spans="1:4" x14ac:dyDescent="0.25">
      <c r="A76" s="2">
        <v>43936</v>
      </c>
      <c r="B76" t="s">
        <v>18</v>
      </c>
      <c r="C76" t="s">
        <v>19</v>
      </c>
      <c r="D76">
        <v>6279</v>
      </c>
    </row>
    <row r="77" spans="1:4" x14ac:dyDescent="0.25">
      <c r="A77" s="2">
        <v>43937</v>
      </c>
      <c r="B77" t="s">
        <v>18</v>
      </c>
      <c r="C77" t="s">
        <v>19</v>
      </c>
      <c r="D77">
        <v>6820</v>
      </c>
    </row>
    <row r="78" spans="1:4" x14ac:dyDescent="0.25">
      <c r="A78" s="2">
        <v>43938</v>
      </c>
      <c r="B78" t="s">
        <v>18</v>
      </c>
      <c r="C78" t="s">
        <v>19</v>
      </c>
      <c r="D78">
        <v>7272</v>
      </c>
    </row>
    <row r="79" spans="1:4" x14ac:dyDescent="0.25">
      <c r="A79" s="2">
        <v>43939</v>
      </c>
      <c r="B79" t="s">
        <v>18</v>
      </c>
      <c r="C79" t="s">
        <v>19</v>
      </c>
      <c r="D79">
        <v>7696</v>
      </c>
    </row>
    <row r="80" spans="1:4" x14ac:dyDescent="0.25">
      <c r="A80" s="2">
        <v>43940</v>
      </c>
      <c r="B80" t="s">
        <v>18</v>
      </c>
      <c r="C80" t="s">
        <v>19</v>
      </c>
      <c r="D80">
        <v>8074</v>
      </c>
    </row>
    <row r="81" spans="1:4" x14ac:dyDescent="0.25">
      <c r="A81" s="2">
        <v>43941</v>
      </c>
      <c r="B81" t="s">
        <v>18</v>
      </c>
      <c r="C81" t="s">
        <v>19</v>
      </c>
      <c r="D81">
        <v>8314</v>
      </c>
    </row>
    <row r="82" spans="1:4" x14ac:dyDescent="0.25">
      <c r="A82" s="2">
        <v>43942</v>
      </c>
      <c r="B82" t="s">
        <v>18</v>
      </c>
      <c r="C82" t="s">
        <v>19</v>
      </c>
      <c r="D82">
        <v>8669</v>
      </c>
    </row>
    <row r="83" spans="1:4" x14ac:dyDescent="0.25">
      <c r="A83" s="2">
        <v>43943</v>
      </c>
      <c r="B83" t="s">
        <v>18</v>
      </c>
      <c r="C83" t="s">
        <v>19</v>
      </c>
      <c r="D83">
        <v>9060</v>
      </c>
    </row>
    <row r="84" spans="1:4" x14ac:dyDescent="0.25">
      <c r="A84" s="2">
        <v>43944</v>
      </c>
      <c r="B84" t="s">
        <v>18</v>
      </c>
      <c r="C84" t="s">
        <v>19</v>
      </c>
      <c r="D84">
        <v>9739</v>
      </c>
    </row>
    <row r="85" spans="1:4" x14ac:dyDescent="0.25">
      <c r="A85" s="2">
        <v>43945</v>
      </c>
      <c r="B85" t="s">
        <v>18</v>
      </c>
      <c r="C85" t="s">
        <v>19</v>
      </c>
      <c r="D85">
        <v>10724</v>
      </c>
    </row>
    <row r="86" spans="1:4" x14ac:dyDescent="0.25">
      <c r="A86" s="2">
        <v>43946</v>
      </c>
      <c r="B86" t="s">
        <v>18</v>
      </c>
      <c r="C86" t="s">
        <v>19</v>
      </c>
      <c r="D86">
        <v>11218</v>
      </c>
    </row>
    <row r="87" spans="1:4" x14ac:dyDescent="0.25">
      <c r="A87" s="2">
        <v>43947</v>
      </c>
      <c r="B87" t="s">
        <v>18</v>
      </c>
      <c r="C87" t="s">
        <v>19</v>
      </c>
      <c r="D87">
        <v>11543</v>
      </c>
    </row>
    <row r="88" spans="1:4" x14ac:dyDescent="0.25">
      <c r="A88" s="2">
        <v>43948</v>
      </c>
      <c r="B88" t="s">
        <v>18</v>
      </c>
      <c r="C88" t="s">
        <v>19</v>
      </c>
      <c r="D88">
        <v>11883</v>
      </c>
    </row>
    <row r="89" spans="1:4" x14ac:dyDescent="0.25">
      <c r="A89" s="2">
        <v>43949</v>
      </c>
      <c r="B89" t="s">
        <v>18</v>
      </c>
      <c r="C89" t="s">
        <v>19</v>
      </c>
      <c r="D89">
        <v>12140</v>
      </c>
    </row>
    <row r="90" spans="1:4" x14ac:dyDescent="0.25">
      <c r="A90" s="2">
        <v>43950</v>
      </c>
      <c r="B90" t="s">
        <v>18</v>
      </c>
      <c r="C90" t="s">
        <v>19</v>
      </c>
      <c r="D90">
        <v>12539</v>
      </c>
    </row>
    <row r="91" spans="1:4" x14ac:dyDescent="0.25">
      <c r="A91" s="2">
        <v>43951</v>
      </c>
      <c r="B91" t="s">
        <v>18</v>
      </c>
      <c r="C91" t="s">
        <v>19</v>
      </c>
      <c r="D91">
        <v>12890</v>
      </c>
    </row>
    <row r="92" spans="1:4" x14ac:dyDescent="0.25">
      <c r="A92" s="2">
        <v>43952</v>
      </c>
      <c r="B92" t="s">
        <v>18</v>
      </c>
      <c r="C92" t="s">
        <v>19</v>
      </c>
      <c r="D92">
        <v>13295</v>
      </c>
    </row>
    <row r="93" spans="1:4" x14ac:dyDescent="0.25">
      <c r="A93" s="2">
        <v>43953</v>
      </c>
      <c r="B93" t="s">
        <v>18</v>
      </c>
      <c r="C93" t="s">
        <v>19</v>
      </c>
      <c r="D93">
        <v>13606</v>
      </c>
    </row>
    <row r="94" spans="1:4" x14ac:dyDescent="0.25">
      <c r="A94" s="2">
        <v>43954</v>
      </c>
      <c r="B94" t="s">
        <v>18</v>
      </c>
      <c r="C94" t="s">
        <v>19</v>
      </c>
      <c r="D94">
        <v>13777</v>
      </c>
    </row>
    <row r="95" spans="1:4" x14ac:dyDescent="0.25">
      <c r="A95" s="2">
        <v>43955</v>
      </c>
      <c r="B95" t="s">
        <v>18</v>
      </c>
      <c r="C95" t="s">
        <v>19</v>
      </c>
      <c r="D95">
        <v>13941</v>
      </c>
    </row>
    <row r="96" spans="1:4" x14ac:dyDescent="0.25">
      <c r="A96" s="2">
        <v>43956</v>
      </c>
      <c r="B96" t="s">
        <v>18</v>
      </c>
      <c r="C96" t="s">
        <v>19</v>
      </c>
      <c r="D96">
        <v>14173</v>
      </c>
    </row>
    <row r="97" spans="1:4" x14ac:dyDescent="0.25">
      <c r="A97" s="2">
        <v>43957</v>
      </c>
      <c r="B97" t="s">
        <v>18</v>
      </c>
      <c r="C97" t="s">
        <v>19</v>
      </c>
      <c r="D97">
        <v>14476</v>
      </c>
    </row>
    <row r="98" spans="1:4" x14ac:dyDescent="0.25">
      <c r="A98" s="2">
        <v>43958</v>
      </c>
      <c r="B98" t="s">
        <v>18</v>
      </c>
      <c r="C98" t="s">
        <v>19</v>
      </c>
      <c r="D98">
        <v>14732</v>
      </c>
    </row>
    <row r="99" spans="1:4" x14ac:dyDescent="0.25">
      <c r="A99" s="2">
        <v>43959</v>
      </c>
      <c r="B99" t="s">
        <v>18</v>
      </c>
      <c r="C99" t="s">
        <v>19</v>
      </c>
      <c r="D99">
        <v>14944</v>
      </c>
    </row>
    <row r="100" spans="1:4" x14ac:dyDescent="0.25">
      <c r="A100" s="2">
        <v>43960</v>
      </c>
      <c r="B100" t="s">
        <v>18</v>
      </c>
      <c r="C100" t="s">
        <v>19</v>
      </c>
      <c r="D100">
        <v>15119</v>
      </c>
    </row>
    <row r="101" spans="1:4" x14ac:dyDescent="0.25">
      <c r="A101" s="2">
        <v>43961</v>
      </c>
      <c r="B101" t="s">
        <v>18</v>
      </c>
      <c r="C101" t="s">
        <v>19</v>
      </c>
      <c r="D101">
        <v>15279</v>
      </c>
    </row>
    <row r="102" spans="1:4" x14ac:dyDescent="0.25">
      <c r="A102" s="2">
        <v>43962</v>
      </c>
      <c r="B102" t="s">
        <v>18</v>
      </c>
      <c r="C102" t="s">
        <v>19</v>
      </c>
      <c r="D102">
        <v>15356</v>
      </c>
    </row>
    <row r="103" spans="1:4" x14ac:dyDescent="0.25">
      <c r="A103" s="2">
        <v>43963</v>
      </c>
      <c r="B103" t="s">
        <v>18</v>
      </c>
      <c r="C103" t="s">
        <v>19</v>
      </c>
      <c r="D103">
        <v>15454</v>
      </c>
    </row>
    <row r="104" spans="1:4" x14ac:dyDescent="0.25">
      <c r="A104" s="2">
        <v>43964</v>
      </c>
      <c r="B104" t="s">
        <v>18</v>
      </c>
      <c r="C104" t="s">
        <v>19</v>
      </c>
      <c r="D104">
        <v>15587</v>
      </c>
    </row>
    <row r="105" spans="1:4" x14ac:dyDescent="0.25">
      <c r="A105" s="2">
        <v>43965</v>
      </c>
      <c r="B105" t="s">
        <v>18</v>
      </c>
      <c r="C105" t="s">
        <v>19</v>
      </c>
      <c r="D105">
        <v>15881</v>
      </c>
    </row>
    <row r="106" spans="1:4" x14ac:dyDescent="0.25">
      <c r="A106" s="2">
        <v>43966</v>
      </c>
      <c r="B106" t="s">
        <v>18</v>
      </c>
      <c r="C106" t="s">
        <v>19</v>
      </c>
      <c r="D106">
        <v>15996</v>
      </c>
    </row>
    <row r="107" spans="1:4" x14ac:dyDescent="0.25">
      <c r="A107" s="2">
        <v>43967</v>
      </c>
      <c r="B107" t="s">
        <v>18</v>
      </c>
      <c r="C107" t="s">
        <v>19</v>
      </c>
      <c r="D107">
        <v>16346</v>
      </c>
    </row>
    <row r="108" spans="1:4" x14ac:dyDescent="0.25">
      <c r="A108" s="2">
        <v>43968</v>
      </c>
      <c r="B108" t="s">
        <v>18</v>
      </c>
      <c r="C108" t="s">
        <v>19</v>
      </c>
      <c r="D108">
        <v>16479</v>
      </c>
    </row>
    <row r="109" spans="1:4" x14ac:dyDescent="0.25">
      <c r="A109" s="2">
        <v>43969</v>
      </c>
      <c r="B109" t="s">
        <v>18</v>
      </c>
      <c r="C109" t="s">
        <v>19</v>
      </c>
      <c r="D109">
        <v>16671</v>
      </c>
    </row>
    <row r="110" spans="1:4" x14ac:dyDescent="0.25">
      <c r="A110" s="2">
        <v>43970</v>
      </c>
      <c r="B110" t="s">
        <v>18</v>
      </c>
      <c r="C110" t="s">
        <v>19</v>
      </c>
      <c r="D110">
        <v>16825</v>
      </c>
    </row>
    <row r="111" spans="1:4" x14ac:dyDescent="0.25">
      <c r="A111" s="2">
        <v>43971</v>
      </c>
      <c r="B111" t="s">
        <v>18</v>
      </c>
      <c r="C111" t="s">
        <v>19</v>
      </c>
      <c r="D111">
        <v>16962</v>
      </c>
    </row>
    <row r="112" spans="1:4" x14ac:dyDescent="0.25">
      <c r="A112" s="2">
        <v>43972</v>
      </c>
      <c r="B112" t="s">
        <v>18</v>
      </c>
      <c r="C112" t="s">
        <v>19</v>
      </c>
      <c r="D112">
        <v>17089</v>
      </c>
    </row>
    <row r="113" spans="1:4" x14ac:dyDescent="0.25">
      <c r="A113" s="2">
        <v>43973</v>
      </c>
      <c r="B113" t="s">
        <v>18</v>
      </c>
      <c r="C113" t="s">
        <v>19</v>
      </c>
      <c r="D113">
        <v>17180</v>
      </c>
    </row>
    <row r="114" spans="1:4" x14ac:dyDescent="0.25">
      <c r="A114" s="2">
        <v>43974</v>
      </c>
      <c r="B114" t="s">
        <v>18</v>
      </c>
      <c r="C114" t="s">
        <v>19</v>
      </c>
      <c r="D114">
        <v>17291</v>
      </c>
    </row>
    <row r="115" spans="1:4" x14ac:dyDescent="0.25">
      <c r="A115" s="2">
        <v>43975</v>
      </c>
      <c r="B115" t="s">
        <v>18</v>
      </c>
      <c r="C115" t="s">
        <v>19</v>
      </c>
      <c r="D115">
        <v>17417</v>
      </c>
    </row>
    <row r="116" spans="1:4" x14ac:dyDescent="0.25">
      <c r="A116" s="2">
        <v>43976</v>
      </c>
      <c r="B116" t="s">
        <v>18</v>
      </c>
      <c r="C116" t="s">
        <v>19</v>
      </c>
      <c r="D116">
        <v>17480</v>
      </c>
    </row>
    <row r="117" spans="1:4" x14ac:dyDescent="0.25">
      <c r="A117" s="2">
        <v>43977</v>
      </c>
      <c r="B117" t="s">
        <v>18</v>
      </c>
      <c r="C117" t="s">
        <v>19</v>
      </c>
      <c r="D117">
        <v>17533</v>
      </c>
    </row>
    <row r="118" spans="1:4" x14ac:dyDescent="0.25">
      <c r="A118" s="2">
        <v>43978</v>
      </c>
      <c r="B118" t="s">
        <v>18</v>
      </c>
      <c r="C118" t="s">
        <v>19</v>
      </c>
      <c r="D118">
        <v>17596</v>
      </c>
    </row>
    <row r="119" spans="1:4" x14ac:dyDescent="0.25">
      <c r="A119" s="2">
        <v>43979</v>
      </c>
      <c r="B119" t="s">
        <v>18</v>
      </c>
      <c r="C119" t="s">
        <v>19</v>
      </c>
      <c r="D119">
        <v>17698</v>
      </c>
    </row>
    <row r="120" spans="1:4" x14ac:dyDescent="0.25">
      <c r="A120" s="2">
        <v>43980</v>
      </c>
      <c r="B120" t="s">
        <v>18</v>
      </c>
      <c r="C120" t="s">
        <v>19</v>
      </c>
      <c r="D120">
        <v>17786</v>
      </c>
    </row>
    <row r="121" spans="1:4" x14ac:dyDescent="0.25">
      <c r="A121" s="2">
        <v>43981</v>
      </c>
      <c r="B121" t="s">
        <v>18</v>
      </c>
      <c r="C121" t="s">
        <v>19</v>
      </c>
      <c r="D121">
        <v>17873</v>
      </c>
    </row>
    <row r="122" spans="1:4" x14ac:dyDescent="0.25">
      <c r="A122" s="2">
        <v>43982</v>
      </c>
      <c r="B122" t="s">
        <v>18</v>
      </c>
      <c r="C122" t="s">
        <v>19</v>
      </c>
      <c r="D122">
        <v>17936</v>
      </c>
    </row>
    <row r="123" spans="1:4" x14ac:dyDescent="0.25">
      <c r="A123" s="2">
        <v>43983</v>
      </c>
      <c r="B123" t="s">
        <v>18</v>
      </c>
      <c r="C123" t="s">
        <v>19</v>
      </c>
      <c r="D123">
        <v>18581</v>
      </c>
    </row>
    <row r="124" spans="1:4" x14ac:dyDescent="0.25">
      <c r="A124" s="2">
        <v>43984</v>
      </c>
      <c r="B124" t="s">
        <v>18</v>
      </c>
      <c r="C124" t="s">
        <v>19</v>
      </c>
      <c r="D124">
        <v>18636</v>
      </c>
    </row>
    <row r="125" spans="1:4" x14ac:dyDescent="0.25">
      <c r="A125" s="2">
        <v>43985</v>
      </c>
      <c r="B125" t="s">
        <v>18</v>
      </c>
      <c r="C125" t="s">
        <v>19</v>
      </c>
      <c r="D125">
        <v>18733</v>
      </c>
    </row>
    <row r="126" spans="1:4" x14ac:dyDescent="0.25">
      <c r="A126" s="2">
        <v>43986</v>
      </c>
      <c r="B126" t="s">
        <v>18</v>
      </c>
      <c r="C126" t="s">
        <v>19</v>
      </c>
      <c r="D126">
        <v>18790</v>
      </c>
    </row>
    <row r="127" spans="1:4" x14ac:dyDescent="0.25">
      <c r="A127" s="2">
        <v>43987</v>
      </c>
      <c r="B127" t="s">
        <v>18</v>
      </c>
      <c r="C127" t="s">
        <v>19</v>
      </c>
      <c r="D127">
        <v>18858</v>
      </c>
    </row>
    <row r="128" spans="1:4" x14ac:dyDescent="0.25">
      <c r="A128" s="2">
        <v>43988</v>
      </c>
      <c r="B128" t="s">
        <v>18</v>
      </c>
      <c r="C128" t="s">
        <v>19</v>
      </c>
      <c r="D128">
        <v>18955</v>
      </c>
    </row>
    <row r="129" spans="1:4" x14ac:dyDescent="0.25">
      <c r="A129" s="2">
        <v>43989</v>
      </c>
      <c r="B129" t="s">
        <v>18</v>
      </c>
      <c r="C129" t="s">
        <v>19</v>
      </c>
      <c r="D129">
        <v>19001</v>
      </c>
    </row>
    <row r="130" spans="1:4" x14ac:dyDescent="0.25">
      <c r="A130" s="2">
        <v>43990</v>
      </c>
      <c r="B130" t="s">
        <v>18</v>
      </c>
      <c r="C130" t="s">
        <v>19</v>
      </c>
      <c r="D130">
        <v>19028</v>
      </c>
    </row>
    <row r="131" spans="1:4" x14ac:dyDescent="0.25">
      <c r="A131" s="2">
        <v>43991</v>
      </c>
      <c r="B131" t="s">
        <v>18</v>
      </c>
      <c r="C131" t="s">
        <v>19</v>
      </c>
      <c r="D131">
        <v>19067</v>
      </c>
    </row>
    <row r="132" spans="1:4" x14ac:dyDescent="0.25">
      <c r="A132" s="2">
        <v>43992</v>
      </c>
      <c r="B132" t="s">
        <v>18</v>
      </c>
      <c r="C132" t="s">
        <v>19</v>
      </c>
      <c r="D132">
        <v>19099</v>
      </c>
    </row>
    <row r="133" spans="1:4" x14ac:dyDescent="0.25">
      <c r="A133" s="2">
        <v>43993</v>
      </c>
      <c r="B133" t="s">
        <v>18</v>
      </c>
      <c r="C133" t="s">
        <v>19</v>
      </c>
      <c r="D133">
        <v>19195</v>
      </c>
    </row>
    <row r="134" spans="1:4" x14ac:dyDescent="0.25">
      <c r="A134" s="2">
        <v>43994</v>
      </c>
      <c r="B134" t="s">
        <v>18</v>
      </c>
      <c r="C134" t="s">
        <v>19</v>
      </c>
      <c r="D134">
        <v>19249</v>
      </c>
    </row>
    <row r="135" spans="1:4" x14ac:dyDescent="0.25">
      <c r="A135" s="2">
        <v>43995</v>
      </c>
      <c r="B135" t="s">
        <v>18</v>
      </c>
      <c r="C135" t="s">
        <v>19</v>
      </c>
      <c r="D135">
        <v>19299</v>
      </c>
    </row>
    <row r="136" spans="1:4" x14ac:dyDescent="0.25">
      <c r="A136" s="2">
        <v>43996</v>
      </c>
      <c r="B136" t="s">
        <v>18</v>
      </c>
      <c r="C136" t="s">
        <v>19</v>
      </c>
      <c r="D136">
        <v>19335</v>
      </c>
    </row>
    <row r="137" spans="1:4" x14ac:dyDescent="0.25">
      <c r="A137" s="2">
        <v>43997</v>
      </c>
      <c r="B137" t="s">
        <v>18</v>
      </c>
      <c r="C137" t="s">
        <v>19</v>
      </c>
      <c r="D137">
        <v>19334</v>
      </c>
    </row>
    <row r="138" spans="1:4" x14ac:dyDescent="0.25">
      <c r="A138" s="2">
        <v>43998</v>
      </c>
      <c r="B138" t="s">
        <v>18</v>
      </c>
      <c r="C138" t="s">
        <v>19</v>
      </c>
      <c r="D138">
        <v>19367</v>
      </c>
    </row>
    <row r="139" spans="1:4" x14ac:dyDescent="0.25">
      <c r="A139" s="2">
        <v>43999</v>
      </c>
      <c r="B139" t="s">
        <v>18</v>
      </c>
      <c r="C139" t="s">
        <v>19</v>
      </c>
      <c r="D139">
        <v>19434</v>
      </c>
    </row>
    <row r="140" spans="1:4" x14ac:dyDescent="0.25">
      <c r="A140" s="2">
        <v>44000</v>
      </c>
      <c r="B140" t="s">
        <v>18</v>
      </c>
      <c r="C140" t="s">
        <v>19</v>
      </c>
      <c r="D140">
        <v>19477</v>
      </c>
    </row>
    <row r="141" spans="1:4" x14ac:dyDescent="0.25">
      <c r="A141" s="2">
        <v>44001</v>
      </c>
      <c r="B141" t="s">
        <v>18</v>
      </c>
      <c r="C141" t="s">
        <v>19</v>
      </c>
      <c r="D141">
        <v>19493</v>
      </c>
    </row>
    <row r="142" spans="1:4" x14ac:dyDescent="0.25">
      <c r="A142" s="2">
        <v>44002</v>
      </c>
      <c r="B142" t="s">
        <v>18</v>
      </c>
      <c r="C142" t="s">
        <v>19</v>
      </c>
      <c r="D142">
        <v>19528</v>
      </c>
    </row>
    <row r="143" spans="1:4" x14ac:dyDescent="0.25">
      <c r="A143" s="2">
        <v>44003</v>
      </c>
      <c r="B143" t="s">
        <v>18</v>
      </c>
      <c r="C143" t="s">
        <v>19</v>
      </c>
      <c r="D143">
        <v>19551</v>
      </c>
    </row>
    <row r="144" spans="1:4" x14ac:dyDescent="0.25">
      <c r="A144" s="2">
        <v>44004</v>
      </c>
      <c r="B144" t="s">
        <v>18</v>
      </c>
      <c r="C144" t="s">
        <v>19</v>
      </c>
      <c r="D144">
        <v>19567</v>
      </c>
    </row>
    <row r="145" spans="1:4" x14ac:dyDescent="0.25">
      <c r="A145" s="2">
        <v>44005</v>
      </c>
      <c r="B145" t="s">
        <v>18</v>
      </c>
      <c r="C145" t="s">
        <v>19</v>
      </c>
      <c r="D145">
        <v>19601</v>
      </c>
    </row>
    <row r="146" spans="1:4" x14ac:dyDescent="0.25">
      <c r="A146" s="2">
        <v>44006</v>
      </c>
      <c r="B146" t="s">
        <v>18</v>
      </c>
      <c r="C146" t="s">
        <v>19</v>
      </c>
      <c r="D146">
        <v>19628</v>
      </c>
    </row>
    <row r="147" spans="1:4" x14ac:dyDescent="0.25">
      <c r="A147" s="2">
        <v>44007</v>
      </c>
      <c r="B147" t="s">
        <v>18</v>
      </c>
      <c r="C147" t="s">
        <v>19</v>
      </c>
      <c r="D147">
        <v>19664</v>
      </c>
    </row>
    <row r="148" spans="1:4" x14ac:dyDescent="0.25">
      <c r="A148" s="2">
        <v>44008</v>
      </c>
      <c r="B148" t="s">
        <v>18</v>
      </c>
      <c r="C148" t="s">
        <v>19</v>
      </c>
      <c r="D148">
        <v>19707</v>
      </c>
    </row>
    <row r="149" spans="1:4" x14ac:dyDescent="0.25">
      <c r="A149" s="2">
        <v>44009</v>
      </c>
      <c r="B149" t="s">
        <v>18</v>
      </c>
      <c r="C149" t="s">
        <v>19</v>
      </c>
      <c r="D149">
        <v>19764</v>
      </c>
    </row>
    <row r="150" spans="1:4" x14ac:dyDescent="0.25">
      <c r="A150" s="2">
        <v>44010</v>
      </c>
      <c r="B150" t="s">
        <v>18</v>
      </c>
      <c r="C150" t="s">
        <v>19</v>
      </c>
      <c r="D150">
        <v>19795</v>
      </c>
    </row>
    <row r="151" spans="1:4" x14ac:dyDescent="0.25">
      <c r="A151" s="2">
        <v>44011</v>
      </c>
      <c r="B151" t="s">
        <v>18</v>
      </c>
      <c r="C151" t="s">
        <v>19</v>
      </c>
      <c r="D151">
        <v>19795</v>
      </c>
    </row>
    <row r="152" spans="1:4" x14ac:dyDescent="0.25">
      <c r="A152" s="2">
        <v>44012</v>
      </c>
      <c r="B152" t="s">
        <v>18</v>
      </c>
      <c r="C152" t="s">
        <v>19</v>
      </c>
      <c r="D152">
        <v>19819</v>
      </c>
    </row>
    <row r="153" spans="1:4" x14ac:dyDescent="0.25">
      <c r="A153" s="2">
        <v>44013</v>
      </c>
      <c r="B153" t="s">
        <v>18</v>
      </c>
      <c r="C153" t="s">
        <v>19</v>
      </c>
      <c r="D153">
        <v>19853</v>
      </c>
    </row>
    <row r="154" spans="1:4" x14ac:dyDescent="0.25">
      <c r="A154" s="2">
        <v>44014</v>
      </c>
      <c r="B154" t="s">
        <v>18</v>
      </c>
      <c r="C154" t="s">
        <v>19</v>
      </c>
      <c r="D154">
        <v>19892</v>
      </c>
    </row>
    <row r="155" spans="1:4" x14ac:dyDescent="0.25">
      <c r="A155" s="2">
        <v>44015</v>
      </c>
      <c r="B155" t="s">
        <v>18</v>
      </c>
      <c r="C155" t="s">
        <v>19</v>
      </c>
      <c r="D155">
        <v>19936</v>
      </c>
    </row>
    <row r="156" spans="1:4" x14ac:dyDescent="0.25">
      <c r="A156" s="2">
        <v>44016</v>
      </c>
      <c r="B156" t="s">
        <v>18</v>
      </c>
      <c r="C156" t="s">
        <v>19</v>
      </c>
      <c r="D156">
        <v>19972</v>
      </c>
    </row>
    <row r="157" spans="1:4" x14ac:dyDescent="0.25">
      <c r="A157" s="2">
        <v>44017</v>
      </c>
      <c r="B157" t="s">
        <v>18</v>
      </c>
      <c r="C157" t="s">
        <v>19</v>
      </c>
      <c r="D157">
        <v>19985</v>
      </c>
    </row>
    <row r="158" spans="1:4" x14ac:dyDescent="0.25">
      <c r="A158" s="2">
        <v>44018</v>
      </c>
      <c r="B158" t="s">
        <v>18</v>
      </c>
      <c r="C158" t="s">
        <v>19</v>
      </c>
      <c r="D158">
        <v>20014</v>
      </c>
    </row>
    <row r="159" spans="1:4" x14ac:dyDescent="0.25">
      <c r="A159" s="2">
        <v>44019</v>
      </c>
      <c r="B159" t="s">
        <v>18</v>
      </c>
      <c r="C159" t="s">
        <v>19</v>
      </c>
      <c r="D159">
        <v>20048</v>
      </c>
    </row>
    <row r="160" spans="1:4" x14ac:dyDescent="0.25">
      <c r="A160" s="2">
        <v>44020</v>
      </c>
      <c r="B160" t="s">
        <v>18</v>
      </c>
      <c r="C160" t="s">
        <v>19</v>
      </c>
      <c r="D160">
        <v>20120</v>
      </c>
    </row>
    <row r="161" spans="1:4" x14ac:dyDescent="0.25">
      <c r="A161" s="2">
        <v>44021</v>
      </c>
      <c r="B161" t="s">
        <v>18</v>
      </c>
      <c r="C161" t="s">
        <v>19</v>
      </c>
      <c r="D161">
        <v>20172</v>
      </c>
    </row>
    <row r="162" spans="1:4" x14ac:dyDescent="0.25">
      <c r="A162" s="2">
        <v>44022</v>
      </c>
      <c r="B162" t="s">
        <v>18</v>
      </c>
      <c r="C162" t="s">
        <v>19</v>
      </c>
      <c r="D162">
        <v>20228</v>
      </c>
    </row>
    <row r="163" spans="1:4" x14ac:dyDescent="0.25">
      <c r="A163" s="2">
        <v>44023</v>
      </c>
      <c r="B163" t="s">
        <v>18</v>
      </c>
      <c r="C163" t="s">
        <v>19</v>
      </c>
      <c r="D163">
        <v>20272</v>
      </c>
    </row>
    <row r="164" spans="1:4" x14ac:dyDescent="0.25">
      <c r="A164" s="2">
        <v>44024</v>
      </c>
      <c r="B164" t="s">
        <v>18</v>
      </c>
      <c r="C164" t="s">
        <v>19</v>
      </c>
      <c r="D164">
        <v>20301</v>
      </c>
    </row>
    <row r="165" spans="1:4" x14ac:dyDescent="0.25">
      <c r="A165" s="2">
        <v>44025</v>
      </c>
      <c r="B165" t="s">
        <v>18</v>
      </c>
      <c r="C165" t="s">
        <v>19</v>
      </c>
      <c r="D165">
        <v>20342</v>
      </c>
    </row>
    <row r="166" spans="1:4" x14ac:dyDescent="0.25">
      <c r="A166" s="2">
        <v>44026</v>
      </c>
      <c r="B166" t="s">
        <v>18</v>
      </c>
      <c r="C166" t="s">
        <v>19</v>
      </c>
      <c r="D166">
        <v>20386</v>
      </c>
    </row>
    <row r="167" spans="1:4" x14ac:dyDescent="0.25">
      <c r="A167" s="2">
        <v>44027</v>
      </c>
      <c r="B167" t="s">
        <v>18</v>
      </c>
      <c r="C167" t="s">
        <v>19</v>
      </c>
      <c r="D167">
        <v>20411</v>
      </c>
    </row>
    <row r="168" spans="1:4" x14ac:dyDescent="0.25">
      <c r="A168" s="2">
        <v>44028</v>
      </c>
      <c r="B168" t="s">
        <v>18</v>
      </c>
      <c r="C168" t="s">
        <v>19</v>
      </c>
      <c r="D168">
        <v>20445</v>
      </c>
    </row>
    <row r="169" spans="1:4" x14ac:dyDescent="0.25">
      <c r="A169" s="2">
        <v>44029</v>
      </c>
      <c r="B169" t="s">
        <v>18</v>
      </c>
      <c r="C169" t="s">
        <v>19</v>
      </c>
      <c r="D169">
        <v>20499</v>
      </c>
    </row>
    <row r="170" spans="1:4" x14ac:dyDescent="0.25">
      <c r="A170" s="2">
        <v>44030</v>
      </c>
      <c r="B170" t="s">
        <v>18</v>
      </c>
      <c r="C170" t="s">
        <v>19</v>
      </c>
      <c r="D170">
        <v>20555</v>
      </c>
    </row>
    <row r="171" spans="1:4" x14ac:dyDescent="0.25">
      <c r="A171" s="2">
        <v>44031</v>
      </c>
      <c r="B171" t="s">
        <v>18</v>
      </c>
      <c r="C171" t="s">
        <v>19</v>
      </c>
      <c r="D171">
        <v>20601</v>
      </c>
    </row>
    <row r="172" spans="1:4" x14ac:dyDescent="0.25">
      <c r="A172" s="2">
        <v>44032</v>
      </c>
      <c r="B172" t="s">
        <v>18</v>
      </c>
      <c r="C172" t="s">
        <v>19</v>
      </c>
      <c r="D172">
        <v>20621</v>
      </c>
    </row>
    <row r="173" spans="1:4" x14ac:dyDescent="0.25">
      <c r="A173" s="2">
        <v>44033</v>
      </c>
      <c r="B173" t="s">
        <v>18</v>
      </c>
      <c r="C173" t="s">
        <v>19</v>
      </c>
      <c r="D173">
        <v>20650</v>
      </c>
    </row>
    <row r="174" spans="1:4" x14ac:dyDescent="0.25">
      <c r="A174" s="2">
        <v>44034</v>
      </c>
      <c r="B174" t="s">
        <v>18</v>
      </c>
      <c r="C174" t="s">
        <v>19</v>
      </c>
      <c r="D174">
        <v>20678</v>
      </c>
    </row>
    <row r="175" spans="1:4" x14ac:dyDescent="0.25">
      <c r="A175" s="2">
        <v>44035</v>
      </c>
      <c r="B175" t="s">
        <v>18</v>
      </c>
      <c r="C175" t="s">
        <v>19</v>
      </c>
      <c r="D175">
        <v>20732</v>
      </c>
    </row>
    <row r="176" spans="1:4" x14ac:dyDescent="0.25">
      <c r="A176" s="2">
        <v>44036</v>
      </c>
      <c r="B176" t="s">
        <v>18</v>
      </c>
      <c r="C176" t="s">
        <v>19</v>
      </c>
      <c r="D176">
        <v>20793</v>
      </c>
    </row>
    <row r="177" spans="1:4" x14ac:dyDescent="0.25">
      <c r="A177" s="2">
        <v>44037</v>
      </c>
      <c r="B177" t="s">
        <v>18</v>
      </c>
      <c r="C177" t="s">
        <v>19</v>
      </c>
      <c r="D177">
        <v>20827</v>
      </c>
    </row>
    <row r="178" spans="1:4" x14ac:dyDescent="0.25">
      <c r="A178" s="2">
        <v>44038</v>
      </c>
      <c r="B178" t="s">
        <v>18</v>
      </c>
      <c r="C178" t="s">
        <v>19</v>
      </c>
      <c r="D178">
        <v>20896</v>
      </c>
    </row>
    <row r="179" spans="1:4" x14ac:dyDescent="0.25">
      <c r="A179" s="2">
        <v>44039</v>
      </c>
      <c r="B179" t="s">
        <v>18</v>
      </c>
      <c r="C179" t="s">
        <v>19</v>
      </c>
      <c r="D179">
        <v>20914</v>
      </c>
    </row>
    <row r="180" spans="1:4" x14ac:dyDescent="0.25">
      <c r="A180" s="2">
        <v>44040</v>
      </c>
      <c r="B180" t="s">
        <v>18</v>
      </c>
      <c r="C180" t="s">
        <v>19</v>
      </c>
      <c r="D180">
        <v>20960</v>
      </c>
    </row>
    <row r="181" spans="1:4" x14ac:dyDescent="0.25">
      <c r="A181" s="2">
        <v>44041</v>
      </c>
      <c r="B181" t="s">
        <v>18</v>
      </c>
      <c r="C181" t="s">
        <v>19</v>
      </c>
      <c r="D181">
        <v>21030</v>
      </c>
    </row>
    <row r="182" spans="1:4" x14ac:dyDescent="0.25">
      <c r="A182" s="2">
        <v>44042</v>
      </c>
      <c r="B182" t="s">
        <v>18</v>
      </c>
      <c r="C182" t="s">
        <v>19</v>
      </c>
      <c r="D182">
        <v>21113</v>
      </c>
    </row>
    <row r="183" spans="1:4" x14ac:dyDescent="0.25">
      <c r="A183" s="2">
        <v>44043</v>
      </c>
      <c r="B183" t="s">
        <v>18</v>
      </c>
      <c r="C183" t="s">
        <v>19</v>
      </c>
      <c r="D183">
        <v>21222</v>
      </c>
    </row>
    <row r="184" spans="1:4" x14ac:dyDescent="0.25">
      <c r="A184" s="2">
        <v>44044</v>
      </c>
      <c r="B184" t="s">
        <v>18</v>
      </c>
      <c r="C184" t="s">
        <v>19</v>
      </c>
      <c r="D184">
        <v>21279</v>
      </c>
    </row>
    <row r="185" spans="1:4" x14ac:dyDescent="0.25">
      <c r="A185" s="2">
        <v>44045</v>
      </c>
      <c r="B185" t="s">
        <v>18</v>
      </c>
      <c r="C185" t="s">
        <v>19</v>
      </c>
      <c r="D185">
        <v>21355</v>
      </c>
    </row>
    <row r="186" spans="1:4" x14ac:dyDescent="0.25">
      <c r="A186" s="2">
        <v>44046</v>
      </c>
      <c r="B186" t="s">
        <v>18</v>
      </c>
      <c r="C186" t="s">
        <v>19</v>
      </c>
      <c r="D186">
        <v>21378</v>
      </c>
    </row>
    <row r="187" spans="1:4" x14ac:dyDescent="0.25">
      <c r="A187" s="2">
        <v>44047</v>
      </c>
      <c r="B187" t="s">
        <v>18</v>
      </c>
      <c r="C187" t="s">
        <v>19</v>
      </c>
      <c r="D187">
        <v>21481</v>
      </c>
    </row>
    <row r="188" spans="1:4" x14ac:dyDescent="0.25">
      <c r="A188" s="2">
        <v>44048</v>
      </c>
      <c r="B188" t="s">
        <v>18</v>
      </c>
      <c r="C188" t="s">
        <v>19</v>
      </c>
      <c r="D188">
        <v>21579</v>
      </c>
    </row>
    <row r="189" spans="1:4" x14ac:dyDescent="0.25">
      <c r="A189" s="2">
        <v>44049</v>
      </c>
      <c r="B189" t="s">
        <v>18</v>
      </c>
      <c r="C189" t="s">
        <v>19</v>
      </c>
      <c r="D189">
        <v>21631</v>
      </c>
    </row>
    <row r="190" spans="1:4" x14ac:dyDescent="0.25">
      <c r="A190" s="2">
        <v>44050</v>
      </c>
      <c r="B190" t="s">
        <v>18</v>
      </c>
      <c r="C190" t="s">
        <v>19</v>
      </c>
      <c r="D190">
        <v>21717</v>
      </c>
    </row>
    <row r="191" spans="1:4" x14ac:dyDescent="0.25">
      <c r="A191" s="2">
        <v>44051</v>
      </c>
      <c r="B191" t="s">
        <v>18</v>
      </c>
      <c r="C191" t="s">
        <v>19</v>
      </c>
      <c r="D191">
        <v>21778</v>
      </c>
    </row>
    <row r="192" spans="1:4" x14ac:dyDescent="0.25">
      <c r="A192" s="2">
        <v>44052</v>
      </c>
      <c r="B192" t="s">
        <v>18</v>
      </c>
      <c r="C192" t="s">
        <v>19</v>
      </c>
      <c r="D192">
        <v>21849</v>
      </c>
    </row>
    <row r="193" spans="1:4" x14ac:dyDescent="0.25">
      <c r="A193" s="2">
        <v>44053</v>
      </c>
      <c r="B193" t="s">
        <v>18</v>
      </c>
      <c r="C193" t="s">
        <v>19</v>
      </c>
      <c r="D193">
        <v>21929</v>
      </c>
    </row>
    <row r="194" spans="1:4" x14ac:dyDescent="0.25">
      <c r="A194" s="2">
        <v>44054</v>
      </c>
      <c r="B194" t="s">
        <v>18</v>
      </c>
      <c r="C194" t="s">
        <v>19</v>
      </c>
      <c r="D194">
        <v>22017</v>
      </c>
    </row>
    <row r="195" spans="1:4" x14ac:dyDescent="0.25">
      <c r="A195" s="2">
        <v>44055</v>
      </c>
      <c r="B195" t="s">
        <v>18</v>
      </c>
      <c r="C195" t="s">
        <v>19</v>
      </c>
      <c r="D195">
        <v>22017</v>
      </c>
    </row>
    <row r="196" spans="1:4" x14ac:dyDescent="0.25">
      <c r="A196" s="2">
        <v>44056</v>
      </c>
      <c r="B196" t="s">
        <v>18</v>
      </c>
      <c r="C196" t="s">
        <v>19</v>
      </c>
      <c r="D196">
        <v>22017</v>
      </c>
    </row>
    <row r="197" spans="1:4" x14ac:dyDescent="0.25">
      <c r="A197" s="2">
        <v>44057</v>
      </c>
      <c r="B197" t="s">
        <v>18</v>
      </c>
      <c r="C197" t="s">
        <v>19</v>
      </c>
      <c r="D197">
        <v>22017</v>
      </c>
    </row>
    <row r="198" spans="1:4" x14ac:dyDescent="0.25">
      <c r="A198" s="2">
        <v>44058</v>
      </c>
      <c r="B198" t="s">
        <v>18</v>
      </c>
      <c r="C198" t="s">
        <v>19</v>
      </c>
      <c r="D198">
        <v>22017</v>
      </c>
    </row>
    <row r="199" spans="1:4" x14ac:dyDescent="0.25">
      <c r="A199" s="2">
        <v>44059</v>
      </c>
      <c r="B199" t="s">
        <v>18</v>
      </c>
      <c r="C199" t="s">
        <v>19</v>
      </c>
      <c r="D199">
        <v>22017</v>
      </c>
    </row>
    <row r="200" spans="1:4" x14ac:dyDescent="0.25">
      <c r="A200" s="2">
        <v>44060</v>
      </c>
      <c r="B200" t="s">
        <v>18</v>
      </c>
      <c r="C200" t="s">
        <v>19</v>
      </c>
      <c r="D200">
        <v>22017</v>
      </c>
    </row>
    <row r="201" spans="1:4" x14ac:dyDescent="0.25">
      <c r="A201" s="2">
        <v>44061</v>
      </c>
      <c r="B201" t="s">
        <v>18</v>
      </c>
      <c r="C201" t="s">
        <v>19</v>
      </c>
      <c r="D201">
        <v>22017</v>
      </c>
    </row>
    <row r="202" spans="1:4" x14ac:dyDescent="0.25">
      <c r="A202" s="2">
        <v>44062</v>
      </c>
      <c r="B202" t="s">
        <v>18</v>
      </c>
      <c r="C202" t="s">
        <v>19</v>
      </c>
      <c r="D202">
        <v>22511</v>
      </c>
    </row>
    <row r="203" spans="1:4" x14ac:dyDescent="0.25">
      <c r="A203" s="2">
        <v>44063</v>
      </c>
      <c r="B203" t="s">
        <v>18</v>
      </c>
      <c r="C203" t="s">
        <v>19</v>
      </c>
      <c r="D203">
        <v>22577</v>
      </c>
    </row>
    <row r="204" spans="1:4" x14ac:dyDescent="0.25">
      <c r="A204" s="2">
        <v>44064</v>
      </c>
      <c r="B204" t="s">
        <v>18</v>
      </c>
      <c r="C204" t="s">
        <v>19</v>
      </c>
      <c r="D204">
        <v>22694</v>
      </c>
    </row>
    <row r="205" spans="1:4" x14ac:dyDescent="0.25">
      <c r="A205" s="2">
        <v>44065</v>
      </c>
      <c r="B205" t="s">
        <v>18</v>
      </c>
      <c r="C205" t="s">
        <v>19</v>
      </c>
      <c r="D205">
        <v>22706</v>
      </c>
    </row>
    <row r="206" spans="1:4" x14ac:dyDescent="0.25">
      <c r="A206" s="2">
        <v>44066</v>
      </c>
      <c r="B206" t="s">
        <v>18</v>
      </c>
      <c r="C206" t="s">
        <v>19</v>
      </c>
      <c r="D206">
        <v>22706</v>
      </c>
    </row>
    <row r="207" spans="1:4" x14ac:dyDescent="0.25">
      <c r="A207" s="2">
        <v>44067</v>
      </c>
      <c r="B207" t="s">
        <v>18</v>
      </c>
      <c r="C207" t="s">
        <v>19</v>
      </c>
      <c r="D207">
        <v>22904</v>
      </c>
    </row>
    <row r="208" spans="1:4" x14ac:dyDescent="0.25">
      <c r="A208" s="2">
        <v>44068</v>
      </c>
      <c r="B208" t="s">
        <v>18</v>
      </c>
      <c r="C208" t="s">
        <v>19</v>
      </c>
      <c r="D208">
        <v>22973</v>
      </c>
    </row>
    <row r="209" spans="1:4" x14ac:dyDescent="0.25">
      <c r="A209" s="2">
        <v>44069</v>
      </c>
      <c r="B209" t="s">
        <v>18</v>
      </c>
      <c r="C209" t="s">
        <v>19</v>
      </c>
      <c r="D209">
        <v>23064</v>
      </c>
    </row>
    <row r="210" spans="1:4" x14ac:dyDescent="0.25">
      <c r="A210" s="2">
        <v>44070</v>
      </c>
      <c r="B210" t="s">
        <v>18</v>
      </c>
      <c r="C210" t="s">
        <v>19</v>
      </c>
      <c r="D210">
        <v>23154</v>
      </c>
    </row>
    <row r="211" spans="1:4" x14ac:dyDescent="0.25">
      <c r="A211" s="2">
        <v>44071</v>
      </c>
      <c r="B211" t="s">
        <v>18</v>
      </c>
      <c r="C211" t="s">
        <v>19</v>
      </c>
      <c r="D211">
        <v>23261</v>
      </c>
    </row>
    <row r="212" spans="1:4" x14ac:dyDescent="0.25">
      <c r="A212" s="2">
        <v>44072</v>
      </c>
      <c r="B212" t="s">
        <v>18</v>
      </c>
      <c r="C212" t="s">
        <v>19</v>
      </c>
      <c r="D212">
        <v>23350</v>
      </c>
    </row>
    <row r="213" spans="1:4" x14ac:dyDescent="0.25">
      <c r="A213" s="2">
        <v>44073</v>
      </c>
      <c r="B213" t="s">
        <v>18</v>
      </c>
      <c r="C213" t="s">
        <v>19</v>
      </c>
      <c r="D213">
        <v>23403</v>
      </c>
    </row>
    <row r="214" spans="1:4" x14ac:dyDescent="0.25">
      <c r="A214" s="2">
        <v>44074</v>
      </c>
      <c r="B214" t="s">
        <v>18</v>
      </c>
      <c r="C214" t="s">
        <v>19</v>
      </c>
      <c r="D214">
        <v>23472</v>
      </c>
    </row>
    <row r="215" spans="1:4" x14ac:dyDescent="0.25">
      <c r="A215" s="2">
        <v>44075</v>
      </c>
      <c r="B215" t="s">
        <v>18</v>
      </c>
      <c r="C215" t="s">
        <v>19</v>
      </c>
      <c r="D215">
        <v>23552</v>
      </c>
    </row>
    <row r="216" spans="1:4" x14ac:dyDescent="0.25">
      <c r="A216" s="2">
        <v>44076</v>
      </c>
      <c r="B216" t="s">
        <v>18</v>
      </c>
      <c r="C216" t="s">
        <v>19</v>
      </c>
      <c r="D216">
        <v>22508</v>
      </c>
    </row>
    <row r="217" spans="1:4" x14ac:dyDescent="0.25">
      <c r="A217" s="2">
        <v>44077</v>
      </c>
      <c r="B217" t="s">
        <v>18</v>
      </c>
      <c r="C217" t="s">
        <v>19</v>
      </c>
      <c r="D217">
        <v>22593</v>
      </c>
    </row>
    <row r="218" spans="1:4" x14ac:dyDescent="0.25">
      <c r="A218" s="2">
        <v>44078</v>
      </c>
      <c r="B218" t="s">
        <v>18</v>
      </c>
      <c r="C218" t="s">
        <v>19</v>
      </c>
      <c r="D218">
        <v>22529</v>
      </c>
    </row>
    <row r="219" spans="1:4" x14ac:dyDescent="0.25">
      <c r="A219" s="2">
        <v>44079</v>
      </c>
      <c r="B219" t="s">
        <v>18</v>
      </c>
      <c r="C219" t="s">
        <v>19</v>
      </c>
      <c r="D219">
        <v>22623</v>
      </c>
    </row>
    <row r="220" spans="1:4" x14ac:dyDescent="0.25">
      <c r="A220" s="2">
        <v>44080</v>
      </c>
      <c r="B220" t="s">
        <v>18</v>
      </c>
      <c r="C220" t="s">
        <v>19</v>
      </c>
      <c r="D220">
        <v>22697</v>
      </c>
    </row>
    <row r="221" spans="1:4" x14ac:dyDescent="0.25">
      <c r="A221" s="2">
        <v>44081</v>
      </c>
      <c r="B221" t="s">
        <v>18</v>
      </c>
      <c r="C221" t="s">
        <v>19</v>
      </c>
      <c r="D221">
        <v>22756</v>
      </c>
    </row>
    <row r="222" spans="1:4" x14ac:dyDescent="0.25">
      <c r="A222" s="2">
        <v>44082</v>
      </c>
      <c r="B222" t="s">
        <v>18</v>
      </c>
      <c r="C222" t="s">
        <v>19</v>
      </c>
      <c r="D222">
        <v>22788</v>
      </c>
    </row>
    <row r="223" spans="1:4" x14ac:dyDescent="0.25">
      <c r="A223" s="2">
        <v>44083</v>
      </c>
      <c r="B223" t="s">
        <v>18</v>
      </c>
      <c r="C223" t="s">
        <v>19</v>
      </c>
      <c r="D223">
        <v>22831</v>
      </c>
    </row>
    <row r="224" spans="1:4" x14ac:dyDescent="0.25">
      <c r="A224" s="2">
        <v>44084</v>
      </c>
      <c r="B224" t="s">
        <v>18</v>
      </c>
      <c r="C224" t="s">
        <v>19</v>
      </c>
      <c r="D224">
        <v>22920</v>
      </c>
    </row>
    <row r="225" spans="1:4" x14ac:dyDescent="0.25">
      <c r="A225" s="2">
        <v>44085</v>
      </c>
      <c r="B225" t="s">
        <v>18</v>
      </c>
      <c r="C225" t="s">
        <v>19</v>
      </c>
      <c r="D225">
        <v>23028</v>
      </c>
    </row>
    <row r="226" spans="1:4" x14ac:dyDescent="0.25">
      <c r="A226" s="2">
        <v>44086</v>
      </c>
      <c r="B226" t="s">
        <v>18</v>
      </c>
      <c r="C226" t="s">
        <v>19</v>
      </c>
      <c r="D226">
        <v>23130</v>
      </c>
    </row>
    <row r="227" spans="1:4" x14ac:dyDescent="0.25">
      <c r="A227" s="2">
        <v>44087</v>
      </c>
      <c r="B227" t="s">
        <v>18</v>
      </c>
      <c r="C227" t="s">
        <v>19</v>
      </c>
      <c r="D227">
        <v>23194</v>
      </c>
    </row>
    <row r="228" spans="1:4" x14ac:dyDescent="0.25">
      <c r="A228" s="2">
        <v>44088</v>
      </c>
      <c r="B228" t="s">
        <v>18</v>
      </c>
      <c r="C228" t="s">
        <v>19</v>
      </c>
      <c r="D228">
        <v>23236</v>
      </c>
    </row>
    <row r="229" spans="1:4" x14ac:dyDescent="0.25">
      <c r="A229" s="2">
        <v>44089</v>
      </c>
      <c r="B229" t="s">
        <v>18</v>
      </c>
      <c r="C229" t="s">
        <v>19</v>
      </c>
      <c r="D229">
        <v>23306</v>
      </c>
    </row>
    <row r="230" spans="1:4" x14ac:dyDescent="0.25">
      <c r="A230" s="2">
        <v>44090</v>
      </c>
      <c r="B230" t="s">
        <v>18</v>
      </c>
      <c r="C230" t="s">
        <v>19</v>
      </c>
      <c r="D230">
        <v>23371</v>
      </c>
    </row>
    <row r="231" spans="1:4" x14ac:dyDescent="0.25">
      <c r="A231" s="2">
        <v>44091</v>
      </c>
      <c r="B231" t="s">
        <v>18</v>
      </c>
      <c r="C231" t="s">
        <v>19</v>
      </c>
      <c r="D231">
        <v>23464</v>
      </c>
    </row>
    <row r="232" spans="1:4" x14ac:dyDescent="0.25">
      <c r="A232" s="2">
        <v>44092</v>
      </c>
      <c r="B232" t="s">
        <v>18</v>
      </c>
      <c r="C232" t="s">
        <v>19</v>
      </c>
      <c r="D232">
        <v>23552</v>
      </c>
    </row>
    <row r="233" spans="1:4" x14ac:dyDescent="0.25">
      <c r="A233" s="2">
        <v>44093</v>
      </c>
      <c r="B233" t="s">
        <v>18</v>
      </c>
      <c r="C233" t="s">
        <v>19</v>
      </c>
      <c r="D233">
        <v>23674</v>
      </c>
    </row>
    <row r="234" spans="1:4" x14ac:dyDescent="0.25">
      <c r="A234" s="2">
        <v>44094</v>
      </c>
      <c r="B234" t="s">
        <v>18</v>
      </c>
      <c r="C234" t="s">
        <v>19</v>
      </c>
      <c r="D234">
        <v>23741</v>
      </c>
    </row>
    <row r="235" spans="1:4" x14ac:dyDescent="0.25">
      <c r="A235" s="2">
        <v>44095</v>
      </c>
      <c r="B235" t="s">
        <v>18</v>
      </c>
      <c r="C235" t="s">
        <v>19</v>
      </c>
      <c r="D235">
        <v>23798</v>
      </c>
    </row>
    <row r="236" spans="1:4" x14ac:dyDescent="0.25">
      <c r="A236" s="2">
        <v>44096</v>
      </c>
      <c r="B236" t="s">
        <v>18</v>
      </c>
      <c r="C236" t="s">
        <v>19</v>
      </c>
      <c r="D236">
        <v>23822</v>
      </c>
    </row>
    <row r="237" spans="1:4" x14ac:dyDescent="0.25">
      <c r="A237" s="2">
        <v>44097</v>
      </c>
      <c r="B237" t="s">
        <v>18</v>
      </c>
      <c r="C237" t="s">
        <v>19</v>
      </c>
      <c r="D237">
        <v>23891</v>
      </c>
    </row>
    <row r="238" spans="1:4" x14ac:dyDescent="0.25">
      <c r="A238" s="2">
        <v>44098</v>
      </c>
      <c r="B238" t="s">
        <v>18</v>
      </c>
      <c r="C238" t="s">
        <v>19</v>
      </c>
      <c r="D238">
        <v>23988</v>
      </c>
    </row>
    <row r="239" spans="1:4" x14ac:dyDescent="0.25">
      <c r="A239" s="2">
        <v>44099</v>
      </c>
      <c r="B239" t="s">
        <v>18</v>
      </c>
      <c r="C239" t="s">
        <v>19</v>
      </c>
      <c r="D239">
        <v>24089</v>
      </c>
    </row>
    <row r="240" spans="1:4" x14ac:dyDescent="0.25">
      <c r="A240" s="2">
        <v>44100</v>
      </c>
      <c r="B240" t="s">
        <v>18</v>
      </c>
      <c r="C240" t="s">
        <v>19</v>
      </c>
      <c r="D240">
        <v>24177</v>
      </c>
    </row>
    <row r="241" spans="1:4" x14ac:dyDescent="0.25">
      <c r="A241" s="2">
        <v>44101</v>
      </c>
      <c r="B241" t="s">
        <v>18</v>
      </c>
      <c r="C241" t="s">
        <v>19</v>
      </c>
      <c r="D241">
        <v>24281</v>
      </c>
    </row>
    <row r="242" spans="1:4" x14ac:dyDescent="0.25">
      <c r="A242" s="2">
        <v>44102</v>
      </c>
      <c r="B242" t="s">
        <v>18</v>
      </c>
      <c r="C242" t="s">
        <v>19</v>
      </c>
      <c r="D242">
        <v>24360</v>
      </c>
    </row>
    <row r="243" spans="1:4" x14ac:dyDescent="0.25">
      <c r="A243" s="2">
        <v>44103</v>
      </c>
      <c r="B243" t="s">
        <v>18</v>
      </c>
      <c r="C243" t="s">
        <v>19</v>
      </c>
      <c r="D243">
        <v>24426</v>
      </c>
    </row>
    <row r="244" spans="1:4" x14ac:dyDescent="0.25">
      <c r="A244" s="2">
        <v>44104</v>
      </c>
      <c r="B244" t="s">
        <v>18</v>
      </c>
      <c r="C244" t="s">
        <v>19</v>
      </c>
      <c r="D244">
        <v>24479</v>
      </c>
    </row>
    <row r="245" spans="1:4" x14ac:dyDescent="0.25">
      <c r="A245" s="2">
        <v>44105</v>
      </c>
      <c r="B245" t="s">
        <v>18</v>
      </c>
      <c r="C245" t="s">
        <v>19</v>
      </c>
      <c r="D245">
        <v>24622</v>
      </c>
    </row>
    <row r="246" spans="1:4" x14ac:dyDescent="0.25">
      <c r="A246" s="2">
        <v>44106</v>
      </c>
      <c r="B246" t="s">
        <v>18</v>
      </c>
      <c r="C246" t="s">
        <v>19</v>
      </c>
      <c r="D246">
        <v>24764</v>
      </c>
    </row>
    <row r="247" spans="1:4" x14ac:dyDescent="0.25">
      <c r="A247" s="2">
        <v>44107</v>
      </c>
      <c r="B247" t="s">
        <v>18</v>
      </c>
      <c r="C247" t="s">
        <v>19</v>
      </c>
      <c r="D247">
        <v>24871</v>
      </c>
    </row>
    <row r="248" spans="1:4" x14ac:dyDescent="0.25">
      <c r="A248" s="2">
        <v>44108</v>
      </c>
      <c r="B248" t="s">
        <v>18</v>
      </c>
      <c r="C248" t="s">
        <v>19</v>
      </c>
      <c r="D248">
        <v>24987</v>
      </c>
    </row>
    <row r="249" spans="1:4" x14ac:dyDescent="0.25">
      <c r="A249" s="2">
        <v>44109</v>
      </c>
      <c r="B249" t="s">
        <v>18</v>
      </c>
      <c r="C249" t="s">
        <v>19</v>
      </c>
      <c r="D249">
        <v>25052</v>
      </c>
    </row>
    <row r="250" spans="1:4" x14ac:dyDescent="0.25">
      <c r="A250" s="2">
        <v>44110</v>
      </c>
      <c r="B250" t="s">
        <v>18</v>
      </c>
      <c r="C250" t="s">
        <v>19</v>
      </c>
      <c r="D250">
        <v>25117</v>
      </c>
    </row>
    <row r="251" spans="1:4" x14ac:dyDescent="0.25">
      <c r="A251" s="2">
        <v>44111</v>
      </c>
      <c r="B251" t="s">
        <v>18</v>
      </c>
      <c r="C251" t="s">
        <v>19</v>
      </c>
      <c r="D251">
        <v>25200</v>
      </c>
    </row>
    <row r="252" spans="1:4" x14ac:dyDescent="0.25">
      <c r="A252" s="2">
        <v>44112</v>
      </c>
      <c r="B252" t="s">
        <v>18</v>
      </c>
      <c r="C252" t="s">
        <v>19</v>
      </c>
      <c r="D252">
        <v>25273</v>
      </c>
    </row>
    <row r="253" spans="1:4" x14ac:dyDescent="0.25">
      <c r="A253" s="2">
        <v>44113</v>
      </c>
      <c r="B253" t="s">
        <v>18</v>
      </c>
      <c r="C253" t="s">
        <v>19</v>
      </c>
      <c r="D253">
        <v>25382</v>
      </c>
    </row>
    <row r="254" spans="1:4" x14ac:dyDescent="0.25">
      <c r="A254" s="2">
        <v>44114</v>
      </c>
      <c r="B254" t="s">
        <v>18</v>
      </c>
      <c r="C254" t="s">
        <v>19</v>
      </c>
      <c r="D254">
        <v>25497</v>
      </c>
    </row>
    <row r="255" spans="1:4" x14ac:dyDescent="0.25">
      <c r="A255" s="2">
        <v>44115</v>
      </c>
      <c r="B255" t="s">
        <v>18</v>
      </c>
      <c r="C255" t="s">
        <v>19</v>
      </c>
      <c r="D255">
        <v>25562</v>
      </c>
    </row>
    <row r="256" spans="1:4" x14ac:dyDescent="0.25">
      <c r="A256" s="2">
        <v>44116</v>
      </c>
      <c r="B256" t="s">
        <v>18</v>
      </c>
      <c r="C256" t="s">
        <v>19</v>
      </c>
      <c r="D256">
        <v>25702</v>
      </c>
    </row>
    <row r="257" spans="1:4" x14ac:dyDescent="0.25">
      <c r="A257" s="2">
        <v>44117</v>
      </c>
      <c r="B257" t="s">
        <v>18</v>
      </c>
      <c r="C257" t="s">
        <v>19</v>
      </c>
      <c r="D257">
        <v>25824</v>
      </c>
    </row>
    <row r="258" spans="1:4" x14ac:dyDescent="0.25">
      <c r="A258" s="2">
        <v>44118</v>
      </c>
      <c r="B258" t="s">
        <v>18</v>
      </c>
      <c r="C258" t="s">
        <v>19</v>
      </c>
      <c r="D258">
        <v>25896</v>
      </c>
    </row>
    <row r="259" spans="1:4" x14ac:dyDescent="0.25">
      <c r="A259" s="2">
        <v>44119</v>
      </c>
      <c r="B259" t="s">
        <v>18</v>
      </c>
      <c r="C259" t="s">
        <v>19</v>
      </c>
      <c r="D259">
        <v>26012</v>
      </c>
    </row>
    <row r="260" spans="1:4" x14ac:dyDescent="0.25">
      <c r="A260" s="2">
        <v>44120</v>
      </c>
      <c r="B260" t="s">
        <v>18</v>
      </c>
      <c r="C260" t="s">
        <v>19</v>
      </c>
      <c r="D260">
        <v>26160</v>
      </c>
    </row>
    <row r="261" spans="1:4" x14ac:dyDescent="0.25">
      <c r="A261" s="2">
        <v>44121</v>
      </c>
      <c r="B261" t="s">
        <v>18</v>
      </c>
      <c r="C261" t="s">
        <v>19</v>
      </c>
      <c r="D261">
        <v>26250</v>
      </c>
    </row>
    <row r="262" spans="1:4" x14ac:dyDescent="0.25">
      <c r="A262" s="2">
        <v>44122</v>
      </c>
      <c r="B262" t="s">
        <v>18</v>
      </c>
      <c r="C262" t="s">
        <v>19</v>
      </c>
      <c r="D262">
        <v>26383</v>
      </c>
    </row>
    <row r="263" spans="1:4" x14ac:dyDescent="0.25">
      <c r="A263" s="2">
        <v>44123</v>
      </c>
      <c r="B263" t="s">
        <v>18</v>
      </c>
      <c r="C263" t="s">
        <v>19</v>
      </c>
      <c r="D263">
        <v>26546</v>
      </c>
    </row>
    <row r="264" spans="1:4" x14ac:dyDescent="0.25">
      <c r="A264" s="2">
        <v>44124</v>
      </c>
      <c r="B264" t="s">
        <v>18</v>
      </c>
      <c r="C264" t="s">
        <v>19</v>
      </c>
      <c r="D264">
        <v>26663</v>
      </c>
    </row>
    <row r="265" spans="1:4" x14ac:dyDescent="0.25">
      <c r="A265" s="2">
        <v>44125</v>
      </c>
      <c r="B265" t="s">
        <v>18</v>
      </c>
      <c r="C265" t="s">
        <v>19</v>
      </c>
      <c r="D265">
        <v>26787</v>
      </c>
    </row>
    <row r="266" spans="1:4" x14ac:dyDescent="0.25">
      <c r="A266" s="2">
        <v>44126</v>
      </c>
      <c r="B266" t="s">
        <v>18</v>
      </c>
      <c r="C266" t="s">
        <v>19</v>
      </c>
      <c r="D266">
        <v>26954</v>
      </c>
    </row>
    <row r="267" spans="1:4" x14ac:dyDescent="0.25">
      <c r="A267" s="2">
        <v>44127</v>
      </c>
      <c r="B267" t="s">
        <v>18</v>
      </c>
      <c r="C267" t="s">
        <v>19</v>
      </c>
      <c r="D267">
        <v>27180</v>
      </c>
    </row>
    <row r="268" spans="1:4" x14ac:dyDescent="0.25">
      <c r="A268" s="2">
        <v>44128</v>
      </c>
      <c r="B268" t="s">
        <v>18</v>
      </c>
      <c r="C268" t="s">
        <v>19</v>
      </c>
      <c r="D268">
        <v>27346</v>
      </c>
    </row>
    <row r="269" spans="1:4" x14ac:dyDescent="0.25">
      <c r="A269" s="2">
        <v>44129</v>
      </c>
      <c r="B269" t="s">
        <v>18</v>
      </c>
      <c r="C269" t="s">
        <v>19</v>
      </c>
      <c r="D269">
        <v>27571</v>
      </c>
    </row>
    <row r="270" spans="1:4" x14ac:dyDescent="0.25">
      <c r="A270" s="2">
        <v>44130</v>
      </c>
      <c r="B270" t="s">
        <v>18</v>
      </c>
      <c r="C270" t="s">
        <v>19</v>
      </c>
      <c r="D270">
        <v>27823</v>
      </c>
    </row>
    <row r="271" spans="1:4" x14ac:dyDescent="0.25">
      <c r="A271" s="2">
        <v>44131</v>
      </c>
      <c r="B271" t="s">
        <v>18</v>
      </c>
      <c r="C271" t="s">
        <v>19</v>
      </c>
      <c r="D271">
        <v>27992</v>
      </c>
    </row>
    <row r="272" spans="1:4" x14ac:dyDescent="0.25">
      <c r="A272" s="2">
        <v>44132</v>
      </c>
      <c r="B272" t="s">
        <v>18</v>
      </c>
      <c r="C272" t="s">
        <v>19</v>
      </c>
      <c r="D272">
        <v>28152</v>
      </c>
    </row>
    <row r="273" spans="1:4" x14ac:dyDescent="0.25">
      <c r="A273" s="2">
        <v>44133</v>
      </c>
      <c r="B273" t="s">
        <v>18</v>
      </c>
      <c r="C273" t="s">
        <v>19</v>
      </c>
      <c r="D273">
        <v>28400</v>
      </c>
    </row>
    <row r="274" spans="1:4" x14ac:dyDescent="0.25">
      <c r="A274" s="2">
        <v>44134</v>
      </c>
      <c r="B274" t="s">
        <v>18</v>
      </c>
      <c r="C274" t="s">
        <v>19</v>
      </c>
      <c r="D274">
        <v>28660</v>
      </c>
    </row>
    <row r="275" spans="1:4" x14ac:dyDescent="0.25">
      <c r="A275" s="2">
        <v>44135</v>
      </c>
      <c r="B275" t="s">
        <v>18</v>
      </c>
      <c r="C275" t="s">
        <v>19</v>
      </c>
      <c r="D275">
        <v>28851</v>
      </c>
    </row>
    <row r="276" spans="1:4" x14ac:dyDescent="0.25">
      <c r="A276" s="2">
        <v>44136</v>
      </c>
      <c r="B276" t="s">
        <v>18</v>
      </c>
      <c r="C276" t="s">
        <v>19</v>
      </c>
      <c r="D276">
        <v>29031</v>
      </c>
    </row>
    <row r="277" spans="1:4" x14ac:dyDescent="0.25">
      <c r="A277" s="2">
        <v>44137</v>
      </c>
      <c r="B277" t="s">
        <v>18</v>
      </c>
      <c r="C277" t="s">
        <v>19</v>
      </c>
      <c r="D277">
        <v>29166</v>
      </c>
    </row>
    <row r="278" spans="1:4" x14ac:dyDescent="0.25">
      <c r="A278" s="2">
        <v>44138</v>
      </c>
      <c r="B278" t="s">
        <v>18</v>
      </c>
      <c r="C278" t="s">
        <v>19</v>
      </c>
      <c r="D278">
        <v>29269</v>
      </c>
    </row>
    <row r="279" spans="1:4" x14ac:dyDescent="0.25">
      <c r="A279" s="2">
        <v>44139</v>
      </c>
      <c r="B279" t="s">
        <v>18</v>
      </c>
      <c r="C279" t="s">
        <v>19</v>
      </c>
      <c r="D279">
        <v>29474</v>
      </c>
    </row>
    <row r="280" spans="1:4" x14ac:dyDescent="0.25">
      <c r="A280" s="2">
        <v>44140</v>
      </c>
      <c r="B280" t="s">
        <v>18</v>
      </c>
      <c r="C280" t="s">
        <v>19</v>
      </c>
      <c r="D280">
        <v>29726</v>
      </c>
    </row>
    <row r="281" spans="1:4" x14ac:dyDescent="0.25">
      <c r="A281" s="2">
        <v>44141</v>
      </c>
      <c r="B281" t="s">
        <v>18</v>
      </c>
      <c r="C281" t="s">
        <v>19</v>
      </c>
      <c r="D281">
        <v>30062</v>
      </c>
    </row>
    <row r="282" spans="1:4" x14ac:dyDescent="0.25">
      <c r="A282" s="2">
        <v>44142</v>
      </c>
      <c r="B282" t="s">
        <v>18</v>
      </c>
      <c r="C282" t="s">
        <v>19</v>
      </c>
      <c r="D282">
        <v>30359</v>
      </c>
    </row>
    <row r="283" spans="1:4" x14ac:dyDescent="0.25">
      <c r="A283" s="2">
        <v>44143</v>
      </c>
      <c r="B283" t="s">
        <v>18</v>
      </c>
      <c r="C283" t="s">
        <v>19</v>
      </c>
      <c r="D283">
        <v>30677</v>
      </c>
    </row>
    <row r="284" spans="1:4" x14ac:dyDescent="0.25">
      <c r="A284" s="2">
        <v>44144</v>
      </c>
      <c r="B284" t="s">
        <v>18</v>
      </c>
      <c r="C284" t="s">
        <v>19</v>
      </c>
      <c r="D284">
        <v>30857</v>
      </c>
    </row>
    <row r="285" spans="1:4" x14ac:dyDescent="0.25">
      <c r="A285" s="2">
        <v>44145</v>
      </c>
      <c r="B285" t="s">
        <v>18</v>
      </c>
      <c r="C285" t="s">
        <v>19</v>
      </c>
      <c r="D285">
        <v>31158</v>
      </c>
    </row>
    <row r="286" spans="1:4" x14ac:dyDescent="0.25">
      <c r="A286" s="2">
        <v>44146</v>
      </c>
      <c r="B286" t="s">
        <v>18</v>
      </c>
      <c r="C286" t="s">
        <v>19</v>
      </c>
      <c r="D286">
        <v>31454</v>
      </c>
    </row>
    <row r="287" spans="1:4" x14ac:dyDescent="0.25">
      <c r="A287" s="2">
        <v>44147</v>
      </c>
      <c r="B287" t="s">
        <v>18</v>
      </c>
      <c r="C287" t="s">
        <v>19</v>
      </c>
      <c r="D287">
        <v>31791</v>
      </c>
    </row>
    <row r="288" spans="1:4" x14ac:dyDescent="0.25">
      <c r="A288" s="2">
        <v>44148</v>
      </c>
      <c r="B288" t="s">
        <v>18</v>
      </c>
      <c r="C288" t="s">
        <v>19</v>
      </c>
      <c r="D288">
        <v>32188</v>
      </c>
    </row>
    <row r="289" spans="1:4" x14ac:dyDescent="0.25">
      <c r="A289" s="2">
        <v>44149</v>
      </c>
      <c r="B289" t="s">
        <v>18</v>
      </c>
      <c r="C289" t="s">
        <v>19</v>
      </c>
      <c r="D289">
        <v>32561</v>
      </c>
    </row>
    <row r="290" spans="1:4" x14ac:dyDescent="0.25">
      <c r="A290" s="2">
        <v>44150</v>
      </c>
      <c r="B290" t="s">
        <v>18</v>
      </c>
      <c r="C290" t="s">
        <v>19</v>
      </c>
      <c r="D290">
        <v>32792</v>
      </c>
    </row>
    <row r="291" spans="1:4" x14ac:dyDescent="0.25">
      <c r="A291" s="2">
        <v>44151</v>
      </c>
      <c r="B291" t="s">
        <v>18</v>
      </c>
      <c r="C291" t="s">
        <v>19</v>
      </c>
      <c r="D291">
        <v>33106</v>
      </c>
    </row>
    <row r="292" spans="1:4" x14ac:dyDescent="0.25">
      <c r="A292" s="2">
        <v>44152</v>
      </c>
      <c r="B292" t="s">
        <v>18</v>
      </c>
      <c r="C292" t="s">
        <v>19</v>
      </c>
      <c r="D292">
        <v>33366</v>
      </c>
    </row>
    <row r="293" spans="1:4" x14ac:dyDescent="0.25">
      <c r="A293" s="2">
        <v>44153</v>
      </c>
      <c r="B293" t="s">
        <v>18</v>
      </c>
      <c r="C293" t="s">
        <v>19</v>
      </c>
      <c r="D293">
        <v>33695</v>
      </c>
    </row>
    <row r="294" spans="1:4" x14ac:dyDescent="0.25">
      <c r="A294" s="2">
        <v>44154</v>
      </c>
      <c r="B294" t="s">
        <v>18</v>
      </c>
      <c r="C294" t="s">
        <v>19</v>
      </c>
      <c r="D294">
        <v>33994</v>
      </c>
    </row>
    <row r="295" spans="1:4" x14ac:dyDescent="0.25">
      <c r="A295" s="2">
        <v>44155</v>
      </c>
      <c r="B295" t="s">
        <v>18</v>
      </c>
      <c r="C295" t="s">
        <v>19</v>
      </c>
      <c r="D295">
        <v>34270</v>
      </c>
    </row>
    <row r="296" spans="1:4" x14ac:dyDescent="0.25">
      <c r="A296" s="2">
        <v>44156</v>
      </c>
      <c r="B296" t="s">
        <v>18</v>
      </c>
      <c r="C296" t="s">
        <v>19</v>
      </c>
      <c r="D296">
        <v>34584</v>
      </c>
    </row>
    <row r="297" spans="1:4" x14ac:dyDescent="0.25">
      <c r="A297" s="2">
        <v>44157</v>
      </c>
      <c r="D297">
        <f>_xlfn.FORECAST.LINEAR(A297,D2:$D$296,A2:$A$296)</f>
        <v>33153.880041508004</v>
      </c>
    </row>
    <row r="298" spans="1:4" x14ac:dyDescent="0.25">
      <c r="A298" s="2">
        <v>44158</v>
      </c>
      <c r="D298">
        <f>_xlfn.FORECAST.LINEAR(A298,D3:$D$296,A3:$A$296)</f>
        <v>33271.489513688721</v>
      </c>
    </row>
    <row r="299" spans="1:4" x14ac:dyDescent="0.25">
      <c r="A299" s="2">
        <v>44159</v>
      </c>
      <c r="D299">
        <f>_xlfn.FORECAST.LINEAR(A299,D4:$D$296,A4:$A$296)</f>
        <v>33388.42753188964</v>
      </c>
    </row>
    <row r="300" spans="1:4" x14ac:dyDescent="0.25">
      <c r="A300" s="2">
        <v>44160</v>
      </c>
      <c r="D300">
        <f>_xlfn.FORECAST.LINEAR(A300,D5:$D$296,A5:$A$296)</f>
        <v>33504.656405426562</v>
      </c>
    </row>
    <row r="301" spans="1:4" x14ac:dyDescent="0.25">
      <c r="A301" s="2">
        <v>44161</v>
      </c>
      <c r="D301">
        <f>_xlfn.FORECAST.LINEAR(A301,D6:$D$296,A6:$A$296)</f>
        <v>33620.137284980156</v>
      </c>
    </row>
    <row r="302" spans="1:4" x14ac:dyDescent="0.25">
      <c r="A302" s="2">
        <v>44162</v>
      </c>
      <c r="D302">
        <f>_xlfn.FORECAST.LINEAR(A302,D7:$D$296,A7:$A$296)</f>
        <v>33734.830127793364</v>
      </c>
    </row>
    <row r="303" spans="1:4" x14ac:dyDescent="0.25">
      <c r="A303" s="2">
        <v>44163</v>
      </c>
      <c r="D303">
        <f>_xlfn.FORECAST.LINEAR(A303,D8:$D$296,A8:$A$296)</f>
        <v>33848.69366175402</v>
      </c>
    </row>
    <row r="304" spans="1:4" x14ac:dyDescent="0.25">
      <c r="A304" s="2">
        <v>44164</v>
      </c>
      <c r="D304">
        <f>_xlfn.FORECAST.LINEAR(A304,D9:$D$296,A9:$A$296)</f>
        <v>33961.685348338448</v>
      </c>
    </row>
    <row r="305" spans="1:4" x14ac:dyDescent="0.25">
      <c r="A305" s="2">
        <v>44165</v>
      </c>
      <c r="D305">
        <f>_xlfn.FORECAST.LINEAR(A305,D10:$D$296,A10:$A$296)</f>
        <v>34073.761344346218</v>
      </c>
    </row>
    <row r="306" spans="1:4" x14ac:dyDescent="0.25">
      <c r="A306" s="2">
        <v>44166</v>
      </c>
      <c r="D306">
        <f>_xlfn.FORECAST.LINEAR(A306,D11:$D$296,A11:$A$296)</f>
        <v>34184.876462433487</v>
      </c>
    </row>
    <row r="307" spans="1:4" x14ac:dyDescent="0.25">
      <c r="A307" s="2">
        <v>44167</v>
      </c>
      <c r="D307">
        <f>_xlfn.FORECAST.LINEAR(A307,D12:$D$296,A12:$A$296)</f>
        <v>34294.984130349942</v>
      </c>
    </row>
    <row r="308" spans="1:4" x14ac:dyDescent="0.25">
      <c r="A308" s="2">
        <v>44168</v>
      </c>
      <c r="D308">
        <f>_xlfn.FORECAST.LINEAR(A308,D13:$D$296,A13:$A$296)</f>
        <v>34404.036348872818</v>
      </c>
    </row>
    <row r="309" spans="1:4" x14ac:dyDescent="0.25">
      <c r="A309" s="2">
        <v>44169</v>
      </c>
      <c r="D309">
        <f>_xlfn.FORECAST.LINEAR(A309,D14:$D$296,A14:$A$296)</f>
        <v>34511.983648375608</v>
      </c>
    </row>
    <row r="310" spans="1:4" x14ac:dyDescent="0.25">
      <c r="A310" s="2">
        <v>44170</v>
      </c>
      <c r="D310">
        <f>_xlfn.FORECAST.LINEAR(A310,D15:$D$296,A15:$A$296)</f>
        <v>34618.775043983944</v>
      </c>
    </row>
    <row r="311" spans="1:4" x14ac:dyDescent="0.25">
      <c r="A311" s="2">
        <v>44171</v>
      </c>
      <c r="D311">
        <f>_xlfn.FORECAST.LINEAR(A311,D16:$D$296,A16:$A$296)</f>
        <v>34724.35798927024</v>
      </c>
    </row>
    <row r="312" spans="1:4" x14ac:dyDescent="0.25">
      <c r="A312" s="2">
        <v>44172</v>
      </c>
      <c r="D312">
        <f>_xlfn.FORECAST.LINEAR(A312,D17:$D$296,A17:$A$296)</f>
        <v>34828.678328441456</v>
      </c>
    </row>
    <row r="313" spans="1:4" x14ac:dyDescent="0.25">
      <c r="A313" s="2">
        <v>44173</v>
      </c>
      <c r="D313">
        <f>_xlfn.FORECAST.LINEAR(A313,D18:$D$296,A18:$A$296)</f>
        <v>34931.680246953852</v>
      </c>
    </row>
    <row r="314" spans="1:4" x14ac:dyDescent="0.25">
      <c r="A314" s="2">
        <v>44174</v>
      </c>
      <c r="D314">
        <f>_xlfn.FORECAST.LINEAR(A314,D19:$D$296,A19:$A$296)</f>
        <v>35033.306220517494</v>
      </c>
    </row>
    <row r="315" spans="1:4" x14ac:dyDescent="0.25">
      <c r="A315" s="2">
        <v>44175</v>
      </c>
      <c r="D315">
        <f>_xlfn.FORECAST.LINEAR(A315,D20:$D$296,A20:$A$296)</f>
        <v>35133.496962405741</v>
      </c>
    </row>
    <row r="316" spans="1:4" x14ac:dyDescent="0.25">
      <c r="A316" s="2">
        <v>44176</v>
      </c>
      <c r="D316">
        <f>_xlfn.FORECAST.LINEAR(A316,D21:$D$296,A21:$A$296)</f>
        <v>35232.19136903435</v>
      </c>
    </row>
    <row r="317" spans="1:4" x14ac:dyDescent="0.25">
      <c r="A317" s="2">
        <v>44177</v>
      </c>
      <c r="D317">
        <f>_xlfn.FORECAST.LINEAR(A317,D22:$D$296,A22:$A$296)</f>
        <v>35329.326463748701</v>
      </c>
    </row>
    <row r="318" spans="1:4" x14ac:dyDescent="0.25">
      <c r="A318" s="2">
        <v>44178</v>
      </c>
      <c r="D318">
        <f>_xlfn.FORECAST.LINEAR(A318,D23:$D$296,A23:$A$296)</f>
        <v>35424.837338718586</v>
      </c>
    </row>
    <row r="319" spans="1:4" x14ac:dyDescent="0.25">
      <c r="A319" s="2">
        <v>44179</v>
      </c>
      <c r="D319">
        <f>_xlfn.FORECAST.LINEAR(A319,D24:$D$296,A24:$A$296)</f>
        <v>35518.657094926573</v>
      </c>
    </row>
    <row r="320" spans="1:4" x14ac:dyDescent="0.25">
      <c r="A320" s="2">
        <v>44180</v>
      </c>
      <c r="D320">
        <f>_xlfn.FORECAST.LINEAR(A320,D25:$D$296,A25:$A$296)</f>
        <v>35610.716780127026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82"/>
  <sheetViews>
    <sheetView topLeftCell="A250" workbookViewId="0">
      <selection activeCell="D282" sqref="D282"/>
    </sheetView>
  </sheetViews>
  <sheetFormatPr defaultRowHeight="15" x14ac:dyDescent="0.25"/>
  <cols>
    <col min="1" max="1" width="10.4257812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s="2">
        <v>43900</v>
      </c>
      <c r="B2" t="s">
        <v>20</v>
      </c>
      <c r="C2" t="s">
        <v>16</v>
      </c>
      <c r="D2">
        <v>2</v>
      </c>
    </row>
    <row r="3" spans="1:4" x14ac:dyDescent="0.25">
      <c r="A3" s="2">
        <v>43901</v>
      </c>
      <c r="B3" t="s">
        <v>20</v>
      </c>
      <c r="C3" t="s">
        <v>16</v>
      </c>
      <c r="D3">
        <v>3</v>
      </c>
    </row>
    <row r="4" spans="1:4" x14ac:dyDescent="0.25">
      <c r="A4" s="2">
        <v>43902</v>
      </c>
      <c r="B4" t="s">
        <v>20</v>
      </c>
      <c r="C4" t="s">
        <v>16</v>
      </c>
      <c r="D4">
        <v>8</v>
      </c>
    </row>
    <row r="5" spans="1:4" x14ac:dyDescent="0.25">
      <c r="A5" s="2">
        <v>43903</v>
      </c>
      <c r="B5" t="s">
        <v>20</v>
      </c>
      <c r="C5" t="s">
        <v>16</v>
      </c>
      <c r="D5">
        <v>9</v>
      </c>
    </row>
    <row r="6" spans="1:4" x14ac:dyDescent="0.25">
      <c r="A6" s="2">
        <v>43904</v>
      </c>
      <c r="B6" t="s">
        <v>20</v>
      </c>
      <c r="C6" t="s">
        <v>16</v>
      </c>
      <c r="D6">
        <v>11</v>
      </c>
    </row>
    <row r="7" spans="1:4" x14ac:dyDescent="0.25">
      <c r="A7" s="2">
        <v>43905</v>
      </c>
      <c r="B7" t="s">
        <v>20</v>
      </c>
      <c r="C7" t="s">
        <v>16</v>
      </c>
      <c r="D7">
        <v>14</v>
      </c>
    </row>
    <row r="8" spans="1:4" x14ac:dyDescent="0.25">
      <c r="A8" s="2">
        <v>43906</v>
      </c>
      <c r="B8" t="s">
        <v>20</v>
      </c>
      <c r="C8" t="s">
        <v>16</v>
      </c>
      <c r="D8">
        <v>14</v>
      </c>
    </row>
    <row r="9" spans="1:4" x14ac:dyDescent="0.25">
      <c r="A9" s="2">
        <v>43907</v>
      </c>
      <c r="B9" t="s">
        <v>20</v>
      </c>
      <c r="C9" t="s">
        <v>16</v>
      </c>
      <c r="D9">
        <v>23</v>
      </c>
    </row>
    <row r="10" spans="1:4" x14ac:dyDescent="0.25">
      <c r="A10" s="2">
        <v>43908</v>
      </c>
      <c r="B10" t="s">
        <v>20</v>
      </c>
      <c r="C10" t="s">
        <v>16</v>
      </c>
      <c r="D10">
        <v>34</v>
      </c>
    </row>
    <row r="11" spans="1:4" x14ac:dyDescent="0.25">
      <c r="A11" s="2">
        <v>43909</v>
      </c>
      <c r="B11" t="s">
        <v>20</v>
      </c>
      <c r="C11" t="s">
        <v>16</v>
      </c>
      <c r="D11">
        <v>56</v>
      </c>
    </row>
    <row r="12" spans="1:4" x14ac:dyDescent="0.25">
      <c r="A12" s="2">
        <v>43910</v>
      </c>
      <c r="B12" t="s">
        <v>20</v>
      </c>
      <c r="C12" t="s">
        <v>16</v>
      </c>
      <c r="D12">
        <v>74</v>
      </c>
    </row>
    <row r="13" spans="1:4" x14ac:dyDescent="0.25">
      <c r="A13" s="2">
        <v>43911</v>
      </c>
      <c r="B13" t="s">
        <v>20</v>
      </c>
      <c r="C13" t="s">
        <v>16</v>
      </c>
      <c r="D13">
        <v>95</v>
      </c>
    </row>
    <row r="14" spans="1:4" x14ac:dyDescent="0.25">
      <c r="A14" s="2">
        <v>43912</v>
      </c>
      <c r="B14" t="s">
        <v>20</v>
      </c>
      <c r="C14" t="s">
        <v>16</v>
      </c>
      <c r="D14">
        <v>132</v>
      </c>
    </row>
    <row r="15" spans="1:4" x14ac:dyDescent="0.25">
      <c r="A15" s="2">
        <v>43913</v>
      </c>
      <c r="B15" t="s">
        <v>20</v>
      </c>
      <c r="C15" t="s">
        <v>16</v>
      </c>
      <c r="D15">
        <v>159</v>
      </c>
    </row>
    <row r="16" spans="1:4" x14ac:dyDescent="0.25">
      <c r="A16" s="2">
        <v>43914</v>
      </c>
      <c r="B16" t="s">
        <v>20</v>
      </c>
      <c r="C16" t="s">
        <v>16</v>
      </c>
      <c r="D16">
        <v>169</v>
      </c>
    </row>
    <row r="17" spans="1:4" x14ac:dyDescent="0.25">
      <c r="A17" s="2">
        <v>43915</v>
      </c>
      <c r="B17" t="s">
        <v>20</v>
      </c>
      <c r="C17" t="s">
        <v>16</v>
      </c>
      <c r="D17">
        <v>169</v>
      </c>
    </row>
    <row r="18" spans="1:4" x14ac:dyDescent="0.25">
      <c r="A18" s="2">
        <v>43916</v>
      </c>
      <c r="B18" t="s">
        <v>20</v>
      </c>
      <c r="C18" t="s">
        <v>16</v>
      </c>
      <c r="D18">
        <v>303</v>
      </c>
    </row>
    <row r="19" spans="1:4" x14ac:dyDescent="0.25">
      <c r="A19" s="2">
        <v>43917</v>
      </c>
      <c r="B19" t="s">
        <v>20</v>
      </c>
      <c r="C19" t="s">
        <v>16</v>
      </c>
      <c r="D19">
        <v>367</v>
      </c>
    </row>
    <row r="20" spans="1:4" x14ac:dyDescent="0.25">
      <c r="A20" s="2">
        <v>43918</v>
      </c>
      <c r="B20" t="s">
        <v>20</v>
      </c>
      <c r="C20" t="s">
        <v>16</v>
      </c>
      <c r="D20">
        <v>439</v>
      </c>
    </row>
    <row r="21" spans="1:4" x14ac:dyDescent="0.25">
      <c r="A21" s="2">
        <v>43919</v>
      </c>
      <c r="B21" t="s">
        <v>20</v>
      </c>
      <c r="C21" t="s">
        <v>16</v>
      </c>
      <c r="D21">
        <v>443</v>
      </c>
    </row>
    <row r="22" spans="1:4" x14ac:dyDescent="0.25">
      <c r="A22" s="2">
        <v>43920</v>
      </c>
      <c r="B22" t="s">
        <v>20</v>
      </c>
      <c r="C22" t="s">
        <v>16</v>
      </c>
      <c r="D22">
        <v>549</v>
      </c>
    </row>
    <row r="23" spans="1:4" x14ac:dyDescent="0.25">
      <c r="A23" s="2">
        <v>43921</v>
      </c>
      <c r="B23" t="s">
        <v>20</v>
      </c>
      <c r="C23" t="s">
        <v>16</v>
      </c>
      <c r="D23">
        <v>631</v>
      </c>
    </row>
    <row r="24" spans="1:4" x14ac:dyDescent="0.25">
      <c r="A24" s="2">
        <v>43922</v>
      </c>
      <c r="B24" t="s">
        <v>20</v>
      </c>
      <c r="C24" t="s">
        <v>16</v>
      </c>
      <c r="D24">
        <v>731</v>
      </c>
    </row>
    <row r="25" spans="1:4" x14ac:dyDescent="0.25">
      <c r="A25" s="2">
        <v>43923</v>
      </c>
      <c r="B25" t="s">
        <v>20</v>
      </c>
      <c r="C25" t="s">
        <v>16</v>
      </c>
      <c r="D25">
        <v>831</v>
      </c>
    </row>
    <row r="26" spans="1:4" x14ac:dyDescent="0.25">
      <c r="A26" s="2">
        <v>43924</v>
      </c>
      <c r="B26" t="s">
        <v>20</v>
      </c>
      <c r="C26" t="s">
        <v>16</v>
      </c>
      <c r="D26">
        <v>921</v>
      </c>
    </row>
    <row r="27" spans="1:4" x14ac:dyDescent="0.25">
      <c r="A27" s="2">
        <v>43925</v>
      </c>
      <c r="B27" t="s">
        <v>20</v>
      </c>
      <c r="C27" t="s">
        <v>16</v>
      </c>
      <c r="D27">
        <v>1015</v>
      </c>
    </row>
    <row r="28" spans="1:4" x14ac:dyDescent="0.25">
      <c r="A28" s="2">
        <v>43926</v>
      </c>
      <c r="B28" t="s">
        <v>20</v>
      </c>
      <c r="C28" t="s">
        <v>16</v>
      </c>
      <c r="D28">
        <v>1112</v>
      </c>
    </row>
    <row r="29" spans="1:4" x14ac:dyDescent="0.25">
      <c r="A29" s="2">
        <v>43927</v>
      </c>
      <c r="B29" t="s">
        <v>20</v>
      </c>
      <c r="C29" t="s">
        <v>16</v>
      </c>
      <c r="D29">
        <v>1155</v>
      </c>
    </row>
    <row r="30" spans="1:4" x14ac:dyDescent="0.25">
      <c r="A30" s="2">
        <v>43928</v>
      </c>
      <c r="B30" t="s">
        <v>20</v>
      </c>
      <c r="C30" t="s">
        <v>16</v>
      </c>
      <c r="D30">
        <v>1261</v>
      </c>
    </row>
    <row r="31" spans="1:4" x14ac:dyDescent="0.25">
      <c r="A31" s="2">
        <v>43929</v>
      </c>
      <c r="B31" t="s">
        <v>20</v>
      </c>
      <c r="C31" t="s">
        <v>16</v>
      </c>
      <c r="D31">
        <v>1324</v>
      </c>
    </row>
    <row r="32" spans="1:4" x14ac:dyDescent="0.25">
      <c r="A32" s="2">
        <v>43930</v>
      </c>
      <c r="B32" t="s">
        <v>20</v>
      </c>
      <c r="C32" t="s">
        <v>16</v>
      </c>
      <c r="D32">
        <v>1432</v>
      </c>
    </row>
    <row r="33" spans="1:4" x14ac:dyDescent="0.25">
      <c r="A33" s="2">
        <v>43931</v>
      </c>
      <c r="B33" t="s">
        <v>20</v>
      </c>
      <c r="C33" t="s">
        <v>16</v>
      </c>
      <c r="D33">
        <v>1537</v>
      </c>
    </row>
    <row r="34" spans="1:4" x14ac:dyDescent="0.25">
      <c r="A34" s="2">
        <v>43932</v>
      </c>
      <c r="B34" t="s">
        <v>20</v>
      </c>
      <c r="C34" t="s">
        <v>16</v>
      </c>
      <c r="D34">
        <v>1648</v>
      </c>
    </row>
    <row r="35" spans="1:4" x14ac:dyDescent="0.25">
      <c r="A35" s="2">
        <v>43933</v>
      </c>
      <c r="B35" t="s">
        <v>20</v>
      </c>
      <c r="C35" t="s">
        <v>16</v>
      </c>
      <c r="D35">
        <v>1723</v>
      </c>
    </row>
    <row r="36" spans="1:4" x14ac:dyDescent="0.25">
      <c r="A36" s="2">
        <v>43934</v>
      </c>
      <c r="B36" t="s">
        <v>20</v>
      </c>
      <c r="C36" t="s">
        <v>16</v>
      </c>
      <c r="D36">
        <v>1788</v>
      </c>
    </row>
    <row r="37" spans="1:4" x14ac:dyDescent="0.25">
      <c r="A37" s="2">
        <v>43935</v>
      </c>
      <c r="B37" t="s">
        <v>20</v>
      </c>
      <c r="C37" t="s">
        <v>16</v>
      </c>
      <c r="D37">
        <v>1877</v>
      </c>
    </row>
    <row r="38" spans="1:4" x14ac:dyDescent="0.25">
      <c r="A38" s="2">
        <v>43936</v>
      </c>
      <c r="B38" t="s">
        <v>20</v>
      </c>
      <c r="C38" t="s">
        <v>16</v>
      </c>
      <c r="D38">
        <v>1986</v>
      </c>
    </row>
    <row r="39" spans="1:4" x14ac:dyDescent="0.25">
      <c r="A39" s="2">
        <v>43937</v>
      </c>
      <c r="B39" t="s">
        <v>20</v>
      </c>
      <c r="C39" t="s">
        <v>16</v>
      </c>
      <c r="D39">
        <v>2066</v>
      </c>
    </row>
    <row r="40" spans="1:4" x14ac:dyDescent="0.25">
      <c r="A40" s="2">
        <v>43938</v>
      </c>
      <c r="B40" t="s">
        <v>20</v>
      </c>
      <c r="C40" t="s">
        <v>16</v>
      </c>
      <c r="D40">
        <v>2190</v>
      </c>
    </row>
    <row r="41" spans="1:4" x14ac:dyDescent="0.25">
      <c r="A41" s="2">
        <v>43939</v>
      </c>
      <c r="B41" t="s">
        <v>20</v>
      </c>
      <c r="C41" t="s">
        <v>16</v>
      </c>
      <c r="D41">
        <v>2324</v>
      </c>
    </row>
    <row r="42" spans="1:4" x14ac:dyDescent="0.25">
      <c r="A42" s="2">
        <v>43940</v>
      </c>
      <c r="B42" t="s">
        <v>20</v>
      </c>
      <c r="C42" t="s">
        <v>16</v>
      </c>
      <c r="D42">
        <v>2428</v>
      </c>
    </row>
    <row r="43" spans="1:4" x14ac:dyDescent="0.25">
      <c r="A43" s="2">
        <v>43941</v>
      </c>
      <c r="B43" t="s">
        <v>20</v>
      </c>
      <c r="C43" t="s">
        <v>16</v>
      </c>
      <c r="D43">
        <v>2512</v>
      </c>
    </row>
    <row r="44" spans="1:4" x14ac:dyDescent="0.25">
      <c r="A44" s="2">
        <v>43942</v>
      </c>
      <c r="B44" t="s">
        <v>20</v>
      </c>
      <c r="C44" t="s">
        <v>16</v>
      </c>
      <c r="D44">
        <v>2602</v>
      </c>
    </row>
    <row r="45" spans="1:4" x14ac:dyDescent="0.25">
      <c r="A45" s="2">
        <v>43943</v>
      </c>
      <c r="B45" t="s">
        <v>20</v>
      </c>
      <c r="C45" t="s">
        <v>16</v>
      </c>
      <c r="D45">
        <v>2683</v>
      </c>
    </row>
    <row r="46" spans="1:4" x14ac:dyDescent="0.25">
      <c r="A46" s="2">
        <v>43944</v>
      </c>
      <c r="B46" t="s">
        <v>20</v>
      </c>
      <c r="C46" t="s">
        <v>16</v>
      </c>
      <c r="D46">
        <v>2763</v>
      </c>
    </row>
    <row r="47" spans="1:4" x14ac:dyDescent="0.25">
      <c r="A47" s="2">
        <v>43945</v>
      </c>
      <c r="B47" t="s">
        <v>20</v>
      </c>
      <c r="C47" t="s">
        <v>16</v>
      </c>
      <c r="D47">
        <v>2834</v>
      </c>
    </row>
    <row r="48" spans="1:4" x14ac:dyDescent="0.25">
      <c r="A48" s="2">
        <v>43946</v>
      </c>
      <c r="B48" t="s">
        <v>20</v>
      </c>
      <c r="C48" t="s">
        <v>16</v>
      </c>
      <c r="D48">
        <v>2909</v>
      </c>
    </row>
    <row r="49" spans="1:4" x14ac:dyDescent="0.25">
      <c r="A49" s="2">
        <v>43947</v>
      </c>
      <c r="B49" t="s">
        <v>20</v>
      </c>
      <c r="C49" t="s">
        <v>16</v>
      </c>
      <c r="D49">
        <v>3014</v>
      </c>
    </row>
    <row r="50" spans="1:4" x14ac:dyDescent="0.25">
      <c r="A50" s="2">
        <v>43948</v>
      </c>
      <c r="B50" t="s">
        <v>20</v>
      </c>
      <c r="C50" t="s">
        <v>16</v>
      </c>
      <c r="D50">
        <v>3105</v>
      </c>
    </row>
    <row r="51" spans="1:4" x14ac:dyDescent="0.25">
      <c r="A51" s="2">
        <v>43949</v>
      </c>
      <c r="B51" t="s">
        <v>20</v>
      </c>
      <c r="C51" t="s">
        <v>16</v>
      </c>
      <c r="D51">
        <v>3240</v>
      </c>
    </row>
    <row r="52" spans="1:4" x14ac:dyDescent="0.25">
      <c r="A52" s="2">
        <v>43950</v>
      </c>
      <c r="B52" t="s">
        <v>20</v>
      </c>
      <c r="C52" t="s">
        <v>16</v>
      </c>
      <c r="D52">
        <v>3352</v>
      </c>
    </row>
    <row r="53" spans="1:4" x14ac:dyDescent="0.25">
      <c r="A53" s="2">
        <v>43951</v>
      </c>
      <c r="B53" t="s">
        <v>20</v>
      </c>
      <c r="C53" t="s">
        <v>16</v>
      </c>
      <c r="D53">
        <v>3531</v>
      </c>
    </row>
    <row r="54" spans="1:4" x14ac:dyDescent="0.25">
      <c r="A54" s="2">
        <v>43952</v>
      </c>
      <c r="B54" t="s">
        <v>20</v>
      </c>
      <c r="C54" t="s">
        <v>16</v>
      </c>
      <c r="D54">
        <v>3718</v>
      </c>
    </row>
    <row r="55" spans="1:4" x14ac:dyDescent="0.25">
      <c r="A55" s="2">
        <v>43953</v>
      </c>
      <c r="B55" t="s">
        <v>20</v>
      </c>
      <c r="C55" t="s">
        <v>16</v>
      </c>
      <c r="D55">
        <v>3899</v>
      </c>
    </row>
    <row r="56" spans="1:4" x14ac:dyDescent="0.25">
      <c r="A56" s="2">
        <v>43954</v>
      </c>
      <c r="B56" t="s">
        <v>20</v>
      </c>
      <c r="C56" t="s">
        <v>16</v>
      </c>
      <c r="D56">
        <v>4133</v>
      </c>
    </row>
    <row r="57" spans="1:4" x14ac:dyDescent="0.25">
      <c r="A57" s="2">
        <v>43955</v>
      </c>
      <c r="B57" t="s">
        <v>20</v>
      </c>
      <c r="C57" t="s">
        <v>16</v>
      </c>
      <c r="D57">
        <v>4370</v>
      </c>
    </row>
    <row r="58" spans="1:4" x14ac:dyDescent="0.25">
      <c r="A58" s="2">
        <v>43956</v>
      </c>
      <c r="B58" t="s">
        <v>20</v>
      </c>
      <c r="C58" t="s">
        <v>16</v>
      </c>
      <c r="D58">
        <v>4623</v>
      </c>
    </row>
    <row r="59" spans="1:4" x14ac:dyDescent="0.25">
      <c r="A59" s="2">
        <v>43957</v>
      </c>
      <c r="B59" t="s">
        <v>20</v>
      </c>
      <c r="C59" t="s">
        <v>16</v>
      </c>
      <c r="D59">
        <v>4869</v>
      </c>
    </row>
    <row r="60" spans="1:4" x14ac:dyDescent="0.25">
      <c r="A60" s="2">
        <v>43958</v>
      </c>
      <c r="B60" t="s">
        <v>20</v>
      </c>
      <c r="C60" t="s">
        <v>16</v>
      </c>
      <c r="D60">
        <v>5120</v>
      </c>
    </row>
    <row r="61" spans="1:4" x14ac:dyDescent="0.25">
      <c r="A61" s="2">
        <v>43959</v>
      </c>
      <c r="B61" t="s">
        <v>20</v>
      </c>
      <c r="C61" t="s">
        <v>16</v>
      </c>
      <c r="D61">
        <v>5369</v>
      </c>
    </row>
    <row r="62" spans="1:4" x14ac:dyDescent="0.25">
      <c r="A62" s="2">
        <v>43960</v>
      </c>
      <c r="B62" t="s">
        <v>20</v>
      </c>
      <c r="C62" t="s">
        <v>16</v>
      </c>
      <c r="D62">
        <v>5619</v>
      </c>
    </row>
    <row r="63" spans="1:4" x14ac:dyDescent="0.25">
      <c r="A63" s="2">
        <v>43961</v>
      </c>
      <c r="B63" t="s">
        <v>20</v>
      </c>
      <c r="C63" t="s">
        <v>16</v>
      </c>
      <c r="D63">
        <v>5870</v>
      </c>
    </row>
    <row r="64" spans="1:4" x14ac:dyDescent="0.25">
      <c r="A64" s="2">
        <v>43962</v>
      </c>
      <c r="B64" t="s">
        <v>20</v>
      </c>
      <c r="C64" t="s">
        <v>16</v>
      </c>
      <c r="D64">
        <v>6123</v>
      </c>
    </row>
    <row r="65" spans="1:4" x14ac:dyDescent="0.25">
      <c r="A65" s="2">
        <v>43963</v>
      </c>
      <c r="B65" t="s">
        <v>20</v>
      </c>
      <c r="C65" t="s">
        <v>16</v>
      </c>
      <c r="D65">
        <v>6359</v>
      </c>
    </row>
    <row r="66" spans="1:4" x14ac:dyDescent="0.25">
      <c r="A66" s="2">
        <v>43964</v>
      </c>
      <c r="B66" t="s">
        <v>20</v>
      </c>
      <c r="C66" t="s">
        <v>16</v>
      </c>
      <c r="D66">
        <v>6602</v>
      </c>
    </row>
    <row r="67" spans="1:4" x14ac:dyDescent="0.25">
      <c r="A67" s="2">
        <v>43965</v>
      </c>
      <c r="B67" t="s">
        <v>20</v>
      </c>
      <c r="C67" t="s">
        <v>16</v>
      </c>
      <c r="D67">
        <v>6837</v>
      </c>
    </row>
    <row r="68" spans="1:4" x14ac:dyDescent="0.25">
      <c r="A68" s="2">
        <v>43966</v>
      </c>
      <c r="B68" t="s">
        <v>20</v>
      </c>
      <c r="C68" t="s">
        <v>16</v>
      </c>
      <c r="D68">
        <v>7036</v>
      </c>
    </row>
    <row r="69" spans="1:4" x14ac:dyDescent="0.25">
      <c r="A69" s="2">
        <v>43967</v>
      </c>
      <c r="B69" t="s">
        <v>20</v>
      </c>
      <c r="C69" t="s">
        <v>16</v>
      </c>
      <c r="D69">
        <v>7250</v>
      </c>
    </row>
    <row r="70" spans="1:4" x14ac:dyDescent="0.25">
      <c r="A70" s="2">
        <v>43968</v>
      </c>
      <c r="B70" t="s">
        <v>20</v>
      </c>
      <c r="C70" t="s">
        <v>16</v>
      </c>
      <c r="D70">
        <v>7455</v>
      </c>
    </row>
    <row r="71" spans="1:4" x14ac:dyDescent="0.25">
      <c r="A71" s="2">
        <v>43969</v>
      </c>
      <c r="B71" t="s">
        <v>20</v>
      </c>
      <c r="C71" t="s">
        <v>16</v>
      </c>
      <c r="D71">
        <v>7679</v>
      </c>
    </row>
    <row r="72" spans="1:4" x14ac:dyDescent="0.25">
      <c r="A72" s="2">
        <v>43970</v>
      </c>
      <c r="B72" t="s">
        <v>20</v>
      </c>
      <c r="C72" t="s">
        <v>16</v>
      </c>
      <c r="D72">
        <v>7904</v>
      </c>
    </row>
    <row r="73" spans="1:4" x14ac:dyDescent="0.25">
      <c r="A73" s="2">
        <v>43971</v>
      </c>
      <c r="B73" t="s">
        <v>20</v>
      </c>
      <c r="C73" t="s">
        <v>16</v>
      </c>
      <c r="D73">
        <v>8090</v>
      </c>
    </row>
    <row r="74" spans="1:4" x14ac:dyDescent="0.25">
      <c r="A74" s="2">
        <v>43972</v>
      </c>
      <c r="B74" t="s">
        <v>20</v>
      </c>
      <c r="C74" t="s">
        <v>16</v>
      </c>
      <c r="D74">
        <v>8273</v>
      </c>
    </row>
    <row r="75" spans="1:4" x14ac:dyDescent="0.25">
      <c r="A75" s="2">
        <v>43973</v>
      </c>
      <c r="B75" t="s">
        <v>20</v>
      </c>
      <c r="C75" t="s">
        <v>16</v>
      </c>
      <c r="D75">
        <v>8477</v>
      </c>
    </row>
    <row r="76" spans="1:4" x14ac:dyDescent="0.25">
      <c r="A76" s="2">
        <v>43974</v>
      </c>
      <c r="B76" t="s">
        <v>20</v>
      </c>
      <c r="C76" t="s">
        <v>16</v>
      </c>
      <c r="D76">
        <v>8649</v>
      </c>
    </row>
    <row r="77" spans="1:4" x14ac:dyDescent="0.25">
      <c r="A77" s="2">
        <v>43975</v>
      </c>
      <c r="B77" t="s">
        <v>20</v>
      </c>
      <c r="C77" t="s">
        <v>16</v>
      </c>
      <c r="D77">
        <v>8827</v>
      </c>
    </row>
    <row r="78" spans="1:4" x14ac:dyDescent="0.25">
      <c r="A78" s="2">
        <v>43976</v>
      </c>
      <c r="B78" t="s">
        <v>20</v>
      </c>
      <c r="C78" t="s">
        <v>16</v>
      </c>
      <c r="D78">
        <v>8998</v>
      </c>
    </row>
    <row r="79" spans="1:4" x14ac:dyDescent="0.25">
      <c r="A79" s="2">
        <v>43977</v>
      </c>
      <c r="B79" t="s">
        <v>20</v>
      </c>
      <c r="C79" t="s">
        <v>16</v>
      </c>
      <c r="D79">
        <v>9188</v>
      </c>
    </row>
    <row r="80" spans="1:4" x14ac:dyDescent="0.25">
      <c r="A80" s="2">
        <v>43978</v>
      </c>
      <c r="B80" t="s">
        <v>20</v>
      </c>
      <c r="C80" t="s">
        <v>16</v>
      </c>
      <c r="D80">
        <v>9385</v>
      </c>
    </row>
    <row r="81" spans="1:4" x14ac:dyDescent="0.25">
      <c r="A81" s="2">
        <v>43979</v>
      </c>
      <c r="B81" t="s">
        <v>20</v>
      </c>
      <c r="C81" t="s">
        <v>16</v>
      </c>
      <c r="D81">
        <v>9587</v>
      </c>
    </row>
    <row r="82" spans="1:4" x14ac:dyDescent="0.25">
      <c r="A82" s="2">
        <v>43980</v>
      </c>
      <c r="B82" t="s">
        <v>20</v>
      </c>
      <c r="C82" t="s">
        <v>16</v>
      </c>
      <c r="D82">
        <v>9787</v>
      </c>
    </row>
    <row r="83" spans="1:4" x14ac:dyDescent="0.25">
      <c r="A83" s="2">
        <v>43981</v>
      </c>
      <c r="B83" t="s">
        <v>20</v>
      </c>
      <c r="C83" t="s">
        <v>16</v>
      </c>
      <c r="D83">
        <v>10006</v>
      </c>
    </row>
    <row r="84" spans="1:4" x14ac:dyDescent="0.25">
      <c r="A84" s="2">
        <v>43982</v>
      </c>
      <c r="B84" t="s">
        <v>20</v>
      </c>
      <c r="C84" t="s">
        <v>16</v>
      </c>
      <c r="D84">
        <v>10234</v>
      </c>
    </row>
    <row r="85" spans="1:4" x14ac:dyDescent="0.25">
      <c r="A85" s="2">
        <v>43983</v>
      </c>
      <c r="B85" t="s">
        <v>20</v>
      </c>
      <c r="C85" t="s">
        <v>16</v>
      </c>
      <c r="D85">
        <v>10462</v>
      </c>
    </row>
    <row r="86" spans="1:4" x14ac:dyDescent="0.25">
      <c r="A86" s="2">
        <v>43984</v>
      </c>
      <c r="B86" t="s">
        <v>20</v>
      </c>
      <c r="C86" t="s">
        <v>16</v>
      </c>
      <c r="D86">
        <v>10719</v>
      </c>
    </row>
    <row r="87" spans="1:4" x14ac:dyDescent="0.25">
      <c r="A87" s="2">
        <v>43985</v>
      </c>
      <c r="B87" t="s">
        <v>20</v>
      </c>
      <c r="C87" t="s">
        <v>16</v>
      </c>
      <c r="D87">
        <v>10958</v>
      </c>
    </row>
    <row r="88" spans="1:4" x14ac:dyDescent="0.25">
      <c r="A88" s="2">
        <v>43986</v>
      </c>
      <c r="B88" t="s">
        <v>20</v>
      </c>
      <c r="C88" t="s">
        <v>16</v>
      </c>
      <c r="D88">
        <v>11243</v>
      </c>
    </row>
    <row r="89" spans="1:4" x14ac:dyDescent="0.25">
      <c r="A89" s="2">
        <v>43987</v>
      </c>
      <c r="B89" t="s">
        <v>20</v>
      </c>
      <c r="C89" t="s">
        <v>16</v>
      </c>
      <c r="D89">
        <v>11541</v>
      </c>
    </row>
    <row r="90" spans="1:4" x14ac:dyDescent="0.25">
      <c r="A90" s="2">
        <v>43988</v>
      </c>
      <c r="B90" t="s">
        <v>20</v>
      </c>
      <c r="C90" t="s">
        <v>16</v>
      </c>
      <c r="D90">
        <v>11830</v>
      </c>
    </row>
    <row r="91" spans="1:4" x14ac:dyDescent="0.25">
      <c r="A91" s="2">
        <v>43989</v>
      </c>
      <c r="B91" t="s">
        <v>20</v>
      </c>
      <c r="C91" t="s">
        <v>16</v>
      </c>
      <c r="D91">
        <v>12093</v>
      </c>
    </row>
    <row r="92" spans="1:4" x14ac:dyDescent="0.25">
      <c r="A92" s="2">
        <v>43990</v>
      </c>
      <c r="B92" t="s">
        <v>20</v>
      </c>
      <c r="C92" t="s">
        <v>16</v>
      </c>
      <c r="D92">
        <v>12347</v>
      </c>
    </row>
    <row r="93" spans="1:4" x14ac:dyDescent="0.25">
      <c r="A93" s="2">
        <v>43991</v>
      </c>
      <c r="B93" t="s">
        <v>20</v>
      </c>
      <c r="C93" t="s">
        <v>16</v>
      </c>
      <c r="D93">
        <v>12645</v>
      </c>
    </row>
    <row r="94" spans="1:4" x14ac:dyDescent="0.25">
      <c r="A94" s="2">
        <v>43992</v>
      </c>
      <c r="B94" t="s">
        <v>20</v>
      </c>
      <c r="C94" t="s">
        <v>16</v>
      </c>
      <c r="D94">
        <v>12945</v>
      </c>
    </row>
    <row r="95" spans="1:4" x14ac:dyDescent="0.25">
      <c r="A95" s="2">
        <v>43993</v>
      </c>
      <c r="B95" t="s">
        <v>20</v>
      </c>
      <c r="C95" t="s">
        <v>16</v>
      </c>
      <c r="D95">
        <v>13257</v>
      </c>
    </row>
    <row r="96" spans="1:4" x14ac:dyDescent="0.25">
      <c r="A96" s="2">
        <v>43994</v>
      </c>
      <c r="B96" t="s">
        <v>20</v>
      </c>
      <c r="C96" t="s">
        <v>16</v>
      </c>
      <c r="D96">
        <v>13585</v>
      </c>
    </row>
    <row r="97" spans="1:4" x14ac:dyDescent="0.25">
      <c r="A97" s="2">
        <v>43995</v>
      </c>
      <c r="B97" t="s">
        <v>20</v>
      </c>
      <c r="C97" t="s">
        <v>16</v>
      </c>
      <c r="D97">
        <v>13930</v>
      </c>
    </row>
    <row r="98" spans="1:4" x14ac:dyDescent="0.25">
      <c r="A98" s="2">
        <v>43996</v>
      </c>
      <c r="B98" t="s">
        <v>20</v>
      </c>
      <c r="C98" t="s">
        <v>16</v>
      </c>
      <c r="D98">
        <v>14232</v>
      </c>
    </row>
    <row r="99" spans="1:4" x14ac:dyDescent="0.25">
      <c r="A99" s="2">
        <v>43997</v>
      </c>
      <c r="B99" t="s">
        <v>20</v>
      </c>
      <c r="C99" t="s">
        <v>16</v>
      </c>
      <c r="D99">
        <v>14537</v>
      </c>
    </row>
    <row r="100" spans="1:4" x14ac:dyDescent="0.25">
      <c r="A100" s="2">
        <v>43998</v>
      </c>
      <c r="B100" t="s">
        <v>20</v>
      </c>
      <c r="C100" t="s">
        <v>16</v>
      </c>
      <c r="D100">
        <v>14843</v>
      </c>
    </row>
    <row r="101" spans="1:4" x14ac:dyDescent="0.25">
      <c r="A101" s="2">
        <v>43999</v>
      </c>
      <c r="B101" t="s">
        <v>20</v>
      </c>
      <c r="C101" t="s">
        <v>16</v>
      </c>
      <c r="D101">
        <v>15256</v>
      </c>
    </row>
    <row r="102" spans="1:4" x14ac:dyDescent="0.25">
      <c r="A102" s="2">
        <v>44000</v>
      </c>
      <c r="B102" t="s">
        <v>20</v>
      </c>
      <c r="C102" t="s">
        <v>16</v>
      </c>
      <c r="D102">
        <v>15648</v>
      </c>
    </row>
    <row r="103" spans="1:4" x14ac:dyDescent="0.25">
      <c r="A103" s="2">
        <v>44001</v>
      </c>
      <c r="B103" t="s">
        <v>20</v>
      </c>
      <c r="C103" t="s">
        <v>16</v>
      </c>
      <c r="D103">
        <v>16042</v>
      </c>
    </row>
    <row r="104" spans="1:4" x14ac:dyDescent="0.25">
      <c r="A104" s="2">
        <v>44002</v>
      </c>
      <c r="B104" t="s">
        <v>20</v>
      </c>
      <c r="C104" t="s">
        <v>16</v>
      </c>
      <c r="D104">
        <v>16437</v>
      </c>
    </row>
    <row r="105" spans="1:4" x14ac:dyDescent="0.25">
      <c r="A105" s="2">
        <v>44003</v>
      </c>
      <c r="B105" t="s">
        <v>20</v>
      </c>
      <c r="C105" t="s">
        <v>16</v>
      </c>
      <c r="D105">
        <v>16845</v>
      </c>
    </row>
    <row r="106" spans="1:4" x14ac:dyDescent="0.25">
      <c r="A106" s="2">
        <v>44004</v>
      </c>
      <c r="B106" t="s">
        <v>20</v>
      </c>
      <c r="C106" t="s">
        <v>16</v>
      </c>
      <c r="D106">
        <v>17299</v>
      </c>
    </row>
    <row r="107" spans="1:4" x14ac:dyDescent="0.25">
      <c r="A107" s="2">
        <v>44005</v>
      </c>
      <c r="B107" t="s">
        <v>20</v>
      </c>
      <c r="C107" t="s">
        <v>16</v>
      </c>
      <c r="D107">
        <v>17744</v>
      </c>
    </row>
    <row r="108" spans="1:4" x14ac:dyDescent="0.25">
      <c r="A108" s="2">
        <v>44006</v>
      </c>
      <c r="B108" t="s">
        <v>20</v>
      </c>
      <c r="C108" t="s">
        <v>16</v>
      </c>
      <c r="D108">
        <v>18135</v>
      </c>
    </row>
    <row r="109" spans="1:4" x14ac:dyDescent="0.25">
      <c r="A109" s="2">
        <v>44007</v>
      </c>
      <c r="B109" t="s">
        <v>20</v>
      </c>
      <c r="C109" t="s">
        <v>16</v>
      </c>
      <c r="D109">
        <v>18538</v>
      </c>
    </row>
    <row r="110" spans="1:4" x14ac:dyDescent="0.25">
      <c r="A110" s="2">
        <v>44008</v>
      </c>
      <c r="B110" t="s">
        <v>20</v>
      </c>
      <c r="C110" t="s">
        <v>16</v>
      </c>
      <c r="D110">
        <v>19034</v>
      </c>
    </row>
    <row r="111" spans="1:4" x14ac:dyDescent="0.25">
      <c r="A111" s="2">
        <v>44009</v>
      </c>
      <c r="B111" t="s">
        <v>20</v>
      </c>
      <c r="C111" t="s">
        <v>16</v>
      </c>
      <c r="D111">
        <v>19595</v>
      </c>
    </row>
    <row r="112" spans="1:4" x14ac:dyDescent="0.25">
      <c r="A112" s="2">
        <v>44010</v>
      </c>
      <c r="B112" t="s">
        <v>20</v>
      </c>
      <c r="C112" t="s">
        <v>16</v>
      </c>
      <c r="D112">
        <v>20165</v>
      </c>
    </row>
    <row r="113" spans="1:4" x14ac:dyDescent="0.25">
      <c r="A113" s="2">
        <v>44011</v>
      </c>
      <c r="B113" t="s">
        <v>20</v>
      </c>
      <c r="C113" t="s">
        <v>16</v>
      </c>
      <c r="D113">
        <v>20737</v>
      </c>
    </row>
    <row r="114" spans="1:4" x14ac:dyDescent="0.25">
      <c r="A114" s="2">
        <v>44012</v>
      </c>
      <c r="B114" t="s">
        <v>20</v>
      </c>
      <c r="C114" t="s">
        <v>16</v>
      </c>
      <c r="D114">
        <v>21338</v>
      </c>
    </row>
    <row r="115" spans="1:4" x14ac:dyDescent="0.25">
      <c r="A115" s="2">
        <v>44013</v>
      </c>
      <c r="B115" t="s">
        <v>20</v>
      </c>
      <c r="C115" t="s">
        <v>16</v>
      </c>
      <c r="D115">
        <v>21882</v>
      </c>
    </row>
    <row r="116" spans="1:4" x14ac:dyDescent="0.25">
      <c r="A116" s="2">
        <v>44014</v>
      </c>
      <c r="B116" t="s">
        <v>20</v>
      </c>
      <c r="C116" t="s">
        <v>16</v>
      </c>
      <c r="D116">
        <v>22590</v>
      </c>
    </row>
    <row r="117" spans="1:4" x14ac:dyDescent="0.25">
      <c r="A117" s="2">
        <v>44015</v>
      </c>
      <c r="B117" t="s">
        <v>20</v>
      </c>
      <c r="C117" t="s">
        <v>16</v>
      </c>
      <c r="D117">
        <v>23675</v>
      </c>
    </row>
    <row r="118" spans="1:4" x14ac:dyDescent="0.25">
      <c r="A118" s="2">
        <v>44016</v>
      </c>
      <c r="B118" t="s">
        <v>20</v>
      </c>
      <c r="C118" t="s">
        <v>16</v>
      </c>
      <c r="D118">
        <v>24778</v>
      </c>
    </row>
    <row r="119" spans="1:4" x14ac:dyDescent="0.25">
      <c r="A119" s="2">
        <v>44017</v>
      </c>
      <c r="B119" t="s">
        <v>20</v>
      </c>
      <c r="C119" t="s">
        <v>16</v>
      </c>
      <c r="D119">
        <v>25840</v>
      </c>
    </row>
    <row r="120" spans="1:4" x14ac:dyDescent="0.25">
      <c r="A120" s="2">
        <v>44018</v>
      </c>
      <c r="B120" t="s">
        <v>20</v>
      </c>
      <c r="C120" t="s">
        <v>16</v>
      </c>
      <c r="D120">
        <v>27054</v>
      </c>
    </row>
    <row r="121" spans="1:4" x14ac:dyDescent="0.25">
      <c r="A121" s="2">
        <v>44019</v>
      </c>
      <c r="B121" t="s">
        <v>20</v>
      </c>
      <c r="C121" t="s">
        <v>16</v>
      </c>
      <c r="D121">
        <v>28131</v>
      </c>
    </row>
    <row r="122" spans="1:4" x14ac:dyDescent="0.25">
      <c r="A122" s="2">
        <v>44020</v>
      </c>
      <c r="B122" t="s">
        <v>20</v>
      </c>
      <c r="C122" t="s">
        <v>16</v>
      </c>
      <c r="D122">
        <v>29160</v>
      </c>
    </row>
    <row r="123" spans="1:4" x14ac:dyDescent="0.25">
      <c r="A123" s="2">
        <v>44021</v>
      </c>
      <c r="B123" t="s">
        <v>20</v>
      </c>
      <c r="C123" t="s">
        <v>16</v>
      </c>
      <c r="D123">
        <v>30361</v>
      </c>
    </row>
    <row r="124" spans="1:4" x14ac:dyDescent="0.25">
      <c r="A124" s="2">
        <v>44022</v>
      </c>
      <c r="B124" t="s">
        <v>20</v>
      </c>
      <c r="C124" t="s">
        <v>16</v>
      </c>
      <c r="D124">
        <v>31525</v>
      </c>
    </row>
    <row r="125" spans="1:4" x14ac:dyDescent="0.25">
      <c r="A125" s="2">
        <v>44023</v>
      </c>
      <c r="B125" t="s">
        <v>20</v>
      </c>
      <c r="C125" t="s">
        <v>16</v>
      </c>
      <c r="D125">
        <v>32626</v>
      </c>
    </row>
    <row r="126" spans="1:4" x14ac:dyDescent="0.25">
      <c r="A126" s="2">
        <v>44024</v>
      </c>
      <c r="B126" t="s">
        <v>20</v>
      </c>
      <c r="C126" t="s">
        <v>16</v>
      </c>
      <c r="D126">
        <v>33800</v>
      </c>
    </row>
    <row r="127" spans="1:4" x14ac:dyDescent="0.25">
      <c r="A127" s="2">
        <v>44025</v>
      </c>
      <c r="B127" t="s">
        <v>20</v>
      </c>
      <c r="C127" t="s">
        <v>16</v>
      </c>
      <c r="D127">
        <v>34914</v>
      </c>
    </row>
    <row r="128" spans="1:4" x14ac:dyDescent="0.25">
      <c r="A128" s="2">
        <v>44026</v>
      </c>
      <c r="B128" t="s">
        <v>20</v>
      </c>
      <c r="C128" t="s">
        <v>16</v>
      </c>
      <c r="D128">
        <v>35914</v>
      </c>
    </row>
    <row r="129" spans="1:4" x14ac:dyDescent="0.25">
      <c r="A129" s="2">
        <v>44027</v>
      </c>
      <c r="B129" t="s">
        <v>20</v>
      </c>
      <c r="C129" t="s">
        <v>16</v>
      </c>
      <c r="D129">
        <v>36969</v>
      </c>
    </row>
    <row r="130" spans="1:4" x14ac:dyDescent="0.25">
      <c r="A130" s="2">
        <v>44028</v>
      </c>
      <c r="B130" t="s">
        <v>20</v>
      </c>
      <c r="C130" t="s">
        <v>16</v>
      </c>
      <c r="D130">
        <v>37996</v>
      </c>
    </row>
    <row r="131" spans="1:4" x14ac:dyDescent="0.25">
      <c r="A131" s="2">
        <v>44029</v>
      </c>
      <c r="B131" t="s">
        <v>20</v>
      </c>
      <c r="C131" t="s">
        <v>16</v>
      </c>
      <c r="D131">
        <v>39191</v>
      </c>
    </row>
    <row r="132" spans="1:4" x14ac:dyDescent="0.25">
      <c r="A132" s="2">
        <v>44030</v>
      </c>
      <c r="B132" t="s">
        <v>20</v>
      </c>
      <c r="C132" t="s">
        <v>16</v>
      </c>
      <c r="D132">
        <v>40222</v>
      </c>
    </row>
    <row r="133" spans="1:4" x14ac:dyDescent="0.25">
      <c r="A133" s="2">
        <v>44031</v>
      </c>
      <c r="B133" t="s">
        <v>20</v>
      </c>
      <c r="C133" t="s">
        <v>16</v>
      </c>
      <c r="D133">
        <v>41266</v>
      </c>
    </row>
    <row r="134" spans="1:4" x14ac:dyDescent="0.25">
      <c r="A134" s="2">
        <v>44032</v>
      </c>
      <c r="B134" t="s">
        <v>20</v>
      </c>
      <c r="C134" t="s">
        <v>16</v>
      </c>
      <c r="D134">
        <v>42292</v>
      </c>
    </row>
    <row r="135" spans="1:4" x14ac:dyDescent="0.25">
      <c r="A135" s="2">
        <v>44033</v>
      </c>
      <c r="B135" t="s">
        <v>20</v>
      </c>
      <c r="C135" t="s">
        <v>16</v>
      </c>
      <c r="D135">
        <v>43026</v>
      </c>
    </row>
    <row r="136" spans="1:4" x14ac:dyDescent="0.25">
      <c r="A136" s="2">
        <v>44034</v>
      </c>
      <c r="B136" t="s">
        <v>20</v>
      </c>
      <c r="C136" t="s">
        <v>16</v>
      </c>
      <c r="D136">
        <v>43439</v>
      </c>
    </row>
    <row r="137" spans="1:4" x14ac:dyDescent="0.25">
      <c r="A137" s="2">
        <v>44035</v>
      </c>
      <c r="B137" t="s">
        <v>20</v>
      </c>
      <c r="C137" t="s">
        <v>16</v>
      </c>
      <c r="D137">
        <v>44087</v>
      </c>
    </row>
    <row r="138" spans="1:4" x14ac:dyDescent="0.25">
      <c r="A138" s="2">
        <v>44036</v>
      </c>
      <c r="B138" t="s">
        <v>20</v>
      </c>
      <c r="C138" t="s">
        <v>16</v>
      </c>
      <c r="D138">
        <v>44746</v>
      </c>
    </row>
    <row r="139" spans="1:4" x14ac:dyDescent="0.25">
      <c r="A139" s="2">
        <v>44037</v>
      </c>
      <c r="B139" t="s">
        <v>20</v>
      </c>
      <c r="C139" t="s">
        <v>16</v>
      </c>
      <c r="D139">
        <v>46013</v>
      </c>
    </row>
    <row r="140" spans="1:4" x14ac:dyDescent="0.25">
      <c r="A140" s="2">
        <v>44038</v>
      </c>
      <c r="B140" t="s">
        <v>20</v>
      </c>
      <c r="C140" t="s">
        <v>16</v>
      </c>
      <c r="D140">
        <v>46813</v>
      </c>
    </row>
    <row r="141" spans="1:4" x14ac:dyDescent="0.25">
      <c r="A141" s="2">
        <v>44039</v>
      </c>
      <c r="B141" t="s">
        <v>20</v>
      </c>
      <c r="C141" t="s">
        <v>16</v>
      </c>
      <c r="D141">
        <v>47239</v>
      </c>
    </row>
    <row r="142" spans="1:4" x14ac:dyDescent="0.25">
      <c r="A142" s="2">
        <v>44040</v>
      </c>
      <c r="B142" t="s">
        <v>20</v>
      </c>
      <c r="C142" t="s">
        <v>16</v>
      </c>
      <c r="D142">
        <v>48028</v>
      </c>
    </row>
    <row r="143" spans="1:4" x14ac:dyDescent="0.25">
      <c r="A143" s="2">
        <v>44041</v>
      </c>
      <c r="B143" t="s">
        <v>20</v>
      </c>
      <c r="C143" t="s">
        <v>16</v>
      </c>
      <c r="D143">
        <v>48732</v>
      </c>
    </row>
    <row r="144" spans="1:4" x14ac:dyDescent="0.25">
      <c r="A144" s="2">
        <v>44042</v>
      </c>
      <c r="B144" t="s">
        <v>20</v>
      </c>
      <c r="C144" t="s">
        <v>16</v>
      </c>
      <c r="D144">
        <v>49269</v>
      </c>
    </row>
    <row r="145" spans="1:4" x14ac:dyDescent="0.25">
      <c r="A145" s="2">
        <v>44043</v>
      </c>
      <c r="B145" t="s">
        <v>20</v>
      </c>
      <c r="C145" t="s">
        <v>16</v>
      </c>
      <c r="D145">
        <v>51299</v>
      </c>
    </row>
    <row r="146" spans="1:4" x14ac:dyDescent="0.25">
      <c r="A146" s="2">
        <v>44044</v>
      </c>
      <c r="B146" t="s">
        <v>20</v>
      </c>
      <c r="C146" t="s">
        <v>16</v>
      </c>
      <c r="D146">
        <v>50590</v>
      </c>
    </row>
    <row r="147" spans="1:4" x14ac:dyDescent="0.25">
      <c r="A147" s="2">
        <v>44045</v>
      </c>
      <c r="B147" t="s">
        <v>20</v>
      </c>
      <c r="C147" t="s">
        <v>16</v>
      </c>
      <c r="D147">
        <v>52576</v>
      </c>
    </row>
    <row r="148" spans="1:4" x14ac:dyDescent="0.25">
      <c r="A148" s="2">
        <v>44046</v>
      </c>
      <c r="B148" t="s">
        <v>20</v>
      </c>
      <c r="C148" t="s">
        <v>16</v>
      </c>
      <c r="D148">
        <v>53024</v>
      </c>
    </row>
    <row r="149" spans="1:4" x14ac:dyDescent="0.25">
      <c r="A149" s="2">
        <v>44047</v>
      </c>
      <c r="B149" t="s">
        <v>20</v>
      </c>
      <c r="C149" t="s">
        <v>16</v>
      </c>
      <c r="D149">
        <v>53809</v>
      </c>
    </row>
    <row r="150" spans="1:4" x14ac:dyDescent="0.25">
      <c r="A150" s="2">
        <v>44048</v>
      </c>
      <c r="B150" t="s">
        <v>20</v>
      </c>
      <c r="C150" t="s">
        <v>16</v>
      </c>
      <c r="D150">
        <v>54317</v>
      </c>
    </row>
    <row r="151" spans="1:4" x14ac:dyDescent="0.25">
      <c r="A151" s="2">
        <v>44049</v>
      </c>
      <c r="B151" t="s">
        <v>20</v>
      </c>
      <c r="C151" t="s">
        <v>16</v>
      </c>
      <c r="D151">
        <v>54731</v>
      </c>
    </row>
    <row r="152" spans="1:4" x14ac:dyDescent="0.25">
      <c r="A152" s="2">
        <v>44050</v>
      </c>
      <c r="B152" t="s">
        <v>20</v>
      </c>
      <c r="C152" t="s">
        <v>16</v>
      </c>
      <c r="D152">
        <v>55320</v>
      </c>
    </row>
    <row r="153" spans="1:4" x14ac:dyDescent="0.25">
      <c r="A153" s="2">
        <v>44051</v>
      </c>
      <c r="B153" t="s">
        <v>20</v>
      </c>
      <c r="C153" t="s">
        <v>16</v>
      </c>
      <c r="D153">
        <v>55903</v>
      </c>
    </row>
    <row r="154" spans="1:4" x14ac:dyDescent="0.25">
      <c r="A154" s="2">
        <v>44052</v>
      </c>
      <c r="B154" t="s">
        <v>20</v>
      </c>
      <c r="C154" t="s">
        <v>16</v>
      </c>
      <c r="D154">
        <v>56876</v>
      </c>
    </row>
    <row r="155" spans="1:4" x14ac:dyDescent="0.25">
      <c r="A155" s="2">
        <v>44053</v>
      </c>
      <c r="B155" t="s">
        <v>20</v>
      </c>
      <c r="C155" t="s">
        <v>16</v>
      </c>
      <c r="D155">
        <v>57497</v>
      </c>
    </row>
    <row r="156" spans="1:4" x14ac:dyDescent="0.25">
      <c r="A156" s="2">
        <v>44054</v>
      </c>
      <c r="B156" t="s">
        <v>20</v>
      </c>
      <c r="C156" t="s">
        <v>16</v>
      </c>
      <c r="D156">
        <v>57825</v>
      </c>
    </row>
    <row r="157" spans="1:4" x14ac:dyDescent="0.25">
      <c r="A157" s="2">
        <v>44055</v>
      </c>
      <c r="B157" t="s">
        <v>20</v>
      </c>
      <c r="C157" t="s">
        <v>16</v>
      </c>
      <c r="D157">
        <v>58147</v>
      </c>
    </row>
    <row r="158" spans="1:4" x14ac:dyDescent="0.25">
      <c r="A158" s="2">
        <v>44056</v>
      </c>
      <c r="B158" t="s">
        <v>20</v>
      </c>
      <c r="C158" t="s">
        <v>16</v>
      </c>
      <c r="D158">
        <v>58897</v>
      </c>
    </row>
    <row r="159" spans="1:4" x14ac:dyDescent="0.25">
      <c r="A159" s="2">
        <v>44057</v>
      </c>
      <c r="B159" t="s">
        <v>20</v>
      </c>
      <c r="C159" t="s">
        <v>16</v>
      </c>
      <c r="D159">
        <v>59818</v>
      </c>
    </row>
    <row r="160" spans="1:4" x14ac:dyDescent="0.25">
      <c r="A160" s="2">
        <v>44058</v>
      </c>
      <c r="B160" t="s">
        <v>20</v>
      </c>
      <c r="C160" t="s">
        <v>16</v>
      </c>
      <c r="D160">
        <v>60582</v>
      </c>
    </row>
    <row r="161" spans="1:4" x14ac:dyDescent="0.25">
      <c r="A161" s="2">
        <v>44059</v>
      </c>
      <c r="B161" t="s">
        <v>20</v>
      </c>
      <c r="C161" t="s">
        <v>16</v>
      </c>
      <c r="D161">
        <v>65943</v>
      </c>
    </row>
    <row r="162" spans="1:4" x14ac:dyDescent="0.25">
      <c r="A162" s="2">
        <v>44060</v>
      </c>
      <c r="B162" t="s">
        <v>20</v>
      </c>
      <c r="C162" t="s">
        <v>16</v>
      </c>
      <c r="D162">
        <v>67797</v>
      </c>
    </row>
    <row r="163" spans="1:4" x14ac:dyDescent="0.25">
      <c r="A163" s="2">
        <v>44061</v>
      </c>
      <c r="B163" t="s">
        <v>20</v>
      </c>
      <c r="C163" t="s">
        <v>16</v>
      </c>
      <c r="D163">
        <v>68591</v>
      </c>
    </row>
    <row r="164" spans="1:4" x14ac:dyDescent="0.25">
      <c r="A164" s="2">
        <v>44062</v>
      </c>
      <c r="B164" t="s">
        <v>20</v>
      </c>
      <c r="C164" t="s">
        <v>16</v>
      </c>
      <c r="D164">
        <v>68994</v>
      </c>
    </row>
    <row r="165" spans="1:4" x14ac:dyDescent="0.25">
      <c r="A165" s="2">
        <v>44063</v>
      </c>
      <c r="B165" t="s">
        <v>20</v>
      </c>
      <c r="C165" t="s">
        <v>16</v>
      </c>
      <c r="D165">
        <v>69343</v>
      </c>
    </row>
    <row r="166" spans="1:4" x14ac:dyDescent="0.25">
      <c r="A166" s="2">
        <v>44064</v>
      </c>
      <c r="B166" t="s">
        <v>20</v>
      </c>
      <c r="C166" t="s">
        <v>16</v>
      </c>
      <c r="D166">
        <v>70060</v>
      </c>
    </row>
    <row r="167" spans="1:4" x14ac:dyDescent="0.25">
      <c r="A167" s="2">
        <v>44065</v>
      </c>
      <c r="B167" t="s">
        <v>20</v>
      </c>
      <c r="C167" t="s">
        <v>16</v>
      </c>
      <c r="D167">
        <v>71148</v>
      </c>
    </row>
    <row r="168" spans="1:4" x14ac:dyDescent="0.25">
      <c r="A168" s="2">
        <v>44066</v>
      </c>
      <c r="B168" t="s">
        <v>20</v>
      </c>
      <c r="C168" t="s">
        <v>16</v>
      </c>
      <c r="D168">
        <v>71478</v>
      </c>
    </row>
    <row r="169" spans="1:4" x14ac:dyDescent="0.25">
      <c r="A169" s="2">
        <v>44067</v>
      </c>
      <c r="B169" t="s">
        <v>20</v>
      </c>
      <c r="C169" t="s">
        <v>16</v>
      </c>
      <c r="D169">
        <v>71662</v>
      </c>
    </row>
    <row r="170" spans="1:4" x14ac:dyDescent="0.25">
      <c r="A170" s="2">
        <v>44068</v>
      </c>
      <c r="B170" t="s">
        <v>20</v>
      </c>
      <c r="C170" t="s">
        <v>16</v>
      </c>
      <c r="D170">
        <v>72043</v>
      </c>
    </row>
    <row r="171" spans="1:4" x14ac:dyDescent="0.25">
      <c r="A171" s="2">
        <v>44069</v>
      </c>
      <c r="B171" t="s">
        <v>20</v>
      </c>
      <c r="C171" t="s">
        <v>16</v>
      </c>
      <c r="D171">
        <v>72627</v>
      </c>
    </row>
    <row r="172" spans="1:4" x14ac:dyDescent="0.25">
      <c r="A172" s="2">
        <v>44070</v>
      </c>
      <c r="B172" t="s">
        <v>20</v>
      </c>
      <c r="C172" t="s">
        <v>16</v>
      </c>
      <c r="D172">
        <v>72627</v>
      </c>
    </row>
    <row r="173" spans="1:4" x14ac:dyDescent="0.25">
      <c r="A173" s="2">
        <v>44071</v>
      </c>
      <c r="B173" t="s">
        <v>20</v>
      </c>
      <c r="C173" t="s">
        <v>16</v>
      </c>
      <c r="D173">
        <v>72884</v>
      </c>
    </row>
    <row r="174" spans="1:4" x14ac:dyDescent="0.25">
      <c r="A174" s="2">
        <v>44072</v>
      </c>
      <c r="B174" t="s">
        <v>20</v>
      </c>
      <c r="C174" t="s">
        <v>16</v>
      </c>
      <c r="D174">
        <v>73685</v>
      </c>
    </row>
    <row r="175" spans="1:4" x14ac:dyDescent="0.25">
      <c r="A175" s="2">
        <v>44073</v>
      </c>
      <c r="B175" t="s">
        <v>20</v>
      </c>
      <c r="C175" t="s">
        <v>16</v>
      </c>
      <c r="D175">
        <v>73685</v>
      </c>
    </row>
    <row r="176" spans="1:4" x14ac:dyDescent="0.25">
      <c r="A176" s="2">
        <v>44074</v>
      </c>
      <c r="B176" t="s">
        <v>20</v>
      </c>
      <c r="C176" t="s">
        <v>16</v>
      </c>
      <c r="D176">
        <v>74576</v>
      </c>
    </row>
    <row r="177" spans="1:4" x14ac:dyDescent="0.25">
      <c r="A177" s="2">
        <v>44075</v>
      </c>
      <c r="B177" t="s">
        <v>20</v>
      </c>
      <c r="C177" t="s">
        <v>16</v>
      </c>
      <c r="D177">
        <v>75268</v>
      </c>
    </row>
    <row r="178" spans="1:4" x14ac:dyDescent="0.25">
      <c r="A178" s="2">
        <v>44076</v>
      </c>
      <c r="B178" t="s">
        <v>20</v>
      </c>
      <c r="C178" t="s">
        <v>16</v>
      </c>
      <c r="D178">
        <v>75635</v>
      </c>
    </row>
    <row r="179" spans="1:4" x14ac:dyDescent="0.25">
      <c r="A179" s="2">
        <v>44077</v>
      </c>
      <c r="B179" t="s">
        <v>20</v>
      </c>
      <c r="C179" t="s">
        <v>16</v>
      </c>
      <c r="D179">
        <v>75635</v>
      </c>
    </row>
    <row r="180" spans="1:4" x14ac:dyDescent="0.25">
      <c r="A180" s="2">
        <v>44078</v>
      </c>
      <c r="B180" t="s">
        <v>20</v>
      </c>
      <c r="C180" t="s">
        <v>16</v>
      </c>
      <c r="D180">
        <v>76081</v>
      </c>
    </row>
    <row r="181" spans="1:4" x14ac:dyDescent="0.25">
      <c r="A181" s="2">
        <v>44079</v>
      </c>
      <c r="B181" t="s">
        <v>20</v>
      </c>
      <c r="C181" t="s">
        <v>16</v>
      </c>
      <c r="D181">
        <v>76499</v>
      </c>
    </row>
    <row r="182" spans="1:4" x14ac:dyDescent="0.25">
      <c r="A182" s="2">
        <v>44080</v>
      </c>
      <c r="B182" t="s">
        <v>20</v>
      </c>
      <c r="C182" t="s">
        <v>16</v>
      </c>
      <c r="D182">
        <v>76858</v>
      </c>
    </row>
    <row r="183" spans="1:4" x14ac:dyDescent="0.25">
      <c r="A183" s="2">
        <v>44081</v>
      </c>
      <c r="B183" t="s">
        <v>20</v>
      </c>
      <c r="C183" t="s">
        <v>16</v>
      </c>
      <c r="D183">
        <v>76858</v>
      </c>
    </row>
    <row r="184" spans="1:4" x14ac:dyDescent="0.25">
      <c r="A184" s="2">
        <v>44082</v>
      </c>
      <c r="B184" t="s">
        <v>20</v>
      </c>
      <c r="C184" t="s">
        <v>16</v>
      </c>
      <c r="D184">
        <v>77326</v>
      </c>
    </row>
    <row r="185" spans="1:4" x14ac:dyDescent="0.25">
      <c r="A185" s="2">
        <v>44083</v>
      </c>
      <c r="B185" t="s">
        <v>20</v>
      </c>
      <c r="C185" t="s">
        <v>16</v>
      </c>
      <c r="D185">
        <v>77734</v>
      </c>
    </row>
    <row r="186" spans="1:4" x14ac:dyDescent="0.25">
      <c r="A186" s="2">
        <v>44084</v>
      </c>
      <c r="B186" t="s">
        <v>20</v>
      </c>
      <c r="C186" t="s">
        <v>16</v>
      </c>
      <c r="D186">
        <v>77948</v>
      </c>
    </row>
    <row r="187" spans="1:4" x14ac:dyDescent="0.25">
      <c r="A187" s="2">
        <v>44085</v>
      </c>
      <c r="B187" t="s">
        <v>20</v>
      </c>
      <c r="C187" t="s">
        <v>16</v>
      </c>
      <c r="D187">
        <v>78291</v>
      </c>
    </row>
    <row r="188" spans="1:4" x14ac:dyDescent="0.25">
      <c r="A188" s="2">
        <v>44086</v>
      </c>
      <c r="B188" t="s">
        <v>20</v>
      </c>
      <c r="C188" t="s">
        <v>16</v>
      </c>
      <c r="D188">
        <v>78511</v>
      </c>
    </row>
    <row r="189" spans="1:4" x14ac:dyDescent="0.25">
      <c r="A189" s="2">
        <v>44087</v>
      </c>
      <c r="B189" t="s">
        <v>20</v>
      </c>
      <c r="C189" t="s">
        <v>16</v>
      </c>
      <c r="D189">
        <v>78511</v>
      </c>
    </row>
    <row r="190" spans="1:4" x14ac:dyDescent="0.25">
      <c r="A190" s="2">
        <v>44088</v>
      </c>
      <c r="B190" t="s">
        <v>20</v>
      </c>
      <c r="C190" t="s">
        <v>16</v>
      </c>
      <c r="D190">
        <v>79263</v>
      </c>
    </row>
    <row r="191" spans="1:4" x14ac:dyDescent="0.25">
      <c r="A191" s="2">
        <v>44089</v>
      </c>
      <c r="B191" t="s">
        <v>20</v>
      </c>
      <c r="C191" t="s">
        <v>16</v>
      </c>
      <c r="D191">
        <v>79474</v>
      </c>
    </row>
    <row r="192" spans="1:4" x14ac:dyDescent="0.25">
      <c r="A192" s="2">
        <v>44090</v>
      </c>
      <c r="B192" t="s">
        <v>20</v>
      </c>
      <c r="C192" t="s">
        <v>16</v>
      </c>
      <c r="D192">
        <v>79786</v>
      </c>
    </row>
    <row r="193" spans="1:4" x14ac:dyDescent="0.25">
      <c r="A193" s="2">
        <v>44091</v>
      </c>
      <c r="B193" t="s">
        <v>20</v>
      </c>
      <c r="C193" t="s">
        <v>16</v>
      </c>
      <c r="D193">
        <v>80244</v>
      </c>
    </row>
    <row r="194" spans="1:4" x14ac:dyDescent="0.25">
      <c r="A194" s="2">
        <v>44092</v>
      </c>
      <c r="B194" t="s">
        <v>20</v>
      </c>
      <c r="C194" t="s">
        <v>16</v>
      </c>
      <c r="D194">
        <v>80736</v>
      </c>
    </row>
    <row r="195" spans="1:4" x14ac:dyDescent="0.25">
      <c r="A195" s="2">
        <v>44093</v>
      </c>
      <c r="B195" t="s">
        <v>20</v>
      </c>
      <c r="C195" t="s">
        <v>16</v>
      </c>
      <c r="D195">
        <v>80917</v>
      </c>
    </row>
    <row r="196" spans="1:4" x14ac:dyDescent="0.25">
      <c r="A196" s="2">
        <v>44094</v>
      </c>
      <c r="B196" t="s">
        <v>20</v>
      </c>
      <c r="C196" t="s">
        <v>16</v>
      </c>
      <c r="D196">
        <v>81752</v>
      </c>
    </row>
    <row r="197" spans="1:4" x14ac:dyDescent="0.25">
      <c r="A197" s="2">
        <v>44095</v>
      </c>
      <c r="B197" t="s">
        <v>20</v>
      </c>
      <c r="C197" t="s">
        <v>16</v>
      </c>
      <c r="D197">
        <v>82079</v>
      </c>
    </row>
    <row r="198" spans="1:4" x14ac:dyDescent="0.25">
      <c r="A198" s="2">
        <v>44096</v>
      </c>
      <c r="B198" t="s">
        <v>20</v>
      </c>
      <c r="C198" t="s">
        <v>16</v>
      </c>
      <c r="D198">
        <v>82212</v>
      </c>
    </row>
    <row r="199" spans="1:4" x14ac:dyDescent="0.25">
      <c r="A199" s="2">
        <v>44097</v>
      </c>
      <c r="B199" t="s">
        <v>20</v>
      </c>
      <c r="C199" t="s">
        <v>16</v>
      </c>
      <c r="D199">
        <v>82600</v>
      </c>
    </row>
    <row r="200" spans="1:4" x14ac:dyDescent="0.25">
      <c r="A200" s="2">
        <v>44098</v>
      </c>
      <c r="B200" t="s">
        <v>20</v>
      </c>
      <c r="C200" t="s">
        <v>16</v>
      </c>
      <c r="D200">
        <v>83304</v>
      </c>
    </row>
    <row r="201" spans="1:4" x14ac:dyDescent="0.25">
      <c r="A201" s="2">
        <v>44099</v>
      </c>
      <c r="B201" t="s">
        <v>20</v>
      </c>
      <c r="C201" t="s">
        <v>16</v>
      </c>
      <c r="D201">
        <v>83304</v>
      </c>
    </row>
    <row r="202" spans="1:4" x14ac:dyDescent="0.25">
      <c r="A202" s="2">
        <v>44100</v>
      </c>
      <c r="B202" t="s">
        <v>20</v>
      </c>
      <c r="C202" t="s">
        <v>16</v>
      </c>
      <c r="D202">
        <v>83304</v>
      </c>
    </row>
    <row r="203" spans="1:4" x14ac:dyDescent="0.25">
      <c r="A203" s="2">
        <v>44101</v>
      </c>
      <c r="B203" t="s">
        <v>20</v>
      </c>
      <c r="C203" t="s">
        <v>16</v>
      </c>
      <c r="D203">
        <v>85099</v>
      </c>
    </row>
    <row r="204" spans="1:4" x14ac:dyDescent="0.25">
      <c r="A204" s="2">
        <v>44102</v>
      </c>
      <c r="B204" t="s">
        <v>20</v>
      </c>
      <c r="C204" t="s">
        <v>16</v>
      </c>
      <c r="D204">
        <v>85410</v>
      </c>
    </row>
    <row r="205" spans="1:4" x14ac:dyDescent="0.25">
      <c r="A205" s="2">
        <v>44103</v>
      </c>
      <c r="B205" t="s">
        <v>20</v>
      </c>
      <c r="C205" t="s">
        <v>16</v>
      </c>
      <c r="D205">
        <v>86213</v>
      </c>
    </row>
    <row r="206" spans="1:4" x14ac:dyDescent="0.25">
      <c r="A206" s="2">
        <v>44104</v>
      </c>
      <c r="B206" t="s">
        <v>20</v>
      </c>
      <c r="C206" t="s">
        <v>16</v>
      </c>
      <c r="D206">
        <v>86500</v>
      </c>
    </row>
    <row r="207" spans="1:4" x14ac:dyDescent="0.25">
      <c r="A207" s="2">
        <v>44105</v>
      </c>
      <c r="B207" t="s">
        <v>20</v>
      </c>
      <c r="C207" t="s">
        <v>16</v>
      </c>
      <c r="D207">
        <v>86500</v>
      </c>
    </row>
    <row r="208" spans="1:4" x14ac:dyDescent="0.25">
      <c r="A208" s="2">
        <v>44106</v>
      </c>
      <c r="B208" t="s">
        <v>20</v>
      </c>
      <c r="C208" t="s">
        <v>16</v>
      </c>
      <c r="D208">
        <v>86500</v>
      </c>
    </row>
    <row r="209" spans="1:4" x14ac:dyDescent="0.25">
      <c r="A209" s="2">
        <v>44107</v>
      </c>
      <c r="B209" t="s">
        <v>20</v>
      </c>
      <c r="C209" t="s">
        <v>16</v>
      </c>
      <c r="D209">
        <v>87529</v>
      </c>
    </row>
    <row r="210" spans="1:4" x14ac:dyDescent="0.25">
      <c r="A210" s="2">
        <v>44108</v>
      </c>
      <c r="B210" t="s">
        <v>20</v>
      </c>
      <c r="C210" t="s">
        <v>16</v>
      </c>
      <c r="D210">
        <v>88167</v>
      </c>
    </row>
    <row r="211" spans="1:4" x14ac:dyDescent="0.25">
      <c r="A211" s="2">
        <v>44109</v>
      </c>
      <c r="B211" t="s">
        <v>20</v>
      </c>
      <c r="C211" t="s">
        <v>16</v>
      </c>
      <c r="D211">
        <v>88617</v>
      </c>
    </row>
    <row r="212" spans="1:4" x14ac:dyDescent="0.25">
      <c r="A212" s="2">
        <v>44110</v>
      </c>
      <c r="B212" t="s">
        <v>20</v>
      </c>
      <c r="C212" t="s">
        <v>16</v>
      </c>
      <c r="D212">
        <v>88863</v>
      </c>
    </row>
    <row r="213" spans="1:4" x14ac:dyDescent="0.25">
      <c r="A213" s="2">
        <v>44111</v>
      </c>
      <c r="B213" t="s">
        <v>20</v>
      </c>
      <c r="C213" t="s">
        <v>16</v>
      </c>
      <c r="D213">
        <v>89206</v>
      </c>
    </row>
    <row r="214" spans="1:4" x14ac:dyDescent="0.25">
      <c r="A214" s="2">
        <v>44112</v>
      </c>
      <c r="B214" t="s">
        <v>20</v>
      </c>
      <c r="C214" t="s">
        <v>16</v>
      </c>
      <c r="D214">
        <v>89444</v>
      </c>
    </row>
    <row r="215" spans="1:4" x14ac:dyDescent="0.25">
      <c r="A215" s="2">
        <v>44113</v>
      </c>
      <c r="B215" t="s">
        <v>20</v>
      </c>
      <c r="C215" t="s">
        <v>16</v>
      </c>
      <c r="D215">
        <v>89856</v>
      </c>
    </row>
    <row r="216" spans="1:4" x14ac:dyDescent="0.25">
      <c r="A216" s="2">
        <v>44114</v>
      </c>
      <c r="B216" t="s">
        <v>20</v>
      </c>
      <c r="C216" t="s">
        <v>16</v>
      </c>
      <c r="D216">
        <v>90348</v>
      </c>
    </row>
    <row r="217" spans="1:4" x14ac:dyDescent="0.25">
      <c r="A217" s="2">
        <v>44115</v>
      </c>
      <c r="B217" t="s">
        <v>20</v>
      </c>
      <c r="C217" t="s">
        <v>16</v>
      </c>
      <c r="D217">
        <v>90781</v>
      </c>
    </row>
    <row r="218" spans="1:4" x14ac:dyDescent="0.25">
      <c r="A218" s="2">
        <v>44116</v>
      </c>
      <c r="B218" t="s">
        <v>20</v>
      </c>
      <c r="C218" t="s">
        <v>16</v>
      </c>
      <c r="D218">
        <v>91117</v>
      </c>
    </row>
    <row r="219" spans="1:4" x14ac:dyDescent="0.25">
      <c r="A219" s="2">
        <v>44117</v>
      </c>
      <c r="B219" t="s">
        <v>20</v>
      </c>
      <c r="C219" t="s">
        <v>16</v>
      </c>
      <c r="D219">
        <v>91755</v>
      </c>
    </row>
    <row r="220" spans="1:4" x14ac:dyDescent="0.25">
      <c r="A220" s="2">
        <v>44118</v>
      </c>
      <c r="B220" t="s">
        <v>20</v>
      </c>
      <c r="C220" t="s">
        <v>16</v>
      </c>
      <c r="D220">
        <v>92259</v>
      </c>
    </row>
    <row r="221" spans="1:4" x14ac:dyDescent="0.25">
      <c r="A221" s="2">
        <v>44119</v>
      </c>
      <c r="B221" t="s">
        <v>20</v>
      </c>
      <c r="C221" t="s">
        <v>16</v>
      </c>
      <c r="D221">
        <v>92848</v>
      </c>
    </row>
    <row r="222" spans="1:4" x14ac:dyDescent="0.25">
      <c r="A222" s="2">
        <v>44120</v>
      </c>
      <c r="B222" t="s">
        <v>20</v>
      </c>
      <c r="C222" t="s">
        <v>16</v>
      </c>
      <c r="D222">
        <v>93328</v>
      </c>
    </row>
    <row r="223" spans="1:4" x14ac:dyDescent="0.25">
      <c r="A223" s="2">
        <v>44121</v>
      </c>
      <c r="B223" t="s">
        <v>20</v>
      </c>
      <c r="C223" t="s">
        <v>16</v>
      </c>
      <c r="D223">
        <v>93975</v>
      </c>
    </row>
    <row r="224" spans="1:4" x14ac:dyDescent="0.25">
      <c r="A224" s="2">
        <v>44122</v>
      </c>
      <c r="B224" t="s">
        <v>20</v>
      </c>
      <c r="C224" t="s">
        <v>16</v>
      </c>
      <c r="D224">
        <v>94567</v>
      </c>
    </row>
    <row r="225" spans="1:4" x14ac:dyDescent="0.25">
      <c r="A225" s="2">
        <v>44123</v>
      </c>
      <c r="B225" t="s">
        <v>20</v>
      </c>
      <c r="C225" t="s">
        <v>16</v>
      </c>
      <c r="D225">
        <v>94949</v>
      </c>
    </row>
    <row r="226" spans="1:4" x14ac:dyDescent="0.25">
      <c r="A226" s="2">
        <v>44124</v>
      </c>
      <c r="B226" t="s">
        <v>20</v>
      </c>
      <c r="C226" t="s">
        <v>16</v>
      </c>
      <c r="D226">
        <v>95459</v>
      </c>
    </row>
    <row r="227" spans="1:4" x14ac:dyDescent="0.25">
      <c r="A227" s="2">
        <v>44125</v>
      </c>
      <c r="B227" t="s">
        <v>20</v>
      </c>
      <c r="C227" t="s">
        <v>16</v>
      </c>
      <c r="D227">
        <v>96048</v>
      </c>
    </row>
    <row r="228" spans="1:4" x14ac:dyDescent="0.25">
      <c r="A228" s="2">
        <v>44126</v>
      </c>
      <c r="B228" t="s">
        <v>20</v>
      </c>
      <c r="C228" t="s">
        <v>16</v>
      </c>
      <c r="D228">
        <v>96483</v>
      </c>
    </row>
    <row r="229" spans="1:4" x14ac:dyDescent="0.25">
      <c r="A229" s="2">
        <v>44127</v>
      </c>
      <c r="B229" t="s">
        <v>20</v>
      </c>
      <c r="C229" t="s">
        <v>16</v>
      </c>
      <c r="D229">
        <v>97095</v>
      </c>
    </row>
    <row r="230" spans="1:4" x14ac:dyDescent="0.25">
      <c r="A230" s="2">
        <v>44128</v>
      </c>
      <c r="B230" t="s">
        <v>20</v>
      </c>
      <c r="C230" t="s">
        <v>16</v>
      </c>
      <c r="D230">
        <v>97873</v>
      </c>
    </row>
    <row r="231" spans="1:4" x14ac:dyDescent="0.25">
      <c r="A231" s="2">
        <v>44129</v>
      </c>
      <c r="B231" t="s">
        <v>20</v>
      </c>
      <c r="C231" t="s">
        <v>16</v>
      </c>
      <c r="D231">
        <v>98676</v>
      </c>
    </row>
    <row r="232" spans="1:4" x14ac:dyDescent="0.25">
      <c r="A232" s="2">
        <v>44130</v>
      </c>
      <c r="B232" t="s">
        <v>20</v>
      </c>
      <c r="C232" t="s">
        <v>16</v>
      </c>
      <c r="D232">
        <v>99174</v>
      </c>
    </row>
    <row r="233" spans="1:4" x14ac:dyDescent="0.25">
      <c r="A233" s="2">
        <v>44131</v>
      </c>
      <c r="B233" t="s">
        <v>20</v>
      </c>
      <c r="C233" t="s">
        <v>16</v>
      </c>
      <c r="D233">
        <v>99771</v>
      </c>
    </row>
    <row r="234" spans="1:4" x14ac:dyDescent="0.25">
      <c r="A234" s="2">
        <v>44132</v>
      </c>
      <c r="B234" t="s">
        <v>20</v>
      </c>
      <c r="C234" t="s">
        <v>16</v>
      </c>
      <c r="D234">
        <v>100395</v>
      </c>
    </row>
    <row r="235" spans="1:4" x14ac:dyDescent="0.25">
      <c r="A235" s="2">
        <v>44133</v>
      </c>
      <c r="B235" t="s">
        <v>20</v>
      </c>
      <c r="C235" t="s">
        <v>16</v>
      </c>
      <c r="D235">
        <v>101051</v>
      </c>
    </row>
    <row r="236" spans="1:4" x14ac:dyDescent="0.25">
      <c r="A236" s="2">
        <v>44134</v>
      </c>
      <c r="B236" t="s">
        <v>20</v>
      </c>
      <c r="C236" t="s">
        <v>16</v>
      </c>
      <c r="D236">
        <v>101051</v>
      </c>
    </row>
    <row r="237" spans="1:4" x14ac:dyDescent="0.25">
      <c r="A237" s="2">
        <v>44135</v>
      </c>
      <c r="B237" t="s">
        <v>20</v>
      </c>
      <c r="C237" t="s">
        <v>16</v>
      </c>
      <c r="D237">
        <v>102642</v>
      </c>
    </row>
    <row r="238" spans="1:4" x14ac:dyDescent="0.25">
      <c r="A238" s="2">
        <v>44136</v>
      </c>
      <c r="B238" t="s">
        <v>20</v>
      </c>
      <c r="C238" t="s">
        <v>16</v>
      </c>
      <c r="D238">
        <v>103392</v>
      </c>
    </row>
    <row r="239" spans="1:4" x14ac:dyDescent="0.25">
      <c r="A239" s="2">
        <v>44137</v>
      </c>
      <c r="B239" t="s">
        <v>20</v>
      </c>
      <c r="C239" t="s">
        <v>16</v>
      </c>
      <c r="D239">
        <v>104909</v>
      </c>
    </row>
    <row r="240" spans="1:4" x14ac:dyDescent="0.25">
      <c r="A240" s="2">
        <v>44138</v>
      </c>
      <c r="B240" t="s">
        <v>20</v>
      </c>
      <c r="C240" t="s">
        <v>16</v>
      </c>
      <c r="D240">
        <v>105628</v>
      </c>
    </row>
    <row r="241" spans="1:4" x14ac:dyDescent="0.25">
      <c r="A241" s="2">
        <v>44139</v>
      </c>
      <c r="B241" t="s">
        <v>20</v>
      </c>
      <c r="C241" t="s">
        <v>16</v>
      </c>
      <c r="D241">
        <v>106494</v>
      </c>
    </row>
    <row r="242" spans="1:4" x14ac:dyDescent="0.25">
      <c r="A242" s="2">
        <v>44140</v>
      </c>
      <c r="B242" t="s">
        <v>20</v>
      </c>
      <c r="C242" t="s">
        <v>16</v>
      </c>
      <c r="D242">
        <v>106494</v>
      </c>
    </row>
    <row r="243" spans="1:4" x14ac:dyDescent="0.25">
      <c r="A243" s="2">
        <v>44141</v>
      </c>
      <c r="B243" t="s">
        <v>20</v>
      </c>
      <c r="C243" t="s">
        <v>16</v>
      </c>
      <c r="D243">
        <v>108631</v>
      </c>
    </row>
    <row r="244" spans="1:4" x14ac:dyDescent="0.25">
      <c r="A244" s="2">
        <v>44142</v>
      </c>
      <c r="B244" t="s">
        <v>20</v>
      </c>
      <c r="C244" t="s">
        <v>16</v>
      </c>
      <c r="D244">
        <v>108631</v>
      </c>
    </row>
    <row r="245" spans="1:4" x14ac:dyDescent="0.25">
      <c r="A245" s="2">
        <v>44143</v>
      </c>
      <c r="B245" t="s">
        <v>20</v>
      </c>
      <c r="C245" t="s">
        <v>16</v>
      </c>
      <c r="D245">
        <v>110355</v>
      </c>
    </row>
    <row r="246" spans="1:4" x14ac:dyDescent="0.25">
      <c r="A246" s="2">
        <v>44144</v>
      </c>
      <c r="B246" t="s">
        <v>20</v>
      </c>
      <c r="C246" t="s">
        <v>16</v>
      </c>
      <c r="D246">
        <v>111603</v>
      </c>
    </row>
    <row r="247" spans="1:4" x14ac:dyDescent="0.25">
      <c r="A247" s="2">
        <v>44145</v>
      </c>
      <c r="B247" t="s">
        <v>20</v>
      </c>
      <c r="C247" t="s">
        <v>16</v>
      </c>
      <c r="D247">
        <v>113004</v>
      </c>
    </row>
    <row r="248" spans="1:4" x14ac:dyDescent="0.25">
      <c r="A248" s="2">
        <v>44146</v>
      </c>
      <c r="B248" t="s">
        <v>20</v>
      </c>
      <c r="C248" t="s">
        <v>16</v>
      </c>
      <c r="D248">
        <v>114308</v>
      </c>
    </row>
    <row r="249" spans="1:4" x14ac:dyDescent="0.25">
      <c r="A249" s="2">
        <v>44147</v>
      </c>
      <c r="B249" t="s">
        <v>20</v>
      </c>
      <c r="C249" t="s">
        <v>16</v>
      </c>
      <c r="D249">
        <v>115116</v>
      </c>
    </row>
    <row r="250" spans="1:4" x14ac:dyDescent="0.25">
      <c r="A250" s="2">
        <v>44148</v>
      </c>
      <c r="B250" t="s">
        <v>20</v>
      </c>
      <c r="C250" t="s">
        <v>16</v>
      </c>
      <c r="D250">
        <v>115883</v>
      </c>
    </row>
    <row r="251" spans="1:4" x14ac:dyDescent="0.25">
      <c r="A251" s="2">
        <v>44149</v>
      </c>
      <c r="B251" t="s">
        <v>20</v>
      </c>
      <c r="C251" t="s">
        <v>16</v>
      </c>
      <c r="D251">
        <v>117426</v>
      </c>
    </row>
    <row r="252" spans="1:4" x14ac:dyDescent="0.25">
      <c r="A252" s="2">
        <v>44150</v>
      </c>
      <c r="B252" t="s">
        <v>20</v>
      </c>
      <c r="C252" t="s">
        <v>16</v>
      </c>
      <c r="D252">
        <v>118884</v>
      </c>
    </row>
    <row r="253" spans="1:4" x14ac:dyDescent="0.25">
      <c r="A253" s="2">
        <v>44151</v>
      </c>
      <c r="B253" t="s">
        <v>20</v>
      </c>
      <c r="C253" t="s">
        <v>16</v>
      </c>
      <c r="D253">
        <v>120715</v>
      </c>
    </row>
    <row r="254" spans="1:4" x14ac:dyDescent="0.25">
      <c r="A254" s="2">
        <v>44152</v>
      </c>
      <c r="B254" t="s">
        <v>20</v>
      </c>
      <c r="C254" t="s">
        <v>16</v>
      </c>
      <c r="D254">
        <v>121360</v>
      </c>
    </row>
    <row r="255" spans="1:4" x14ac:dyDescent="0.25">
      <c r="A255" s="2">
        <v>44153</v>
      </c>
      <c r="B255" t="s">
        <v>20</v>
      </c>
      <c r="C255" t="s">
        <v>16</v>
      </c>
      <c r="D255">
        <v>122307</v>
      </c>
    </row>
    <row r="256" spans="1:4" x14ac:dyDescent="0.25">
      <c r="A256" s="2">
        <v>44154</v>
      </c>
      <c r="B256" t="s">
        <v>20</v>
      </c>
      <c r="C256" t="s">
        <v>16</v>
      </c>
      <c r="D256">
        <v>124167</v>
      </c>
    </row>
    <row r="257" spans="1:4" x14ac:dyDescent="0.25">
      <c r="A257" s="2">
        <v>44155</v>
      </c>
      <c r="B257" t="s">
        <v>20</v>
      </c>
      <c r="C257" t="s">
        <v>16</v>
      </c>
      <c r="D257">
        <v>126141</v>
      </c>
    </row>
    <row r="258" spans="1:4" x14ac:dyDescent="0.25">
      <c r="A258" s="2">
        <v>44156</v>
      </c>
      <c r="B258" t="s">
        <v>20</v>
      </c>
      <c r="C258" t="s">
        <v>16</v>
      </c>
      <c r="D258">
        <v>128324</v>
      </c>
    </row>
    <row r="259" spans="1:4" x14ac:dyDescent="0.25">
      <c r="A259" s="2">
        <v>44157</v>
      </c>
      <c r="D259">
        <f>_xlfn.FORECAST.LINEAR(A259,D2:$D$258,A2:$A$258)</f>
        <v>112188.33031371608</v>
      </c>
    </row>
    <row r="260" spans="1:4" x14ac:dyDescent="0.25">
      <c r="A260" s="2">
        <v>44158</v>
      </c>
      <c r="D260">
        <f>_xlfn.FORECAST.LINEAR(A260,D3:$D$258,A3:$A$258)</f>
        <v>112880.76026872545</v>
      </c>
    </row>
    <row r="261" spans="1:4" x14ac:dyDescent="0.25">
      <c r="A261" s="2">
        <v>44159</v>
      </c>
      <c r="D261">
        <f>_xlfn.FORECAST.LINEAR(A261,D4:$D$258,A4:$A$258)</f>
        <v>113576.36831336096</v>
      </c>
    </row>
    <row r="262" spans="1:4" x14ac:dyDescent="0.25">
      <c r="A262" s="2">
        <v>44160</v>
      </c>
      <c r="D262">
        <f>_xlfn.FORECAST.LINEAR(A262,D5:$D$258,A5:$A$258)</f>
        <v>114275.14780301601</v>
      </c>
    </row>
    <row r="263" spans="1:4" x14ac:dyDescent="0.25">
      <c r="A263" s="2">
        <v>44161</v>
      </c>
      <c r="D263">
        <f>_xlfn.FORECAST.LINEAR(A263,D6:$D$258,A6:$A$258)</f>
        <v>114977.0248699151</v>
      </c>
    </row>
    <row r="264" spans="1:4" x14ac:dyDescent="0.25">
      <c r="A264" s="2">
        <v>44162</v>
      </c>
      <c r="D264">
        <f>_xlfn.FORECAST.LINEAR(A264,D7:$D$258,A7:$A$258)</f>
        <v>115681.96300137416</v>
      </c>
    </row>
    <row r="265" spans="1:4" x14ac:dyDescent="0.25">
      <c r="A265" s="2">
        <v>44163</v>
      </c>
      <c r="D265">
        <f>_xlfn.FORECAST.LINEAR(A265,D8:$D$258,A8:$A$258)</f>
        <v>116389.92343312502</v>
      </c>
    </row>
    <row r="266" spans="1:4" x14ac:dyDescent="0.25">
      <c r="A266" s="2">
        <v>44164</v>
      </c>
      <c r="D266">
        <f>_xlfn.FORECAST.LINEAR(A266,D9:$D$258,A9:$A$258)</f>
        <v>117100.82997321337</v>
      </c>
    </row>
    <row r="267" spans="1:4" x14ac:dyDescent="0.25">
      <c r="A267" s="2">
        <v>44165</v>
      </c>
      <c r="D267">
        <f>_xlfn.FORECAST.LINEAR(A267,D10:$D$258,A10:$A$258)</f>
        <v>117814.70828837529</v>
      </c>
    </row>
    <row r="268" spans="1:4" x14ac:dyDescent="0.25">
      <c r="A268" s="2">
        <v>44166</v>
      </c>
      <c r="D268">
        <f>_xlfn.FORECAST.LINEAR(A268,D11:$D$258,A11:$A$258)</f>
        <v>118531.52336471528</v>
      </c>
    </row>
    <row r="269" spans="1:4" x14ac:dyDescent="0.25">
      <c r="A269" s="2">
        <v>44167</v>
      </c>
      <c r="D269">
        <f>_xlfn.FORECAST.LINEAR(A269,D12:$D$258,A12:$A$258)</f>
        <v>119251.32093381882</v>
      </c>
    </row>
    <row r="270" spans="1:4" x14ac:dyDescent="0.25">
      <c r="A270" s="2">
        <v>44168</v>
      </c>
      <c r="D270">
        <f>_xlfn.FORECAST.LINEAR(A270,D13:$D$258,A13:$A$258)</f>
        <v>119974.01093916968</v>
      </c>
    </row>
    <row r="271" spans="1:4" x14ac:dyDescent="0.25">
      <c r="A271" s="2">
        <v>44169</v>
      </c>
      <c r="D271">
        <f>_xlfn.FORECAST.LINEAR(A271,D14:$D$258,A14:$A$258)</f>
        <v>120699.56360965595</v>
      </c>
    </row>
    <row r="272" spans="1:4" x14ac:dyDescent="0.25">
      <c r="A272" s="2">
        <v>44170</v>
      </c>
      <c r="D272">
        <f>_xlfn.FORECAST.LINEAR(A272,D15:$D$258,A15:$A$258)</f>
        <v>121428.07275979221</v>
      </c>
    </row>
    <row r="273" spans="1:4" x14ac:dyDescent="0.25">
      <c r="A273" s="2">
        <v>44171</v>
      </c>
      <c r="D273">
        <f>_xlfn.FORECAST.LINEAR(A273,D16:$D$258,A16:$A$258)</f>
        <v>122159.38612431288</v>
      </c>
    </row>
    <row r="274" spans="1:4" x14ac:dyDescent="0.25">
      <c r="A274" s="2">
        <v>44172</v>
      </c>
      <c r="D274">
        <f>_xlfn.FORECAST.LINEAR(A274,D17:$D$258,A17:$A$258)</f>
        <v>122893.27154482156</v>
      </c>
    </row>
    <row r="275" spans="1:4" x14ac:dyDescent="0.25">
      <c r="A275" s="2">
        <v>44173</v>
      </c>
      <c r="D275">
        <f>_xlfn.FORECAST.LINEAR(A275,D18:$D$258,A18:$A$258)</f>
        <v>123629.55125681311</v>
      </c>
    </row>
    <row r="276" spans="1:4" x14ac:dyDescent="0.25">
      <c r="A276" s="2">
        <v>44174</v>
      </c>
      <c r="D276">
        <f>_xlfn.FORECAST.LINEAR(A276,D19:$D$258,A19:$A$258)</f>
        <v>124369.50703918561</v>
      </c>
    </row>
    <row r="277" spans="1:4" x14ac:dyDescent="0.25">
      <c r="A277" s="2">
        <v>44175</v>
      </c>
      <c r="D277">
        <f>_xlfn.FORECAST.LINEAR(A277,D20:$D$258,A20:$A$258)</f>
        <v>125112.40005274117</v>
      </c>
    </row>
    <row r="278" spans="1:4" x14ac:dyDescent="0.25">
      <c r="A278" s="2">
        <v>44176</v>
      </c>
      <c r="D278">
        <f>_xlfn.FORECAST.LINEAR(A278,D21:$D$258,A21:$A$258)</f>
        <v>125858.25794505328</v>
      </c>
    </row>
    <row r="279" spans="1:4" x14ac:dyDescent="0.25">
      <c r="A279" s="2">
        <v>44177</v>
      </c>
      <c r="D279">
        <f>_xlfn.FORECAST.LINEAR(A279,D22:$D$258,A22:$A$258)</f>
        <v>126606.29840256274</v>
      </c>
    </row>
    <row r="280" spans="1:4" x14ac:dyDescent="0.25">
      <c r="A280" s="2">
        <v>44178</v>
      </c>
      <c r="D280">
        <f>_xlfn.FORECAST.LINEAR(A280,D23:$D$258,A23:$A$258)</f>
        <v>127357.52785494924</v>
      </c>
    </row>
    <row r="281" spans="1:4" x14ac:dyDescent="0.25">
      <c r="A281" s="2">
        <v>44179</v>
      </c>
      <c r="D281">
        <f>_xlfn.FORECAST.LINEAR(A281,D24:$D$258,A24:$A$258)</f>
        <v>128111.63969966769</v>
      </c>
    </row>
    <row r="282" spans="1:4" x14ac:dyDescent="0.25">
      <c r="A282" s="2">
        <v>44180</v>
      </c>
      <c r="D282">
        <f>_xlfn.FORECAST.LINEAR(A282,D25:$D$258,A25:$A$258)</f>
        <v>128868.77488189191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79"/>
  <sheetViews>
    <sheetView workbookViewId="0">
      <selection activeCell="F265" sqref="F265"/>
    </sheetView>
  </sheetViews>
  <sheetFormatPr defaultRowHeight="15" x14ac:dyDescent="0.25"/>
  <cols>
    <col min="1" max="1" width="10.4257812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s="2">
        <v>43903</v>
      </c>
      <c r="B2" t="s">
        <v>21</v>
      </c>
      <c r="C2" t="s">
        <v>22</v>
      </c>
      <c r="D2">
        <v>2</v>
      </c>
    </row>
    <row r="3" spans="1:4" x14ac:dyDescent="0.25">
      <c r="A3" s="2">
        <v>43904</v>
      </c>
      <c r="B3" t="s">
        <v>21</v>
      </c>
      <c r="C3" t="s">
        <v>22</v>
      </c>
      <c r="D3">
        <v>6</v>
      </c>
    </row>
    <row r="4" spans="1:4" x14ac:dyDescent="0.25">
      <c r="A4" s="2">
        <v>43905</v>
      </c>
      <c r="B4" t="s">
        <v>21</v>
      </c>
      <c r="C4" t="s">
        <v>22</v>
      </c>
      <c r="D4">
        <v>13</v>
      </c>
    </row>
    <row r="5" spans="1:4" x14ac:dyDescent="0.25">
      <c r="A5" s="2">
        <v>43906</v>
      </c>
      <c r="B5" t="s">
        <v>21</v>
      </c>
      <c r="C5" t="s">
        <v>22</v>
      </c>
      <c r="D5">
        <v>17</v>
      </c>
    </row>
    <row r="6" spans="1:4" x14ac:dyDescent="0.25">
      <c r="A6" s="2">
        <v>43907</v>
      </c>
      <c r="B6" t="s">
        <v>21</v>
      </c>
      <c r="C6" t="s">
        <v>22</v>
      </c>
      <c r="D6">
        <v>21</v>
      </c>
    </row>
    <row r="7" spans="1:4" x14ac:dyDescent="0.25">
      <c r="A7" s="2">
        <v>43908</v>
      </c>
      <c r="B7" t="s">
        <v>21</v>
      </c>
      <c r="C7" t="s">
        <v>22</v>
      </c>
      <c r="D7">
        <v>25</v>
      </c>
    </row>
    <row r="8" spans="1:4" x14ac:dyDescent="0.25">
      <c r="A8" s="2">
        <v>43909</v>
      </c>
      <c r="B8" t="s">
        <v>21</v>
      </c>
      <c r="C8" t="s">
        <v>22</v>
      </c>
      <c r="D8">
        <v>34</v>
      </c>
    </row>
    <row r="9" spans="1:4" x14ac:dyDescent="0.25">
      <c r="A9" s="2">
        <v>43910</v>
      </c>
      <c r="B9" t="s">
        <v>21</v>
      </c>
      <c r="C9" t="s">
        <v>22</v>
      </c>
      <c r="D9">
        <v>50</v>
      </c>
    </row>
    <row r="10" spans="1:4" x14ac:dyDescent="0.25">
      <c r="A10" s="2">
        <v>43911</v>
      </c>
      <c r="B10" t="s">
        <v>21</v>
      </c>
      <c r="C10" t="s">
        <v>22</v>
      </c>
      <c r="D10">
        <v>61</v>
      </c>
    </row>
    <row r="11" spans="1:4" x14ac:dyDescent="0.25">
      <c r="A11" s="2">
        <v>43912</v>
      </c>
      <c r="B11" t="s">
        <v>21</v>
      </c>
      <c r="C11" t="s">
        <v>22</v>
      </c>
      <c r="D11">
        <v>71</v>
      </c>
    </row>
    <row r="12" spans="1:4" x14ac:dyDescent="0.25">
      <c r="A12" s="2">
        <v>43913</v>
      </c>
      <c r="B12" t="s">
        <v>21</v>
      </c>
      <c r="C12" t="s">
        <v>22</v>
      </c>
      <c r="D12">
        <v>86</v>
      </c>
    </row>
    <row r="13" spans="1:4" x14ac:dyDescent="0.25">
      <c r="A13" s="2">
        <v>43914</v>
      </c>
      <c r="B13" t="s">
        <v>21</v>
      </c>
      <c r="C13" t="s">
        <v>22</v>
      </c>
      <c r="D13">
        <v>91</v>
      </c>
    </row>
    <row r="14" spans="1:4" x14ac:dyDescent="0.25">
      <c r="A14" s="2">
        <v>43915</v>
      </c>
      <c r="B14" t="s">
        <v>21</v>
      </c>
      <c r="C14" t="s">
        <v>22</v>
      </c>
      <c r="D14">
        <v>129</v>
      </c>
    </row>
    <row r="15" spans="1:4" x14ac:dyDescent="0.25">
      <c r="A15" s="2">
        <v>43916</v>
      </c>
      <c r="B15" t="s">
        <v>21</v>
      </c>
      <c r="C15" t="s">
        <v>22</v>
      </c>
      <c r="D15">
        <v>173</v>
      </c>
    </row>
    <row r="16" spans="1:4" x14ac:dyDescent="0.25">
      <c r="A16" s="2">
        <v>43917</v>
      </c>
      <c r="B16" t="s">
        <v>21</v>
      </c>
      <c r="C16" t="s">
        <v>22</v>
      </c>
      <c r="D16">
        <v>179</v>
      </c>
    </row>
    <row r="17" spans="1:4" x14ac:dyDescent="0.25">
      <c r="A17" s="2">
        <v>43918</v>
      </c>
      <c r="B17" t="s">
        <v>21</v>
      </c>
      <c r="C17" t="s">
        <v>22</v>
      </c>
      <c r="D17">
        <v>214</v>
      </c>
    </row>
    <row r="18" spans="1:4" x14ac:dyDescent="0.25">
      <c r="A18" s="2">
        <v>43919</v>
      </c>
      <c r="B18" t="s">
        <v>21</v>
      </c>
      <c r="C18" t="s">
        <v>22</v>
      </c>
      <c r="D18">
        <v>246</v>
      </c>
    </row>
    <row r="19" spans="1:4" x14ac:dyDescent="0.25">
      <c r="A19" s="2">
        <v>43920</v>
      </c>
      <c r="B19" t="s">
        <v>21</v>
      </c>
      <c r="C19" t="s">
        <v>22</v>
      </c>
      <c r="D19">
        <v>257</v>
      </c>
    </row>
    <row r="20" spans="1:4" x14ac:dyDescent="0.25">
      <c r="A20" s="2">
        <v>43921</v>
      </c>
      <c r="B20" t="s">
        <v>21</v>
      </c>
      <c r="C20" t="s">
        <v>22</v>
      </c>
      <c r="D20">
        <v>282</v>
      </c>
    </row>
    <row r="21" spans="1:4" x14ac:dyDescent="0.25">
      <c r="A21" s="2">
        <v>43922</v>
      </c>
      <c r="B21" t="s">
        <v>21</v>
      </c>
      <c r="C21" t="s">
        <v>22</v>
      </c>
      <c r="D21">
        <v>305</v>
      </c>
    </row>
    <row r="22" spans="1:4" x14ac:dyDescent="0.25">
      <c r="A22" s="2">
        <v>43923</v>
      </c>
      <c r="B22" t="s">
        <v>21</v>
      </c>
      <c r="C22" t="s">
        <v>22</v>
      </c>
      <c r="D22">
        <v>332</v>
      </c>
    </row>
    <row r="23" spans="1:4" x14ac:dyDescent="0.25">
      <c r="A23" s="2">
        <v>43924</v>
      </c>
      <c r="B23" t="s">
        <v>21</v>
      </c>
      <c r="C23" t="s">
        <v>22</v>
      </c>
      <c r="D23">
        <v>369</v>
      </c>
    </row>
    <row r="24" spans="1:4" x14ac:dyDescent="0.25">
      <c r="A24" s="2">
        <v>43925</v>
      </c>
      <c r="B24" t="s">
        <v>21</v>
      </c>
      <c r="C24" t="s">
        <v>22</v>
      </c>
      <c r="D24">
        <v>376</v>
      </c>
    </row>
    <row r="25" spans="1:4" x14ac:dyDescent="0.25">
      <c r="A25" s="2">
        <v>43926</v>
      </c>
      <c r="B25" t="s">
        <v>21</v>
      </c>
      <c r="C25" t="s">
        <v>22</v>
      </c>
      <c r="D25">
        <v>418</v>
      </c>
    </row>
    <row r="26" spans="1:4" x14ac:dyDescent="0.25">
      <c r="A26" s="2">
        <v>43927</v>
      </c>
      <c r="B26" t="s">
        <v>21</v>
      </c>
      <c r="C26" t="s">
        <v>22</v>
      </c>
      <c r="D26">
        <v>438</v>
      </c>
    </row>
    <row r="27" spans="1:4" x14ac:dyDescent="0.25">
      <c r="A27" s="2">
        <v>43928</v>
      </c>
      <c r="B27" t="s">
        <v>21</v>
      </c>
      <c r="C27" t="s">
        <v>22</v>
      </c>
      <c r="D27">
        <v>461</v>
      </c>
    </row>
    <row r="28" spans="1:4" x14ac:dyDescent="0.25">
      <c r="A28" s="2">
        <v>43929</v>
      </c>
      <c r="B28" t="s">
        <v>21</v>
      </c>
      <c r="C28" t="s">
        <v>22</v>
      </c>
      <c r="D28">
        <v>492</v>
      </c>
    </row>
    <row r="29" spans="1:4" x14ac:dyDescent="0.25">
      <c r="A29" s="2">
        <v>43930</v>
      </c>
      <c r="B29" t="s">
        <v>21</v>
      </c>
      <c r="C29" t="s">
        <v>22</v>
      </c>
      <c r="D29">
        <v>523</v>
      </c>
    </row>
    <row r="30" spans="1:4" x14ac:dyDescent="0.25">
      <c r="A30" s="2">
        <v>43931</v>
      </c>
      <c r="B30" t="s">
        <v>21</v>
      </c>
      <c r="C30" t="s">
        <v>22</v>
      </c>
      <c r="D30">
        <v>555</v>
      </c>
    </row>
    <row r="31" spans="1:4" x14ac:dyDescent="0.25">
      <c r="A31" s="2">
        <v>43932</v>
      </c>
      <c r="B31" t="s">
        <v>21</v>
      </c>
      <c r="C31" t="s">
        <v>22</v>
      </c>
      <c r="D31">
        <v>579</v>
      </c>
    </row>
    <row r="32" spans="1:4" x14ac:dyDescent="0.25">
      <c r="A32" s="2">
        <v>43933</v>
      </c>
      <c r="B32" t="s">
        <v>21</v>
      </c>
      <c r="C32" t="s">
        <v>22</v>
      </c>
      <c r="D32">
        <v>597</v>
      </c>
    </row>
    <row r="33" spans="1:4" x14ac:dyDescent="0.25">
      <c r="A33" s="2">
        <v>43934</v>
      </c>
      <c r="B33" t="s">
        <v>21</v>
      </c>
      <c r="C33" t="s">
        <v>22</v>
      </c>
      <c r="D33">
        <v>617</v>
      </c>
    </row>
    <row r="34" spans="1:4" x14ac:dyDescent="0.25">
      <c r="A34" s="2">
        <v>43935</v>
      </c>
      <c r="B34" t="s">
        <v>21</v>
      </c>
      <c r="C34" t="s">
        <v>22</v>
      </c>
      <c r="D34">
        <v>620</v>
      </c>
    </row>
    <row r="35" spans="1:4" x14ac:dyDescent="0.25">
      <c r="A35" s="2">
        <v>43936</v>
      </c>
      <c r="B35" t="s">
        <v>21</v>
      </c>
      <c r="C35" t="s">
        <v>22</v>
      </c>
      <c r="D35">
        <v>628</v>
      </c>
    </row>
    <row r="36" spans="1:4" x14ac:dyDescent="0.25">
      <c r="A36" s="2">
        <v>43937</v>
      </c>
      <c r="B36" t="s">
        <v>21</v>
      </c>
      <c r="C36" t="s">
        <v>22</v>
      </c>
      <c r="D36">
        <v>634</v>
      </c>
    </row>
    <row r="37" spans="1:4" x14ac:dyDescent="0.25">
      <c r="A37" s="2">
        <v>43938</v>
      </c>
      <c r="B37" t="s">
        <v>21</v>
      </c>
      <c r="C37" t="s">
        <v>22</v>
      </c>
      <c r="D37">
        <v>645</v>
      </c>
    </row>
    <row r="38" spans="1:4" x14ac:dyDescent="0.25">
      <c r="A38" s="2">
        <v>43939</v>
      </c>
      <c r="B38" t="s">
        <v>21</v>
      </c>
      <c r="C38" t="s">
        <v>22</v>
      </c>
      <c r="D38">
        <v>673</v>
      </c>
    </row>
    <row r="39" spans="1:4" x14ac:dyDescent="0.25">
      <c r="A39" s="2">
        <v>43940</v>
      </c>
      <c r="B39" t="s">
        <v>21</v>
      </c>
      <c r="C39" t="s">
        <v>22</v>
      </c>
      <c r="D39">
        <v>682</v>
      </c>
    </row>
    <row r="40" spans="1:4" x14ac:dyDescent="0.25">
      <c r="A40" s="2">
        <v>43941</v>
      </c>
      <c r="B40" t="s">
        <v>21</v>
      </c>
      <c r="C40" t="s">
        <v>22</v>
      </c>
      <c r="D40">
        <v>688</v>
      </c>
    </row>
    <row r="41" spans="1:4" x14ac:dyDescent="0.25">
      <c r="A41" s="2">
        <v>43942</v>
      </c>
      <c r="B41" t="s">
        <v>21</v>
      </c>
      <c r="C41" t="s">
        <v>22</v>
      </c>
      <c r="D41">
        <v>700</v>
      </c>
    </row>
    <row r="42" spans="1:4" x14ac:dyDescent="0.25">
      <c r="A42" s="2">
        <v>43943</v>
      </c>
      <c r="B42" t="s">
        <v>21</v>
      </c>
      <c r="C42" t="s">
        <v>22</v>
      </c>
      <c r="D42">
        <v>744</v>
      </c>
    </row>
    <row r="43" spans="1:4" x14ac:dyDescent="0.25">
      <c r="A43" s="2">
        <v>43944</v>
      </c>
      <c r="B43" t="s">
        <v>21</v>
      </c>
      <c r="C43" t="s">
        <v>22</v>
      </c>
      <c r="D43">
        <v>778</v>
      </c>
    </row>
    <row r="44" spans="1:4" x14ac:dyDescent="0.25">
      <c r="A44" s="2">
        <v>43945</v>
      </c>
      <c r="B44" t="s">
        <v>21</v>
      </c>
      <c r="C44" t="s">
        <v>22</v>
      </c>
      <c r="D44">
        <v>797</v>
      </c>
    </row>
    <row r="45" spans="1:4" x14ac:dyDescent="0.25">
      <c r="A45" s="2">
        <v>43946</v>
      </c>
      <c r="B45" t="s">
        <v>21</v>
      </c>
      <c r="C45" t="s">
        <v>22</v>
      </c>
      <c r="D45">
        <v>828</v>
      </c>
    </row>
    <row r="46" spans="1:4" x14ac:dyDescent="0.25">
      <c r="A46" s="2">
        <v>43947</v>
      </c>
      <c r="B46" t="s">
        <v>21</v>
      </c>
      <c r="C46" t="s">
        <v>22</v>
      </c>
      <c r="D46">
        <v>839</v>
      </c>
    </row>
    <row r="47" spans="1:4" x14ac:dyDescent="0.25">
      <c r="A47" s="2">
        <v>43948</v>
      </c>
      <c r="B47" t="s">
        <v>21</v>
      </c>
      <c r="C47" t="s">
        <v>22</v>
      </c>
      <c r="D47">
        <v>839</v>
      </c>
    </row>
    <row r="48" spans="1:4" x14ac:dyDescent="0.25">
      <c r="A48" s="2">
        <v>43949</v>
      </c>
      <c r="B48" t="s">
        <v>21</v>
      </c>
      <c r="C48" t="s">
        <v>22</v>
      </c>
      <c r="D48">
        <v>861</v>
      </c>
    </row>
    <row r="49" spans="1:4" x14ac:dyDescent="0.25">
      <c r="A49" s="2">
        <v>43950</v>
      </c>
      <c r="B49" t="s">
        <v>21</v>
      </c>
      <c r="C49" t="s">
        <v>22</v>
      </c>
      <c r="D49">
        <v>881</v>
      </c>
    </row>
    <row r="50" spans="1:4" x14ac:dyDescent="0.25">
      <c r="A50" s="2">
        <v>43951</v>
      </c>
      <c r="B50" t="s">
        <v>21</v>
      </c>
      <c r="C50" t="s">
        <v>22</v>
      </c>
      <c r="D50">
        <v>886</v>
      </c>
    </row>
    <row r="51" spans="1:4" x14ac:dyDescent="0.25">
      <c r="A51" s="2">
        <v>43952</v>
      </c>
      <c r="B51" t="s">
        <v>21</v>
      </c>
      <c r="C51" t="s">
        <v>22</v>
      </c>
      <c r="D51">
        <v>929</v>
      </c>
    </row>
    <row r="52" spans="1:4" x14ac:dyDescent="0.25">
      <c r="A52" s="2">
        <v>43953</v>
      </c>
      <c r="B52" t="s">
        <v>21</v>
      </c>
      <c r="C52" t="s">
        <v>22</v>
      </c>
      <c r="D52">
        <v>946</v>
      </c>
    </row>
    <row r="53" spans="1:4" x14ac:dyDescent="0.25">
      <c r="A53" s="2">
        <v>43954</v>
      </c>
      <c r="B53" t="s">
        <v>21</v>
      </c>
      <c r="C53" t="s">
        <v>22</v>
      </c>
      <c r="D53">
        <v>969</v>
      </c>
    </row>
    <row r="54" spans="1:4" x14ac:dyDescent="0.25">
      <c r="A54" s="2">
        <v>43955</v>
      </c>
      <c r="B54" t="s">
        <v>21</v>
      </c>
      <c r="C54" t="s">
        <v>22</v>
      </c>
      <c r="D54">
        <v>992</v>
      </c>
    </row>
    <row r="55" spans="1:4" x14ac:dyDescent="0.25">
      <c r="A55" s="2">
        <v>43956</v>
      </c>
      <c r="B55" t="s">
        <v>21</v>
      </c>
      <c r="C55" t="s">
        <v>22</v>
      </c>
      <c r="D55">
        <v>1020</v>
      </c>
    </row>
    <row r="56" spans="1:4" x14ac:dyDescent="0.25">
      <c r="A56" s="2">
        <v>43957</v>
      </c>
      <c r="B56" t="s">
        <v>21</v>
      </c>
      <c r="C56" t="s">
        <v>22</v>
      </c>
      <c r="D56">
        <v>1048</v>
      </c>
    </row>
    <row r="57" spans="1:4" x14ac:dyDescent="0.25">
      <c r="A57" s="2">
        <v>43958</v>
      </c>
      <c r="B57" t="s">
        <v>21</v>
      </c>
      <c r="C57" t="s">
        <v>22</v>
      </c>
      <c r="D57">
        <v>1065</v>
      </c>
    </row>
    <row r="58" spans="1:4" x14ac:dyDescent="0.25">
      <c r="A58" s="2">
        <v>43959</v>
      </c>
      <c r="B58" t="s">
        <v>21</v>
      </c>
      <c r="C58" t="s">
        <v>22</v>
      </c>
      <c r="D58">
        <v>1094</v>
      </c>
    </row>
    <row r="59" spans="1:4" x14ac:dyDescent="0.25">
      <c r="A59" s="2">
        <v>43960</v>
      </c>
      <c r="B59" t="s">
        <v>21</v>
      </c>
      <c r="C59" t="s">
        <v>22</v>
      </c>
      <c r="D59">
        <v>1109</v>
      </c>
    </row>
    <row r="60" spans="1:4" x14ac:dyDescent="0.25">
      <c r="A60" s="2">
        <v>43961</v>
      </c>
      <c r="B60" t="s">
        <v>21</v>
      </c>
      <c r="C60" t="s">
        <v>22</v>
      </c>
      <c r="D60">
        <v>1121</v>
      </c>
    </row>
    <row r="61" spans="1:4" x14ac:dyDescent="0.25">
      <c r="A61" s="2">
        <v>43962</v>
      </c>
      <c r="B61" t="s">
        <v>21</v>
      </c>
      <c r="C61" t="s">
        <v>22</v>
      </c>
      <c r="D61">
        <v>1131</v>
      </c>
    </row>
    <row r="62" spans="1:4" x14ac:dyDescent="0.25">
      <c r="A62" s="2">
        <v>43963</v>
      </c>
      <c r="B62" t="s">
        <v>21</v>
      </c>
      <c r="C62" t="s">
        <v>22</v>
      </c>
      <c r="D62">
        <v>1153</v>
      </c>
    </row>
    <row r="63" spans="1:4" x14ac:dyDescent="0.25">
      <c r="A63" s="2">
        <v>43964</v>
      </c>
      <c r="B63" t="s">
        <v>21</v>
      </c>
      <c r="C63" t="s">
        <v>22</v>
      </c>
      <c r="D63">
        <v>1199</v>
      </c>
    </row>
    <row r="64" spans="1:4" x14ac:dyDescent="0.25">
      <c r="A64" s="2">
        <v>43965</v>
      </c>
      <c r="B64" t="s">
        <v>21</v>
      </c>
      <c r="C64" t="s">
        <v>22</v>
      </c>
      <c r="D64">
        <v>1237</v>
      </c>
    </row>
    <row r="65" spans="1:4" x14ac:dyDescent="0.25">
      <c r="A65" s="2">
        <v>43966</v>
      </c>
      <c r="B65" t="s">
        <v>21</v>
      </c>
      <c r="C65" t="s">
        <v>22</v>
      </c>
      <c r="D65">
        <v>1258</v>
      </c>
    </row>
    <row r="66" spans="1:4" x14ac:dyDescent="0.25">
      <c r="A66" s="2">
        <v>43967</v>
      </c>
      <c r="B66" t="s">
        <v>21</v>
      </c>
      <c r="C66" t="s">
        <v>22</v>
      </c>
      <c r="D66">
        <v>1299</v>
      </c>
    </row>
    <row r="67" spans="1:4" x14ac:dyDescent="0.25">
      <c r="A67" s="2">
        <v>43968</v>
      </c>
      <c r="B67" t="s">
        <v>21</v>
      </c>
      <c r="C67" t="s">
        <v>22</v>
      </c>
      <c r="D67">
        <v>1333</v>
      </c>
    </row>
    <row r="68" spans="1:4" x14ac:dyDescent="0.25">
      <c r="A68" s="2">
        <v>43969</v>
      </c>
      <c r="B68" t="s">
        <v>21</v>
      </c>
      <c r="C68" t="s">
        <v>22</v>
      </c>
      <c r="D68">
        <v>1355</v>
      </c>
    </row>
    <row r="69" spans="1:4" x14ac:dyDescent="0.25">
      <c r="A69" s="2">
        <v>43970</v>
      </c>
      <c r="B69" t="s">
        <v>21</v>
      </c>
      <c r="C69" t="s">
        <v>22</v>
      </c>
      <c r="D69">
        <v>1367</v>
      </c>
    </row>
    <row r="70" spans="1:4" x14ac:dyDescent="0.25">
      <c r="A70" s="2">
        <v>43971</v>
      </c>
      <c r="B70" t="s">
        <v>21</v>
      </c>
      <c r="C70" t="s">
        <v>22</v>
      </c>
      <c r="D70">
        <v>1433</v>
      </c>
    </row>
    <row r="71" spans="1:4" x14ac:dyDescent="0.25">
      <c r="A71" s="2">
        <v>43972</v>
      </c>
      <c r="B71" t="s">
        <v>21</v>
      </c>
      <c r="C71" t="s">
        <v>22</v>
      </c>
      <c r="D71">
        <v>1469</v>
      </c>
    </row>
    <row r="72" spans="1:4" x14ac:dyDescent="0.25">
      <c r="A72" s="2">
        <v>43973</v>
      </c>
      <c r="B72" t="s">
        <v>21</v>
      </c>
      <c r="C72" t="s">
        <v>22</v>
      </c>
      <c r="D72">
        <v>1498</v>
      </c>
    </row>
    <row r="73" spans="1:4" x14ac:dyDescent="0.25">
      <c r="A73" s="2">
        <v>43974</v>
      </c>
      <c r="B73" t="s">
        <v>21</v>
      </c>
      <c r="C73" t="s">
        <v>22</v>
      </c>
      <c r="D73">
        <v>1575</v>
      </c>
    </row>
    <row r="74" spans="1:4" x14ac:dyDescent="0.25">
      <c r="A74" s="2">
        <v>43975</v>
      </c>
      <c r="B74" t="s">
        <v>21</v>
      </c>
      <c r="C74" t="s">
        <v>22</v>
      </c>
      <c r="D74">
        <v>1614</v>
      </c>
    </row>
    <row r="75" spans="1:4" x14ac:dyDescent="0.25">
      <c r="A75" s="2">
        <v>43976</v>
      </c>
      <c r="B75" t="s">
        <v>21</v>
      </c>
      <c r="C75" t="s">
        <v>22</v>
      </c>
      <c r="D75">
        <v>1630</v>
      </c>
    </row>
    <row r="76" spans="1:4" x14ac:dyDescent="0.25">
      <c r="A76" s="2">
        <v>43977</v>
      </c>
      <c r="B76" t="s">
        <v>21</v>
      </c>
      <c r="C76" t="s">
        <v>22</v>
      </c>
      <c r="D76">
        <v>1645</v>
      </c>
    </row>
    <row r="77" spans="1:4" x14ac:dyDescent="0.25">
      <c r="A77" s="2">
        <v>43978</v>
      </c>
      <c r="B77" t="s">
        <v>21</v>
      </c>
      <c r="C77" t="s">
        <v>22</v>
      </c>
      <c r="D77">
        <v>1673</v>
      </c>
    </row>
    <row r="78" spans="1:4" x14ac:dyDescent="0.25">
      <c r="A78" s="2">
        <v>43979</v>
      </c>
      <c r="B78" t="s">
        <v>21</v>
      </c>
      <c r="C78" t="s">
        <v>22</v>
      </c>
      <c r="D78">
        <v>1712</v>
      </c>
    </row>
    <row r="79" spans="1:4" x14ac:dyDescent="0.25">
      <c r="A79" s="2">
        <v>43980</v>
      </c>
      <c r="B79" t="s">
        <v>21</v>
      </c>
      <c r="C79" t="s">
        <v>22</v>
      </c>
      <c r="D79">
        <v>1744</v>
      </c>
    </row>
    <row r="80" spans="1:4" x14ac:dyDescent="0.25">
      <c r="A80" s="2">
        <v>43981</v>
      </c>
      <c r="B80" t="s">
        <v>21</v>
      </c>
      <c r="C80" t="s">
        <v>22</v>
      </c>
      <c r="D80">
        <v>1780</v>
      </c>
    </row>
    <row r="81" spans="1:4" x14ac:dyDescent="0.25">
      <c r="A81" s="2">
        <v>43982</v>
      </c>
      <c r="B81" t="s">
        <v>21</v>
      </c>
      <c r="C81" t="s">
        <v>22</v>
      </c>
      <c r="D81">
        <v>1837</v>
      </c>
    </row>
    <row r="82" spans="1:4" x14ac:dyDescent="0.25">
      <c r="A82" s="2">
        <v>43983</v>
      </c>
      <c r="B82" t="s">
        <v>21</v>
      </c>
      <c r="C82" t="s">
        <v>22</v>
      </c>
      <c r="D82">
        <v>1886</v>
      </c>
    </row>
    <row r="83" spans="1:4" x14ac:dyDescent="0.25">
      <c r="A83" s="2">
        <v>43984</v>
      </c>
      <c r="B83" t="s">
        <v>21</v>
      </c>
      <c r="C83" t="s">
        <v>22</v>
      </c>
      <c r="D83">
        <v>1911</v>
      </c>
    </row>
    <row r="84" spans="1:4" x14ac:dyDescent="0.25">
      <c r="A84" s="2">
        <v>43985</v>
      </c>
      <c r="B84" t="s">
        <v>21</v>
      </c>
      <c r="C84" t="s">
        <v>22</v>
      </c>
      <c r="D84">
        <v>1913</v>
      </c>
    </row>
    <row r="85" spans="1:4" x14ac:dyDescent="0.25">
      <c r="A85" s="2">
        <v>43986</v>
      </c>
      <c r="B85" t="s">
        <v>21</v>
      </c>
      <c r="C85" t="s">
        <v>22</v>
      </c>
      <c r="D85">
        <v>1931</v>
      </c>
    </row>
    <row r="86" spans="1:4" x14ac:dyDescent="0.25">
      <c r="A86" s="2">
        <v>43987</v>
      </c>
      <c r="B86" t="s">
        <v>21</v>
      </c>
      <c r="C86" t="s">
        <v>22</v>
      </c>
      <c r="D86">
        <v>1957</v>
      </c>
    </row>
    <row r="87" spans="1:4" x14ac:dyDescent="0.25">
      <c r="A87" s="2">
        <v>43988</v>
      </c>
      <c r="B87" t="s">
        <v>21</v>
      </c>
      <c r="C87" t="s">
        <v>22</v>
      </c>
      <c r="D87">
        <v>2011</v>
      </c>
    </row>
    <row r="88" spans="1:4" x14ac:dyDescent="0.25">
      <c r="A88" s="2">
        <v>43989</v>
      </c>
      <c r="B88" t="s">
        <v>21</v>
      </c>
      <c r="C88" t="s">
        <v>22</v>
      </c>
      <c r="D88">
        <v>2070</v>
      </c>
    </row>
    <row r="89" spans="1:4" x14ac:dyDescent="0.25">
      <c r="A89" s="2">
        <v>43990</v>
      </c>
      <c r="B89" t="s">
        <v>21</v>
      </c>
      <c r="C89" t="s">
        <v>22</v>
      </c>
      <c r="D89">
        <v>2109</v>
      </c>
    </row>
    <row r="90" spans="1:4" x14ac:dyDescent="0.25">
      <c r="A90" s="2">
        <v>43991</v>
      </c>
      <c r="B90" t="s">
        <v>21</v>
      </c>
      <c r="C90" t="s">
        <v>22</v>
      </c>
      <c r="D90">
        <v>2162</v>
      </c>
    </row>
    <row r="91" spans="1:4" x14ac:dyDescent="0.25">
      <c r="A91" s="2">
        <v>43992</v>
      </c>
      <c r="B91" t="s">
        <v>21</v>
      </c>
      <c r="C91" t="s">
        <v>22</v>
      </c>
      <c r="D91">
        <v>2219</v>
      </c>
    </row>
    <row r="92" spans="1:4" x14ac:dyDescent="0.25">
      <c r="A92" s="2">
        <v>43993</v>
      </c>
      <c r="B92" t="s">
        <v>21</v>
      </c>
      <c r="C92" t="s">
        <v>22</v>
      </c>
      <c r="D92">
        <v>2282</v>
      </c>
    </row>
    <row r="93" spans="1:4" x14ac:dyDescent="0.25">
      <c r="A93" s="2">
        <v>43994</v>
      </c>
      <c r="B93" t="s">
        <v>21</v>
      </c>
      <c r="C93" t="s">
        <v>22</v>
      </c>
      <c r="D93">
        <v>2373</v>
      </c>
    </row>
    <row r="94" spans="1:4" x14ac:dyDescent="0.25">
      <c r="A94" s="2">
        <v>43995</v>
      </c>
      <c r="B94" t="s">
        <v>21</v>
      </c>
      <c r="C94" t="s">
        <v>22</v>
      </c>
      <c r="D94">
        <v>2444</v>
      </c>
    </row>
    <row r="95" spans="1:4" x14ac:dyDescent="0.25">
      <c r="A95" s="2">
        <v>43996</v>
      </c>
      <c r="B95" t="s">
        <v>21</v>
      </c>
      <c r="C95" t="s">
        <v>22</v>
      </c>
      <c r="D95">
        <v>2509</v>
      </c>
    </row>
    <row r="96" spans="1:4" x14ac:dyDescent="0.25">
      <c r="A96" s="2">
        <v>43997</v>
      </c>
      <c r="B96" t="s">
        <v>21</v>
      </c>
      <c r="C96" t="s">
        <v>22</v>
      </c>
      <c r="D96">
        <v>2571</v>
      </c>
    </row>
    <row r="97" spans="1:4" x14ac:dyDescent="0.25">
      <c r="A97" s="2">
        <v>43998</v>
      </c>
      <c r="B97" t="s">
        <v>21</v>
      </c>
      <c r="C97" t="s">
        <v>22</v>
      </c>
      <c r="D97">
        <v>2636</v>
      </c>
    </row>
    <row r="98" spans="1:4" x14ac:dyDescent="0.25">
      <c r="A98" s="2">
        <v>43999</v>
      </c>
      <c r="B98" t="s">
        <v>21</v>
      </c>
      <c r="C98" t="s">
        <v>22</v>
      </c>
      <c r="D98">
        <v>2687</v>
      </c>
    </row>
    <row r="99" spans="1:4" x14ac:dyDescent="0.25">
      <c r="A99" s="2">
        <v>44000</v>
      </c>
      <c r="B99" t="s">
        <v>21</v>
      </c>
      <c r="C99" t="s">
        <v>22</v>
      </c>
      <c r="D99">
        <v>2749</v>
      </c>
    </row>
    <row r="100" spans="1:4" x14ac:dyDescent="0.25">
      <c r="A100" s="2">
        <v>44001</v>
      </c>
      <c r="B100" t="s">
        <v>21</v>
      </c>
      <c r="C100" t="s">
        <v>22</v>
      </c>
      <c r="D100">
        <v>2835</v>
      </c>
    </row>
    <row r="101" spans="1:4" x14ac:dyDescent="0.25">
      <c r="A101" s="2">
        <v>44002</v>
      </c>
      <c r="B101" t="s">
        <v>21</v>
      </c>
      <c r="C101" t="s">
        <v>22</v>
      </c>
      <c r="D101">
        <v>2903</v>
      </c>
    </row>
    <row r="102" spans="1:4" x14ac:dyDescent="0.25">
      <c r="A102" s="2">
        <v>44003</v>
      </c>
      <c r="B102" t="s">
        <v>21</v>
      </c>
      <c r="C102" t="s">
        <v>22</v>
      </c>
      <c r="D102">
        <v>2987</v>
      </c>
    </row>
    <row r="103" spans="1:4" x14ac:dyDescent="0.25">
      <c r="A103" s="2">
        <v>44004</v>
      </c>
      <c r="B103" t="s">
        <v>21</v>
      </c>
      <c r="C103" t="s">
        <v>22</v>
      </c>
      <c r="D103">
        <v>3069</v>
      </c>
    </row>
    <row r="104" spans="1:4" x14ac:dyDescent="0.25">
      <c r="A104" s="2">
        <v>44005</v>
      </c>
      <c r="B104" t="s">
        <v>21</v>
      </c>
      <c r="C104" t="s">
        <v>22</v>
      </c>
      <c r="D104">
        <v>3144</v>
      </c>
    </row>
    <row r="105" spans="1:4" x14ac:dyDescent="0.25">
      <c r="A105" s="2">
        <v>44006</v>
      </c>
      <c r="B105" t="s">
        <v>21</v>
      </c>
      <c r="C105" t="s">
        <v>22</v>
      </c>
      <c r="D105">
        <v>3232</v>
      </c>
    </row>
    <row r="106" spans="1:4" x14ac:dyDescent="0.25">
      <c r="A106" s="2">
        <v>44007</v>
      </c>
      <c r="B106" t="s">
        <v>21</v>
      </c>
      <c r="C106" t="s">
        <v>22</v>
      </c>
      <c r="D106">
        <v>3378</v>
      </c>
    </row>
    <row r="107" spans="1:4" x14ac:dyDescent="0.25">
      <c r="A107" s="2">
        <v>44008</v>
      </c>
      <c r="B107" t="s">
        <v>21</v>
      </c>
      <c r="C107" t="s">
        <v>22</v>
      </c>
      <c r="D107">
        <v>3528</v>
      </c>
    </row>
    <row r="108" spans="1:4" x14ac:dyDescent="0.25">
      <c r="A108" s="2">
        <v>44009</v>
      </c>
      <c r="B108" t="s">
        <v>21</v>
      </c>
      <c r="C108" t="s">
        <v>22</v>
      </c>
      <c r="D108">
        <v>3651</v>
      </c>
    </row>
    <row r="109" spans="1:4" x14ac:dyDescent="0.25">
      <c r="A109" s="2">
        <v>44010</v>
      </c>
      <c r="B109" t="s">
        <v>21</v>
      </c>
      <c r="C109" t="s">
        <v>22</v>
      </c>
      <c r="D109">
        <v>3729</v>
      </c>
    </row>
    <row r="110" spans="1:4" x14ac:dyDescent="0.25">
      <c r="A110" s="2">
        <v>44011</v>
      </c>
      <c r="B110" t="s">
        <v>21</v>
      </c>
      <c r="C110" t="s">
        <v>22</v>
      </c>
      <c r="D110">
        <v>4099</v>
      </c>
    </row>
    <row r="111" spans="1:4" x14ac:dyDescent="0.25">
      <c r="A111" s="2">
        <v>44012</v>
      </c>
      <c r="B111" t="s">
        <v>21</v>
      </c>
      <c r="C111" t="s">
        <v>22</v>
      </c>
      <c r="D111">
        <v>4258</v>
      </c>
    </row>
    <row r="112" spans="1:4" x14ac:dyDescent="0.25">
      <c r="A112" s="2">
        <v>44013</v>
      </c>
      <c r="B112" t="s">
        <v>21</v>
      </c>
      <c r="C112" t="s">
        <v>22</v>
      </c>
      <c r="D112">
        <v>4436</v>
      </c>
    </row>
    <row r="113" spans="1:4" x14ac:dyDescent="0.25">
      <c r="A113" s="2">
        <v>44014</v>
      </c>
      <c r="B113" t="s">
        <v>21</v>
      </c>
      <c r="C113" t="s">
        <v>22</v>
      </c>
      <c r="D113">
        <v>4581</v>
      </c>
    </row>
    <row r="114" spans="1:4" x14ac:dyDescent="0.25">
      <c r="A114" s="2">
        <v>44015</v>
      </c>
      <c r="B114" t="s">
        <v>21</v>
      </c>
      <c r="C114" t="s">
        <v>22</v>
      </c>
      <c r="D114">
        <v>4853</v>
      </c>
    </row>
    <row r="115" spans="1:4" x14ac:dyDescent="0.25">
      <c r="A115" s="2">
        <v>44016</v>
      </c>
      <c r="B115" t="s">
        <v>21</v>
      </c>
      <c r="C115" t="s">
        <v>22</v>
      </c>
      <c r="D115">
        <v>4995</v>
      </c>
    </row>
    <row r="116" spans="1:4" x14ac:dyDescent="0.25">
      <c r="A116" s="2">
        <v>44017</v>
      </c>
      <c r="B116" t="s">
        <v>21</v>
      </c>
      <c r="C116" t="s">
        <v>22</v>
      </c>
      <c r="D116">
        <v>5272</v>
      </c>
    </row>
    <row r="117" spans="1:4" x14ac:dyDescent="0.25">
      <c r="A117" s="2">
        <v>44018</v>
      </c>
      <c r="B117" t="s">
        <v>21</v>
      </c>
      <c r="C117" t="s">
        <v>22</v>
      </c>
      <c r="D117">
        <v>5461</v>
      </c>
    </row>
    <row r="118" spans="1:4" x14ac:dyDescent="0.25">
      <c r="A118" s="2">
        <v>44019</v>
      </c>
      <c r="B118" t="s">
        <v>21</v>
      </c>
      <c r="C118" t="s">
        <v>22</v>
      </c>
      <c r="D118">
        <v>5538</v>
      </c>
    </row>
    <row r="119" spans="1:4" x14ac:dyDescent="0.25">
      <c r="A119" s="2">
        <v>44020</v>
      </c>
      <c r="B119" t="s">
        <v>21</v>
      </c>
      <c r="C119" t="s">
        <v>22</v>
      </c>
      <c r="D119">
        <v>5741</v>
      </c>
    </row>
    <row r="120" spans="1:4" x14ac:dyDescent="0.25">
      <c r="A120" s="2">
        <v>44021</v>
      </c>
      <c r="B120" t="s">
        <v>21</v>
      </c>
      <c r="C120" t="s">
        <v>22</v>
      </c>
      <c r="D120">
        <v>6092</v>
      </c>
    </row>
    <row r="121" spans="1:4" x14ac:dyDescent="0.25">
      <c r="A121" s="2">
        <v>44022</v>
      </c>
      <c r="B121" t="s">
        <v>21</v>
      </c>
      <c r="C121" t="s">
        <v>22</v>
      </c>
      <c r="D121">
        <v>6283</v>
      </c>
    </row>
    <row r="122" spans="1:4" x14ac:dyDescent="0.25">
      <c r="A122" s="2">
        <v>44023</v>
      </c>
      <c r="B122" t="s">
        <v>21</v>
      </c>
      <c r="C122" t="s">
        <v>22</v>
      </c>
      <c r="D122">
        <v>6504</v>
      </c>
    </row>
    <row r="123" spans="1:4" x14ac:dyDescent="0.25">
      <c r="A123" s="2">
        <v>44024</v>
      </c>
      <c r="B123" t="s">
        <v>21</v>
      </c>
      <c r="C123" t="s">
        <v>22</v>
      </c>
      <c r="D123">
        <v>6823</v>
      </c>
    </row>
    <row r="124" spans="1:4" x14ac:dyDescent="0.25">
      <c r="A124" s="2">
        <v>44025</v>
      </c>
      <c r="B124" t="s">
        <v>21</v>
      </c>
      <c r="C124" t="s">
        <v>22</v>
      </c>
      <c r="D124">
        <v>7091</v>
      </c>
    </row>
    <row r="125" spans="1:4" x14ac:dyDescent="0.25">
      <c r="A125" s="2">
        <v>44026</v>
      </c>
      <c r="B125" t="s">
        <v>21</v>
      </c>
      <c r="C125" t="s">
        <v>22</v>
      </c>
      <c r="D125">
        <v>7265</v>
      </c>
    </row>
    <row r="126" spans="1:4" x14ac:dyDescent="0.25">
      <c r="A126" s="2">
        <v>44027</v>
      </c>
      <c r="B126" t="s">
        <v>21</v>
      </c>
      <c r="C126" t="s">
        <v>22</v>
      </c>
      <c r="D126">
        <v>7540</v>
      </c>
    </row>
    <row r="127" spans="1:4" x14ac:dyDescent="0.25">
      <c r="A127" s="2">
        <v>44028</v>
      </c>
      <c r="B127" t="s">
        <v>21</v>
      </c>
      <c r="C127" t="s">
        <v>22</v>
      </c>
      <c r="D127">
        <v>7900</v>
      </c>
    </row>
    <row r="128" spans="1:4" x14ac:dyDescent="0.25">
      <c r="A128" s="2">
        <v>44029</v>
      </c>
      <c r="B128" t="s">
        <v>21</v>
      </c>
      <c r="C128" t="s">
        <v>22</v>
      </c>
      <c r="D128">
        <v>8201</v>
      </c>
    </row>
    <row r="129" spans="1:4" x14ac:dyDescent="0.25">
      <c r="A129" s="2">
        <v>44030</v>
      </c>
      <c r="B129" t="s">
        <v>21</v>
      </c>
      <c r="C129" t="s">
        <v>22</v>
      </c>
      <c r="D129">
        <v>8499</v>
      </c>
    </row>
    <row r="130" spans="1:4" x14ac:dyDescent="0.25">
      <c r="A130" s="2">
        <v>44031</v>
      </c>
      <c r="B130" t="s">
        <v>21</v>
      </c>
      <c r="C130" t="s">
        <v>22</v>
      </c>
      <c r="D130">
        <v>8742</v>
      </c>
    </row>
    <row r="131" spans="1:4" x14ac:dyDescent="0.25">
      <c r="A131" s="2">
        <v>44032</v>
      </c>
      <c r="B131" t="s">
        <v>21</v>
      </c>
      <c r="C131" t="s">
        <v>22</v>
      </c>
      <c r="D131">
        <v>9003</v>
      </c>
    </row>
    <row r="132" spans="1:4" x14ac:dyDescent="0.25">
      <c r="A132" s="2">
        <v>44033</v>
      </c>
      <c r="B132" t="s">
        <v>21</v>
      </c>
      <c r="C132" t="s">
        <v>22</v>
      </c>
      <c r="D132">
        <v>9190</v>
      </c>
    </row>
    <row r="133" spans="1:4" x14ac:dyDescent="0.25">
      <c r="A133" s="2">
        <v>44034</v>
      </c>
      <c r="B133" t="s">
        <v>21</v>
      </c>
      <c r="C133" t="s">
        <v>22</v>
      </c>
      <c r="D133">
        <v>9400</v>
      </c>
    </row>
    <row r="134" spans="1:4" x14ac:dyDescent="0.25">
      <c r="A134" s="2">
        <v>44035</v>
      </c>
      <c r="B134" t="s">
        <v>21</v>
      </c>
      <c r="C134" t="s">
        <v>22</v>
      </c>
      <c r="D134">
        <v>9676</v>
      </c>
    </row>
    <row r="135" spans="1:4" x14ac:dyDescent="0.25">
      <c r="A135" s="2">
        <v>44036</v>
      </c>
      <c r="B135" t="s">
        <v>21</v>
      </c>
      <c r="C135" t="s">
        <v>22</v>
      </c>
      <c r="D135">
        <v>9940</v>
      </c>
    </row>
    <row r="136" spans="1:4" x14ac:dyDescent="0.25">
      <c r="A136" s="2">
        <v>44037</v>
      </c>
      <c r="B136" t="s">
        <v>21</v>
      </c>
      <c r="C136" t="s">
        <v>22</v>
      </c>
      <c r="D136">
        <v>10236</v>
      </c>
    </row>
    <row r="137" spans="1:4" x14ac:dyDescent="0.25">
      <c r="A137" s="2">
        <v>44038</v>
      </c>
      <c r="B137" t="s">
        <v>21</v>
      </c>
      <c r="C137" t="s">
        <v>22</v>
      </c>
      <c r="D137">
        <v>10405</v>
      </c>
    </row>
    <row r="138" spans="1:4" x14ac:dyDescent="0.25">
      <c r="A138" s="2">
        <v>44039</v>
      </c>
      <c r="B138" t="s">
        <v>21</v>
      </c>
      <c r="C138" t="s">
        <v>22</v>
      </c>
      <c r="D138">
        <v>10567</v>
      </c>
    </row>
    <row r="139" spans="1:4" x14ac:dyDescent="0.25">
      <c r="A139" s="2">
        <v>44040</v>
      </c>
      <c r="B139" t="s">
        <v>21</v>
      </c>
      <c r="C139" t="s">
        <v>22</v>
      </c>
      <c r="D139">
        <v>10715</v>
      </c>
    </row>
    <row r="140" spans="1:4" x14ac:dyDescent="0.25">
      <c r="A140" s="2">
        <v>44041</v>
      </c>
      <c r="B140" t="s">
        <v>21</v>
      </c>
      <c r="C140" t="s">
        <v>22</v>
      </c>
      <c r="D140">
        <v>10847</v>
      </c>
    </row>
    <row r="141" spans="1:4" x14ac:dyDescent="0.25">
      <c r="A141" s="2">
        <v>44042</v>
      </c>
      <c r="B141" t="s">
        <v>21</v>
      </c>
      <c r="C141" t="s">
        <v>22</v>
      </c>
      <c r="D141">
        <v>11111</v>
      </c>
    </row>
    <row r="142" spans="1:4" x14ac:dyDescent="0.25">
      <c r="A142" s="2">
        <v>44043</v>
      </c>
      <c r="B142" t="s">
        <v>21</v>
      </c>
      <c r="C142" t="s">
        <v>22</v>
      </c>
      <c r="D142">
        <v>11382</v>
      </c>
    </row>
    <row r="143" spans="1:4" x14ac:dyDescent="0.25">
      <c r="A143" s="2">
        <v>44044</v>
      </c>
      <c r="B143" t="s">
        <v>21</v>
      </c>
      <c r="C143" t="s">
        <v>22</v>
      </c>
      <c r="D143">
        <v>11680</v>
      </c>
    </row>
    <row r="144" spans="1:4" x14ac:dyDescent="0.25">
      <c r="A144" s="2">
        <v>44045</v>
      </c>
      <c r="B144" t="s">
        <v>21</v>
      </c>
      <c r="C144" t="s">
        <v>22</v>
      </c>
      <c r="D144">
        <v>11866</v>
      </c>
    </row>
    <row r="145" spans="1:4" x14ac:dyDescent="0.25">
      <c r="A145" s="2">
        <v>44046</v>
      </c>
      <c r="B145" t="s">
        <v>21</v>
      </c>
      <c r="C145" t="s">
        <v>22</v>
      </c>
      <c r="D145">
        <v>12076</v>
      </c>
    </row>
    <row r="146" spans="1:4" x14ac:dyDescent="0.25">
      <c r="A146" s="2">
        <v>44047</v>
      </c>
      <c r="B146" t="s">
        <v>21</v>
      </c>
      <c r="C146" t="s">
        <v>22</v>
      </c>
      <c r="D146">
        <v>12259</v>
      </c>
    </row>
    <row r="147" spans="1:4" x14ac:dyDescent="0.25">
      <c r="A147" s="2">
        <v>44048</v>
      </c>
      <c r="B147" t="s">
        <v>21</v>
      </c>
      <c r="C147" t="s">
        <v>22</v>
      </c>
      <c r="D147">
        <v>12408</v>
      </c>
    </row>
    <row r="148" spans="1:4" x14ac:dyDescent="0.25">
      <c r="A148" s="2">
        <v>44049</v>
      </c>
      <c r="B148" t="s">
        <v>21</v>
      </c>
      <c r="C148" t="s">
        <v>22</v>
      </c>
      <c r="D148">
        <v>12730</v>
      </c>
    </row>
    <row r="149" spans="1:4" x14ac:dyDescent="0.25">
      <c r="A149" s="2">
        <v>44050</v>
      </c>
      <c r="B149" t="s">
        <v>21</v>
      </c>
      <c r="C149" t="s">
        <v>22</v>
      </c>
      <c r="D149">
        <v>13005</v>
      </c>
    </row>
    <row r="150" spans="1:4" x14ac:dyDescent="0.25">
      <c r="A150" s="2">
        <v>44051</v>
      </c>
      <c r="B150" t="s">
        <v>21</v>
      </c>
      <c r="C150" t="s">
        <v>22</v>
      </c>
      <c r="D150">
        <v>13232</v>
      </c>
    </row>
    <row r="151" spans="1:4" x14ac:dyDescent="0.25">
      <c r="A151" s="2">
        <v>44052</v>
      </c>
      <c r="B151" t="s">
        <v>21</v>
      </c>
      <c r="C151" t="s">
        <v>22</v>
      </c>
      <c r="D151">
        <v>13373</v>
      </c>
    </row>
    <row r="152" spans="1:4" x14ac:dyDescent="0.25">
      <c r="A152" s="2">
        <v>44053</v>
      </c>
      <c r="B152" t="s">
        <v>21</v>
      </c>
      <c r="C152" t="s">
        <v>22</v>
      </c>
      <c r="D152">
        <v>13530</v>
      </c>
    </row>
    <row r="153" spans="1:4" x14ac:dyDescent="0.25">
      <c r="A153" s="2">
        <v>44054</v>
      </c>
      <c r="B153" t="s">
        <v>21</v>
      </c>
      <c r="C153" t="s">
        <v>22</v>
      </c>
      <c r="D153">
        <v>13653</v>
      </c>
    </row>
    <row r="154" spans="1:4" x14ac:dyDescent="0.25">
      <c r="A154" s="2">
        <v>44055</v>
      </c>
      <c r="B154" t="s">
        <v>21</v>
      </c>
      <c r="C154" t="s">
        <v>22</v>
      </c>
      <c r="D154">
        <v>13751</v>
      </c>
    </row>
    <row r="155" spans="1:4" x14ac:dyDescent="0.25">
      <c r="A155" s="2">
        <v>44056</v>
      </c>
      <c r="B155" t="s">
        <v>21</v>
      </c>
      <c r="C155" t="s">
        <v>22</v>
      </c>
      <c r="D155">
        <v>13872</v>
      </c>
    </row>
    <row r="156" spans="1:4" x14ac:dyDescent="0.25">
      <c r="A156" s="2">
        <v>44057</v>
      </c>
      <c r="B156" t="s">
        <v>21</v>
      </c>
      <c r="C156" t="s">
        <v>22</v>
      </c>
      <c r="D156">
        <v>13979</v>
      </c>
    </row>
    <row r="157" spans="1:4" x14ac:dyDescent="0.25">
      <c r="A157" s="2">
        <v>44058</v>
      </c>
      <c r="B157" t="s">
        <v>21</v>
      </c>
      <c r="C157" t="s">
        <v>22</v>
      </c>
      <c r="D157">
        <v>14206</v>
      </c>
    </row>
    <row r="158" spans="1:4" x14ac:dyDescent="0.25">
      <c r="A158" s="2">
        <v>44059</v>
      </c>
      <c r="B158" t="s">
        <v>21</v>
      </c>
      <c r="C158" t="s">
        <v>22</v>
      </c>
      <c r="D158">
        <v>14307</v>
      </c>
    </row>
    <row r="159" spans="1:4" x14ac:dyDescent="0.25">
      <c r="A159" s="2">
        <v>44060</v>
      </c>
      <c r="B159" t="s">
        <v>21</v>
      </c>
      <c r="C159" t="s">
        <v>22</v>
      </c>
      <c r="D159">
        <v>14379</v>
      </c>
    </row>
    <row r="160" spans="1:4" x14ac:dyDescent="0.25">
      <c r="A160" s="2">
        <v>44061</v>
      </c>
      <c r="B160" t="s">
        <v>21</v>
      </c>
      <c r="C160" t="s">
        <v>22</v>
      </c>
      <c r="D160">
        <v>14525</v>
      </c>
    </row>
    <row r="161" spans="1:4" x14ac:dyDescent="0.25">
      <c r="A161" s="2">
        <v>44062</v>
      </c>
      <c r="B161" t="s">
        <v>21</v>
      </c>
      <c r="C161" t="s">
        <v>22</v>
      </c>
      <c r="D161">
        <v>14666</v>
      </c>
    </row>
    <row r="162" spans="1:4" x14ac:dyDescent="0.25">
      <c r="A162" s="2">
        <v>44063</v>
      </c>
      <c r="B162" t="s">
        <v>21</v>
      </c>
      <c r="C162" t="s">
        <v>22</v>
      </c>
      <c r="D162">
        <v>14782</v>
      </c>
    </row>
    <row r="163" spans="1:4" x14ac:dyDescent="0.25">
      <c r="A163" s="2">
        <v>44064</v>
      </c>
      <c r="B163" t="s">
        <v>21</v>
      </c>
      <c r="C163" t="s">
        <v>22</v>
      </c>
      <c r="D163">
        <v>14901</v>
      </c>
    </row>
    <row r="164" spans="1:4" x14ac:dyDescent="0.25">
      <c r="A164" s="2">
        <v>44065</v>
      </c>
      <c r="B164" t="s">
        <v>21</v>
      </c>
      <c r="C164" t="s">
        <v>22</v>
      </c>
      <c r="D164">
        <v>14942</v>
      </c>
    </row>
    <row r="165" spans="1:4" x14ac:dyDescent="0.25">
      <c r="A165" s="2">
        <v>44066</v>
      </c>
      <c r="B165" t="s">
        <v>21</v>
      </c>
      <c r="C165" t="s">
        <v>22</v>
      </c>
      <c r="D165">
        <v>14984</v>
      </c>
    </row>
    <row r="166" spans="1:4" x14ac:dyDescent="0.25">
      <c r="A166" s="2">
        <v>44067</v>
      </c>
      <c r="B166" t="s">
        <v>21</v>
      </c>
      <c r="C166" t="s">
        <v>22</v>
      </c>
      <c r="D166">
        <v>15084</v>
      </c>
    </row>
    <row r="167" spans="1:4" x14ac:dyDescent="0.25">
      <c r="A167" s="2">
        <v>44068</v>
      </c>
      <c r="B167" t="s">
        <v>21</v>
      </c>
      <c r="C167" t="s">
        <v>22</v>
      </c>
      <c r="D167">
        <v>15143</v>
      </c>
    </row>
    <row r="168" spans="1:4" x14ac:dyDescent="0.25">
      <c r="A168" s="2">
        <v>44069</v>
      </c>
      <c r="B168" t="s">
        <v>21</v>
      </c>
      <c r="C168" t="s">
        <v>22</v>
      </c>
      <c r="D168">
        <v>15550</v>
      </c>
    </row>
    <row r="169" spans="1:4" x14ac:dyDescent="0.25">
      <c r="A169" s="2">
        <v>44070</v>
      </c>
      <c r="B169" t="s">
        <v>21</v>
      </c>
      <c r="C169" t="s">
        <v>22</v>
      </c>
      <c r="D169">
        <v>15713</v>
      </c>
    </row>
    <row r="170" spans="1:4" x14ac:dyDescent="0.25">
      <c r="A170" s="2">
        <v>44071</v>
      </c>
      <c r="B170" t="s">
        <v>21</v>
      </c>
      <c r="C170" t="s">
        <v>22</v>
      </c>
      <c r="D170">
        <v>15870</v>
      </c>
    </row>
    <row r="171" spans="1:4" x14ac:dyDescent="0.25">
      <c r="A171" s="2">
        <v>44072</v>
      </c>
      <c r="B171" t="s">
        <v>21</v>
      </c>
      <c r="C171" t="s">
        <v>22</v>
      </c>
      <c r="D171">
        <v>16133</v>
      </c>
    </row>
    <row r="172" spans="1:4" x14ac:dyDescent="0.25">
      <c r="A172" s="2">
        <v>44073</v>
      </c>
      <c r="B172" t="s">
        <v>21</v>
      </c>
      <c r="C172" t="s">
        <v>22</v>
      </c>
      <c r="D172">
        <v>16278</v>
      </c>
    </row>
    <row r="173" spans="1:4" x14ac:dyDescent="0.25">
      <c r="A173" s="2">
        <v>44074</v>
      </c>
      <c r="B173" t="s">
        <v>21</v>
      </c>
      <c r="C173" t="s">
        <v>22</v>
      </c>
      <c r="D173">
        <v>16426</v>
      </c>
    </row>
    <row r="174" spans="1:4" x14ac:dyDescent="0.25">
      <c r="A174" s="2">
        <v>44075</v>
      </c>
      <c r="B174" t="s">
        <v>21</v>
      </c>
      <c r="C174" t="s">
        <v>22</v>
      </c>
      <c r="D174">
        <v>16679</v>
      </c>
    </row>
    <row r="175" spans="1:4" x14ac:dyDescent="0.25">
      <c r="A175" s="2">
        <v>44076</v>
      </c>
      <c r="B175" t="s">
        <v>21</v>
      </c>
      <c r="C175" t="s">
        <v>22</v>
      </c>
      <c r="D175">
        <v>16801</v>
      </c>
    </row>
    <row r="176" spans="1:4" x14ac:dyDescent="0.25">
      <c r="A176" s="2">
        <v>44077</v>
      </c>
      <c r="B176" t="s">
        <v>21</v>
      </c>
      <c r="C176" t="s">
        <v>22</v>
      </c>
      <c r="D176">
        <v>16894</v>
      </c>
    </row>
    <row r="177" spans="1:4" x14ac:dyDescent="0.25">
      <c r="A177" s="2">
        <v>44078</v>
      </c>
      <c r="B177" t="s">
        <v>21</v>
      </c>
      <c r="C177" t="s">
        <v>22</v>
      </c>
      <c r="D177">
        <v>17024</v>
      </c>
    </row>
    <row r="178" spans="1:4" x14ac:dyDescent="0.25">
      <c r="A178" s="2">
        <v>44079</v>
      </c>
      <c r="B178" t="s">
        <v>21</v>
      </c>
      <c r="C178" t="s">
        <v>22</v>
      </c>
      <c r="D178">
        <v>17171</v>
      </c>
    </row>
    <row r="179" spans="1:4" x14ac:dyDescent="0.25">
      <c r="A179" s="2">
        <v>44080</v>
      </c>
      <c r="B179" t="s">
        <v>21</v>
      </c>
      <c r="C179" t="s">
        <v>22</v>
      </c>
      <c r="D179">
        <v>17276</v>
      </c>
    </row>
    <row r="180" spans="1:4" x14ac:dyDescent="0.25">
      <c r="A180" s="2">
        <v>44081</v>
      </c>
      <c r="B180" t="s">
        <v>21</v>
      </c>
      <c r="C180" t="s">
        <v>22</v>
      </c>
      <c r="D180">
        <v>17389</v>
      </c>
    </row>
    <row r="181" spans="1:4" x14ac:dyDescent="0.25">
      <c r="A181" s="2">
        <v>44082</v>
      </c>
      <c r="B181" t="s">
        <v>21</v>
      </c>
      <c r="C181" t="s">
        <v>22</v>
      </c>
      <c r="D181">
        <v>17493</v>
      </c>
    </row>
    <row r="182" spans="1:4" x14ac:dyDescent="0.25">
      <c r="A182" s="2">
        <v>44083</v>
      </c>
      <c r="B182" t="s">
        <v>21</v>
      </c>
      <c r="C182" t="s">
        <v>22</v>
      </c>
      <c r="D182">
        <v>17591</v>
      </c>
    </row>
    <row r="183" spans="1:4" x14ac:dyDescent="0.25">
      <c r="A183" s="2">
        <v>44084</v>
      </c>
      <c r="B183" t="s">
        <v>21</v>
      </c>
      <c r="C183" t="s">
        <v>22</v>
      </c>
      <c r="D183">
        <v>17736</v>
      </c>
    </row>
    <row r="184" spans="1:4" x14ac:dyDescent="0.25">
      <c r="A184" s="2">
        <v>44085</v>
      </c>
      <c r="B184" t="s">
        <v>21</v>
      </c>
      <c r="C184" t="s">
        <v>22</v>
      </c>
      <c r="D184">
        <v>17908</v>
      </c>
    </row>
    <row r="185" spans="1:4" x14ac:dyDescent="0.25">
      <c r="A185" s="2">
        <v>44086</v>
      </c>
      <c r="B185" t="s">
        <v>21</v>
      </c>
      <c r="C185" t="s">
        <v>22</v>
      </c>
      <c r="D185">
        <v>18039</v>
      </c>
    </row>
    <row r="186" spans="1:4" x14ac:dyDescent="0.25">
      <c r="A186" s="2">
        <v>44087</v>
      </c>
      <c r="B186" t="s">
        <v>21</v>
      </c>
      <c r="C186" t="s">
        <v>22</v>
      </c>
      <c r="D186">
        <v>18169</v>
      </c>
    </row>
    <row r="187" spans="1:4" x14ac:dyDescent="0.25">
      <c r="A187" s="2">
        <v>44088</v>
      </c>
      <c r="B187" t="s">
        <v>21</v>
      </c>
      <c r="C187" t="s">
        <v>22</v>
      </c>
      <c r="D187">
        <v>18253</v>
      </c>
    </row>
    <row r="188" spans="1:4" x14ac:dyDescent="0.25">
      <c r="A188" s="2">
        <v>44089</v>
      </c>
      <c r="B188" t="s">
        <v>21</v>
      </c>
      <c r="C188" t="s">
        <v>22</v>
      </c>
      <c r="D188">
        <v>18381</v>
      </c>
    </row>
    <row r="189" spans="1:4" x14ac:dyDescent="0.25">
      <c r="A189" s="2">
        <v>44090</v>
      </c>
      <c r="B189" t="s">
        <v>21</v>
      </c>
      <c r="C189" t="s">
        <v>22</v>
      </c>
      <c r="D189">
        <v>18531</v>
      </c>
    </row>
    <row r="190" spans="1:4" x14ac:dyDescent="0.25">
      <c r="A190" s="2">
        <v>44091</v>
      </c>
      <c r="B190" t="s">
        <v>21</v>
      </c>
      <c r="C190" t="s">
        <v>22</v>
      </c>
      <c r="D190">
        <v>18648</v>
      </c>
    </row>
    <row r="191" spans="1:4" x14ac:dyDescent="0.25">
      <c r="A191" s="2">
        <v>44092</v>
      </c>
      <c r="B191" t="s">
        <v>21</v>
      </c>
      <c r="C191" t="s">
        <v>22</v>
      </c>
      <c r="D191">
        <v>18772</v>
      </c>
    </row>
    <row r="192" spans="1:4" x14ac:dyDescent="0.25">
      <c r="A192" s="2">
        <v>44093</v>
      </c>
      <c r="B192" t="s">
        <v>21</v>
      </c>
      <c r="C192" t="s">
        <v>22</v>
      </c>
      <c r="D192">
        <v>18911</v>
      </c>
    </row>
    <row r="193" spans="1:4" x14ac:dyDescent="0.25">
      <c r="A193" s="2">
        <v>44094</v>
      </c>
      <c r="B193" t="s">
        <v>21</v>
      </c>
      <c r="C193" t="s">
        <v>22</v>
      </c>
      <c r="D193">
        <v>19015</v>
      </c>
    </row>
    <row r="194" spans="1:4" x14ac:dyDescent="0.25">
      <c r="A194" s="2">
        <v>44095</v>
      </c>
      <c r="B194" t="s">
        <v>21</v>
      </c>
      <c r="C194" t="s">
        <v>22</v>
      </c>
      <c r="D194">
        <v>19123</v>
      </c>
    </row>
    <row r="195" spans="1:4" x14ac:dyDescent="0.25">
      <c r="A195" s="2">
        <v>44096</v>
      </c>
      <c r="B195" t="s">
        <v>21</v>
      </c>
      <c r="C195" t="s">
        <v>22</v>
      </c>
      <c r="D195">
        <v>19230</v>
      </c>
    </row>
    <row r="196" spans="1:4" x14ac:dyDescent="0.25">
      <c r="A196" s="2">
        <v>44097</v>
      </c>
      <c r="B196" t="s">
        <v>21</v>
      </c>
      <c r="C196" t="s">
        <v>22</v>
      </c>
      <c r="D196">
        <v>19306</v>
      </c>
    </row>
    <row r="197" spans="1:4" x14ac:dyDescent="0.25">
      <c r="A197" s="2">
        <v>44098</v>
      </c>
      <c r="B197" t="s">
        <v>21</v>
      </c>
      <c r="C197" t="s">
        <v>22</v>
      </c>
      <c r="D197">
        <v>19441</v>
      </c>
    </row>
    <row r="198" spans="1:4" x14ac:dyDescent="0.25">
      <c r="A198" s="2">
        <v>44099</v>
      </c>
      <c r="B198" t="s">
        <v>21</v>
      </c>
      <c r="C198" t="s">
        <v>22</v>
      </c>
      <c r="D198">
        <v>19572</v>
      </c>
    </row>
    <row r="199" spans="1:4" x14ac:dyDescent="0.25">
      <c r="A199" s="2">
        <v>44100</v>
      </c>
      <c r="B199" t="s">
        <v>21</v>
      </c>
      <c r="C199" t="s">
        <v>22</v>
      </c>
      <c r="D199">
        <v>19676</v>
      </c>
    </row>
    <row r="200" spans="1:4" x14ac:dyDescent="0.25">
      <c r="A200" s="2">
        <v>44101</v>
      </c>
      <c r="B200" t="s">
        <v>21</v>
      </c>
      <c r="C200" t="s">
        <v>22</v>
      </c>
      <c r="D200">
        <v>19752</v>
      </c>
    </row>
    <row r="201" spans="1:4" x14ac:dyDescent="0.25">
      <c r="A201" s="2">
        <v>44102</v>
      </c>
      <c r="B201" t="s">
        <v>21</v>
      </c>
      <c r="C201" t="s">
        <v>22</v>
      </c>
      <c r="D201">
        <v>19833</v>
      </c>
    </row>
    <row r="202" spans="1:4" x14ac:dyDescent="0.25">
      <c r="A202" s="2">
        <v>44103</v>
      </c>
      <c r="B202" t="s">
        <v>21</v>
      </c>
      <c r="C202" t="s">
        <v>22</v>
      </c>
      <c r="D202">
        <v>19938</v>
      </c>
    </row>
    <row r="203" spans="1:4" x14ac:dyDescent="0.25">
      <c r="A203" s="2">
        <v>44104</v>
      </c>
      <c r="B203" t="s">
        <v>21</v>
      </c>
      <c r="C203" t="s">
        <v>22</v>
      </c>
      <c r="D203">
        <v>20221</v>
      </c>
    </row>
    <row r="204" spans="1:4" x14ac:dyDescent="0.25">
      <c r="A204" s="2">
        <v>44105</v>
      </c>
      <c r="B204" t="s">
        <v>21</v>
      </c>
      <c r="C204" t="s">
        <v>22</v>
      </c>
      <c r="D204">
        <v>20308</v>
      </c>
    </row>
    <row r="205" spans="1:4" x14ac:dyDescent="0.25">
      <c r="A205" s="2">
        <v>44106</v>
      </c>
      <c r="B205" t="s">
        <v>21</v>
      </c>
      <c r="C205" t="s">
        <v>22</v>
      </c>
      <c r="D205">
        <v>20442</v>
      </c>
    </row>
    <row r="206" spans="1:4" x14ac:dyDescent="0.25">
      <c r="A206" s="2">
        <v>44107</v>
      </c>
      <c r="B206" t="s">
        <v>21</v>
      </c>
      <c r="C206" t="s">
        <v>22</v>
      </c>
      <c r="D206">
        <v>20584</v>
      </c>
    </row>
    <row r="207" spans="1:4" x14ac:dyDescent="0.25">
      <c r="A207" s="2">
        <v>44108</v>
      </c>
      <c r="B207" t="s">
        <v>21</v>
      </c>
      <c r="C207" t="s">
        <v>22</v>
      </c>
      <c r="D207">
        <v>20666</v>
      </c>
    </row>
    <row r="208" spans="1:4" x14ac:dyDescent="0.25">
      <c r="A208" s="2">
        <v>44109</v>
      </c>
      <c r="B208" t="s">
        <v>21</v>
      </c>
      <c r="C208" t="s">
        <v>22</v>
      </c>
      <c r="D208">
        <v>20731</v>
      </c>
    </row>
    <row r="209" spans="1:4" x14ac:dyDescent="0.25">
      <c r="A209" s="2">
        <v>44110</v>
      </c>
      <c r="B209" t="s">
        <v>21</v>
      </c>
      <c r="C209" t="s">
        <v>22</v>
      </c>
      <c r="D209">
        <v>20842</v>
      </c>
    </row>
    <row r="210" spans="1:4" x14ac:dyDescent="0.25">
      <c r="A210" s="2">
        <v>44111</v>
      </c>
      <c r="B210" t="s">
        <v>21</v>
      </c>
      <c r="C210" t="s">
        <v>22</v>
      </c>
      <c r="D210">
        <v>20938</v>
      </c>
    </row>
    <row r="211" spans="1:4" x14ac:dyDescent="0.25">
      <c r="A211" s="2">
        <v>44112</v>
      </c>
      <c r="B211" t="s">
        <v>21</v>
      </c>
      <c r="C211" t="s">
        <v>22</v>
      </c>
      <c r="D211">
        <v>20965</v>
      </c>
    </row>
    <row r="212" spans="1:4" x14ac:dyDescent="0.25">
      <c r="A212" s="2">
        <v>44113</v>
      </c>
      <c r="B212" t="s">
        <v>21</v>
      </c>
      <c r="C212" t="s">
        <v>22</v>
      </c>
      <c r="D212">
        <v>21162</v>
      </c>
    </row>
    <row r="213" spans="1:4" x14ac:dyDescent="0.25">
      <c r="A213" s="2">
        <v>44114</v>
      </c>
      <c r="B213" t="s">
        <v>21</v>
      </c>
      <c r="C213" t="s">
        <v>22</v>
      </c>
      <c r="D213">
        <v>21335</v>
      </c>
    </row>
    <row r="214" spans="1:4" x14ac:dyDescent="0.25">
      <c r="A214" s="2">
        <v>44115</v>
      </c>
      <c r="B214" t="s">
        <v>21</v>
      </c>
      <c r="C214" t="s">
        <v>22</v>
      </c>
      <c r="D214">
        <v>21429</v>
      </c>
    </row>
    <row r="215" spans="1:4" x14ac:dyDescent="0.25">
      <c r="A215" s="2">
        <v>44116</v>
      </c>
      <c r="B215" t="s">
        <v>21</v>
      </c>
      <c r="C215" t="s">
        <v>22</v>
      </c>
      <c r="D215">
        <v>21516</v>
      </c>
    </row>
    <row r="216" spans="1:4" x14ac:dyDescent="0.25">
      <c r="A216" s="2">
        <v>44117</v>
      </c>
      <c r="B216" t="s">
        <v>21</v>
      </c>
      <c r="C216" t="s">
        <v>22</v>
      </c>
      <c r="D216">
        <v>21652</v>
      </c>
    </row>
    <row r="217" spans="1:4" x14ac:dyDescent="0.25">
      <c r="A217" s="2">
        <v>44118</v>
      </c>
      <c r="B217" t="s">
        <v>21</v>
      </c>
      <c r="C217" t="s">
        <v>22</v>
      </c>
      <c r="D217">
        <v>21746</v>
      </c>
    </row>
    <row r="218" spans="1:4" x14ac:dyDescent="0.25">
      <c r="A218" s="2">
        <v>44119</v>
      </c>
      <c r="B218" t="s">
        <v>21</v>
      </c>
      <c r="C218" t="s">
        <v>22</v>
      </c>
      <c r="D218">
        <v>21897</v>
      </c>
    </row>
    <row r="219" spans="1:4" x14ac:dyDescent="0.25">
      <c r="A219" s="2">
        <v>44120</v>
      </c>
      <c r="B219" t="s">
        <v>21</v>
      </c>
      <c r="C219" t="s">
        <v>22</v>
      </c>
      <c r="D219">
        <v>22030</v>
      </c>
    </row>
    <row r="220" spans="1:4" x14ac:dyDescent="0.25">
      <c r="A220" s="2">
        <v>44121</v>
      </c>
      <c r="B220" t="s">
        <v>21</v>
      </c>
      <c r="C220" t="s">
        <v>22</v>
      </c>
      <c r="D220">
        <v>22194</v>
      </c>
    </row>
    <row r="221" spans="1:4" x14ac:dyDescent="0.25">
      <c r="A221" s="2">
        <v>44122</v>
      </c>
      <c r="B221" t="s">
        <v>21</v>
      </c>
      <c r="C221" t="s">
        <v>22</v>
      </c>
      <c r="D221">
        <v>22300</v>
      </c>
    </row>
    <row r="222" spans="1:4" x14ac:dyDescent="0.25">
      <c r="A222" s="2">
        <v>44123</v>
      </c>
      <c r="B222" t="s">
        <v>21</v>
      </c>
      <c r="C222" t="s">
        <v>22</v>
      </c>
      <c r="D222">
        <v>22400</v>
      </c>
    </row>
    <row r="223" spans="1:4" x14ac:dyDescent="0.25">
      <c r="A223" s="2">
        <v>44124</v>
      </c>
      <c r="B223" t="s">
        <v>21</v>
      </c>
      <c r="C223" t="s">
        <v>22</v>
      </c>
      <c r="D223">
        <v>22563</v>
      </c>
    </row>
    <row r="224" spans="1:4" x14ac:dyDescent="0.25">
      <c r="A224" s="2">
        <v>44125</v>
      </c>
      <c r="B224" t="s">
        <v>21</v>
      </c>
      <c r="C224" t="s">
        <v>22</v>
      </c>
      <c r="D224">
        <v>22720</v>
      </c>
    </row>
    <row r="225" spans="1:4" x14ac:dyDescent="0.25">
      <c r="A225" s="2">
        <v>44126</v>
      </c>
      <c r="B225" t="s">
        <v>21</v>
      </c>
      <c r="C225" t="s">
        <v>22</v>
      </c>
      <c r="D225">
        <v>22861</v>
      </c>
    </row>
    <row r="226" spans="1:4" x14ac:dyDescent="0.25">
      <c r="A226" s="2">
        <v>44127</v>
      </c>
      <c r="B226" t="s">
        <v>21</v>
      </c>
      <c r="C226" t="s">
        <v>22</v>
      </c>
      <c r="D226">
        <v>22988</v>
      </c>
    </row>
    <row r="227" spans="1:4" x14ac:dyDescent="0.25">
      <c r="A227" s="2">
        <v>44128</v>
      </c>
      <c r="B227" t="s">
        <v>21</v>
      </c>
      <c r="C227" t="s">
        <v>22</v>
      </c>
      <c r="D227">
        <v>23129</v>
      </c>
    </row>
    <row r="228" spans="1:4" x14ac:dyDescent="0.25">
      <c r="A228" s="2">
        <v>44129</v>
      </c>
      <c r="B228" t="s">
        <v>21</v>
      </c>
      <c r="C228" t="s">
        <v>22</v>
      </c>
      <c r="D228">
        <v>23292</v>
      </c>
    </row>
    <row r="229" spans="1:4" x14ac:dyDescent="0.25">
      <c r="A229" s="2">
        <v>44130</v>
      </c>
      <c r="B229" t="s">
        <v>21</v>
      </c>
      <c r="C229" t="s">
        <v>22</v>
      </c>
      <c r="D229">
        <v>23443</v>
      </c>
    </row>
    <row r="230" spans="1:4" x14ac:dyDescent="0.25">
      <c r="A230" s="2">
        <v>44131</v>
      </c>
      <c r="B230" t="s">
        <v>21</v>
      </c>
      <c r="C230" t="s">
        <v>22</v>
      </c>
      <c r="D230">
        <v>23573</v>
      </c>
    </row>
    <row r="231" spans="1:4" x14ac:dyDescent="0.25">
      <c r="A231" s="2">
        <v>44132</v>
      </c>
      <c r="B231" t="s">
        <v>21</v>
      </c>
      <c r="C231" t="s">
        <v>22</v>
      </c>
      <c r="D231">
        <v>23769</v>
      </c>
    </row>
    <row r="232" spans="1:4" x14ac:dyDescent="0.25">
      <c r="A232" s="2">
        <v>44133</v>
      </c>
      <c r="B232" t="s">
        <v>21</v>
      </c>
      <c r="C232" t="s">
        <v>22</v>
      </c>
      <c r="D232">
        <v>23940</v>
      </c>
    </row>
    <row r="233" spans="1:4" x14ac:dyDescent="0.25">
      <c r="A233" s="2">
        <v>44134</v>
      </c>
      <c r="B233" t="s">
        <v>21</v>
      </c>
      <c r="C233" t="s">
        <v>22</v>
      </c>
      <c r="D233">
        <v>24088</v>
      </c>
    </row>
    <row r="234" spans="1:4" x14ac:dyDescent="0.25">
      <c r="A234" s="2">
        <v>44135</v>
      </c>
      <c r="B234" t="s">
        <v>21</v>
      </c>
      <c r="C234" t="s">
        <v>22</v>
      </c>
      <c r="D234">
        <v>24285</v>
      </c>
    </row>
    <row r="235" spans="1:4" x14ac:dyDescent="0.25">
      <c r="A235" s="2">
        <v>44136</v>
      </c>
      <c r="B235" t="s">
        <v>21</v>
      </c>
      <c r="C235" t="s">
        <v>22</v>
      </c>
      <c r="D235">
        <v>24472</v>
      </c>
    </row>
    <row r="236" spans="1:4" x14ac:dyDescent="0.25">
      <c r="A236" s="2">
        <v>44137</v>
      </c>
      <c r="B236" t="s">
        <v>21</v>
      </c>
      <c r="C236" t="s">
        <v>22</v>
      </c>
      <c r="D236">
        <v>24597</v>
      </c>
    </row>
    <row r="237" spans="1:4" x14ac:dyDescent="0.25">
      <c r="A237" s="2">
        <v>44138</v>
      </c>
      <c r="B237" t="s">
        <v>21</v>
      </c>
      <c r="C237" t="s">
        <v>22</v>
      </c>
      <c r="D237">
        <v>24754</v>
      </c>
    </row>
    <row r="238" spans="1:4" x14ac:dyDescent="0.25">
      <c r="A238" s="2">
        <v>44139</v>
      </c>
      <c r="B238" t="s">
        <v>21</v>
      </c>
      <c r="C238" t="s">
        <v>22</v>
      </c>
      <c r="D238">
        <v>24973</v>
      </c>
    </row>
    <row r="239" spans="1:4" x14ac:dyDescent="0.25">
      <c r="A239" s="2">
        <v>44140</v>
      </c>
      <c r="B239" t="s">
        <v>21</v>
      </c>
      <c r="C239" t="s">
        <v>22</v>
      </c>
      <c r="D239">
        <v>25159</v>
      </c>
    </row>
    <row r="240" spans="1:4" x14ac:dyDescent="0.25">
      <c r="A240" s="2">
        <v>44141</v>
      </c>
      <c r="B240" t="s">
        <v>21</v>
      </c>
      <c r="C240" t="s">
        <v>22</v>
      </c>
      <c r="D240">
        <v>25370</v>
      </c>
    </row>
    <row r="241" spans="1:4" x14ac:dyDescent="0.25">
      <c r="A241" s="2">
        <v>44142</v>
      </c>
      <c r="B241" t="s">
        <v>21</v>
      </c>
      <c r="C241" t="s">
        <v>22</v>
      </c>
      <c r="D241">
        <v>25627</v>
      </c>
    </row>
    <row r="242" spans="1:4" x14ac:dyDescent="0.25">
      <c r="A242" s="2">
        <v>44143</v>
      </c>
      <c r="B242" t="s">
        <v>21</v>
      </c>
      <c r="C242" t="s">
        <v>22</v>
      </c>
      <c r="D242">
        <v>25827</v>
      </c>
    </row>
    <row r="243" spans="1:4" x14ac:dyDescent="0.25">
      <c r="A243" s="2">
        <v>44144</v>
      </c>
      <c r="B243" t="s">
        <v>21</v>
      </c>
      <c r="C243" t="s">
        <v>22</v>
      </c>
      <c r="D243">
        <v>26003</v>
      </c>
    </row>
    <row r="244" spans="1:4" x14ac:dyDescent="0.25">
      <c r="A244" s="2">
        <v>44145</v>
      </c>
      <c r="B244" t="s">
        <v>21</v>
      </c>
      <c r="C244" t="s">
        <v>22</v>
      </c>
      <c r="D244">
        <v>26232</v>
      </c>
    </row>
    <row r="245" spans="1:4" x14ac:dyDescent="0.25">
      <c r="A245" s="2">
        <v>44146</v>
      </c>
      <c r="B245" t="s">
        <v>21</v>
      </c>
      <c r="C245" t="s">
        <v>22</v>
      </c>
      <c r="D245">
        <v>26514</v>
      </c>
    </row>
    <row r="246" spans="1:4" x14ac:dyDescent="0.25">
      <c r="A246" s="2">
        <v>44147</v>
      </c>
      <c r="B246" t="s">
        <v>21</v>
      </c>
      <c r="C246" t="s">
        <v>22</v>
      </c>
      <c r="D246">
        <v>26813</v>
      </c>
    </row>
    <row r="247" spans="1:4" x14ac:dyDescent="0.25">
      <c r="A247" s="2">
        <v>44148</v>
      </c>
      <c r="B247" t="s">
        <v>21</v>
      </c>
      <c r="C247" t="s">
        <v>22</v>
      </c>
      <c r="D247">
        <v>27264</v>
      </c>
    </row>
    <row r="248" spans="1:4" x14ac:dyDescent="0.25">
      <c r="A248" s="2">
        <v>44149</v>
      </c>
      <c r="B248" t="s">
        <v>21</v>
      </c>
      <c r="C248" t="s">
        <v>22</v>
      </c>
      <c r="D248">
        <v>27579</v>
      </c>
    </row>
    <row r="249" spans="1:4" x14ac:dyDescent="0.25">
      <c r="A249" s="2">
        <v>44150</v>
      </c>
      <c r="B249" t="s">
        <v>21</v>
      </c>
      <c r="C249" t="s">
        <v>22</v>
      </c>
      <c r="D249">
        <v>27884</v>
      </c>
    </row>
    <row r="250" spans="1:4" x14ac:dyDescent="0.25">
      <c r="A250" s="2">
        <v>44151</v>
      </c>
      <c r="B250" t="s">
        <v>21</v>
      </c>
      <c r="C250" t="s">
        <v>22</v>
      </c>
      <c r="D250">
        <v>28140</v>
      </c>
    </row>
    <row r="251" spans="1:4" x14ac:dyDescent="0.25">
      <c r="A251" s="2">
        <v>44152</v>
      </c>
      <c r="B251" t="s">
        <v>21</v>
      </c>
      <c r="C251" t="s">
        <v>22</v>
      </c>
      <c r="D251">
        <v>28420</v>
      </c>
    </row>
    <row r="252" spans="1:4" x14ac:dyDescent="0.25">
      <c r="A252" s="2">
        <v>44153</v>
      </c>
      <c r="B252" t="s">
        <v>21</v>
      </c>
      <c r="C252" t="s">
        <v>22</v>
      </c>
      <c r="D252">
        <v>28781</v>
      </c>
    </row>
    <row r="253" spans="1:4" x14ac:dyDescent="0.25">
      <c r="A253" s="2">
        <v>44154</v>
      </c>
      <c r="B253" t="s">
        <v>21</v>
      </c>
      <c r="C253" t="s">
        <v>22</v>
      </c>
      <c r="D253">
        <v>29186</v>
      </c>
    </row>
    <row r="254" spans="1:4" x14ac:dyDescent="0.25">
      <c r="A254" s="2">
        <v>44155</v>
      </c>
      <c r="B254" t="s">
        <v>21</v>
      </c>
      <c r="C254" t="s">
        <v>22</v>
      </c>
      <c r="D254">
        <v>29626</v>
      </c>
    </row>
    <row r="255" spans="1:4" x14ac:dyDescent="0.25">
      <c r="A255" s="2">
        <v>44156</v>
      </c>
      <c r="B255" t="s">
        <v>21</v>
      </c>
      <c r="C255" t="s">
        <v>22</v>
      </c>
      <c r="D255">
        <v>30027</v>
      </c>
    </row>
    <row r="256" spans="1:4" x14ac:dyDescent="0.25">
      <c r="A256" s="2">
        <v>44157</v>
      </c>
      <c r="D256">
        <f>_xlfn.FORECAST.LINEAR(A256,D2:$D$255,A2:$A$255)</f>
        <v>26067.639320282266</v>
      </c>
    </row>
    <row r="257" spans="1:4" x14ac:dyDescent="0.25">
      <c r="A257" s="2">
        <v>44158</v>
      </c>
      <c r="D257">
        <f>_xlfn.FORECAST.LINEAR(A257,D3:$D$255,A3:$A$255)</f>
        <v>26233.402880469337</v>
      </c>
    </row>
    <row r="258" spans="1:4" x14ac:dyDescent="0.25">
      <c r="A258" s="2">
        <v>44159</v>
      </c>
      <c r="D258">
        <f>_xlfn.FORECAST.LINEAR(A258,D4:$D$255,A4:$A$255)</f>
        <v>26400.032336304896</v>
      </c>
    </row>
    <row r="259" spans="1:4" x14ac:dyDescent="0.25">
      <c r="A259" s="2">
        <v>44160</v>
      </c>
      <c r="D259">
        <f>_xlfn.FORECAST.LINEAR(A259,D5:$D$255,A5:$A$255)</f>
        <v>26567.547014229</v>
      </c>
    </row>
    <row r="260" spans="1:4" x14ac:dyDescent="0.25">
      <c r="A260" s="2">
        <v>44161</v>
      </c>
      <c r="D260">
        <f>_xlfn.FORECAST.LINEAR(A260,D6:$D$255,A6:$A$255)</f>
        <v>26735.916695243679</v>
      </c>
    </row>
    <row r="261" spans="1:4" x14ac:dyDescent="0.25">
      <c r="A261" s="2">
        <v>44162</v>
      </c>
      <c r="D261">
        <f>_xlfn.FORECAST.LINEAR(A261,D7:$D$255,A7:$A$255)</f>
        <v>26905.134605518542</v>
      </c>
    </row>
    <row r="262" spans="1:4" x14ac:dyDescent="0.25">
      <c r="A262" s="2">
        <v>44163</v>
      </c>
      <c r="D262">
        <f>_xlfn.FORECAST.LINEAR(A262,D8:$D$255,A8:$A$255)</f>
        <v>27075.193396938965</v>
      </c>
    </row>
    <row r="263" spans="1:4" x14ac:dyDescent="0.25">
      <c r="A263" s="2">
        <v>44164</v>
      </c>
      <c r="D263">
        <f>_xlfn.FORECAST.LINEAR(A263,D9:$D$255,A9:$A$255)</f>
        <v>27246.129557840526</v>
      </c>
    </row>
    <row r="264" spans="1:4" x14ac:dyDescent="0.25">
      <c r="A264" s="2">
        <v>44165</v>
      </c>
      <c r="D264">
        <f>_xlfn.FORECAST.LINEAR(A264,D10:$D$255,A10:$A$255)</f>
        <v>27418.00031182263</v>
      </c>
    </row>
    <row r="265" spans="1:4" x14ac:dyDescent="0.25">
      <c r="A265" s="2">
        <v>44166</v>
      </c>
      <c r="D265">
        <f>_xlfn.FORECAST.LINEAR(A265,D11:$D$255,A11:$A$255)</f>
        <v>27590.757019640878</v>
      </c>
    </row>
    <row r="266" spans="1:4" x14ac:dyDescent="0.25">
      <c r="A266" s="2">
        <v>44167</v>
      </c>
      <c r="D266">
        <f>_xlfn.FORECAST.LINEAR(A266,D12:$D$255,A12:$A$255)</f>
        <v>27764.38442602288</v>
      </c>
    </row>
    <row r="267" spans="1:4" x14ac:dyDescent="0.25">
      <c r="A267" s="2">
        <v>44168</v>
      </c>
      <c r="D267">
        <f>_xlfn.FORECAST.LINEAR(A267,D13:$D$255,A13:$A$255)</f>
        <v>27938.922745420597</v>
      </c>
    </row>
    <row r="268" spans="1:4" x14ac:dyDescent="0.25">
      <c r="A268" s="2">
        <v>44169</v>
      </c>
      <c r="D268">
        <f>_xlfn.FORECAST.LINEAR(A268,D14:$D$255,A14:$A$255)</f>
        <v>28114.271057106555</v>
      </c>
    </row>
    <row r="269" spans="1:4" x14ac:dyDescent="0.25">
      <c r="A269" s="2">
        <v>44170</v>
      </c>
      <c r="D269">
        <f>_xlfn.FORECAST.LINEAR(A269,D15:$D$255,A15:$A$255)</f>
        <v>28290.740079214796</v>
      </c>
    </row>
    <row r="270" spans="1:4" x14ac:dyDescent="0.25">
      <c r="A270" s="2">
        <v>44171</v>
      </c>
      <c r="D270">
        <f>_xlfn.FORECAST.LINEAR(A270,D16:$D$255,A16:$A$255)</f>
        <v>28468.396225194447</v>
      </c>
    </row>
    <row r="271" spans="1:4" x14ac:dyDescent="0.25">
      <c r="A271" s="2">
        <v>44172</v>
      </c>
      <c r="D271">
        <f>_xlfn.FORECAST.LINEAR(A271,D17:$D$255,A17:$A$255)</f>
        <v>28646.867730565369</v>
      </c>
    </row>
    <row r="272" spans="1:4" x14ac:dyDescent="0.25">
      <c r="A272" s="2">
        <v>44173</v>
      </c>
      <c r="D272">
        <f>_xlfn.FORECAST.LINEAR(A272,D18:$D$255,A18:$A$255)</f>
        <v>28826.438755067997</v>
      </c>
    </row>
    <row r="273" spans="1:4" x14ac:dyDescent="0.25">
      <c r="A273" s="2">
        <v>44174</v>
      </c>
      <c r="D273">
        <f>_xlfn.FORECAST.LINEAR(A273,D19:$D$255,A19:$A$255)</f>
        <v>29007.082692248747</v>
      </c>
    </row>
    <row r="274" spans="1:4" x14ac:dyDescent="0.25">
      <c r="A274" s="2">
        <v>44175</v>
      </c>
      <c r="D274">
        <f>_xlfn.FORECAST.LINEAR(A274,D20:$D$255,A20:$A$255)</f>
        <v>29188.580873430707</v>
      </c>
    </row>
    <row r="275" spans="1:4" x14ac:dyDescent="0.25">
      <c r="A275" s="2">
        <v>44176</v>
      </c>
      <c r="D275">
        <f>_xlfn.FORECAST.LINEAR(A275,D21:$D$255,A21:$A$255)</f>
        <v>29371.072246110067</v>
      </c>
    </row>
    <row r="276" spans="1:4" x14ac:dyDescent="0.25">
      <c r="A276" s="2">
        <v>44177</v>
      </c>
      <c r="D276">
        <f>_xlfn.FORECAST.LINEAR(A276,D22:$D$255,A22:$A$255)</f>
        <v>29554.532280937769</v>
      </c>
    </row>
    <row r="277" spans="1:4" x14ac:dyDescent="0.25">
      <c r="A277" s="2">
        <v>44178</v>
      </c>
      <c r="D277">
        <f>_xlfn.FORECAST.LINEAR(A277,D23:$D$255,A23:$A$255)</f>
        <v>29739.00048952084</v>
      </c>
    </row>
    <row r="278" spans="1:4" x14ac:dyDescent="0.25">
      <c r="A278" s="2">
        <v>44179</v>
      </c>
      <c r="D278">
        <f>_xlfn.FORECAST.LINEAR(A278,D24:$D$255,A24:$A$255)</f>
        <v>29924.586229000241</v>
      </c>
    </row>
    <row r="279" spans="1:4" x14ac:dyDescent="0.25">
      <c r="A279" s="2">
        <v>44180</v>
      </c>
      <c r="D279">
        <f>_xlfn.FORECAST.LINEAR(A279,D25:$D$255,A25:$A$255)</f>
        <v>30110.951867572963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S88"/>
  <sheetViews>
    <sheetView tabSelected="1" topLeftCell="B31" zoomScale="60" zoomScaleNormal="60" workbookViewId="0">
      <selection activeCell="F63" sqref="F63"/>
    </sheetView>
  </sheetViews>
  <sheetFormatPr defaultRowHeight="15" x14ac:dyDescent="0.25"/>
  <cols>
    <col min="1" max="1" width="32" bestFit="1" customWidth="1"/>
    <col min="2" max="2" width="23.42578125" bestFit="1" customWidth="1"/>
    <col min="3" max="3" width="26.85546875" bestFit="1" customWidth="1"/>
    <col min="4" max="4" width="24.28515625" bestFit="1" customWidth="1"/>
    <col min="5" max="5" width="27.5703125" bestFit="1" customWidth="1"/>
    <col min="6" max="6" width="23.85546875" bestFit="1" customWidth="1"/>
    <col min="7" max="7" width="30.5703125" bestFit="1" customWidth="1"/>
    <col min="8" max="8" width="25.85546875" bestFit="1" customWidth="1"/>
    <col min="9" max="9" width="25" bestFit="1" customWidth="1"/>
    <col min="10" max="10" width="24" bestFit="1" customWidth="1"/>
    <col min="11" max="11" width="19.140625" bestFit="1" customWidth="1"/>
    <col min="12" max="12" width="20.28515625" bestFit="1" customWidth="1"/>
    <col min="13" max="13" width="23.42578125" bestFit="1" customWidth="1"/>
    <col min="14" max="14" width="26.85546875" bestFit="1" customWidth="1"/>
    <col min="15" max="15" width="24.28515625" bestFit="1" customWidth="1"/>
    <col min="16" max="16" width="23.5703125" bestFit="1" customWidth="1"/>
    <col min="17" max="17" width="22.5703125" bestFit="1" customWidth="1"/>
    <col min="18" max="18" width="17.5703125" bestFit="1" customWidth="1"/>
    <col min="19" max="19" width="20.28515625" bestFit="1" customWidth="1"/>
    <col min="20" max="20" width="8.42578125" bestFit="1" customWidth="1"/>
    <col min="21" max="21" width="11.5703125" bestFit="1" customWidth="1"/>
    <col min="22" max="22" width="12.85546875" bestFit="1" customWidth="1"/>
  </cols>
  <sheetData>
    <row r="3" spans="1:18" x14ac:dyDescent="0.25">
      <c r="A3" s="6" t="s">
        <v>49</v>
      </c>
      <c r="B3" s="6"/>
      <c r="C3" s="6"/>
      <c r="D3" s="6"/>
      <c r="E3" s="6"/>
      <c r="F3" s="6"/>
    </row>
    <row r="4" spans="1:18" x14ac:dyDescent="0.25">
      <c r="B4" t="s">
        <v>38</v>
      </c>
      <c r="C4" t="s">
        <v>39</v>
      </c>
      <c r="D4" t="s">
        <v>40</v>
      </c>
      <c r="E4" t="s">
        <v>28</v>
      </c>
      <c r="F4" t="s">
        <v>29</v>
      </c>
    </row>
    <row r="5" spans="1:18" x14ac:dyDescent="0.25">
      <c r="A5" t="s">
        <v>30</v>
      </c>
      <c r="B5">
        <v>2662</v>
      </c>
      <c r="C5">
        <v>2421</v>
      </c>
      <c r="D5">
        <v>1793</v>
      </c>
      <c r="E5">
        <v>1115</v>
      </c>
      <c r="F5">
        <v>36</v>
      </c>
    </row>
    <row r="6" spans="1:18" x14ac:dyDescent="0.25">
      <c r="A6" t="s">
        <v>8</v>
      </c>
      <c r="B6" s="4">
        <f>195</f>
        <v>195</v>
      </c>
      <c r="C6">
        <v>661</v>
      </c>
      <c r="D6">
        <v>1105</v>
      </c>
      <c r="E6">
        <v>2830</v>
      </c>
      <c r="F6">
        <v>2799</v>
      </c>
    </row>
    <row r="7" spans="1:18" x14ac:dyDescent="0.25">
      <c r="A7" t="s">
        <v>9</v>
      </c>
      <c r="B7">
        <v>701</v>
      </c>
      <c r="C7">
        <v>773</v>
      </c>
      <c r="D7">
        <v>522</v>
      </c>
      <c r="E7">
        <v>2052</v>
      </c>
      <c r="F7">
        <v>2028</v>
      </c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25">
      <c r="A8" t="s">
        <v>11</v>
      </c>
      <c r="B8">
        <v>1092</v>
      </c>
      <c r="C8">
        <v>711.9</v>
      </c>
      <c r="D8">
        <v>1052</v>
      </c>
      <c r="E8">
        <v>3296</v>
      </c>
      <c r="F8">
        <v>2768</v>
      </c>
    </row>
    <row r="9" spans="1:18" x14ac:dyDescent="0.25">
      <c r="A9" t="s">
        <v>13</v>
      </c>
      <c r="B9">
        <f>2314</f>
        <v>2314</v>
      </c>
      <c r="C9">
        <v>2036</v>
      </c>
      <c r="D9">
        <v>1445</v>
      </c>
      <c r="E9">
        <v>1406</v>
      </c>
      <c r="F9">
        <v>440</v>
      </c>
    </row>
    <row r="10" spans="1:18" x14ac:dyDescent="0.25">
      <c r="A10" t="s">
        <v>15</v>
      </c>
      <c r="B10">
        <v>1441</v>
      </c>
      <c r="C10">
        <v>1028</v>
      </c>
      <c r="D10">
        <v>568</v>
      </c>
      <c r="E10">
        <v>2333</v>
      </c>
      <c r="F10">
        <v>1586</v>
      </c>
    </row>
    <row r="11" spans="1:18" x14ac:dyDescent="0.25">
      <c r="A11" t="s">
        <v>17</v>
      </c>
      <c r="B11">
        <v>2659</v>
      </c>
      <c r="C11">
        <v>2419</v>
      </c>
      <c r="D11">
        <v>1857</v>
      </c>
      <c r="E11">
        <v>1151</v>
      </c>
      <c r="F11">
        <v>71</v>
      </c>
    </row>
    <row r="12" spans="1:18" x14ac:dyDescent="0.25">
      <c r="A12" t="s">
        <v>18</v>
      </c>
      <c r="B12">
        <v>403</v>
      </c>
      <c r="C12">
        <v>835</v>
      </c>
      <c r="D12">
        <v>1349</v>
      </c>
      <c r="E12">
        <v>3023</v>
      </c>
      <c r="F12">
        <v>2992</v>
      </c>
    </row>
    <row r="13" spans="1:18" x14ac:dyDescent="0.25">
      <c r="A13" t="s">
        <v>20</v>
      </c>
      <c r="B13">
        <v>1367</v>
      </c>
      <c r="C13">
        <v>1021</v>
      </c>
      <c r="D13" s="14">
        <v>453</v>
      </c>
      <c r="E13">
        <v>2071</v>
      </c>
      <c r="F13">
        <v>1471</v>
      </c>
    </row>
    <row r="14" spans="1:18" x14ac:dyDescent="0.25">
      <c r="A14" t="s">
        <v>21</v>
      </c>
      <c r="B14">
        <f>790</f>
        <v>790</v>
      </c>
      <c r="C14" s="14">
        <v>507</v>
      </c>
      <c r="D14" s="4">
        <v>274</v>
      </c>
      <c r="E14">
        <v>2551</v>
      </c>
      <c r="F14">
        <v>2034</v>
      </c>
    </row>
    <row r="15" spans="1:18" x14ac:dyDescent="0.25">
      <c r="I15" s="9"/>
      <c r="J15" s="9"/>
      <c r="K15" s="9"/>
      <c r="L15" s="9"/>
      <c r="M15" s="9"/>
      <c r="N15" s="9"/>
      <c r="O15" s="9"/>
    </row>
    <row r="21" spans="1:19" x14ac:dyDescent="0.25">
      <c r="A21" s="5"/>
      <c r="B21" s="5"/>
      <c r="C21" s="5"/>
      <c r="D21" s="5"/>
      <c r="E21" s="5"/>
      <c r="F21" s="5"/>
      <c r="G21" s="5"/>
      <c r="H21" s="5"/>
    </row>
    <row r="22" spans="1:19" x14ac:dyDescent="0.25">
      <c r="A22" s="5"/>
      <c r="B22" s="5"/>
      <c r="C22" s="5"/>
      <c r="D22" s="5"/>
      <c r="E22" s="5"/>
      <c r="F22" s="5"/>
      <c r="G22" s="5"/>
      <c r="H22" s="5"/>
    </row>
    <row r="23" spans="1:19" x14ac:dyDescent="0.25">
      <c r="B23" s="6"/>
      <c r="C23" s="6"/>
      <c r="D23" s="6"/>
      <c r="E23" s="6"/>
      <c r="F23" s="6"/>
      <c r="G23" s="6"/>
      <c r="H23" s="6"/>
      <c r="I23" s="8"/>
      <c r="J23" s="8"/>
      <c r="K23" s="8"/>
    </row>
    <row r="24" spans="1:19" x14ac:dyDescent="0.25">
      <c r="A24" s="4"/>
    </row>
    <row r="30" spans="1:19" ht="15.75" thickBot="1" x14ac:dyDescent="0.3">
      <c r="A30" s="13"/>
      <c r="B30" s="13"/>
      <c r="C30" s="13"/>
      <c r="D30" s="13"/>
    </row>
    <row r="31" spans="1:19" x14ac:dyDescent="0.25">
      <c r="A31" s="17" t="s">
        <v>43</v>
      </c>
      <c r="B31" s="18"/>
      <c r="C31" s="19"/>
      <c r="D31" s="15"/>
      <c r="E31" s="16" t="s">
        <v>55</v>
      </c>
      <c r="F31" s="11"/>
      <c r="G31" s="11"/>
      <c r="H31" s="11"/>
      <c r="I31" s="11"/>
      <c r="J31" s="11"/>
      <c r="K31" s="11"/>
      <c r="L31" s="11"/>
    </row>
    <row r="32" spans="1:19" x14ac:dyDescent="0.25">
      <c r="A32" s="20"/>
      <c r="B32" s="29" t="s">
        <v>41</v>
      </c>
      <c r="C32" s="20" t="s">
        <v>42</v>
      </c>
      <c r="D32" s="13"/>
      <c r="E32" s="20"/>
      <c r="F32" s="20" t="s">
        <v>27</v>
      </c>
      <c r="G32" s="20" t="s">
        <v>31</v>
      </c>
      <c r="H32" s="20" t="s">
        <v>32</v>
      </c>
      <c r="I32" s="20" t="s">
        <v>33</v>
      </c>
      <c r="J32" s="20" t="s">
        <v>34</v>
      </c>
      <c r="K32" s="20" t="s">
        <v>35</v>
      </c>
      <c r="L32" s="20" t="s">
        <v>36</v>
      </c>
      <c r="M32" s="20" t="s">
        <v>27</v>
      </c>
      <c r="N32" s="20" t="s">
        <v>31</v>
      </c>
      <c r="O32" s="20" t="s">
        <v>32</v>
      </c>
      <c r="P32" s="20" t="s">
        <v>33</v>
      </c>
      <c r="Q32" s="20" t="s">
        <v>34</v>
      </c>
      <c r="R32" s="20" t="s">
        <v>35</v>
      </c>
      <c r="S32" s="20" t="s">
        <v>36</v>
      </c>
    </row>
    <row r="33" spans="1:19" x14ac:dyDescent="0.25">
      <c r="A33" s="20" t="s">
        <v>44</v>
      </c>
      <c r="B33" s="20">
        <v>50000</v>
      </c>
      <c r="C33" s="10">
        <v>0</v>
      </c>
      <c r="D33" s="13"/>
      <c r="E33" s="20" t="s">
        <v>50</v>
      </c>
      <c r="F33" s="20">
        <f>412*2</f>
        <v>824</v>
      </c>
      <c r="G33" s="20">
        <f>867*2</f>
        <v>1734</v>
      </c>
      <c r="H33" s="20">
        <f>1321*2</f>
        <v>2642</v>
      </c>
      <c r="I33" s="20">
        <f>3035*2</f>
        <v>6070</v>
      </c>
      <c r="J33" s="20">
        <f>3000*2</f>
        <v>6000</v>
      </c>
      <c r="K33" s="20">
        <f>2889*2</f>
        <v>5778</v>
      </c>
      <c r="L33" s="20">
        <f>1853*2</f>
        <v>3706</v>
      </c>
      <c r="M33" s="10">
        <v>219889</v>
      </c>
      <c r="N33" s="10">
        <v>30111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</row>
    <row r="34" spans="1:19" x14ac:dyDescent="0.25">
      <c r="A34" s="20" t="s">
        <v>45</v>
      </c>
      <c r="B34" s="20">
        <v>50000</v>
      </c>
      <c r="C34" s="10">
        <v>0</v>
      </c>
      <c r="D34" s="13"/>
      <c r="E34" s="20" t="s">
        <v>51</v>
      </c>
      <c r="F34" s="20">
        <f>492*2</f>
        <v>984</v>
      </c>
      <c r="G34" s="20">
        <f>488*2</f>
        <v>976</v>
      </c>
      <c r="H34" s="20">
        <f>519*2</f>
        <v>1038</v>
      </c>
      <c r="I34" s="20">
        <f>2337*2</f>
        <v>4674</v>
      </c>
      <c r="J34" s="20">
        <f>2184*2</f>
        <v>4368</v>
      </c>
      <c r="K34" s="20">
        <f>2165*2</f>
        <v>4330</v>
      </c>
      <c r="L34" s="20">
        <f>1085*2</f>
        <v>2170</v>
      </c>
      <c r="M34" s="10">
        <v>250000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</row>
    <row r="35" spans="1:19" x14ac:dyDescent="0.25">
      <c r="A35" s="20" t="s">
        <v>46</v>
      </c>
      <c r="B35" s="20">
        <v>50000</v>
      </c>
      <c r="C35" s="10">
        <v>0</v>
      </c>
      <c r="D35" s="13"/>
      <c r="E35" s="20" t="s">
        <v>52</v>
      </c>
      <c r="F35" s="20">
        <f>857*2</f>
        <v>1714</v>
      </c>
      <c r="G35" s="20">
        <f>933*2</f>
        <v>1866</v>
      </c>
      <c r="H35" s="20">
        <f>650*2</f>
        <v>1300</v>
      </c>
      <c r="I35" s="20">
        <f>1895*2</f>
        <v>3790</v>
      </c>
      <c r="J35" s="20">
        <f>1976*2</f>
        <v>3952</v>
      </c>
      <c r="K35" s="20">
        <f>1864*2</f>
        <v>3728</v>
      </c>
      <c r="L35" s="20">
        <f>1444*2</f>
        <v>2888</v>
      </c>
      <c r="M35" s="10">
        <v>250000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</row>
    <row r="36" spans="1:19" x14ac:dyDescent="0.25">
      <c r="A36" s="20" t="s">
        <v>47</v>
      </c>
      <c r="B36" s="20">
        <v>50000</v>
      </c>
      <c r="C36" s="10">
        <v>0</v>
      </c>
      <c r="D36" s="13"/>
      <c r="E36" s="20" t="s">
        <v>53</v>
      </c>
      <c r="F36" s="20">
        <f>271*2</f>
        <v>542</v>
      </c>
      <c r="G36" s="20">
        <f>240*2</f>
        <v>480</v>
      </c>
      <c r="H36" s="20">
        <f>806*2</f>
        <v>1612</v>
      </c>
      <c r="I36" s="20">
        <f>2914*2</f>
        <v>5828</v>
      </c>
      <c r="J36" s="20">
        <f>2605*2</f>
        <v>5210</v>
      </c>
      <c r="K36" s="20">
        <f>2711*2</f>
        <v>5422</v>
      </c>
      <c r="L36" s="20">
        <f>1252*2</f>
        <v>2504</v>
      </c>
      <c r="M36" s="10">
        <v>250000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</row>
    <row r="37" spans="1:19" x14ac:dyDescent="0.25">
      <c r="A37" s="20" t="s">
        <v>48</v>
      </c>
      <c r="B37" s="20">
        <v>50000</v>
      </c>
      <c r="C37" s="10">
        <v>0</v>
      </c>
      <c r="D37" s="13"/>
      <c r="E37" s="20" t="s">
        <v>54</v>
      </c>
      <c r="F37" s="20">
        <f>821*2</f>
        <v>1642</v>
      </c>
      <c r="G37" s="20">
        <f>724*2</f>
        <v>1448</v>
      </c>
      <c r="H37" s="20">
        <f>284*2</f>
        <v>568</v>
      </c>
      <c r="I37" s="20">
        <f>2084*2</f>
        <v>4168</v>
      </c>
      <c r="J37" s="20">
        <f>1833*2</f>
        <v>3666</v>
      </c>
      <c r="K37" s="20">
        <f>1833*2</f>
        <v>3666</v>
      </c>
      <c r="L37" s="20">
        <f>777*2</f>
        <v>1554</v>
      </c>
      <c r="M37" s="10">
        <v>250000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</row>
    <row r="38" spans="1:19" x14ac:dyDescent="0.25">
      <c r="C38" s="3"/>
    </row>
    <row r="40" spans="1:19" x14ac:dyDescent="0.25">
      <c r="E40" t="s">
        <v>65</v>
      </c>
      <c r="F40">
        <v>10000</v>
      </c>
      <c r="G40">
        <v>7500</v>
      </c>
      <c r="H40">
        <v>9000</v>
      </c>
      <c r="I40">
        <v>11000</v>
      </c>
      <c r="J40">
        <v>13000</v>
      </c>
      <c r="K40">
        <v>10500</v>
      </c>
      <c r="L40">
        <v>8025</v>
      </c>
    </row>
    <row r="41" spans="1:19" x14ac:dyDescent="0.25">
      <c r="E41" t="s">
        <v>56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</row>
    <row r="42" spans="1:19" ht="15.75" thickBot="1" x14ac:dyDescent="0.3"/>
    <row r="43" spans="1:19" x14ac:dyDescent="0.25">
      <c r="A43" s="21"/>
      <c r="B43" s="22"/>
      <c r="C43" s="23" t="s">
        <v>37</v>
      </c>
    </row>
    <row r="44" spans="1:19" x14ac:dyDescent="0.25">
      <c r="A44" s="24" t="s">
        <v>44</v>
      </c>
      <c r="B44" s="30">
        <f>SUM(D70:D79)</f>
        <v>1250000</v>
      </c>
      <c r="C44" s="25">
        <f>200/48</f>
        <v>4.166666666666667</v>
      </c>
      <c r="E44" s="6" t="s">
        <v>64</v>
      </c>
      <c r="F44" s="5"/>
      <c r="G44" s="5"/>
      <c r="H44" s="5"/>
      <c r="I44" s="5"/>
      <c r="J44" s="5"/>
      <c r="K44" s="5"/>
      <c r="L44" s="5"/>
    </row>
    <row r="45" spans="1:19" x14ac:dyDescent="0.25">
      <c r="A45" s="24" t="s">
        <v>45</v>
      </c>
      <c r="B45" s="30">
        <v>0</v>
      </c>
      <c r="C45" s="25">
        <v>4.17</v>
      </c>
      <c r="E45" s="20" t="s">
        <v>57</v>
      </c>
      <c r="F45" s="28"/>
      <c r="G45" s="28"/>
      <c r="H45" s="28"/>
      <c r="I45" s="28"/>
      <c r="J45" s="28"/>
      <c r="K45" s="28"/>
      <c r="L45" s="28"/>
      <c r="M45" s="20"/>
      <c r="N45" s="20"/>
      <c r="O45" s="20"/>
      <c r="P45" s="20"/>
      <c r="Q45" s="20"/>
      <c r="R45" s="20"/>
      <c r="S45" s="20"/>
    </row>
    <row r="46" spans="1:19" x14ac:dyDescent="0.25">
      <c r="A46" s="24" t="s">
        <v>46</v>
      </c>
      <c r="B46" s="30">
        <v>0</v>
      </c>
      <c r="C46" s="25">
        <v>4.17</v>
      </c>
      <c r="E46" s="20" t="s">
        <v>30</v>
      </c>
      <c r="F46" s="28" cm="1">
        <f t="array" ref="F46:J55">B5:F14*5</f>
        <v>13310</v>
      </c>
      <c r="G46" s="28">
        <v>12105</v>
      </c>
      <c r="H46" s="28">
        <v>8965</v>
      </c>
      <c r="I46" s="28">
        <v>5575</v>
      </c>
      <c r="J46" s="28">
        <v>180</v>
      </c>
      <c r="K46" s="28">
        <f>472*5</f>
        <v>2360</v>
      </c>
      <c r="L46" s="28">
        <f>1371*5</f>
        <v>6855</v>
      </c>
      <c r="M46" s="10">
        <v>361796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</row>
    <row r="47" spans="1:19" x14ac:dyDescent="0.25">
      <c r="A47" s="24" t="s">
        <v>47</v>
      </c>
      <c r="B47" s="30">
        <v>0</v>
      </c>
      <c r="C47" s="25">
        <v>4.17</v>
      </c>
      <c r="E47" s="20" t="s">
        <v>8</v>
      </c>
      <c r="F47" s="28">
        <v>975</v>
      </c>
      <c r="G47" s="28">
        <v>3305</v>
      </c>
      <c r="H47" s="28">
        <v>5525</v>
      </c>
      <c r="I47" s="28">
        <v>14150</v>
      </c>
      <c r="J47" s="28">
        <v>13995</v>
      </c>
      <c r="K47" s="28">
        <f>2685*5</f>
        <v>13425</v>
      </c>
      <c r="L47" s="28">
        <f>1637*5</f>
        <v>8185</v>
      </c>
      <c r="M47" s="10">
        <v>315967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</row>
    <row r="48" spans="1:19" ht="15.75" thickBot="1" x14ac:dyDescent="0.3">
      <c r="A48" s="26" t="s">
        <v>48</v>
      </c>
      <c r="B48" s="31">
        <v>0</v>
      </c>
      <c r="C48" s="27">
        <v>4.17</v>
      </c>
      <c r="E48" s="20" t="s">
        <v>9</v>
      </c>
      <c r="F48" s="28">
        <v>3505</v>
      </c>
      <c r="G48" s="28">
        <v>3865</v>
      </c>
      <c r="H48" s="28">
        <v>2610</v>
      </c>
      <c r="I48" s="28">
        <v>10260</v>
      </c>
      <c r="J48" s="28">
        <v>10140</v>
      </c>
      <c r="K48" s="28">
        <f>1914*5</f>
        <v>9570</v>
      </c>
      <c r="L48" s="28">
        <f>1072*5</f>
        <v>5360</v>
      </c>
      <c r="M48" s="10">
        <v>218108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</row>
    <row r="49" spans="1:19" x14ac:dyDescent="0.25">
      <c r="E49" s="20" t="s">
        <v>11</v>
      </c>
      <c r="F49" s="28">
        <v>5460</v>
      </c>
      <c r="G49" s="28">
        <v>3559.5</v>
      </c>
      <c r="H49" s="28">
        <v>5260</v>
      </c>
      <c r="I49" s="28">
        <v>16480</v>
      </c>
      <c r="J49" s="28">
        <v>13840</v>
      </c>
      <c r="K49" s="28">
        <f>2435*5</f>
        <v>12175</v>
      </c>
      <c r="L49" s="28">
        <f>1187*5</f>
        <v>5935</v>
      </c>
      <c r="M49" s="10">
        <v>245066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</row>
    <row r="50" spans="1:19" x14ac:dyDescent="0.25">
      <c r="E50" s="20" t="s">
        <v>13</v>
      </c>
      <c r="F50" s="28">
        <v>11570</v>
      </c>
      <c r="G50" s="28">
        <v>10180</v>
      </c>
      <c r="H50" s="28">
        <v>7225</v>
      </c>
      <c r="I50" s="28">
        <v>7030</v>
      </c>
      <c r="J50" s="28">
        <v>2200</v>
      </c>
      <c r="K50" s="28">
        <f>773*5</f>
        <v>3865</v>
      </c>
      <c r="L50" s="28">
        <f>1156*5</f>
        <v>5780</v>
      </c>
      <c r="M50" s="10">
        <v>78952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</row>
    <row r="51" spans="1:19" x14ac:dyDescent="0.25">
      <c r="E51" s="20" t="s">
        <v>15</v>
      </c>
      <c r="F51" s="28">
        <v>7205</v>
      </c>
      <c r="G51" s="28">
        <v>5140</v>
      </c>
      <c r="H51" s="28">
        <v>2840</v>
      </c>
      <c r="I51" s="28">
        <v>11665</v>
      </c>
      <c r="J51" s="28">
        <v>7930</v>
      </c>
      <c r="K51" s="28">
        <f>1898*5</f>
        <v>9490</v>
      </c>
      <c r="L51" s="28">
        <f>4.7*5</f>
        <v>23.5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</row>
    <row r="52" spans="1:19" x14ac:dyDescent="0.25">
      <c r="B52" s="32">
        <f>SUMPRODUCT(B33:B37,C33:C37) + SUMPRODUCT(F33:L37,M33:S37) + SUMPRODUCT(I59:R65,I66:R72)</f>
        <v>1453901010</v>
      </c>
      <c r="E52" s="20" t="s">
        <v>17</v>
      </c>
      <c r="F52" s="28">
        <v>13295</v>
      </c>
      <c r="G52" s="28">
        <v>12095</v>
      </c>
      <c r="H52" s="28">
        <v>9285</v>
      </c>
      <c r="I52" s="28">
        <v>5755</v>
      </c>
      <c r="J52" s="28">
        <v>355</v>
      </c>
      <c r="K52" s="28">
        <f>507*5</f>
        <v>2535</v>
      </c>
      <c r="L52" s="28">
        <f>1534*5</f>
        <v>7670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</row>
    <row r="53" spans="1:19" x14ac:dyDescent="0.25">
      <c r="E53" s="20" t="s">
        <v>18</v>
      </c>
      <c r="F53" s="28">
        <v>2015</v>
      </c>
      <c r="G53" s="28">
        <v>4175</v>
      </c>
      <c r="H53" s="28">
        <v>6745</v>
      </c>
      <c r="I53" s="28">
        <v>15115</v>
      </c>
      <c r="J53" s="28">
        <v>14960</v>
      </c>
      <c r="K53" s="28">
        <f>2878*5</f>
        <v>14390</v>
      </c>
      <c r="L53" s="28">
        <f>1840*5</f>
        <v>9200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</row>
    <row r="54" spans="1:19" x14ac:dyDescent="0.25">
      <c r="E54" s="20" t="s">
        <v>20</v>
      </c>
      <c r="F54" s="28">
        <v>6835</v>
      </c>
      <c r="G54" s="28">
        <v>5105</v>
      </c>
      <c r="H54" s="28">
        <v>2265</v>
      </c>
      <c r="I54" s="28">
        <v>10355</v>
      </c>
      <c r="J54" s="28">
        <v>7355</v>
      </c>
      <c r="K54" s="28">
        <f>1661*5</f>
        <v>8305</v>
      </c>
      <c r="L54" s="28">
        <f>239*5</f>
        <v>1195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</row>
    <row r="55" spans="1:19" x14ac:dyDescent="0.25">
      <c r="E55" s="20" t="s">
        <v>21</v>
      </c>
      <c r="F55" s="28">
        <v>3950</v>
      </c>
      <c r="G55" s="28">
        <v>2535</v>
      </c>
      <c r="H55" s="28">
        <v>1370</v>
      </c>
      <c r="I55" s="28">
        <v>12755</v>
      </c>
      <c r="J55" s="28">
        <v>10170</v>
      </c>
      <c r="K55" s="28">
        <f>2204*5</f>
        <v>11020</v>
      </c>
      <c r="L55" s="28">
        <f>573*5</f>
        <v>2865</v>
      </c>
      <c r="M55" s="10">
        <v>0</v>
      </c>
      <c r="N55" s="10">
        <v>30111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</row>
    <row r="57" spans="1:19" x14ac:dyDescent="0.25">
      <c r="A57" s="5" t="s">
        <v>58</v>
      </c>
      <c r="B57" s="5"/>
      <c r="D57" t="s">
        <v>61</v>
      </c>
      <c r="E57" t="s">
        <v>62</v>
      </c>
      <c r="F57" t="s">
        <v>63</v>
      </c>
    </row>
    <row r="58" spans="1:19" x14ac:dyDescent="0.25">
      <c r="A58" s="12" t="s">
        <v>44</v>
      </c>
      <c r="B58" t="s">
        <v>59</v>
      </c>
      <c r="D58">
        <f>SUM(M33:S33)</f>
        <v>250000</v>
      </c>
      <c r="E58" t="s">
        <v>66</v>
      </c>
      <c r="F58">
        <v>2500000</v>
      </c>
      <c r="I58" t="s">
        <v>76</v>
      </c>
      <c r="J58" t="s">
        <v>77</v>
      </c>
      <c r="K58" t="s">
        <v>78</v>
      </c>
      <c r="L58" t="s">
        <v>79</v>
      </c>
      <c r="M58" t="s">
        <v>80</v>
      </c>
      <c r="N58" t="s">
        <v>81</v>
      </c>
      <c r="O58" t="s">
        <v>82</v>
      </c>
      <c r="P58" t="s">
        <v>83</v>
      </c>
      <c r="Q58" t="s">
        <v>84</v>
      </c>
      <c r="R58" t="s">
        <v>85</v>
      </c>
    </row>
    <row r="59" spans="1:19" x14ac:dyDescent="0.25">
      <c r="A59" s="12" t="s">
        <v>45</v>
      </c>
      <c r="B59" t="s">
        <v>59</v>
      </c>
      <c r="D59">
        <f>SUM(M34:S34)</f>
        <v>250000</v>
      </c>
      <c r="E59" t="s">
        <v>66</v>
      </c>
      <c r="F59">
        <v>2500000</v>
      </c>
      <c r="H59" t="s">
        <v>69</v>
      </c>
      <c r="I59" s="28">
        <v>13310</v>
      </c>
      <c r="J59">
        <v>975</v>
      </c>
      <c r="K59">
        <v>3505</v>
      </c>
      <c r="L59">
        <v>5460</v>
      </c>
      <c r="M59">
        <v>11570</v>
      </c>
      <c r="N59">
        <v>7205</v>
      </c>
      <c r="O59">
        <v>13295</v>
      </c>
      <c r="P59">
        <v>2015</v>
      </c>
      <c r="Q59">
        <v>6835</v>
      </c>
      <c r="R59">
        <v>3950</v>
      </c>
    </row>
    <row r="60" spans="1:19" x14ac:dyDescent="0.25">
      <c r="A60" s="12" t="s">
        <v>46</v>
      </c>
      <c r="B60" t="s">
        <v>59</v>
      </c>
      <c r="D60">
        <f>SUM(M35:S35)</f>
        <v>250000</v>
      </c>
      <c r="E60" t="s">
        <v>66</v>
      </c>
      <c r="F60">
        <v>2500000</v>
      </c>
      <c r="H60" t="s">
        <v>70</v>
      </c>
      <c r="I60">
        <v>12105</v>
      </c>
      <c r="J60">
        <v>3305</v>
      </c>
      <c r="K60">
        <v>3865</v>
      </c>
      <c r="L60">
        <v>3559</v>
      </c>
      <c r="M60">
        <v>10180</v>
      </c>
      <c r="N60">
        <v>5140</v>
      </c>
      <c r="O60">
        <v>12095</v>
      </c>
      <c r="P60">
        <v>4175</v>
      </c>
      <c r="Q60">
        <v>5105</v>
      </c>
      <c r="R60">
        <v>2535</v>
      </c>
    </row>
    <row r="61" spans="1:19" x14ac:dyDescent="0.25">
      <c r="A61" s="12" t="s">
        <v>47</v>
      </c>
      <c r="B61" t="s">
        <v>59</v>
      </c>
      <c r="D61">
        <f>SUM(M36:S36)</f>
        <v>250000</v>
      </c>
      <c r="E61" t="s">
        <v>66</v>
      </c>
      <c r="F61">
        <v>2500000</v>
      </c>
      <c r="H61" t="s">
        <v>71</v>
      </c>
      <c r="I61">
        <v>8965</v>
      </c>
      <c r="J61">
        <v>5525</v>
      </c>
      <c r="K61">
        <v>2610</v>
      </c>
      <c r="L61">
        <v>5260</v>
      </c>
      <c r="M61">
        <v>7225</v>
      </c>
      <c r="N61">
        <v>2840</v>
      </c>
      <c r="O61">
        <v>9285</v>
      </c>
      <c r="P61">
        <v>6745</v>
      </c>
      <c r="Q61">
        <v>2265</v>
      </c>
      <c r="R61">
        <v>1370</v>
      </c>
    </row>
    <row r="62" spans="1:19" x14ac:dyDescent="0.25">
      <c r="A62" s="13" t="s">
        <v>48</v>
      </c>
      <c r="B62" t="s">
        <v>59</v>
      </c>
      <c r="D62">
        <f>SUM(M37:S37)</f>
        <v>250000</v>
      </c>
      <c r="E62" t="s">
        <v>66</v>
      </c>
      <c r="F62">
        <v>2500000</v>
      </c>
      <c r="H62" t="s">
        <v>72</v>
      </c>
      <c r="I62">
        <v>5575</v>
      </c>
      <c r="J62">
        <v>14150</v>
      </c>
      <c r="K62">
        <v>10260</v>
      </c>
      <c r="L62">
        <v>16480</v>
      </c>
      <c r="M62">
        <v>7030</v>
      </c>
      <c r="N62">
        <v>11665</v>
      </c>
      <c r="O62">
        <v>5755</v>
      </c>
      <c r="P62">
        <v>15115</v>
      </c>
      <c r="Q62">
        <v>10355</v>
      </c>
      <c r="R62">
        <v>12755</v>
      </c>
    </row>
    <row r="63" spans="1:19" x14ac:dyDescent="0.25">
      <c r="A63" t="s">
        <v>27</v>
      </c>
      <c r="B63" t="s">
        <v>60</v>
      </c>
      <c r="D63">
        <f>SUM(M46:M55)</f>
        <v>1219889</v>
      </c>
      <c r="E63" t="s">
        <v>66</v>
      </c>
      <c r="F63">
        <v>4800000</v>
      </c>
      <c r="H63" t="s">
        <v>73</v>
      </c>
      <c r="I63">
        <v>180</v>
      </c>
      <c r="J63">
        <v>13995</v>
      </c>
      <c r="K63">
        <v>10140</v>
      </c>
      <c r="L63">
        <v>13840</v>
      </c>
      <c r="M63">
        <v>2200</v>
      </c>
      <c r="N63">
        <v>7930</v>
      </c>
      <c r="O63">
        <v>355</v>
      </c>
      <c r="P63">
        <v>14960</v>
      </c>
      <c r="Q63">
        <v>7355</v>
      </c>
      <c r="R63">
        <v>10170</v>
      </c>
    </row>
    <row r="64" spans="1:19" x14ac:dyDescent="0.25">
      <c r="A64" t="s">
        <v>31</v>
      </c>
      <c r="B64" t="s">
        <v>60</v>
      </c>
      <c r="D64">
        <f>SUM(N46:N54)</f>
        <v>0</v>
      </c>
      <c r="E64" t="s">
        <v>66</v>
      </c>
      <c r="F64">
        <v>4800000</v>
      </c>
      <c r="H64" t="s">
        <v>74</v>
      </c>
      <c r="I64">
        <v>2360</v>
      </c>
      <c r="J64">
        <v>13425</v>
      </c>
      <c r="K64">
        <v>9570</v>
      </c>
      <c r="L64">
        <v>12175</v>
      </c>
      <c r="M64">
        <v>3865</v>
      </c>
      <c r="N64">
        <v>9490</v>
      </c>
      <c r="O64">
        <v>2535</v>
      </c>
      <c r="P64">
        <v>14390</v>
      </c>
      <c r="Q64">
        <v>8305</v>
      </c>
      <c r="R64">
        <v>11020</v>
      </c>
    </row>
    <row r="65" spans="1:18" x14ac:dyDescent="0.25">
      <c r="A65" t="s">
        <v>32</v>
      </c>
      <c r="B65" t="s">
        <v>60</v>
      </c>
      <c r="D65">
        <f>SUM(O46:O55)</f>
        <v>0</v>
      </c>
      <c r="E65" t="s">
        <v>66</v>
      </c>
      <c r="F65">
        <v>4800000</v>
      </c>
      <c r="H65" t="s">
        <v>75</v>
      </c>
      <c r="I65">
        <v>6855</v>
      </c>
      <c r="J65">
        <v>8185</v>
      </c>
      <c r="K65">
        <v>5360</v>
      </c>
      <c r="L65">
        <v>5935</v>
      </c>
      <c r="M65">
        <v>5780</v>
      </c>
      <c r="N65">
        <v>235</v>
      </c>
      <c r="O65">
        <v>7670</v>
      </c>
      <c r="P65">
        <v>9200</v>
      </c>
      <c r="Q65">
        <v>1195</v>
      </c>
      <c r="R65">
        <v>2865</v>
      </c>
    </row>
    <row r="66" spans="1:18" x14ac:dyDescent="0.25">
      <c r="A66" t="s">
        <v>33</v>
      </c>
      <c r="B66" t="s">
        <v>60</v>
      </c>
      <c r="D66">
        <f>SUM(P46:P55)</f>
        <v>0</v>
      </c>
      <c r="E66" t="s">
        <v>66</v>
      </c>
      <c r="F66">
        <v>4800000</v>
      </c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25">
      <c r="A67" t="s">
        <v>34</v>
      </c>
      <c r="B67" t="s">
        <v>60</v>
      </c>
      <c r="D67">
        <f>SUM(Q46:Q55)</f>
        <v>0</v>
      </c>
      <c r="E67" t="s">
        <v>66</v>
      </c>
      <c r="F67">
        <v>4800000</v>
      </c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x14ac:dyDescent="0.25">
      <c r="A68" t="s">
        <v>35</v>
      </c>
      <c r="B68" t="s">
        <v>60</v>
      </c>
      <c r="D68">
        <f>SUM(R46:R55)</f>
        <v>0</v>
      </c>
      <c r="E68" t="s">
        <v>66</v>
      </c>
      <c r="F68">
        <v>4800000</v>
      </c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x14ac:dyDescent="0.25">
      <c r="A69" t="s">
        <v>36</v>
      </c>
      <c r="B69" t="s">
        <v>60</v>
      </c>
      <c r="D69">
        <f>SUM(S46:S55)</f>
        <v>0</v>
      </c>
      <c r="E69" t="s">
        <v>66</v>
      </c>
      <c r="F69">
        <v>4800000</v>
      </c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x14ac:dyDescent="0.25">
      <c r="A70" t="s">
        <v>30</v>
      </c>
      <c r="B70">
        <v>361796</v>
      </c>
      <c r="D70">
        <f>SUM(M46:S46)</f>
        <v>361796</v>
      </c>
      <c r="E70" t="s">
        <v>67</v>
      </c>
      <c r="F70">
        <v>361796</v>
      </c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x14ac:dyDescent="0.25">
      <c r="A71" t="s">
        <v>8</v>
      </c>
      <c r="B71">
        <v>315967</v>
      </c>
      <c r="D71">
        <f>SUM(M47:S47)</f>
        <v>315967</v>
      </c>
      <c r="E71" t="s">
        <v>67</v>
      </c>
      <c r="F71">
        <v>315967</v>
      </c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x14ac:dyDescent="0.25">
      <c r="A72" t="s">
        <v>9</v>
      </c>
      <c r="B72">
        <v>218108</v>
      </c>
      <c r="D72">
        <f t="shared" ref="D72:D78" si="0">SUM(M48:S48)</f>
        <v>218108</v>
      </c>
      <c r="E72" t="s">
        <v>67</v>
      </c>
      <c r="F72">
        <v>218108</v>
      </c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x14ac:dyDescent="0.25">
      <c r="A73" t="s">
        <v>11</v>
      </c>
      <c r="B73">
        <v>245066</v>
      </c>
      <c r="D73">
        <f t="shared" si="0"/>
        <v>245066</v>
      </c>
      <c r="E73" t="s">
        <v>67</v>
      </c>
      <c r="F73">
        <v>245066</v>
      </c>
    </row>
    <row r="74" spans="1:18" x14ac:dyDescent="0.25">
      <c r="A74" t="s">
        <v>13</v>
      </c>
      <c r="B74">
        <v>200243</v>
      </c>
      <c r="D74">
        <f t="shared" si="0"/>
        <v>78952</v>
      </c>
      <c r="E74" t="s">
        <v>67</v>
      </c>
      <c r="F74">
        <v>200243</v>
      </c>
    </row>
    <row r="75" spans="1:18" x14ac:dyDescent="0.25">
      <c r="A75" t="s">
        <v>15</v>
      </c>
      <c r="B75">
        <v>197602</v>
      </c>
      <c r="D75">
        <f>SUM(M51:S51)</f>
        <v>0</v>
      </c>
      <c r="E75" t="s">
        <v>67</v>
      </c>
      <c r="F75">
        <v>197602</v>
      </c>
    </row>
    <row r="76" spans="1:18" x14ac:dyDescent="0.25">
      <c r="A76" t="s">
        <v>17</v>
      </c>
      <c r="B76">
        <v>74570</v>
      </c>
      <c r="D76">
        <f>SUM(M52:S52)</f>
        <v>0</v>
      </c>
      <c r="E76" t="s">
        <v>67</v>
      </c>
      <c r="F76">
        <v>74570</v>
      </c>
    </row>
    <row r="77" spans="1:18" x14ac:dyDescent="0.25">
      <c r="A77" t="s">
        <v>18</v>
      </c>
      <c r="B77">
        <v>35611</v>
      </c>
      <c r="D77">
        <f t="shared" si="0"/>
        <v>0</v>
      </c>
      <c r="E77" t="s">
        <v>67</v>
      </c>
      <c r="F77">
        <v>35611</v>
      </c>
    </row>
    <row r="78" spans="1:18" x14ac:dyDescent="0.25">
      <c r="A78" t="s">
        <v>20</v>
      </c>
      <c r="B78">
        <v>128869</v>
      </c>
      <c r="D78">
        <f t="shared" si="0"/>
        <v>0</v>
      </c>
      <c r="E78" t="s">
        <v>67</v>
      </c>
      <c r="F78">
        <v>128869</v>
      </c>
    </row>
    <row r="79" spans="1:18" x14ac:dyDescent="0.25">
      <c r="A79" t="s">
        <v>21</v>
      </c>
      <c r="B79">
        <v>30111</v>
      </c>
      <c r="D79">
        <f>SUM(M55:S55)</f>
        <v>30111</v>
      </c>
      <c r="E79" t="s">
        <v>67</v>
      </c>
      <c r="F79">
        <v>30111</v>
      </c>
    </row>
    <row r="80" spans="1:18" x14ac:dyDescent="0.25">
      <c r="D80">
        <f>SUM(C33:C37)</f>
        <v>0</v>
      </c>
      <c r="E80" t="s">
        <v>67</v>
      </c>
      <c r="F80">
        <v>1</v>
      </c>
    </row>
    <row r="81" spans="4:6" x14ac:dyDescent="0.25">
      <c r="D81">
        <f>SUM(F41:L41)</f>
        <v>0</v>
      </c>
      <c r="E81" t="s">
        <v>67</v>
      </c>
      <c r="F81">
        <v>1</v>
      </c>
    </row>
    <row r="82" spans="4:6" x14ac:dyDescent="0.25">
      <c r="D82">
        <f>SUM(M46:M55)</f>
        <v>1219889</v>
      </c>
      <c r="E82" t="s">
        <v>68</v>
      </c>
      <c r="F82">
        <f>SUM(I66:R66)</f>
        <v>0</v>
      </c>
    </row>
    <row r="83" spans="4:6" x14ac:dyDescent="0.25">
      <c r="D83">
        <f>SUM(N46:N55)</f>
        <v>30111</v>
      </c>
      <c r="E83" t="s">
        <v>68</v>
      </c>
      <c r="F83">
        <f t="shared" ref="F83:F88" si="1">SUM(I67:R67)</f>
        <v>0</v>
      </c>
    </row>
    <row r="84" spans="4:6" x14ac:dyDescent="0.25">
      <c r="D84">
        <f>SUM(O46:O55)</f>
        <v>0</v>
      </c>
      <c r="E84" t="s">
        <v>68</v>
      </c>
      <c r="F84">
        <f t="shared" si="1"/>
        <v>0</v>
      </c>
    </row>
    <row r="85" spans="4:6" x14ac:dyDescent="0.25">
      <c r="D85">
        <f>SUM(P46:P55)</f>
        <v>0</v>
      </c>
      <c r="E85" t="s">
        <v>68</v>
      </c>
      <c r="F85">
        <f t="shared" si="1"/>
        <v>0</v>
      </c>
    </row>
    <row r="86" spans="4:6" x14ac:dyDescent="0.25">
      <c r="D86">
        <f>SUM(Q46:Q55)</f>
        <v>0</v>
      </c>
      <c r="E86" t="s">
        <v>68</v>
      </c>
      <c r="F86">
        <f t="shared" si="1"/>
        <v>0</v>
      </c>
    </row>
    <row r="87" spans="4:6" x14ac:dyDescent="0.25">
      <c r="D87">
        <f>SUM(R46:R55)</f>
        <v>0</v>
      </c>
      <c r="E87" t="s">
        <v>68</v>
      </c>
      <c r="F87">
        <f t="shared" si="1"/>
        <v>0</v>
      </c>
    </row>
    <row r="88" spans="4:6" x14ac:dyDescent="0.25">
      <c r="D88">
        <f>SUM(S46:S55)</f>
        <v>0</v>
      </c>
      <c r="E88" t="s">
        <v>68</v>
      </c>
      <c r="F88">
        <f t="shared" si="1"/>
        <v>0</v>
      </c>
    </row>
  </sheetData>
  <mergeCells count="7">
    <mergeCell ref="E44:L44"/>
    <mergeCell ref="A57:B57"/>
    <mergeCell ref="B23:H23"/>
    <mergeCell ref="A21:H22"/>
    <mergeCell ref="A3:F3"/>
    <mergeCell ref="A31:C31"/>
    <mergeCell ref="E31:L31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E3597-6B5C-465C-9D88-7BBDD48FE228}">
  <dimension ref="A3:Y61"/>
  <sheetViews>
    <sheetView zoomScale="60" zoomScaleNormal="60" workbookViewId="0">
      <selection activeCell="C17" sqref="C17"/>
    </sheetView>
  </sheetViews>
  <sheetFormatPr defaultRowHeight="15" x14ac:dyDescent="0.25"/>
  <cols>
    <col min="1" max="1" width="32" bestFit="1" customWidth="1"/>
    <col min="2" max="2" width="23.42578125" bestFit="1" customWidth="1"/>
    <col min="3" max="3" width="26.85546875" bestFit="1" customWidth="1"/>
    <col min="4" max="4" width="24.28515625" bestFit="1" customWidth="1"/>
    <col min="5" max="5" width="27.5703125" bestFit="1" customWidth="1"/>
    <col min="6" max="6" width="23.85546875" bestFit="1" customWidth="1"/>
    <col min="7" max="7" width="30.5703125" bestFit="1" customWidth="1"/>
    <col min="8" max="8" width="25.85546875" bestFit="1" customWidth="1"/>
    <col min="9" max="9" width="25" bestFit="1" customWidth="1"/>
    <col min="10" max="10" width="24" bestFit="1" customWidth="1"/>
    <col min="11" max="11" width="19.140625" bestFit="1" customWidth="1"/>
    <col min="12" max="12" width="20.28515625" bestFit="1" customWidth="1"/>
    <col min="13" max="13" width="23.42578125" bestFit="1" customWidth="1"/>
    <col min="14" max="14" width="26.85546875" bestFit="1" customWidth="1"/>
    <col min="15" max="15" width="24.28515625" bestFit="1" customWidth="1"/>
    <col min="16" max="16" width="23.5703125" bestFit="1" customWidth="1"/>
    <col min="17" max="17" width="22.5703125" bestFit="1" customWidth="1"/>
    <col min="18" max="18" width="17.5703125" bestFit="1" customWidth="1"/>
    <col min="19" max="19" width="20.28515625" bestFit="1" customWidth="1"/>
    <col min="20" max="20" width="8.42578125" bestFit="1" customWidth="1"/>
    <col min="21" max="21" width="11.5703125" bestFit="1" customWidth="1"/>
    <col min="22" max="22" width="12.85546875" bestFit="1" customWidth="1"/>
  </cols>
  <sheetData>
    <row r="3" spans="1:19" ht="15.75" thickBot="1" x14ac:dyDescent="0.3">
      <c r="A3" s="13"/>
      <c r="B3" s="13"/>
      <c r="C3" s="13"/>
      <c r="D3" s="13"/>
    </row>
    <row r="4" spans="1:19" x14ac:dyDescent="0.25">
      <c r="A4" s="17" t="s">
        <v>43</v>
      </c>
      <c r="B4" s="18"/>
      <c r="C4" s="19"/>
      <c r="D4" s="15"/>
      <c r="E4" s="16" t="s">
        <v>55</v>
      </c>
      <c r="F4" s="11"/>
      <c r="G4" s="11"/>
      <c r="H4" s="11"/>
      <c r="I4" s="11"/>
      <c r="J4" s="11"/>
      <c r="K4" s="11"/>
      <c r="L4" s="11"/>
    </row>
    <row r="5" spans="1:19" x14ac:dyDescent="0.25">
      <c r="A5" s="20"/>
      <c r="B5" s="29" t="s">
        <v>41</v>
      </c>
      <c r="C5" s="20" t="s">
        <v>42</v>
      </c>
      <c r="D5" s="13"/>
      <c r="E5" s="20"/>
      <c r="F5" s="20" t="s">
        <v>27</v>
      </c>
      <c r="G5" s="20" t="s">
        <v>31</v>
      </c>
      <c r="H5" s="20" t="s">
        <v>32</v>
      </c>
      <c r="I5" s="20" t="s">
        <v>33</v>
      </c>
      <c r="J5" s="20" t="s">
        <v>34</v>
      </c>
      <c r="K5" s="20" t="s">
        <v>35</v>
      </c>
      <c r="L5" s="20" t="s">
        <v>36</v>
      </c>
      <c r="M5" s="20" t="s">
        <v>27</v>
      </c>
      <c r="N5" s="20" t="s">
        <v>31</v>
      </c>
      <c r="O5" s="20" t="s">
        <v>32</v>
      </c>
      <c r="P5" s="20" t="s">
        <v>33</v>
      </c>
      <c r="Q5" s="20" t="s">
        <v>34</v>
      </c>
      <c r="R5" s="20" t="s">
        <v>35</v>
      </c>
      <c r="S5" s="20" t="s">
        <v>36</v>
      </c>
    </row>
    <row r="6" spans="1:19" x14ac:dyDescent="0.25">
      <c r="A6" s="20" t="s">
        <v>44</v>
      </c>
      <c r="B6" s="20">
        <v>50000</v>
      </c>
      <c r="C6" s="10">
        <v>1</v>
      </c>
      <c r="D6" s="13"/>
      <c r="E6" s="20" t="s">
        <v>50</v>
      </c>
      <c r="F6" s="20">
        <f>412*2</f>
        <v>824</v>
      </c>
      <c r="G6" s="20">
        <f>867*2</f>
        <v>1734</v>
      </c>
      <c r="H6" s="20">
        <f>1321*2</f>
        <v>2642</v>
      </c>
      <c r="I6" s="20">
        <f>3035*2</f>
        <v>6070</v>
      </c>
      <c r="J6" s="20">
        <f>3000*2</f>
        <v>6000</v>
      </c>
      <c r="K6" s="20">
        <f>2889*2</f>
        <v>5778</v>
      </c>
      <c r="L6" s="20">
        <f>1853*2</f>
        <v>3706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250000</v>
      </c>
    </row>
    <row r="7" spans="1:19" x14ac:dyDescent="0.25">
      <c r="A7" s="20" t="s">
        <v>45</v>
      </c>
      <c r="B7" s="20">
        <v>50000</v>
      </c>
      <c r="C7" s="10">
        <v>0</v>
      </c>
      <c r="D7" s="13"/>
      <c r="E7" s="20" t="s">
        <v>51</v>
      </c>
      <c r="F7" s="20">
        <f>492*2</f>
        <v>984</v>
      </c>
      <c r="G7" s="20">
        <f>488*2</f>
        <v>976</v>
      </c>
      <c r="H7" s="20">
        <f>519*2</f>
        <v>1038</v>
      </c>
      <c r="I7" s="20">
        <f>2337*2</f>
        <v>4674</v>
      </c>
      <c r="J7" s="20">
        <f>2184*2</f>
        <v>4368</v>
      </c>
      <c r="K7" s="20">
        <f>2165*2</f>
        <v>4330</v>
      </c>
      <c r="L7" s="20">
        <f>1085*2</f>
        <v>2170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250000</v>
      </c>
    </row>
    <row r="8" spans="1:19" x14ac:dyDescent="0.25">
      <c r="A8" s="20" t="s">
        <v>46</v>
      </c>
      <c r="B8" s="20">
        <v>50000</v>
      </c>
      <c r="C8" s="10">
        <v>0</v>
      </c>
      <c r="D8" s="13"/>
      <c r="E8" s="20" t="s">
        <v>52</v>
      </c>
      <c r="F8" s="20">
        <f>857*2</f>
        <v>1714</v>
      </c>
      <c r="G8" s="20">
        <f>933*2</f>
        <v>1866</v>
      </c>
      <c r="H8" s="20">
        <f>650*2</f>
        <v>1300</v>
      </c>
      <c r="I8" s="20">
        <f>1895*2</f>
        <v>3790</v>
      </c>
      <c r="J8" s="20">
        <f>1976*2</f>
        <v>3952</v>
      </c>
      <c r="K8" s="20">
        <f>1864*2</f>
        <v>3728</v>
      </c>
      <c r="L8" s="20">
        <f>1444*2</f>
        <v>2888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250000</v>
      </c>
    </row>
    <row r="9" spans="1:19" x14ac:dyDescent="0.25">
      <c r="A9" s="20" t="s">
        <v>47</v>
      </c>
      <c r="B9" s="20">
        <v>50000</v>
      </c>
      <c r="C9" s="10">
        <v>0</v>
      </c>
      <c r="D9" s="13"/>
      <c r="E9" s="20" t="s">
        <v>53</v>
      </c>
      <c r="F9" s="20">
        <f>271*2</f>
        <v>542</v>
      </c>
      <c r="G9" s="20">
        <f>240*2</f>
        <v>480</v>
      </c>
      <c r="H9" s="20">
        <f>806*2</f>
        <v>1612</v>
      </c>
      <c r="I9" s="20">
        <f>2914*2</f>
        <v>5828</v>
      </c>
      <c r="J9" s="20">
        <f>2605*2</f>
        <v>5210</v>
      </c>
      <c r="K9" s="20">
        <f>2711*2</f>
        <v>5422</v>
      </c>
      <c r="L9" s="20">
        <f>1252*2</f>
        <v>2504</v>
      </c>
      <c r="M9" s="10">
        <v>87928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162072</v>
      </c>
    </row>
    <row r="10" spans="1:19" x14ac:dyDescent="0.25">
      <c r="A10" s="20" t="s">
        <v>48</v>
      </c>
      <c r="B10" s="20">
        <v>50000</v>
      </c>
      <c r="C10" s="10">
        <v>0</v>
      </c>
      <c r="D10" s="13"/>
      <c r="E10" s="20" t="s">
        <v>54</v>
      </c>
      <c r="F10" s="20">
        <f>821*2</f>
        <v>1642</v>
      </c>
      <c r="G10" s="20">
        <f>724*2</f>
        <v>1448</v>
      </c>
      <c r="H10" s="20">
        <f>284*2</f>
        <v>568</v>
      </c>
      <c r="I10" s="20">
        <f>2084*2</f>
        <v>4168</v>
      </c>
      <c r="J10" s="20">
        <f>1833*2</f>
        <v>3666</v>
      </c>
      <c r="K10" s="20">
        <f>1833*2</f>
        <v>3666</v>
      </c>
      <c r="L10" s="20">
        <f>777*2</f>
        <v>1554</v>
      </c>
      <c r="M10" s="10">
        <v>250000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</row>
    <row r="11" spans="1:19" x14ac:dyDescent="0.25">
      <c r="C11" s="3"/>
    </row>
    <row r="13" spans="1:19" x14ac:dyDescent="0.25">
      <c r="E13" t="s">
        <v>65</v>
      </c>
      <c r="F13">
        <v>10000</v>
      </c>
      <c r="G13">
        <v>7500</v>
      </c>
      <c r="H13">
        <v>9000</v>
      </c>
      <c r="I13">
        <v>11000</v>
      </c>
      <c r="J13">
        <v>13000</v>
      </c>
      <c r="K13">
        <v>10500</v>
      </c>
      <c r="L13">
        <v>8025</v>
      </c>
    </row>
    <row r="14" spans="1:19" x14ac:dyDescent="0.25">
      <c r="E14" t="s">
        <v>56</v>
      </c>
      <c r="F14" s="10">
        <v>1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</row>
    <row r="15" spans="1:19" ht="15.75" thickBot="1" x14ac:dyDescent="0.3"/>
    <row r="16" spans="1:19" x14ac:dyDescent="0.25">
      <c r="A16" s="21"/>
      <c r="B16" s="22"/>
      <c r="C16" s="23" t="s">
        <v>37</v>
      </c>
      <c r="F16" t="s">
        <v>76</v>
      </c>
      <c r="G16" t="s">
        <v>77</v>
      </c>
      <c r="H16" t="s">
        <v>78</v>
      </c>
      <c r="I16" t="s">
        <v>79</v>
      </c>
      <c r="J16" t="s">
        <v>80</v>
      </c>
      <c r="K16" t="s">
        <v>81</v>
      </c>
      <c r="L16" t="s">
        <v>82</v>
      </c>
      <c r="M16" t="s">
        <v>83</v>
      </c>
      <c r="N16" t="s">
        <v>84</v>
      </c>
      <c r="O16" t="s">
        <v>85</v>
      </c>
    </row>
    <row r="17" spans="1:25" x14ac:dyDescent="0.25">
      <c r="A17" s="24" t="s">
        <v>44</v>
      </c>
      <c r="B17" s="30">
        <f>SUM(D43:D51)</f>
        <v>1219889</v>
      </c>
      <c r="C17" s="25">
        <f>200/48</f>
        <v>4.166666666666667</v>
      </c>
      <c r="E17" t="s">
        <v>69</v>
      </c>
      <c r="F17" s="28">
        <v>13310</v>
      </c>
      <c r="G17">
        <v>975</v>
      </c>
      <c r="H17">
        <v>3505</v>
      </c>
      <c r="I17">
        <v>5460</v>
      </c>
      <c r="J17">
        <v>11570</v>
      </c>
      <c r="K17">
        <v>7205</v>
      </c>
      <c r="L17">
        <v>13295</v>
      </c>
      <c r="M17">
        <v>2015</v>
      </c>
      <c r="N17">
        <v>6835</v>
      </c>
      <c r="O17">
        <v>3950</v>
      </c>
      <c r="P17" s="10">
        <v>337928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</row>
    <row r="18" spans="1:25" x14ac:dyDescent="0.25">
      <c r="A18" s="24" t="s">
        <v>45</v>
      </c>
      <c r="B18" s="30">
        <v>0</v>
      </c>
      <c r="C18" s="25">
        <v>4.17</v>
      </c>
      <c r="E18" t="s">
        <v>70</v>
      </c>
      <c r="F18">
        <v>12105</v>
      </c>
      <c r="G18">
        <v>3305</v>
      </c>
      <c r="H18">
        <v>3865</v>
      </c>
      <c r="I18">
        <v>3559</v>
      </c>
      <c r="J18">
        <v>10180</v>
      </c>
      <c r="K18">
        <v>5140</v>
      </c>
      <c r="L18">
        <v>12095</v>
      </c>
      <c r="M18">
        <v>4175</v>
      </c>
      <c r="N18">
        <v>5105</v>
      </c>
      <c r="O18">
        <v>2535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</row>
    <row r="19" spans="1:25" x14ac:dyDescent="0.25">
      <c r="A19" s="24" t="s">
        <v>46</v>
      </c>
      <c r="B19" s="30">
        <v>0</v>
      </c>
      <c r="C19" s="25">
        <v>4.17</v>
      </c>
      <c r="E19" t="s">
        <v>71</v>
      </c>
      <c r="F19">
        <v>8965</v>
      </c>
      <c r="G19">
        <v>5525</v>
      </c>
      <c r="H19">
        <v>2610</v>
      </c>
      <c r="I19">
        <v>5260</v>
      </c>
      <c r="J19">
        <v>7225</v>
      </c>
      <c r="K19">
        <v>2840</v>
      </c>
      <c r="L19">
        <v>9285</v>
      </c>
      <c r="M19">
        <v>6745</v>
      </c>
      <c r="N19">
        <v>2265</v>
      </c>
      <c r="O19">
        <v>1370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</row>
    <row r="20" spans="1:25" x14ac:dyDescent="0.25">
      <c r="A20" s="24" t="s">
        <v>47</v>
      </c>
      <c r="B20" s="30">
        <v>0</v>
      </c>
      <c r="C20" s="25">
        <v>4.17</v>
      </c>
      <c r="E20" t="s">
        <v>72</v>
      </c>
      <c r="F20">
        <v>5575</v>
      </c>
      <c r="G20">
        <v>14150</v>
      </c>
      <c r="H20">
        <v>10260</v>
      </c>
      <c r="I20">
        <v>16480</v>
      </c>
      <c r="J20">
        <v>7030</v>
      </c>
      <c r="K20">
        <v>11665</v>
      </c>
      <c r="L20">
        <v>5755</v>
      </c>
      <c r="M20">
        <v>15115</v>
      </c>
      <c r="N20">
        <v>10355</v>
      </c>
      <c r="O20">
        <v>12755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</row>
    <row r="21" spans="1:25" ht="15.75" thickBot="1" x14ac:dyDescent="0.3">
      <c r="A21" s="26" t="s">
        <v>48</v>
      </c>
      <c r="B21" s="31">
        <v>0</v>
      </c>
      <c r="C21" s="27">
        <v>4.17</v>
      </c>
      <c r="E21" t="s">
        <v>73</v>
      </c>
      <c r="F21">
        <v>180</v>
      </c>
      <c r="G21">
        <v>13995</v>
      </c>
      <c r="H21">
        <v>10140</v>
      </c>
      <c r="I21">
        <v>13840</v>
      </c>
      <c r="J21">
        <v>2200</v>
      </c>
      <c r="K21">
        <v>7930</v>
      </c>
      <c r="L21">
        <v>355</v>
      </c>
      <c r="M21">
        <v>14960</v>
      </c>
      <c r="N21">
        <v>7355</v>
      </c>
      <c r="O21">
        <v>10170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</row>
    <row r="22" spans="1:25" x14ac:dyDescent="0.25">
      <c r="E22" t="s">
        <v>74</v>
      </c>
      <c r="F22">
        <v>2360</v>
      </c>
      <c r="G22">
        <v>13425</v>
      </c>
      <c r="H22">
        <v>9570</v>
      </c>
      <c r="I22">
        <v>12175</v>
      </c>
      <c r="J22">
        <v>3865</v>
      </c>
      <c r="K22">
        <v>9490</v>
      </c>
      <c r="L22">
        <v>2535</v>
      </c>
      <c r="M22">
        <v>14390</v>
      </c>
      <c r="N22">
        <v>8305</v>
      </c>
      <c r="O22">
        <v>11020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</row>
    <row r="23" spans="1:25" x14ac:dyDescent="0.25">
      <c r="E23" t="s">
        <v>75</v>
      </c>
      <c r="F23">
        <v>6855</v>
      </c>
      <c r="G23">
        <v>8185</v>
      </c>
      <c r="H23">
        <v>5360</v>
      </c>
      <c r="I23">
        <v>5935</v>
      </c>
      <c r="J23">
        <v>5780</v>
      </c>
      <c r="K23">
        <v>235</v>
      </c>
      <c r="L23">
        <v>7670</v>
      </c>
      <c r="M23">
        <v>9200</v>
      </c>
      <c r="N23">
        <v>1195</v>
      </c>
      <c r="O23">
        <v>2865</v>
      </c>
      <c r="P23" s="10">
        <v>0</v>
      </c>
      <c r="Q23" s="10">
        <v>0</v>
      </c>
      <c r="R23" s="10">
        <v>0</v>
      </c>
      <c r="S23" s="10">
        <v>245066</v>
      </c>
      <c r="T23" s="10">
        <v>200243</v>
      </c>
      <c r="U23" s="10">
        <v>197602</v>
      </c>
      <c r="V23" s="10">
        <v>74570</v>
      </c>
      <c r="W23" s="10">
        <v>35611</v>
      </c>
      <c r="X23" s="10">
        <v>128869</v>
      </c>
      <c r="Y23" s="10">
        <v>30111</v>
      </c>
    </row>
    <row r="25" spans="1:25" x14ac:dyDescent="0.25">
      <c r="B25" s="32">
        <f>SUMPRODUCT(B6:B10,C6:C10) + SUMPRODUCT(F6:L10,M6:S10) + SUMPRODUCT(F13:L13,F14:L14) + SUMPRODUCT(F17:O23,P17:Y23)</f>
        <v>11351014234</v>
      </c>
    </row>
    <row r="30" spans="1:25" x14ac:dyDescent="0.25">
      <c r="A30" s="5" t="s">
        <v>58</v>
      </c>
      <c r="B30" s="5"/>
      <c r="D30" t="s">
        <v>61</v>
      </c>
      <c r="E30" t="s">
        <v>62</v>
      </c>
      <c r="F30" t="s">
        <v>63</v>
      </c>
    </row>
    <row r="31" spans="1:25" x14ac:dyDescent="0.25">
      <c r="A31" s="12" t="s">
        <v>44</v>
      </c>
      <c r="B31" t="s">
        <v>59</v>
      </c>
      <c r="D31">
        <f>SUM(M6:S6)</f>
        <v>250000</v>
      </c>
      <c r="E31" t="s">
        <v>66</v>
      </c>
      <c r="F31">
        <v>250000</v>
      </c>
    </row>
    <row r="32" spans="1:25" x14ac:dyDescent="0.25">
      <c r="A32" s="12" t="s">
        <v>45</v>
      </c>
      <c r="B32" t="s">
        <v>59</v>
      </c>
      <c r="D32">
        <f>SUM(M7:S7)</f>
        <v>250000</v>
      </c>
      <c r="E32" t="s">
        <v>66</v>
      </c>
      <c r="F32">
        <v>250000</v>
      </c>
    </row>
    <row r="33" spans="1:6" x14ac:dyDescent="0.25">
      <c r="A33" s="12" t="s">
        <v>46</v>
      </c>
      <c r="B33" t="s">
        <v>59</v>
      </c>
      <c r="D33">
        <f>SUM(M8:S8)</f>
        <v>250000</v>
      </c>
      <c r="E33" t="s">
        <v>66</v>
      </c>
      <c r="F33">
        <v>250000</v>
      </c>
    </row>
    <row r="34" spans="1:6" x14ac:dyDescent="0.25">
      <c r="A34" s="12" t="s">
        <v>47</v>
      </c>
      <c r="B34" t="s">
        <v>59</v>
      </c>
      <c r="D34">
        <f>SUM(M9:S9)</f>
        <v>250000</v>
      </c>
      <c r="E34" t="s">
        <v>66</v>
      </c>
      <c r="F34">
        <v>250000</v>
      </c>
    </row>
    <row r="35" spans="1:6" x14ac:dyDescent="0.25">
      <c r="A35" s="13" t="s">
        <v>48</v>
      </c>
      <c r="B35" t="s">
        <v>59</v>
      </c>
      <c r="D35">
        <f>SUM(M10:S10)</f>
        <v>250000</v>
      </c>
      <c r="E35" t="s">
        <v>66</v>
      </c>
      <c r="F35">
        <v>250000</v>
      </c>
    </row>
    <row r="36" spans="1:6" x14ac:dyDescent="0.25">
      <c r="A36" t="s">
        <v>27</v>
      </c>
      <c r="B36" t="s">
        <v>60</v>
      </c>
      <c r="D36">
        <f>SUM(M6:M10)</f>
        <v>337928</v>
      </c>
      <c r="E36" t="s">
        <v>66</v>
      </c>
      <c r="F36">
        <v>4800000</v>
      </c>
    </row>
    <row r="37" spans="1:6" x14ac:dyDescent="0.25">
      <c r="A37" t="s">
        <v>31</v>
      </c>
      <c r="B37" t="s">
        <v>60</v>
      </c>
      <c r="D37">
        <f>SUM(N6:N10)</f>
        <v>0</v>
      </c>
      <c r="E37" t="s">
        <v>66</v>
      </c>
      <c r="F37">
        <v>4800000</v>
      </c>
    </row>
    <row r="38" spans="1:6" x14ac:dyDescent="0.25">
      <c r="A38" t="s">
        <v>32</v>
      </c>
      <c r="B38" t="s">
        <v>60</v>
      </c>
      <c r="D38">
        <f>SUM(O6:O10)</f>
        <v>0</v>
      </c>
      <c r="E38" t="s">
        <v>66</v>
      </c>
      <c r="F38">
        <v>4800000</v>
      </c>
    </row>
    <row r="39" spans="1:6" x14ac:dyDescent="0.25">
      <c r="A39" t="s">
        <v>33</v>
      </c>
      <c r="B39" t="s">
        <v>60</v>
      </c>
      <c r="D39">
        <f>SUM(P6:P10)</f>
        <v>0</v>
      </c>
      <c r="E39" t="s">
        <v>66</v>
      </c>
      <c r="F39">
        <v>4800000</v>
      </c>
    </row>
    <row r="40" spans="1:6" x14ac:dyDescent="0.25">
      <c r="A40" t="s">
        <v>34</v>
      </c>
      <c r="B40" t="s">
        <v>60</v>
      </c>
      <c r="D40">
        <f>SUM(Q6:Q10)</f>
        <v>0</v>
      </c>
      <c r="E40" t="s">
        <v>66</v>
      </c>
      <c r="F40">
        <v>4800000</v>
      </c>
    </row>
    <row r="41" spans="1:6" x14ac:dyDescent="0.25">
      <c r="A41" t="s">
        <v>35</v>
      </c>
      <c r="B41" t="s">
        <v>60</v>
      </c>
      <c r="D41">
        <f>SUM(R6:R10)</f>
        <v>0</v>
      </c>
      <c r="E41" t="s">
        <v>66</v>
      </c>
      <c r="F41">
        <v>4800000</v>
      </c>
    </row>
    <row r="42" spans="1:6" x14ac:dyDescent="0.25">
      <c r="A42" t="s">
        <v>36</v>
      </c>
      <c r="B42" t="s">
        <v>60</v>
      </c>
      <c r="D42">
        <f>SUM(S6:S10)</f>
        <v>912072</v>
      </c>
      <c r="E42" t="s">
        <v>66</v>
      </c>
      <c r="F42">
        <v>4800000</v>
      </c>
    </row>
    <row r="43" spans="1:6" x14ac:dyDescent="0.25">
      <c r="A43" t="s">
        <v>30</v>
      </c>
      <c r="B43">
        <v>361796</v>
      </c>
      <c r="D43">
        <f>SUM(P17:P23)</f>
        <v>337928</v>
      </c>
      <c r="E43" t="s">
        <v>67</v>
      </c>
      <c r="F43">
        <v>361796</v>
      </c>
    </row>
    <row r="44" spans="1:6" x14ac:dyDescent="0.25">
      <c r="A44" t="s">
        <v>8</v>
      </c>
      <c r="B44">
        <v>315967</v>
      </c>
      <c r="D44">
        <f>SUM(Q17:Q23)</f>
        <v>0</v>
      </c>
      <c r="E44" t="s">
        <v>67</v>
      </c>
      <c r="F44">
        <v>315967</v>
      </c>
    </row>
    <row r="45" spans="1:6" x14ac:dyDescent="0.25">
      <c r="A45" t="s">
        <v>9</v>
      </c>
      <c r="B45">
        <v>218108</v>
      </c>
      <c r="D45">
        <f>SUM(R17:R23)</f>
        <v>0</v>
      </c>
      <c r="E45" t="s">
        <v>67</v>
      </c>
      <c r="F45">
        <v>218108</v>
      </c>
    </row>
    <row r="46" spans="1:6" x14ac:dyDescent="0.25">
      <c r="A46" t="s">
        <v>11</v>
      </c>
      <c r="B46">
        <v>245066</v>
      </c>
      <c r="D46">
        <f>SUM(S17:S23)</f>
        <v>245066</v>
      </c>
      <c r="E46" t="s">
        <v>67</v>
      </c>
      <c r="F46">
        <v>245066</v>
      </c>
    </row>
    <row r="47" spans="1:6" x14ac:dyDescent="0.25">
      <c r="A47" t="s">
        <v>13</v>
      </c>
      <c r="B47">
        <v>200243</v>
      </c>
      <c r="D47">
        <f>SUM(T17:T23)</f>
        <v>200243</v>
      </c>
      <c r="E47" t="s">
        <v>67</v>
      </c>
      <c r="F47">
        <v>200243</v>
      </c>
    </row>
    <row r="48" spans="1:6" x14ac:dyDescent="0.25">
      <c r="A48" t="s">
        <v>15</v>
      </c>
      <c r="B48">
        <v>197602</v>
      </c>
      <c r="D48">
        <f>SUM(U17:U23)</f>
        <v>197602</v>
      </c>
      <c r="E48" t="s">
        <v>67</v>
      </c>
      <c r="F48">
        <v>197602</v>
      </c>
    </row>
    <row r="49" spans="1:6" x14ac:dyDescent="0.25">
      <c r="A49" t="s">
        <v>17</v>
      </c>
      <c r="B49">
        <v>74570</v>
      </c>
      <c r="D49">
        <f>SUM(V17:V23)</f>
        <v>74570</v>
      </c>
      <c r="E49" t="s">
        <v>67</v>
      </c>
      <c r="F49">
        <v>74570</v>
      </c>
    </row>
    <row r="50" spans="1:6" x14ac:dyDescent="0.25">
      <c r="A50" t="s">
        <v>18</v>
      </c>
      <c r="B50">
        <v>35611</v>
      </c>
      <c r="D50">
        <f>SUM(W17:W23)</f>
        <v>35611</v>
      </c>
      <c r="E50" t="s">
        <v>67</v>
      </c>
      <c r="F50">
        <v>35611</v>
      </c>
    </row>
    <row r="51" spans="1:6" x14ac:dyDescent="0.25">
      <c r="A51" t="s">
        <v>20</v>
      </c>
      <c r="B51">
        <v>128869</v>
      </c>
      <c r="D51">
        <f>SUM(X17:X23)</f>
        <v>128869</v>
      </c>
      <c r="E51" t="s">
        <v>67</v>
      </c>
      <c r="F51">
        <v>128869</v>
      </c>
    </row>
    <row r="52" spans="1:6" x14ac:dyDescent="0.25">
      <c r="A52" t="s">
        <v>21</v>
      </c>
      <c r="B52">
        <v>30111</v>
      </c>
      <c r="D52">
        <f>SUM(Y17:Y23)</f>
        <v>30111</v>
      </c>
      <c r="E52" t="s">
        <v>67</v>
      </c>
      <c r="F52">
        <v>30111</v>
      </c>
    </row>
    <row r="53" spans="1:6" x14ac:dyDescent="0.25">
      <c r="D53">
        <f>SUM(C6:C10)</f>
        <v>1</v>
      </c>
      <c r="E53" t="s">
        <v>67</v>
      </c>
      <c r="F53">
        <v>1</v>
      </c>
    </row>
    <row r="54" spans="1:6" x14ac:dyDescent="0.25">
      <c r="D54">
        <f>SUM(F14:L14)</f>
        <v>1</v>
      </c>
      <c r="E54" t="s">
        <v>67</v>
      </c>
      <c r="F54">
        <v>1</v>
      </c>
    </row>
    <row r="55" spans="1:6" x14ac:dyDescent="0.25">
      <c r="D55">
        <f>SUM(M6:M10)</f>
        <v>337928</v>
      </c>
      <c r="E55" t="s">
        <v>68</v>
      </c>
      <c r="F55">
        <f>SUM(P17:Y17)</f>
        <v>337928</v>
      </c>
    </row>
    <row r="56" spans="1:6" x14ac:dyDescent="0.25">
      <c r="D56">
        <f>SUM(N6:N10)</f>
        <v>0</v>
      </c>
      <c r="E56" t="s">
        <v>68</v>
      </c>
      <c r="F56">
        <f>SUM(P18:Y18)</f>
        <v>0</v>
      </c>
    </row>
    <row r="57" spans="1:6" x14ac:dyDescent="0.25">
      <c r="D57">
        <f>SUM(O6:O10)</f>
        <v>0</v>
      </c>
      <c r="E57" t="s">
        <v>68</v>
      </c>
      <c r="F57">
        <f>SUM(P19:Y19)</f>
        <v>0</v>
      </c>
    </row>
    <row r="58" spans="1:6" x14ac:dyDescent="0.25">
      <c r="D58">
        <f>SUM(P6:P10)</f>
        <v>0</v>
      </c>
      <c r="E58" t="s">
        <v>68</v>
      </c>
      <c r="F58">
        <f>SUM(P20:Y20)</f>
        <v>0</v>
      </c>
    </row>
    <row r="59" spans="1:6" x14ac:dyDescent="0.25">
      <c r="D59">
        <f>SUM(Q6:Q10)</f>
        <v>0</v>
      </c>
      <c r="E59" t="s">
        <v>68</v>
      </c>
      <c r="F59">
        <f>SUM(P21:Y21)</f>
        <v>0</v>
      </c>
    </row>
    <row r="60" spans="1:6" x14ac:dyDescent="0.25">
      <c r="D60">
        <f>SUM(R6:R10)</f>
        <v>0</v>
      </c>
      <c r="E60" t="s">
        <v>68</v>
      </c>
      <c r="F60">
        <f>SUM(P22:Y22)</f>
        <v>0</v>
      </c>
    </row>
    <row r="61" spans="1:6" x14ac:dyDescent="0.25">
      <c r="D61">
        <f>SUM(S6:S10)</f>
        <v>912072</v>
      </c>
      <c r="E61" t="s">
        <v>68</v>
      </c>
      <c r="F61">
        <f>SUM(P23:Y23)</f>
        <v>912072</v>
      </c>
    </row>
  </sheetData>
  <mergeCells count="3">
    <mergeCell ref="A30:B30"/>
    <mergeCell ref="A4:C4"/>
    <mergeCell ref="E4:L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LA</vt:lpstr>
      <vt:lpstr>NewYork</vt:lpstr>
      <vt:lpstr>Cook</vt:lpstr>
      <vt:lpstr>Miami-Dade</vt:lpstr>
      <vt:lpstr>Maricopa</vt:lpstr>
      <vt:lpstr>Harris</vt:lpstr>
      <vt:lpstr>Orange</vt:lpstr>
      <vt:lpstr>Suffolk</vt:lpstr>
      <vt:lpstr>Dallas</vt:lpstr>
      <vt:lpstr>Jefferson</vt:lpstr>
      <vt:lpstr>FORMULATION</vt:lpstr>
      <vt:lpstr>Sheet1</vt:lpstr>
    </vt:vector>
  </TitlesOfParts>
  <Company>UNC Wilmington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Vanajakumari, Manoj</dc:creator>
  <cp:lastModifiedBy>Jordan Whitaker</cp:lastModifiedBy>
  <dcterms:created xsi:type="dcterms:W3CDTF">2020-11-22T18:56:32Z</dcterms:created>
  <dcterms:modified xsi:type="dcterms:W3CDTF">2020-12-06T15:40:11Z</dcterms:modified>
</cp:coreProperties>
</file>