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3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4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y\Desktop\Burgerlijk ingenieur\Master\Fase 3 (2024-2025)\Thesis\Julia\"/>
    </mc:Choice>
  </mc:AlternateContent>
  <xr:revisionPtr revIDLastSave="0" documentId="13_ncr:1_{6781099F-0A8B-472D-A6A4-38D420B0D06E}" xr6:coauthVersionLast="47" xr6:coauthVersionMax="47" xr10:uidLastSave="{00000000-0000-0000-0000-000000000000}"/>
  <bookViews>
    <workbookView xWindow="-108" yWindow="-108" windowWidth="23256" windowHeight="12576" xr2:uid="{5FEB3643-96AD-450B-819A-D7E727143607}"/>
  </bookViews>
  <sheets>
    <sheet name="Capacity" sheetId="1" r:id="rId1"/>
    <sheet name="Production" sheetId="2" r:id="rId2"/>
    <sheet name="Cost" sheetId="4" r:id="rId3"/>
    <sheet name="Trade" sheetId="3" r:id="rId4"/>
    <sheet name="Computational co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8" i="1" l="1"/>
  <c r="J258" i="1"/>
  <c r="I252" i="1"/>
  <c r="J252" i="1"/>
  <c r="I253" i="1"/>
  <c r="J253" i="1"/>
  <c r="I254" i="1"/>
  <c r="J254" i="1"/>
  <c r="I255" i="1"/>
  <c r="J255" i="1"/>
  <c r="J251" i="1"/>
  <c r="I251" i="1"/>
  <c r="M10" i="1"/>
  <c r="N10" i="1"/>
  <c r="O10" i="1"/>
  <c r="P10" i="1"/>
  <c r="L10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8" i="1"/>
  <c r="M258" i="1"/>
  <c r="N258" i="1"/>
  <c r="O258" i="1"/>
  <c r="P258" i="1"/>
  <c r="P251" i="1"/>
  <c r="O251" i="1"/>
  <c r="N251" i="1"/>
  <c r="M251" i="1"/>
  <c r="L251" i="1"/>
  <c r="L220" i="1"/>
  <c r="K205" i="4"/>
  <c r="F258" i="3"/>
  <c r="E258" i="3"/>
  <c r="L258" i="4"/>
  <c r="K258" i="4"/>
  <c r="J258" i="4"/>
  <c r="I258" i="4"/>
  <c r="H258" i="4"/>
  <c r="L258" i="2"/>
  <c r="K258" i="2"/>
  <c r="J258" i="2"/>
  <c r="I258" i="2"/>
  <c r="H258" i="2"/>
  <c r="E252" i="3"/>
  <c r="F252" i="3"/>
  <c r="E253" i="3"/>
  <c r="F253" i="3"/>
  <c r="E254" i="3"/>
  <c r="F254" i="3"/>
  <c r="E255" i="3"/>
  <c r="F255" i="3"/>
  <c r="F251" i="3"/>
  <c r="E251" i="3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L251" i="4"/>
  <c r="K251" i="4"/>
  <c r="J251" i="4"/>
  <c r="I251" i="4"/>
  <c r="H251" i="4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L251" i="2"/>
  <c r="K251" i="2"/>
  <c r="J251" i="2"/>
  <c r="I251" i="2"/>
  <c r="H251" i="2"/>
  <c r="I198" i="1"/>
  <c r="J224" i="1"/>
  <c r="I224" i="1"/>
  <c r="J223" i="1"/>
  <c r="I223" i="1"/>
  <c r="J222" i="1"/>
  <c r="I222" i="1"/>
  <c r="J221" i="1"/>
  <c r="I221" i="1"/>
  <c r="J220" i="1"/>
  <c r="I220" i="1"/>
  <c r="E230" i="3"/>
  <c r="F230" i="3"/>
  <c r="E231" i="3"/>
  <c r="F231" i="3"/>
  <c r="E232" i="3"/>
  <c r="F232" i="3"/>
  <c r="E234" i="3"/>
  <c r="F234" i="3"/>
  <c r="E235" i="3"/>
  <c r="F235" i="3"/>
  <c r="E236" i="3"/>
  <c r="F236" i="3"/>
  <c r="E238" i="3"/>
  <c r="F238" i="3"/>
  <c r="E239" i="3"/>
  <c r="F239" i="3"/>
  <c r="E240" i="3"/>
  <c r="F240" i="3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I230" i="1"/>
  <c r="J230" i="1"/>
  <c r="I231" i="1"/>
  <c r="J231" i="1"/>
  <c r="I232" i="1"/>
  <c r="J232" i="1"/>
  <c r="I234" i="1"/>
  <c r="J234" i="1"/>
  <c r="I235" i="1"/>
  <c r="J235" i="1"/>
  <c r="I236" i="1"/>
  <c r="J236" i="1"/>
  <c r="I238" i="1"/>
  <c r="J238" i="1"/>
  <c r="I239" i="1"/>
  <c r="J239" i="1"/>
  <c r="I240" i="1"/>
  <c r="J240" i="1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E204" i="3"/>
  <c r="F204" i="3"/>
  <c r="E205" i="3"/>
  <c r="F205" i="3"/>
  <c r="E206" i="3"/>
  <c r="F206" i="3"/>
  <c r="E208" i="3"/>
  <c r="F208" i="3"/>
  <c r="E209" i="3"/>
  <c r="F209" i="3"/>
  <c r="E210" i="3"/>
  <c r="F210" i="3"/>
  <c r="E212" i="3"/>
  <c r="F212" i="3"/>
  <c r="E213" i="3"/>
  <c r="F213" i="3"/>
  <c r="E214" i="3"/>
  <c r="F214" i="3"/>
  <c r="H204" i="4"/>
  <c r="I204" i="4"/>
  <c r="J204" i="4"/>
  <c r="L204" i="4"/>
  <c r="H205" i="4"/>
  <c r="I205" i="4"/>
  <c r="J205" i="4"/>
  <c r="L205" i="4"/>
  <c r="H206" i="4"/>
  <c r="I206" i="4"/>
  <c r="J206" i="4"/>
  <c r="L206" i="4"/>
  <c r="H208" i="4"/>
  <c r="I208" i="4"/>
  <c r="J208" i="4"/>
  <c r="K208" i="4"/>
  <c r="L208" i="4"/>
  <c r="H209" i="4"/>
  <c r="I209" i="4"/>
  <c r="J209" i="4"/>
  <c r="L209" i="4"/>
  <c r="H210" i="4"/>
  <c r="I210" i="4"/>
  <c r="J210" i="4"/>
  <c r="L210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L214" i="4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I204" i="1"/>
  <c r="J204" i="1"/>
  <c r="I205" i="1"/>
  <c r="J205" i="1"/>
  <c r="I206" i="1"/>
  <c r="J206" i="1"/>
  <c r="I208" i="1"/>
  <c r="J208" i="1"/>
  <c r="I209" i="1"/>
  <c r="J209" i="1"/>
  <c r="I210" i="1"/>
  <c r="J210" i="1"/>
  <c r="I212" i="1"/>
  <c r="J212" i="1"/>
  <c r="I213" i="1"/>
  <c r="J213" i="1"/>
  <c r="I214" i="1"/>
  <c r="J214" i="1"/>
  <c r="I226" i="1"/>
  <c r="J226" i="1"/>
  <c r="I227" i="1"/>
  <c r="J227" i="1"/>
  <c r="I228" i="1"/>
  <c r="J228" i="1"/>
  <c r="I200" i="1"/>
  <c r="J200" i="1"/>
  <c r="I201" i="1"/>
  <c r="J201" i="1"/>
  <c r="I202" i="1"/>
  <c r="J202" i="1"/>
  <c r="E221" i="3"/>
  <c r="F221" i="3"/>
  <c r="E222" i="3"/>
  <c r="F222" i="3"/>
  <c r="E223" i="3"/>
  <c r="F223" i="3"/>
  <c r="E224" i="3"/>
  <c r="F224" i="3"/>
  <c r="E226" i="3"/>
  <c r="F226" i="3"/>
  <c r="E227" i="3"/>
  <c r="F227" i="3"/>
  <c r="E228" i="3"/>
  <c r="F228" i="3"/>
  <c r="F220" i="3"/>
  <c r="E220" i="3"/>
  <c r="E195" i="3"/>
  <c r="F195" i="3"/>
  <c r="E196" i="3"/>
  <c r="F196" i="3"/>
  <c r="E197" i="3"/>
  <c r="F197" i="3"/>
  <c r="E198" i="3"/>
  <c r="F198" i="3"/>
  <c r="E200" i="3"/>
  <c r="F200" i="3"/>
  <c r="E201" i="3"/>
  <c r="F201" i="3"/>
  <c r="E202" i="3"/>
  <c r="F202" i="3"/>
  <c r="F194" i="3"/>
  <c r="E194" i="3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L220" i="4"/>
  <c r="K220" i="4"/>
  <c r="J220" i="4"/>
  <c r="I220" i="4"/>
  <c r="H220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L194" i="4"/>
  <c r="K194" i="4"/>
  <c r="J194" i="4"/>
  <c r="I194" i="4"/>
  <c r="H194" i="4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L220" i="2"/>
  <c r="K220" i="2"/>
  <c r="J220" i="2"/>
  <c r="I220" i="2"/>
  <c r="H220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L194" i="2"/>
  <c r="K194" i="2"/>
  <c r="J194" i="2"/>
  <c r="I194" i="2"/>
  <c r="H194" i="2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P220" i="1"/>
  <c r="O220" i="1"/>
  <c r="N220" i="1"/>
  <c r="M220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P194" i="1"/>
  <c r="O194" i="1"/>
  <c r="N194" i="1"/>
  <c r="M194" i="1"/>
  <c r="L194" i="1"/>
  <c r="J198" i="1"/>
  <c r="J197" i="1"/>
  <c r="I197" i="1"/>
  <c r="J196" i="1"/>
  <c r="I196" i="1"/>
  <c r="J195" i="1"/>
  <c r="I195" i="1"/>
  <c r="J194" i="1"/>
  <c r="I194" i="1"/>
  <c r="J187" i="1"/>
  <c r="I187" i="1"/>
  <c r="J186" i="1"/>
  <c r="I186" i="1"/>
  <c r="J185" i="1"/>
  <c r="I185" i="1"/>
  <c r="J184" i="1"/>
  <c r="I184" i="1"/>
  <c r="J183" i="1"/>
  <c r="I183" i="1"/>
  <c r="J176" i="1"/>
  <c r="I176" i="1"/>
  <c r="J175" i="1"/>
  <c r="I175" i="1"/>
  <c r="J174" i="1"/>
  <c r="I174" i="1"/>
  <c r="J173" i="1"/>
  <c r="I173" i="1"/>
  <c r="J172" i="1"/>
  <c r="I172" i="1"/>
  <c r="J165" i="1"/>
  <c r="I165" i="1"/>
  <c r="J164" i="1"/>
  <c r="I164" i="1"/>
  <c r="J163" i="1"/>
  <c r="I163" i="1"/>
  <c r="J162" i="1"/>
  <c r="I162" i="1"/>
  <c r="J161" i="1"/>
  <c r="I161" i="1"/>
  <c r="J154" i="1"/>
  <c r="I154" i="1"/>
  <c r="J153" i="1"/>
  <c r="I153" i="1"/>
  <c r="J152" i="1"/>
  <c r="I152" i="1"/>
  <c r="J151" i="1"/>
  <c r="I151" i="1"/>
  <c r="J150" i="1"/>
  <c r="I150" i="1"/>
  <c r="J143" i="1"/>
  <c r="I143" i="1"/>
  <c r="J142" i="1"/>
  <c r="I142" i="1"/>
  <c r="J141" i="1"/>
  <c r="I141" i="1"/>
  <c r="J140" i="1"/>
  <c r="I140" i="1"/>
  <c r="J139" i="1"/>
  <c r="I139" i="1"/>
  <c r="J132" i="1"/>
  <c r="I132" i="1"/>
  <c r="J131" i="1"/>
  <c r="I131" i="1"/>
  <c r="J130" i="1"/>
  <c r="I130" i="1"/>
  <c r="J129" i="1"/>
  <c r="I129" i="1"/>
  <c r="J128" i="1"/>
  <c r="I128" i="1"/>
  <c r="J121" i="1"/>
  <c r="I121" i="1"/>
  <c r="J120" i="1"/>
  <c r="I120" i="1"/>
  <c r="J119" i="1"/>
  <c r="I119" i="1"/>
  <c r="J118" i="1"/>
  <c r="I118" i="1"/>
  <c r="J117" i="1"/>
  <c r="I117" i="1"/>
  <c r="I107" i="1"/>
  <c r="J107" i="1"/>
  <c r="I108" i="1"/>
  <c r="J108" i="1"/>
  <c r="I109" i="1"/>
  <c r="J109" i="1"/>
  <c r="I110" i="1"/>
  <c r="J110" i="1"/>
  <c r="J106" i="1"/>
  <c r="I106" i="1"/>
  <c r="J99" i="1"/>
  <c r="I99" i="1"/>
  <c r="J98" i="1"/>
  <c r="I98" i="1"/>
  <c r="J97" i="1"/>
  <c r="I97" i="1"/>
  <c r="J96" i="1"/>
  <c r="I96" i="1"/>
  <c r="J95" i="1"/>
  <c r="I95" i="1"/>
  <c r="J88" i="1"/>
  <c r="I88" i="1"/>
  <c r="J87" i="1"/>
  <c r="I87" i="1"/>
  <c r="J86" i="1"/>
  <c r="I86" i="1"/>
  <c r="J85" i="1"/>
  <c r="I85" i="1"/>
  <c r="J84" i="1"/>
  <c r="I84" i="1"/>
  <c r="J77" i="1"/>
  <c r="I77" i="1"/>
  <c r="J76" i="1"/>
  <c r="I76" i="1"/>
  <c r="J75" i="1"/>
  <c r="I75" i="1"/>
  <c r="J74" i="1"/>
  <c r="I74" i="1"/>
  <c r="J73" i="1"/>
  <c r="I73" i="1"/>
  <c r="J66" i="1"/>
  <c r="I66" i="1"/>
  <c r="J65" i="1"/>
  <c r="I65" i="1"/>
  <c r="J64" i="1"/>
  <c r="I64" i="1"/>
  <c r="J63" i="1"/>
  <c r="I63" i="1"/>
  <c r="J62" i="1"/>
  <c r="I62" i="1"/>
  <c r="J55" i="1"/>
  <c r="I55" i="1"/>
  <c r="J54" i="1"/>
  <c r="I54" i="1"/>
  <c r="J53" i="1"/>
  <c r="I53" i="1"/>
  <c r="J52" i="1"/>
  <c r="I52" i="1"/>
  <c r="J51" i="1"/>
  <c r="I51" i="1"/>
  <c r="J44" i="1"/>
  <c r="I44" i="1"/>
  <c r="J43" i="1"/>
  <c r="I43" i="1"/>
  <c r="J42" i="1"/>
  <c r="I42" i="1"/>
  <c r="J41" i="1"/>
  <c r="I41" i="1"/>
  <c r="J40" i="1"/>
  <c r="I40" i="1"/>
  <c r="I30" i="1"/>
  <c r="J30" i="1"/>
  <c r="I31" i="1"/>
  <c r="J31" i="1"/>
  <c r="I32" i="1"/>
  <c r="J32" i="1"/>
  <c r="I33" i="1"/>
  <c r="J33" i="1"/>
  <c r="J29" i="1"/>
  <c r="I29" i="1"/>
  <c r="I19" i="1"/>
  <c r="J19" i="1"/>
  <c r="I20" i="1"/>
  <c r="J20" i="1"/>
  <c r="I21" i="1"/>
  <c r="J21" i="1"/>
  <c r="I22" i="1"/>
  <c r="J22" i="1"/>
  <c r="J18" i="1"/>
  <c r="I18" i="1"/>
  <c r="I7" i="1"/>
  <c r="J7" i="1"/>
  <c r="I8" i="1"/>
  <c r="J8" i="1"/>
  <c r="I9" i="1"/>
  <c r="J9" i="1"/>
  <c r="I10" i="1"/>
  <c r="J10" i="1"/>
  <c r="J6" i="1"/>
  <c r="I6" i="1"/>
  <c r="J255" i="3" l="1"/>
  <c r="H195" i="3"/>
  <c r="H240" i="3"/>
  <c r="J210" i="3"/>
  <c r="H239" i="3"/>
  <c r="J213" i="3"/>
  <c r="H194" i="3"/>
  <c r="J196" i="3"/>
  <c r="H214" i="3"/>
  <c r="H206" i="3"/>
  <c r="J254" i="3"/>
  <c r="H205" i="3"/>
  <c r="I195" i="3"/>
  <c r="J258" i="3"/>
  <c r="H210" i="3"/>
  <c r="H232" i="3"/>
  <c r="J198" i="3"/>
  <c r="J195" i="3"/>
  <c r="J197" i="3"/>
  <c r="I252" i="3"/>
  <c r="J240" i="3"/>
  <c r="J224" i="3"/>
  <c r="I214" i="3"/>
  <c r="J206" i="3"/>
  <c r="I258" i="3"/>
  <c r="I206" i="3"/>
  <c r="J223" i="3"/>
  <c r="H213" i="3"/>
  <c r="H220" i="3"/>
  <c r="H200" i="3"/>
  <c r="J228" i="3"/>
  <c r="J221" i="3"/>
  <c r="H234" i="3"/>
  <c r="N240" i="4"/>
  <c r="P195" i="2"/>
  <c r="O195" i="2"/>
  <c r="O194" i="2"/>
  <c r="O206" i="2"/>
  <c r="P240" i="2"/>
  <c r="P197" i="2"/>
  <c r="N195" i="2"/>
  <c r="O198" i="2"/>
  <c r="P224" i="2"/>
  <c r="O197" i="2"/>
  <c r="P258" i="2"/>
  <c r="P205" i="2"/>
  <c r="N240" i="2"/>
  <c r="N214" i="2"/>
  <c r="O258" i="2"/>
  <c r="N208" i="2"/>
  <c r="P194" i="2"/>
  <c r="P206" i="2"/>
  <c r="N258" i="2"/>
  <c r="N223" i="2"/>
  <c r="N206" i="2"/>
  <c r="T258" i="1"/>
  <c r="K210" i="4"/>
  <c r="K204" i="4"/>
  <c r="N204" i="4" s="1"/>
  <c r="K206" i="4"/>
  <c r="O206" i="4" s="1"/>
  <c r="K209" i="4"/>
  <c r="N209" i="4" s="1"/>
  <c r="O195" i="4"/>
  <c r="K214" i="4"/>
  <c r="P214" i="4" s="1"/>
  <c r="H258" i="3"/>
  <c r="O194" i="4"/>
  <c r="O240" i="4"/>
  <c r="P220" i="4"/>
  <c r="P198" i="4"/>
  <c r="N195" i="4"/>
  <c r="P240" i="4"/>
  <c r="R258" i="1"/>
  <c r="R206" i="1"/>
  <c r="S258" i="1"/>
  <c r="P258" i="4"/>
  <c r="N258" i="4"/>
  <c r="O258" i="4"/>
  <c r="I253" i="3"/>
  <c r="O252" i="4"/>
  <c r="H253" i="3"/>
  <c r="J252" i="3"/>
  <c r="J253" i="3"/>
  <c r="J251" i="3"/>
  <c r="H251" i="3"/>
  <c r="I251" i="3"/>
  <c r="H254" i="3"/>
  <c r="I254" i="3"/>
  <c r="H252" i="3"/>
  <c r="H255" i="3"/>
  <c r="I255" i="3"/>
  <c r="N254" i="4"/>
  <c r="P253" i="4"/>
  <c r="P252" i="4"/>
  <c r="O255" i="4"/>
  <c r="P255" i="4"/>
  <c r="N255" i="4"/>
  <c r="P254" i="4"/>
  <c r="N251" i="4"/>
  <c r="P251" i="4"/>
  <c r="O251" i="4"/>
  <c r="O254" i="4"/>
  <c r="N253" i="4"/>
  <c r="O253" i="4"/>
  <c r="N252" i="4"/>
  <c r="P255" i="2"/>
  <c r="P253" i="2"/>
  <c r="P254" i="2"/>
  <c r="P252" i="2"/>
  <c r="N252" i="2"/>
  <c r="O252" i="2"/>
  <c r="N251" i="2"/>
  <c r="P251" i="2"/>
  <c r="N254" i="2"/>
  <c r="O251" i="2"/>
  <c r="O254" i="2"/>
  <c r="N253" i="2"/>
  <c r="O253" i="2"/>
  <c r="N255" i="2"/>
  <c r="O255" i="2"/>
  <c r="R194" i="1"/>
  <c r="T240" i="1"/>
  <c r="T197" i="1"/>
  <c r="T214" i="1"/>
  <c r="S202" i="1"/>
  <c r="T196" i="1"/>
  <c r="R210" i="1"/>
  <c r="S198" i="1"/>
  <c r="S240" i="1"/>
  <c r="T232" i="1"/>
  <c r="R240" i="1"/>
  <c r="R214" i="1"/>
  <c r="S214" i="1"/>
  <c r="R254" i="1"/>
  <c r="S254" i="1"/>
  <c r="S253" i="1"/>
  <c r="S252" i="1"/>
  <c r="T252" i="1"/>
  <c r="T254" i="1"/>
  <c r="S255" i="1"/>
  <c r="T255" i="1"/>
  <c r="S251" i="1"/>
  <c r="R251" i="1"/>
  <c r="T251" i="1"/>
  <c r="R255" i="1"/>
  <c r="R253" i="1"/>
  <c r="R252" i="1"/>
  <c r="T253" i="1"/>
  <c r="I226" i="3"/>
  <c r="O234" i="2"/>
  <c r="O231" i="2"/>
  <c r="I235" i="3"/>
  <c r="O235" i="4"/>
  <c r="N235" i="2"/>
  <c r="T235" i="1"/>
  <c r="H231" i="3"/>
  <c r="P231" i="4"/>
  <c r="N231" i="4"/>
  <c r="S231" i="1"/>
  <c r="T231" i="1"/>
  <c r="P227" i="2"/>
  <c r="H238" i="3"/>
  <c r="R238" i="1"/>
  <c r="T238" i="1"/>
  <c r="N234" i="4"/>
  <c r="P234" i="4"/>
  <c r="T234" i="1"/>
  <c r="J212" i="3"/>
  <c r="H204" i="3"/>
  <c r="J205" i="3"/>
  <c r="I205" i="3"/>
  <c r="N213" i="4"/>
  <c r="R208" i="1"/>
  <c r="H230" i="3"/>
  <c r="R230" i="1"/>
  <c r="H226" i="3"/>
  <c r="J227" i="3"/>
  <c r="I240" i="3"/>
  <c r="H235" i="3"/>
  <c r="I238" i="3"/>
  <c r="J238" i="3"/>
  <c r="J230" i="3"/>
  <c r="H222" i="3"/>
  <c r="H236" i="3"/>
  <c r="I230" i="3"/>
  <c r="J235" i="3"/>
  <c r="P224" i="4"/>
  <c r="N235" i="4"/>
  <c r="O232" i="4"/>
  <c r="P221" i="4"/>
  <c r="O238" i="4"/>
  <c r="N232" i="4"/>
  <c r="N230" i="4"/>
  <c r="N223" i="4"/>
  <c r="N238" i="4"/>
  <c r="O234" i="4"/>
  <c r="O231" i="4"/>
  <c r="P228" i="4"/>
  <c r="N236" i="4"/>
  <c r="N239" i="4"/>
  <c r="O221" i="4"/>
  <c r="O235" i="2"/>
  <c r="O232" i="2"/>
  <c r="N232" i="2"/>
  <c r="O238" i="2"/>
  <c r="P234" i="2"/>
  <c r="P231" i="2"/>
  <c r="N228" i="2"/>
  <c r="N238" i="2"/>
  <c r="N234" i="2"/>
  <c r="N231" i="2"/>
  <c r="O240" i="2"/>
  <c r="N236" i="2"/>
  <c r="N226" i="2"/>
  <c r="N227" i="2"/>
  <c r="N239" i="2"/>
  <c r="O227" i="2"/>
  <c r="N230" i="2"/>
  <c r="S234" i="1"/>
  <c r="R223" i="1"/>
  <c r="R239" i="1"/>
  <c r="R236" i="1"/>
  <c r="R231" i="1"/>
  <c r="R227" i="1"/>
  <c r="R234" i="1"/>
  <c r="T223" i="1"/>
  <c r="R235" i="1"/>
  <c r="T222" i="1"/>
  <c r="S235" i="1"/>
  <c r="R228" i="1"/>
  <c r="S224" i="1"/>
  <c r="S238" i="1"/>
  <c r="R226" i="1"/>
  <c r="R232" i="1"/>
  <c r="I213" i="3"/>
  <c r="O213" i="4"/>
  <c r="P213" i="4"/>
  <c r="R213" i="1"/>
  <c r="H209" i="3"/>
  <c r="I209" i="3"/>
  <c r="O209" i="2"/>
  <c r="N209" i="2"/>
  <c r="R209" i="1"/>
  <c r="J209" i="3"/>
  <c r="N205" i="4"/>
  <c r="O205" i="2"/>
  <c r="N205" i="2"/>
  <c r="S205" i="1"/>
  <c r="R205" i="1"/>
  <c r="T205" i="1"/>
  <c r="J201" i="3"/>
  <c r="O212" i="4"/>
  <c r="N212" i="4"/>
  <c r="P212" i="4"/>
  <c r="O212" i="2"/>
  <c r="R212" i="1"/>
  <c r="H208" i="3"/>
  <c r="J208" i="3"/>
  <c r="I208" i="3"/>
  <c r="N208" i="4"/>
  <c r="J232" i="3"/>
  <c r="J239" i="3"/>
  <c r="I232" i="3"/>
  <c r="I239" i="3"/>
  <c r="J234" i="3"/>
  <c r="I234" i="3"/>
  <c r="J236" i="3"/>
  <c r="I236" i="3"/>
  <c r="J231" i="3"/>
  <c r="I231" i="3"/>
  <c r="H221" i="3"/>
  <c r="I221" i="3"/>
  <c r="S232" i="1"/>
  <c r="T239" i="1"/>
  <c r="T236" i="1"/>
  <c r="T230" i="1"/>
  <c r="S239" i="1"/>
  <c r="S236" i="1"/>
  <c r="S230" i="1"/>
  <c r="T221" i="1"/>
  <c r="T228" i="1"/>
  <c r="S228" i="1"/>
  <c r="T227" i="1"/>
  <c r="S227" i="1"/>
  <c r="T224" i="1"/>
  <c r="R222" i="1"/>
  <c r="T226" i="1"/>
  <c r="S226" i="1"/>
  <c r="P238" i="2"/>
  <c r="P235" i="2"/>
  <c r="P232" i="2"/>
  <c r="P239" i="2"/>
  <c r="P236" i="2"/>
  <c r="P230" i="2"/>
  <c r="O239" i="2"/>
  <c r="O236" i="2"/>
  <c r="O230" i="2"/>
  <c r="O224" i="2"/>
  <c r="P221" i="2"/>
  <c r="O223" i="2"/>
  <c r="P223" i="2"/>
  <c r="P222" i="2"/>
  <c r="P226" i="2"/>
  <c r="O226" i="2"/>
  <c r="O221" i="2"/>
  <c r="P228" i="2"/>
  <c r="O228" i="2"/>
  <c r="P238" i="4"/>
  <c r="P235" i="4"/>
  <c r="P232" i="4"/>
  <c r="P239" i="4"/>
  <c r="P236" i="4"/>
  <c r="P230" i="4"/>
  <c r="O239" i="4"/>
  <c r="O236" i="4"/>
  <c r="O230" i="4"/>
  <c r="P222" i="4"/>
  <c r="O222" i="4"/>
  <c r="P226" i="4"/>
  <c r="P227" i="4"/>
  <c r="O204" i="2"/>
  <c r="N204" i="2"/>
  <c r="T208" i="1"/>
  <c r="S208" i="1"/>
  <c r="R204" i="1"/>
  <c r="I212" i="3"/>
  <c r="J214" i="3"/>
  <c r="H212" i="3"/>
  <c r="J204" i="3"/>
  <c r="I204" i="3"/>
  <c r="I210" i="3"/>
  <c r="P208" i="4"/>
  <c r="P205" i="4"/>
  <c r="O208" i="4"/>
  <c r="O205" i="4"/>
  <c r="N213" i="2"/>
  <c r="P214" i="2"/>
  <c r="P212" i="2"/>
  <c r="O214" i="2"/>
  <c r="N212" i="2"/>
  <c r="P208" i="2"/>
  <c r="O208" i="2"/>
  <c r="N210" i="2"/>
  <c r="P209" i="2"/>
  <c r="O197" i="4"/>
  <c r="P213" i="2"/>
  <c r="P210" i="2"/>
  <c r="P204" i="2"/>
  <c r="O213" i="2"/>
  <c r="O210" i="2"/>
  <c r="P198" i="2"/>
  <c r="O202" i="2"/>
  <c r="O196" i="2"/>
  <c r="N198" i="2"/>
  <c r="T212" i="1"/>
  <c r="T209" i="1"/>
  <c r="T206" i="1"/>
  <c r="S212" i="1"/>
  <c r="S209" i="1"/>
  <c r="S206" i="1"/>
  <c r="T213" i="1"/>
  <c r="T210" i="1"/>
  <c r="T204" i="1"/>
  <c r="S213" i="1"/>
  <c r="S210" i="1"/>
  <c r="S204" i="1"/>
  <c r="T195" i="1"/>
  <c r="S197" i="1"/>
  <c r="R197" i="1"/>
  <c r="T198" i="1"/>
  <c r="P200" i="2"/>
  <c r="I222" i="3"/>
  <c r="J220" i="3"/>
  <c r="J226" i="3"/>
  <c r="H227" i="3"/>
  <c r="I227" i="3"/>
  <c r="H228" i="3"/>
  <c r="I228" i="3"/>
  <c r="J222" i="3"/>
  <c r="I220" i="3"/>
  <c r="H223" i="3"/>
  <c r="I223" i="3"/>
  <c r="H224" i="3"/>
  <c r="I224" i="3"/>
  <c r="H201" i="3"/>
  <c r="I201" i="3"/>
  <c r="H202" i="3"/>
  <c r="I200" i="3"/>
  <c r="H198" i="3"/>
  <c r="I198" i="3"/>
  <c r="H196" i="3"/>
  <c r="I196" i="3"/>
  <c r="I202" i="3"/>
  <c r="J202" i="3"/>
  <c r="H197" i="3"/>
  <c r="J200" i="3"/>
  <c r="I194" i="3"/>
  <c r="J194" i="3"/>
  <c r="I197" i="3"/>
  <c r="P223" i="4"/>
  <c r="O227" i="4"/>
  <c r="N220" i="4"/>
  <c r="N227" i="4"/>
  <c r="N226" i="4"/>
  <c r="O226" i="4"/>
  <c r="N228" i="4"/>
  <c r="O228" i="4"/>
  <c r="O220" i="4"/>
  <c r="O223" i="4"/>
  <c r="N222" i="4"/>
  <c r="N221" i="4"/>
  <c r="N224" i="4"/>
  <c r="O224" i="4"/>
  <c r="N201" i="4"/>
  <c r="P196" i="4"/>
  <c r="P194" i="4"/>
  <c r="P195" i="4"/>
  <c r="N198" i="4"/>
  <c r="O198" i="4"/>
  <c r="P197" i="4"/>
  <c r="P200" i="4"/>
  <c r="P201" i="4"/>
  <c r="O201" i="4"/>
  <c r="O202" i="4"/>
  <c r="P202" i="4"/>
  <c r="N194" i="4"/>
  <c r="N197" i="4"/>
  <c r="N196" i="4"/>
  <c r="N200" i="4"/>
  <c r="O196" i="4"/>
  <c r="O200" i="4"/>
  <c r="N202" i="4"/>
  <c r="N224" i="2"/>
  <c r="O220" i="2"/>
  <c r="P220" i="2"/>
  <c r="N220" i="2"/>
  <c r="N222" i="2"/>
  <c r="O222" i="2"/>
  <c r="N221" i="2"/>
  <c r="P196" i="2"/>
  <c r="O201" i="2"/>
  <c r="P201" i="2"/>
  <c r="P202" i="2"/>
  <c r="O200" i="2"/>
  <c r="N194" i="2"/>
  <c r="N197" i="2"/>
  <c r="N201" i="2"/>
  <c r="N200" i="2"/>
  <c r="N196" i="2"/>
  <c r="N202" i="2"/>
  <c r="S223" i="1"/>
  <c r="T220" i="1"/>
  <c r="S222" i="1"/>
  <c r="R221" i="1"/>
  <c r="S221" i="1"/>
  <c r="R220" i="1"/>
  <c r="S220" i="1"/>
  <c r="R224" i="1"/>
  <c r="S196" i="1"/>
  <c r="T194" i="1"/>
  <c r="R195" i="1"/>
  <c r="S195" i="1"/>
  <c r="S194" i="1"/>
  <c r="S201" i="1"/>
  <c r="R201" i="1"/>
  <c r="T201" i="1"/>
  <c r="T202" i="1"/>
  <c r="S200" i="1"/>
  <c r="T200" i="1"/>
  <c r="R200" i="1"/>
  <c r="R198" i="1"/>
  <c r="R196" i="1"/>
  <c r="R202" i="1"/>
  <c r="L120" i="1"/>
  <c r="H109" i="2"/>
  <c r="E99" i="3"/>
  <c r="F99" i="3"/>
  <c r="E88" i="3"/>
  <c r="F88" i="3"/>
  <c r="E77" i="3"/>
  <c r="F77" i="3"/>
  <c r="E66" i="3"/>
  <c r="F66" i="3"/>
  <c r="E55" i="3"/>
  <c r="F55" i="3"/>
  <c r="E44" i="3"/>
  <c r="F44" i="3"/>
  <c r="E33" i="3"/>
  <c r="F33" i="3"/>
  <c r="E10" i="3"/>
  <c r="F10" i="3"/>
  <c r="H10" i="4"/>
  <c r="I10" i="4"/>
  <c r="J10" i="4"/>
  <c r="K10" i="4"/>
  <c r="L10" i="4"/>
  <c r="H99" i="4"/>
  <c r="I99" i="4"/>
  <c r="J99" i="4"/>
  <c r="K99" i="4"/>
  <c r="L99" i="4"/>
  <c r="H88" i="4"/>
  <c r="I88" i="4"/>
  <c r="J88" i="4"/>
  <c r="K88" i="4"/>
  <c r="L88" i="4"/>
  <c r="H77" i="4"/>
  <c r="I77" i="4"/>
  <c r="J77" i="4"/>
  <c r="K77" i="4"/>
  <c r="L77" i="4"/>
  <c r="H66" i="4"/>
  <c r="I66" i="4"/>
  <c r="J66" i="4"/>
  <c r="K66" i="4"/>
  <c r="L66" i="4"/>
  <c r="H55" i="4"/>
  <c r="I55" i="4"/>
  <c r="J55" i="4"/>
  <c r="K55" i="4"/>
  <c r="L55" i="4"/>
  <c r="H44" i="4"/>
  <c r="I44" i="4"/>
  <c r="J44" i="4"/>
  <c r="K44" i="4"/>
  <c r="L44" i="4"/>
  <c r="H33" i="4"/>
  <c r="I33" i="4"/>
  <c r="J33" i="4"/>
  <c r="K33" i="4"/>
  <c r="L33" i="4"/>
  <c r="E22" i="3"/>
  <c r="F22" i="3"/>
  <c r="H22" i="4"/>
  <c r="I22" i="4"/>
  <c r="J22" i="4"/>
  <c r="K22" i="4"/>
  <c r="L22" i="4"/>
  <c r="H99" i="2"/>
  <c r="I99" i="2"/>
  <c r="J99" i="2"/>
  <c r="K99" i="2"/>
  <c r="L99" i="2"/>
  <c r="H88" i="2"/>
  <c r="I88" i="2"/>
  <c r="J88" i="2"/>
  <c r="K88" i="2"/>
  <c r="L88" i="2"/>
  <c r="H77" i="2"/>
  <c r="I77" i="2"/>
  <c r="J77" i="2"/>
  <c r="K77" i="2"/>
  <c r="L77" i="2"/>
  <c r="H66" i="2"/>
  <c r="I66" i="2"/>
  <c r="J66" i="2"/>
  <c r="K66" i="2"/>
  <c r="L66" i="2"/>
  <c r="H55" i="2"/>
  <c r="I55" i="2"/>
  <c r="J55" i="2"/>
  <c r="K55" i="2"/>
  <c r="L55" i="2"/>
  <c r="H44" i="2"/>
  <c r="I44" i="2"/>
  <c r="J44" i="2"/>
  <c r="K44" i="2"/>
  <c r="L44" i="2"/>
  <c r="H33" i="2"/>
  <c r="I33" i="2"/>
  <c r="J33" i="2"/>
  <c r="K33" i="2"/>
  <c r="L33" i="2"/>
  <c r="H22" i="2"/>
  <c r="I22" i="2"/>
  <c r="J22" i="2"/>
  <c r="K22" i="2"/>
  <c r="L22" i="2"/>
  <c r="H10" i="2"/>
  <c r="I10" i="2"/>
  <c r="J10" i="2"/>
  <c r="K10" i="2"/>
  <c r="L10" i="2"/>
  <c r="L99" i="1"/>
  <c r="M99" i="1"/>
  <c r="N99" i="1"/>
  <c r="O99" i="1"/>
  <c r="P99" i="1"/>
  <c r="L88" i="1"/>
  <c r="M88" i="1"/>
  <c r="N88" i="1"/>
  <c r="O88" i="1"/>
  <c r="P88" i="1"/>
  <c r="L77" i="1"/>
  <c r="M77" i="1"/>
  <c r="N77" i="1"/>
  <c r="O77" i="1"/>
  <c r="P77" i="1"/>
  <c r="L66" i="1"/>
  <c r="M66" i="1"/>
  <c r="N66" i="1"/>
  <c r="O66" i="1"/>
  <c r="P66" i="1"/>
  <c r="L55" i="1"/>
  <c r="M55" i="1"/>
  <c r="N55" i="1"/>
  <c r="O55" i="1"/>
  <c r="P55" i="1"/>
  <c r="L44" i="1"/>
  <c r="M44" i="1"/>
  <c r="N44" i="1"/>
  <c r="O44" i="1"/>
  <c r="P44" i="1"/>
  <c r="L33" i="1"/>
  <c r="M33" i="1"/>
  <c r="N33" i="1"/>
  <c r="O33" i="1"/>
  <c r="P33" i="1"/>
  <c r="L22" i="1"/>
  <c r="M22" i="1"/>
  <c r="N22" i="1"/>
  <c r="O22" i="1"/>
  <c r="P22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E184" i="3"/>
  <c r="F184" i="3"/>
  <c r="E185" i="3"/>
  <c r="F185" i="3"/>
  <c r="E186" i="3"/>
  <c r="F186" i="3"/>
  <c r="E187" i="3"/>
  <c r="F187" i="3"/>
  <c r="F183" i="3"/>
  <c r="E183" i="3"/>
  <c r="E173" i="3"/>
  <c r="F173" i="3"/>
  <c r="E174" i="3"/>
  <c r="F174" i="3"/>
  <c r="E175" i="3"/>
  <c r="F175" i="3"/>
  <c r="E176" i="3"/>
  <c r="F176" i="3"/>
  <c r="F172" i="3"/>
  <c r="E172" i="3"/>
  <c r="E162" i="3"/>
  <c r="F162" i="3"/>
  <c r="E163" i="3"/>
  <c r="F163" i="3"/>
  <c r="E164" i="3"/>
  <c r="F164" i="3"/>
  <c r="E165" i="3"/>
  <c r="F165" i="3"/>
  <c r="F161" i="3"/>
  <c r="E161" i="3"/>
  <c r="E151" i="3"/>
  <c r="F151" i="3"/>
  <c r="E152" i="3"/>
  <c r="F152" i="3"/>
  <c r="E153" i="3"/>
  <c r="F153" i="3"/>
  <c r="E154" i="3"/>
  <c r="F154" i="3"/>
  <c r="F150" i="3"/>
  <c r="E150" i="3"/>
  <c r="E140" i="3"/>
  <c r="F140" i="3"/>
  <c r="E141" i="3"/>
  <c r="F141" i="3"/>
  <c r="E142" i="3"/>
  <c r="F142" i="3"/>
  <c r="E143" i="3"/>
  <c r="F143" i="3"/>
  <c r="F139" i="3"/>
  <c r="E139" i="3"/>
  <c r="E129" i="3"/>
  <c r="F129" i="3"/>
  <c r="E130" i="3"/>
  <c r="F130" i="3"/>
  <c r="E131" i="3"/>
  <c r="F131" i="3"/>
  <c r="E132" i="3"/>
  <c r="F132" i="3"/>
  <c r="F128" i="3"/>
  <c r="E128" i="3"/>
  <c r="E118" i="3"/>
  <c r="F118" i="3"/>
  <c r="E119" i="3"/>
  <c r="F119" i="3"/>
  <c r="E120" i="3"/>
  <c r="F120" i="3"/>
  <c r="E121" i="3"/>
  <c r="F121" i="3"/>
  <c r="F117" i="3"/>
  <c r="E117" i="3"/>
  <c r="E107" i="3"/>
  <c r="F107" i="3"/>
  <c r="E108" i="3"/>
  <c r="F108" i="3"/>
  <c r="E109" i="3"/>
  <c r="I109" i="3" s="1"/>
  <c r="F109" i="3"/>
  <c r="E110" i="3"/>
  <c r="F110" i="3"/>
  <c r="F106" i="3"/>
  <c r="E106" i="3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L183" i="4"/>
  <c r="K183" i="4"/>
  <c r="J183" i="4"/>
  <c r="I183" i="4"/>
  <c r="H183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L172" i="4"/>
  <c r="K172" i="4"/>
  <c r="J172" i="4"/>
  <c r="I172" i="4"/>
  <c r="H172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L161" i="4"/>
  <c r="K161" i="4"/>
  <c r="J161" i="4"/>
  <c r="I161" i="4"/>
  <c r="H161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L150" i="4"/>
  <c r="K150" i="4"/>
  <c r="J150" i="4"/>
  <c r="I150" i="4"/>
  <c r="H150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L139" i="4"/>
  <c r="K139" i="4"/>
  <c r="J139" i="4"/>
  <c r="I139" i="4"/>
  <c r="H139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L128" i="4"/>
  <c r="K128" i="4"/>
  <c r="J128" i="4"/>
  <c r="I128" i="4"/>
  <c r="H128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L117" i="4"/>
  <c r="K117" i="4"/>
  <c r="J117" i="4"/>
  <c r="I117" i="4"/>
  <c r="H117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L106" i="4"/>
  <c r="K106" i="4"/>
  <c r="J106" i="4"/>
  <c r="I106" i="4"/>
  <c r="H106" i="4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L183" i="2"/>
  <c r="K183" i="2"/>
  <c r="J183" i="2"/>
  <c r="I183" i="2"/>
  <c r="H183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L172" i="2"/>
  <c r="K172" i="2"/>
  <c r="J172" i="2"/>
  <c r="I172" i="2"/>
  <c r="H172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L161" i="2"/>
  <c r="K161" i="2"/>
  <c r="J161" i="2"/>
  <c r="I161" i="2"/>
  <c r="H161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L150" i="2"/>
  <c r="K150" i="2"/>
  <c r="J150" i="2"/>
  <c r="I150" i="2"/>
  <c r="H150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L139" i="2"/>
  <c r="K139" i="2"/>
  <c r="J139" i="2"/>
  <c r="I139" i="2"/>
  <c r="H139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L128" i="2"/>
  <c r="K128" i="2"/>
  <c r="J128" i="2"/>
  <c r="I128" i="2"/>
  <c r="H128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L117" i="2"/>
  <c r="K117" i="2"/>
  <c r="J117" i="2"/>
  <c r="I117" i="2"/>
  <c r="H117" i="2"/>
  <c r="H107" i="2"/>
  <c r="I107" i="2"/>
  <c r="J107" i="2"/>
  <c r="K107" i="2"/>
  <c r="L107" i="2"/>
  <c r="H108" i="2"/>
  <c r="I108" i="2"/>
  <c r="J108" i="2"/>
  <c r="K108" i="2"/>
  <c r="L108" i="2"/>
  <c r="I109" i="2"/>
  <c r="J109" i="2"/>
  <c r="K109" i="2"/>
  <c r="L109" i="2"/>
  <c r="H110" i="2"/>
  <c r="I110" i="2"/>
  <c r="J110" i="2"/>
  <c r="K110" i="2"/>
  <c r="L110" i="2"/>
  <c r="L106" i="2"/>
  <c r="K106" i="2"/>
  <c r="J106" i="2"/>
  <c r="I106" i="2"/>
  <c r="H106" i="2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P183" i="1"/>
  <c r="O183" i="1"/>
  <c r="N183" i="1"/>
  <c r="M183" i="1"/>
  <c r="L183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P172" i="1"/>
  <c r="O172" i="1"/>
  <c r="N172" i="1"/>
  <c r="M172" i="1"/>
  <c r="L172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P161" i="1"/>
  <c r="O161" i="1"/>
  <c r="N161" i="1"/>
  <c r="M161" i="1"/>
  <c r="L161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P150" i="1"/>
  <c r="O150" i="1"/>
  <c r="N150" i="1"/>
  <c r="M150" i="1"/>
  <c r="L150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P139" i="1"/>
  <c r="O139" i="1"/>
  <c r="N139" i="1"/>
  <c r="M139" i="1"/>
  <c r="L139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P128" i="1"/>
  <c r="O128" i="1"/>
  <c r="N128" i="1"/>
  <c r="M128" i="1"/>
  <c r="L128" i="1"/>
  <c r="L118" i="1"/>
  <c r="M118" i="1"/>
  <c r="N118" i="1"/>
  <c r="O118" i="1"/>
  <c r="P118" i="1"/>
  <c r="L119" i="1"/>
  <c r="M119" i="1"/>
  <c r="N119" i="1"/>
  <c r="O119" i="1"/>
  <c r="P119" i="1"/>
  <c r="M120" i="1"/>
  <c r="N120" i="1"/>
  <c r="O120" i="1"/>
  <c r="P120" i="1"/>
  <c r="L121" i="1"/>
  <c r="M121" i="1"/>
  <c r="N121" i="1"/>
  <c r="O121" i="1"/>
  <c r="P121" i="1"/>
  <c r="P117" i="1"/>
  <c r="O117" i="1"/>
  <c r="N117" i="1"/>
  <c r="M117" i="1"/>
  <c r="L117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P106" i="1"/>
  <c r="O106" i="1"/>
  <c r="N106" i="1"/>
  <c r="M106" i="1"/>
  <c r="L106" i="1"/>
  <c r="E96" i="3"/>
  <c r="F96" i="3"/>
  <c r="E97" i="3"/>
  <c r="F97" i="3"/>
  <c r="E98" i="3"/>
  <c r="F98" i="3"/>
  <c r="F95" i="3"/>
  <c r="E95" i="3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L95" i="4"/>
  <c r="K95" i="4"/>
  <c r="J95" i="4"/>
  <c r="I95" i="4"/>
  <c r="H95" i="4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L95" i="2"/>
  <c r="K95" i="2"/>
  <c r="J95" i="2"/>
  <c r="I95" i="2"/>
  <c r="H95" i="2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P95" i="1"/>
  <c r="O95" i="1"/>
  <c r="N95" i="1"/>
  <c r="M95" i="1"/>
  <c r="L95" i="1"/>
  <c r="E85" i="3"/>
  <c r="F85" i="3"/>
  <c r="I85" i="3" s="1"/>
  <c r="E86" i="3"/>
  <c r="F86" i="3"/>
  <c r="E87" i="3"/>
  <c r="F87" i="3"/>
  <c r="F84" i="3"/>
  <c r="E84" i="3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L84" i="4"/>
  <c r="K84" i="4"/>
  <c r="J84" i="4"/>
  <c r="I84" i="4"/>
  <c r="H84" i="4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L84" i="2"/>
  <c r="K84" i="2"/>
  <c r="J84" i="2"/>
  <c r="I84" i="2"/>
  <c r="H84" i="2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P84" i="1"/>
  <c r="N84" i="1"/>
  <c r="O84" i="1"/>
  <c r="M84" i="1"/>
  <c r="L84" i="1"/>
  <c r="E74" i="3"/>
  <c r="F74" i="3"/>
  <c r="E75" i="3"/>
  <c r="F75" i="3"/>
  <c r="E76" i="3"/>
  <c r="F76" i="3"/>
  <c r="F73" i="3"/>
  <c r="E73" i="3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L73" i="4"/>
  <c r="K73" i="4"/>
  <c r="J73" i="4"/>
  <c r="I73" i="4"/>
  <c r="H73" i="4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L73" i="2"/>
  <c r="K73" i="2"/>
  <c r="J73" i="2"/>
  <c r="I73" i="2"/>
  <c r="H73" i="2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P73" i="1"/>
  <c r="O73" i="1"/>
  <c r="N73" i="1"/>
  <c r="M73" i="1"/>
  <c r="L73" i="1"/>
  <c r="E63" i="3"/>
  <c r="F63" i="3"/>
  <c r="E64" i="3"/>
  <c r="F64" i="3"/>
  <c r="E65" i="3"/>
  <c r="F65" i="3"/>
  <c r="F62" i="3"/>
  <c r="E62" i="3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L62" i="4"/>
  <c r="K62" i="4"/>
  <c r="J62" i="4"/>
  <c r="I62" i="4"/>
  <c r="H62" i="4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L62" i="2"/>
  <c r="K62" i="2"/>
  <c r="J62" i="2"/>
  <c r="I62" i="2"/>
  <c r="H62" i="2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P62" i="1"/>
  <c r="O62" i="1"/>
  <c r="N62" i="1"/>
  <c r="M62" i="1"/>
  <c r="L62" i="1"/>
  <c r="E52" i="3"/>
  <c r="F52" i="3"/>
  <c r="E53" i="3"/>
  <c r="F53" i="3"/>
  <c r="E54" i="3"/>
  <c r="F54" i="3"/>
  <c r="F51" i="3"/>
  <c r="E51" i="3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L51" i="4"/>
  <c r="K51" i="4"/>
  <c r="J51" i="4"/>
  <c r="I51" i="4"/>
  <c r="H51" i="4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L51" i="2"/>
  <c r="K51" i="2"/>
  <c r="J51" i="2"/>
  <c r="I51" i="2"/>
  <c r="H51" i="2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P51" i="1"/>
  <c r="O51" i="1"/>
  <c r="N51" i="1"/>
  <c r="M51" i="1"/>
  <c r="L51" i="1"/>
  <c r="E41" i="3"/>
  <c r="F41" i="3"/>
  <c r="E42" i="3"/>
  <c r="F42" i="3"/>
  <c r="E43" i="3"/>
  <c r="F43" i="3"/>
  <c r="F40" i="3"/>
  <c r="E40" i="3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L40" i="4"/>
  <c r="K40" i="4"/>
  <c r="J40" i="4"/>
  <c r="I40" i="4"/>
  <c r="H40" i="4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L40" i="2"/>
  <c r="K40" i="2"/>
  <c r="J40" i="2"/>
  <c r="I40" i="2"/>
  <c r="H40" i="2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P40" i="1"/>
  <c r="O40" i="1"/>
  <c r="N40" i="1"/>
  <c r="M40" i="1"/>
  <c r="L40" i="1"/>
  <c r="E30" i="3"/>
  <c r="F30" i="3"/>
  <c r="E31" i="3"/>
  <c r="F31" i="3"/>
  <c r="E32" i="3"/>
  <c r="F32" i="3"/>
  <c r="F29" i="3"/>
  <c r="E29" i="3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L29" i="4"/>
  <c r="K29" i="4"/>
  <c r="J29" i="4"/>
  <c r="I29" i="4"/>
  <c r="H29" i="4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L29" i="2"/>
  <c r="K29" i="2"/>
  <c r="J29" i="2"/>
  <c r="I29" i="2"/>
  <c r="H29" i="2"/>
  <c r="M30" i="1"/>
  <c r="N30" i="1"/>
  <c r="O30" i="1"/>
  <c r="P30" i="1"/>
  <c r="M31" i="1"/>
  <c r="N31" i="1"/>
  <c r="O31" i="1"/>
  <c r="P31" i="1"/>
  <c r="M32" i="1"/>
  <c r="N32" i="1"/>
  <c r="O32" i="1"/>
  <c r="P32" i="1"/>
  <c r="P29" i="1"/>
  <c r="O29" i="1"/>
  <c r="N29" i="1"/>
  <c r="M29" i="1"/>
  <c r="L30" i="1"/>
  <c r="L31" i="1"/>
  <c r="L32" i="1"/>
  <c r="L29" i="1"/>
  <c r="L6" i="1"/>
  <c r="H6" i="2"/>
  <c r="I41" i="3" l="1"/>
  <c r="J40" i="3"/>
  <c r="J130" i="3"/>
  <c r="H55" i="3"/>
  <c r="H31" i="3"/>
  <c r="J151" i="3"/>
  <c r="I99" i="3"/>
  <c r="I29" i="3"/>
  <c r="J95" i="3"/>
  <c r="I174" i="3"/>
  <c r="H184" i="3"/>
  <c r="I163" i="3"/>
  <c r="J152" i="3"/>
  <c r="I183" i="3"/>
  <c r="H172" i="3"/>
  <c r="I10" i="3"/>
  <c r="H150" i="3"/>
  <c r="J165" i="3"/>
  <c r="J175" i="3"/>
  <c r="O209" i="4"/>
  <c r="P204" i="4"/>
  <c r="P128" i="4"/>
  <c r="O204" i="4"/>
  <c r="O214" i="4"/>
  <c r="N214" i="4"/>
  <c r="P206" i="4"/>
  <c r="N206" i="4"/>
  <c r="P163" i="2"/>
  <c r="N10" i="2"/>
  <c r="P73" i="2"/>
  <c r="R96" i="1"/>
  <c r="P209" i="4"/>
  <c r="N210" i="4"/>
  <c r="P210" i="4"/>
  <c r="O210" i="4"/>
  <c r="N172" i="4"/>
  <c r="O29" i="4"/>
  <c r="O132" i="4"/>
  <c r="N128" i="4"/>
  <c r="P139" i="4"/>
  <c r="S43" i="1"/>
  <c r="R86" i="1"/>
  <c r="S97" i="1"/>
  <c r="S96" i="1"/>
  <c r="T29" i="1"/>
  <c r="R7" i="1"/>
  <c r="R97" i="1"/>
  <c r="R31" i="1"/>
  <c r="R54" i="1"/>
  <c r="S74" i="1"/>
  <c r="I184" i="3"/>
  <c r="H187" i="3"/>
  <c r="O187" i="2"/>
  <c r="J186" i="3"/>
  <c r="P185" i="4"/>
  <c r="P185" i="2"/>
  <c r="I185" i="3"/>
  <c r="J183" i="3"/>
  <c r="J184" i="3"/>
  <c r="J187" i="3"/>
  <c r="P184" i="4"/>
  <c r="O184" i="4"/>
  <c r="N184" i="4"/>
  <c r="P183" i="4"/>
  <c r="O183" i="4"/>
  <c r="P186" i="4"/>
  <c r="O187" i="4"/>
  <c r="N183" i="4"/>
  <c r="P187" i="4"/>
  <c r="P186" i="2"/>
  <c r="O183" i="2"/>
  <c r="O184" i="2"/>
  <c r="N187" i="2"/>
  <c r="S183" i="1"/>
  <c r="R187" i="1"/>
  <c r="R186" i="1"/>
  <c r="S184" i="1"/>
  <c r="R185" i="1"/>
  <c r="P176" i="4"/>
  <c r="I173" i="3"/>
  <c r="H62" i="3"/>
  <c r="I130" i="3"/>
  <c r="J88" i="3"/>
  <c r="J150" i="3"/>
  <c r="I108" i="3"/>
  <c r="J139" i="3"/>
  <c r="I128" i="3"/>
  <c r="J143" i="3"/>
  <c r="J44" i="3"/>
  <c r="I161" i="3"/>
  <c r="J176" i="3"/>
  <c r="I30" i="3"/>
  <c r="J73" i="3"/>
  <c r="J106" i="3"/>
  <c r="H77" i="3"/>
  <c r="J96" i="3"/>
  <c r="I95" i="3"/>
  <c r="H120" i="3"/>
  <c r="J172" i="3"/>
  <c r="J22" i="3"/>
  <c r="J109" i="3"/>
  <c r="J163" i="3"/>
  <c r="I187" i="3"/>
  <c r="J98" i="3"/>
  <c r="J108" i="3"/>
  <c r="I150" i="3"/>
  <c r="H29" i="3"/>
  <c r="J29" i="3"/>
  <c r="H130" i="3"/>
  <c r="J107" i="3"/>
  <c r="H174" i="3"/>
  <c r="J10" i="3"/>
  <c r="H40" i="3"/>
  <c r="H117" i="3"/>
  <c r="J132" i="3"/>
  <c r="J174" i="3"/>
  <c r="I153" i="3"/>
  <c r="J173" i="3"/>
  <c r="H10" i="3"/>
  <c r="I22" i="3"/>
  <c r="H22" i="3"/>
  <c r="P10" i="4"/>
  <c r="N10" i="4"/>
  <c r="P128" i="2"/>
  <c r="P183" i="2"/>
  <c r="P172" i="2"/>
  <c r="P184" i="2"/>
  <c r="P165" i="2"/>
  <c r="O10" i="2"/>
  <c r="N184" i="2"/>
  <c r="P84" i="2"/>
  <c r="P129" i="2"/>
  <c r="P173" i="2"/>
  <c r="P150" i="2"/>
  <c r="P44" i="2"/>
  <c r="N55" i="2"/>
  <c r="P10" i="2"/>
  <c r="S63" i="1"/>
  <c r="R41" i="1"/>
  <c r="R52" i="1"/>
  <c r="S73" i="1"/>
  <c r="T183" i="1"/>
  <c r="S62" i="1"/>
  <c r="T187" i="1"/>
  <c r="R32" i="1"/>
  <c r="T40" i="1"/>
  <c r="T51" i="1"/>
  <c r="R98" i="1"/>
  <c r="R63" i="1"/>
  <c r="S75" i="1"/>
  <c r="S87" i="1"/>
  <c r="R73" i="1"/>
  <c r="R30" i="1"/>
  <c r="R64" i="1"/>
  <c r="T73" i="1"/>
  <c r="R42" i="1"/>
  <c r="R53" i="1"/>
  <c r="T62" i="1"/>
  <c r="R85" i="1"/>
  <c r="R75" i="1"/>
  <c r="S95" i="1"/>
  <c r="T87" i="1"/>
  <c r="R183" i="1"/>
  <c r="T84" i="1"/>
  <c r="R87" i="1"/>
  <c r="R76" i="1"/>
  <c r="R84" i="1"/>
  <c r="T95" i="1"/>
  <c r="S32" i="1"/>
  <c r="T43" i="1"/>
  <c r="S52" i="1"/>
  <c r="R65" i="1"/>
  <c r="T74" i="1"/>
  <c r="T86" i="1"/>
  <c r="T96" i="1"/>
  <c r="H173" i="3"/>
  <c r="P172" i="4"/>
  <c r="P174" i="4"/>
  <c r="O172" i="4"/>
  <c r="P173" i="4"/>
  <c r="P175" i="4"/>
  <c r="N174" i="4"/>
  <c r="O174" i="4"/>
  <c r="P174" i="2"/>
  <c r="N172" i="2"/>
  <c r="O172" i="2"/>
  <c r="P175" i="2"/>
  <c r="O174" i="2"/>
  <c r="P176" i="2"/>
  <c r="N175" i="2"/>
  <c r="S176" i="1"/>
  <c r="T172" i="1"/>
  <c r="R172" i="1"/>
  <c r="R174" i="1"/>
  <c r="T176" i="1"/>
  <c r="R176" i="1"/>
  <c r="S175" i="1"/>
  <c r="R173" i="1"/>
  <c r="J162" i="3"/>
  <c r="P165" i="4"/>
  <c r="O165" i="2"/>
  <c r="H163" i="3"/>
  <c r="O163" i="4"/>
  <c r="N163" i="4"/>
  <c r="O162" i="4"/>
  <c r="P162" i="4"/>
  <c r="N162" i="4"/>
  <c r="J164" i="3"/>
  <c r="I165" i="3"/>
  <c r="H161" i="3"/>
  <c r="O165" i="4"/>
  <c r="P163" i="4"/>
  <c r="P164" i="4"/>
  <c r="P161" i="4"/>
  <c r="N165" i="4"/>
  <c r="P164" i="2"/>
  <c r="T161" i="1"/>
  <c r="T163" i="1"/>
  <c r="S164" i="1"/>
  <c r="R165" i="1"/>
  <c r="S165" i="1"/>
  <c r="R162" i="1"/>
  <c r="R163" i="1"/>
  <c r="P154" i="2"/>
  <c r="J153" i="3"/>
  <c r="I152" i="3"/>
  <c r="P151" i="4"/>
  <c r="J154" i="3"/>
  <c r="P152" i="4"/>
  <c r="P154" i="4"/>
  <c r="N150" i="4"/>
  <c r="N153" i="4"/>
  <c r="P150" i="4"/>
  <c r="N151" i="4"/>
  <c r="O151" i="4"/>
  <c r="O153" i="2"/>
  <c r="P152" i="2"/>
  <c r="R150" i="1"/>
  <c r="S152" i="1"/>
  <c r="T151" i="1"/>
  <c r="R153" i="1"/>
  <c r="T150" i="1"/>
  <c r="R154" i="1"/>
  <c r="S153" i="1"/>
  <c r="R151" i="1"/>
  <c r="I140" i="3"/>
  <c r="P143" i="4"/>
  <c r="T143" i="1"/>
  <c r="R143" i="1"/>
  <c r="J142" i="3"/>
  <c r="P142" i="4"/>
  <c r="P142" i="2"/>
  <c r="P141" i="4"/>
  <c r="O141" i="4"/>
  <c r="P140" i="4"/>
  <c r="J140" i="3"/>
  <c r="J141" i="3"/>
  <c r="H140" i="3"/>
  <c r="H139" i="3"/>
  <c r="I139" i="3"/>
  <c r="N143" i="4"/>
  <c r="N139" i="4"/>
  <c r="N140" i="4"/>
  <c r="O143" i="4"/>
  <c r="O140" i="4"/>
  <c r="O139" i="4"/>
  <c r="N141" i="4"/>
  <c r="P139" i="2"/>
  <c r="O139" i="2"/>
  <c r="P141" i="2"/>
  <c r="N142" i="2"/>
  <c r="O143" i="2"/>
  <c r="P140" i="2"/>
  <c r="N140" i="2"/>
  <c r="O142" i="2"/>
  <c r="O140" i="2"/>
  <c r="N143" i="2"/>
  <c r="P143" i="2"/>
  <c r="N139" i="2"/>
  <c r="R140" i="1"/>
  <c r="T139" i="1"/>
  <c r="R141" i="1"/>
  <c r="T140" i="1"/>
  <c r="S139" i="1"/>
  <c r="R142" i="1"/>
  <c r="S141" i="1"/>
  <c r="S140" i="1"/>
  <c r="R139" i="1"/>
  <c r="J131" i="3"/>
  <c r="P132" i="4"/>
  <c r="O128" i="2"/>
  <c r="N132" i="4"/>
  <c r="N130" i="4"/>
  <c r="O130" i="2"/>
  <c r="J129" i="3"/>
  <c r="H129" i="3"/>
  <c r="P129" i="4"/>
  <c r="N129" i="4"/>
  <c r="O129" i="4"/>
  <c r="R129" i="1"/>
  <c r="I132" i="3"/>
  <c r="I129" i="3"/>
  <c r="J128" i="3"/>
  <c r="O130" i="4"/>
  <c r="P130" i="4"/>
  <c r="O131" i="4"/>
  <c r="P132" i="2"/>
  <c r="N128" i="2"/>
  <c r="P130" i="2"/>
  <c r="O131" i="2"/>
  <c r="N130" i="2"/>
  <c r="T131" i="1"/>
  <c r="T128" i="1"/>
  <c r="S128" i="1"/>
  <c r="S132" i="1"/>
  <c r="R130" i="1"/>
  <c r="S129" i="1"/>
  <c r="R131" i="1"/>
  <c r="T117" i="1"/>
  <c r="J121" i="3"/>
  <c r="J119" i="3"/>
  <c r="P119" i="4"/>
  <c r="J118" i="3"/>
  <c r="N118" i="4"/>
  <c r="P120" i="4"/>
  <c r="O119" i="2"/>
  <c r="P121" i="2"/>
  <c r="P120" i="2"/>
  <c r="O118" i="2"/>
  <c r="R120" i="1"/>
  <c r="S120" i="1"/>
  <c r="R118" i="1"/>
  <c r="R121" i="1"/>
  <c r="T120" i="1"/>
  <c r="T119" i="1"/>
  <c r="S121" i="1"/>
  <c r="H110" i="3"/>
  <c r="O107" i="2"/>
  <c r="O110" i="4"/>
  <c r="P108" i="4"/>
  <c r="P110" i="2"/>
  <c r="O109" i="2"/>
  <c r="O110" i="2"/>
  <c r="N110" i="2"/>
  <c r="P108" i="2"/>
  <c r="T107" i="1"/>
  <c r="R109" i="1"/>
  <c r="R107" i="1"/>
  <c r="R106" i="1"/>
  <c r="S109" i="1"/>
  <c r="R110" i="1"/>
  <c r="S108" i="1"/>
  <c r="H99" i="3"/>
  <c r="N99" i="4"/>
  <c r="N99" i="2"/>
  <c r="T99" i="1"/>
  <c r="R99" i="1"/>
  <c r="H88" i="3"/>
  <c r="I88" i="3"/>
  <c r="N88" i="4"/>
  <c r="N88" i="2"/>
  <c r="P88" i="2"/>
  <c r="R88" i="1"/>
  <c r="S88" i="1"/>
  <c r="R10" i="1"/>
  <c r="T32" i="1"/>
  <c r="R43" i="1"/>
  <c r="T52" i="1"/>
  <c r="R74" i="1"/>
  <c r="R108" i="1"/>
  <c r="R132" i="1"/>
  <c r="R152" i="1"/>
  <c r="R164" i="1"/>
  <c r="T175" i="1"/>
  <c r="R184" i="1"/>
  <c r="T8" i="1"/>
  <c r="S42" i="1"/>
  <c r="R51" i="1"/>
  <c r="S65" i="1"/>
  <c r="S84" i="1"/>
  <c r="S86" i="1"/>
  <c r="S99" i="1"/>
  <c r="S106" i="1"/>
  <c r="S107" i="1"/>
  <c r="S119" i="1"/>
  <c r="S131" i="1"/>
  <c r="S143" i="1"/>
  <c r="S150" i="1"/>
  <c r="S151" i="1"/>
  <c r="S163" i="1"/>
  <c r="R175" i="1"/>
  <c r="S187" i="1"/>
  <c r="T53" i="1"/>
  <c r="T42" i="1"/>
  <c r="T65" i="1"/>
  <c r="R22" i="1"/>
  <c r="T31" i="1"/>
  <c r="S51" i="1"/>
  <c r="T106" i="1"/>
  <c r="R119" i="1"/>
  <c r="T174" i="1"/>
  <c r="S31" i="1"/>
  <c r="R40" i="1"/>
  <c r="T41" i="1"/>
  <c r="T64" i="1"/>
  <c r="T76" i="1"/>
  <c r="T85" i="1"/>
  <c r="T98" i="1"/>
  <c r="T110" i="1"/>
  <c r="R117" i="1"/>
  <c r="T118" i="1"/>
  <c r="T130" i="1"/>
  <c r="T142" i="1"/>
  <c r="T154" i="1"/>
  <c r="R161" i="1"/>
  <c r="T162" i="1"/>
  <c r="S174" i="1"/>
  <c r="T186" i="1"/>
  <c r="S40" i="1"/>
  <c r="S41" i="1"/>
  <c r="S64" i="1"/>
  <c r="S76" i="1"/>
  <c r="S85" i="1"/>
  <c r="S98" i="1"/>
  <c r="S110" i="1"/>
  <c r="S117" i="1"/>
  <c r="S118" i="1"/>
  <c r="S130" i="1"/>
  <c r="S142" i="1"/>
  <c r="S154" i="1"/>
  <c r="S161" i="1"/>
  <c r="S162" i="1"/>
  <c r="S186" i="1"/>
  <c r="R29" i="1"/>
  <c r="T30" i="1"/>
  <c r="T54" i="1"/>
  <c r="T173" i="1"/>
  <c r="S29" i="1"/>
  <c r="S30" i="1"/>
  <c r="S54" i="1"/>
  <c r="R62" i="1"/>
  <c r="T63" i="1"/>
  <c r="T75" i="1"/>
  <c r="T88" i="1"/>
  <c r="R95" i="1"/>
  <c r="T97" i="1"/>
  <c r="T109" i="1"/>
  <c r="T121" i="1"/>
  <c r="R128" i="1"/>
  <c r="T129" i="1"/>
  <c r="T141" i="1"/>
  <c r="T153" i="1"/>
  <c r="T165" i="1"/>
  <c r="S172" i="1"/>
  <c r="S173" i="1"/>
  <c r="T185" i="1"/>
  <c r="S185" i="1"/>
  <c r="T184" i="1"/>
  <c r="S53" i="1"/>
  <c r="T108" i="1"/>
  <c r="T132" i="1"/>
  <c r="T152" i="1"/>
  <c r="T164" i="1"/>
  <c r="R9" i="1"/>
  <c r="T9" i="1"/>
  <c r="S8" i="1"/>
  <c r="S9" i="1"/>
  <c r="R8" i="1"/>
  <c r="T7" i="1"/>
  <c r="S7" i="1"/>
  <c r="T10" i="1"/>
  <c r="S10" i="1"/>
  <c r="N77" i="4"/>
  <c r="N77" i="2"/>
  <c r="R77" i="1"/>
  <c r="T77" i="1"/>
  <c r="S77" i="1"/>
  <c r="O66" i="4"/>
  <c r="P66" i="2"/>
  <c r="H66" i="3"/>
  <c r="J66" i="3"/>
  <c r="I66" i="3"/>
  <c r="N66" i="4"/>
  <c r="P66" i="4"/>
  <c r="N66" i="2"/>
  <c r="O66" i="2"/>
  <c r="T66" i="1"/>
  <c r="S66" i="1"/>
  <c r="R66" i="1"/>
  <c r="P55" i="4"/>
  <c r="N55" i="4"/>
  <c r="O55" i="2"/>
  <c r="P55" i="2"/>
  <c r="R55" i="1"/>
  <c r="T55" i="1"/>
  <c r="S55" i="1"/>
  <c r="H44" i="3"/>
  <c r="I44" i="3"/>
  <c r="N44" i="4"/>
  <c r="P44" i="4"/>
  <c r="O44" i="2"/>
  <c r="N44" i="2"/>
  <c r="R44" i="1"/>
  <c r="T44" i="1"/>
  <c r="S44" i="1"/>
  <c r="H33" i="3"/>
  <c r="P33" i="4"/>
  <c r="O33" i="4"/>
  <c r="N33" i="4"/>
  <c r="N33" i="2"/>
  <c r="P33" i="2"/>
  <c r="O33" i="2"/>
  <c r="R33" i="1"/>
  <c r="S33" i="1"/>
  <c r="T33" i="1"/>
  <c r="T22" i="1"/>
  <c r="N22" i="4"/>
  <c r="J99" i="3"/>
  <c r="J85" i="3"/>
  <c r="J87" i="3"/>
  <c r="J77" i="3"/>
  <c r="I77" i="3"/>
  <c r="J55" i="3"/>
  <c r="I55" i="3"/>
  <c r="J33" i="3"/>
  <c r="I33" i="3"/>
  <c r="O10" i="4"/>
  <c r="P99" i="4"/>
  <c r="O99" i="4"/>
  <c r="P88" i="4"/>
  <c r="O88" i="4"/>
  <c r="N85" i="4"/>
  <c r="P77" i="4"/>
  <c r="O77" i="4"/>
  <c r="O55" i="4"/>
  <c r="O44" i="4"/>
  <c r="O22" i="2"/>
  <c r="N22" i="2"/>
  <c r="P22" i="2"/>
  <c r="S22" i="1"/>
  <c r="P22" i="4"/>
  <c r="O22" i="4"/>
  <c r="P99" i="2"/>
  <c r="O99" i="2"/>
  <c r="O88" i="2"/>
  <c r="P77" i="2"/>
  <c r="O77" i="2"/>
  <c r="O87" i="2"/>
  <c r="H95" i="3"/>
  <c r="H96" i="3"/>
  <c r="P96" i="4"/>
  <c r="H97" i="3"/>
  <c r="P98" i="4"/>
  <c r="P97" i="4"/>
  <c r="O98" i="4"/>
  <c r="P95" i="4"/>
  <c r="O96" i="4"/>
  <c r="N96" i="4"/>
  <c r="N96" i="2"/>
  <c r="P97" i="2"/>
  <c r="O95" i="2"/>
  <c r="O96" i="2"/>
  <c r="P98" i="2"/>
  <c r="P96" i="2"/>
  <c r="H86" i="3"/>
  <c r="P84" i="4"/>
  <c r="N87" i="2"/>
  <c r="P87" i="4"/>
  <c r="P87" i="2"/>
  <c r="O86" i="2"/>
  <c r="P86" i="2"/>
  <c r="N85" i="2"/>
  <c r="J84" i="3"/>
  <c r="P86" i="4"/>
  <c r="P85" i="4"/>
  <c r="O87" i="4"/>
  <c r="O84" i="4"/>
  <c r="O85" i="2"/>
  <c r="P85" i="2"/>
  <c r="H185" i="3"/>
  <c r="H153" i="3"/>
  <c r="J161" i="3"/>
  <c r="I172" i="3"/>
  <c r="H183" i="3"/>
  <c r="J185" i="3"/>
  <c r="H164" i="3"/>
  <c r="H151" i="3"/>
  <c r="I164" i="3"/>
  <c r="H175" i="3"/>
  <c r="I151" i="3"/>
  <c r="H162" i="3"/>
  <c r="I175" i="3"/>
  <c r="H186" i="3"/>
  <c r="I162" i="3"/>
  <c r="I186" i="3"/>
  <c r="H154" i="3"/>
  <c r="I154" i="3"/>
  <c r="H165" i="3"/>
  <c r="H152" i="3"/>
  <c r="H176" i="3"/>
  <c r="I176" i="3"/>
  <c r="H141" i="3"/>
  <c r="I141" i="3"/>
  <c r="H128" i="3"/>
  <c r="I117" i="3"/>
  <c r="J117" i="3"/>
  <c r="H121" i="3"/>
  <c r="J110" i="3"/>
  <c r="I110" i="3"/>
  <c r="H106" i="3"/>
  <c r="I106" i="3"/>
  <c r="H109" i="3"/>
  <c r="H107" i="3"/>
  <c r="I120" i="3"/>
  <c r="H131" i="3"/>
  <c r="I107" i="3"/>
  <c r="H118" i="3"/>
  <c r="J120" i="3"/>
  <c r="I131" i="3"/>
  <c r="H142" i="3"/>
  <c r="I118" i="3"/>
  <c r="I142" i="3"/>
  <c r="H108" i="3"/>
  <c r="I121" i="3"/>
  <c r="H132" i="3"/>
  <c r="H119" i="3"/>
  <c r="H143" i="3"/>
  <c r="I119" i="3"/>
  <c r="I143" i="3"/>
  <c r="N186" i="4"/>
  <c r="O186" i="4"/>
  <c r="N187" i="4"/>
  <c r="N175" i="4"/>
  <c r="O175" i="4"/>
  <c r="O153" i="4"/>
  <c r="P153" i="4"/>
  <c r="N154" i="4"/>
  <c r="O154" i="4"/>
  <c r="O150" i="4"/>
  <c r="N152" i="4"/>
  <c r="N161" i="4"/>
  <c r="N164" i="4"/>
  <c r="N173" i="4"/>
  <c r="N176" i="4"/>
  <c r="N185" i="4"/>
  <c r="O152" i="4"/>
  <c r="O161" i="4"/>
  <c r="O164" i="4"/>
  <c r="O173" i="4"/>
  <c r="O176" i="4"/>
  <c r="O185" i="4"/>
  <c r="O142" i="4"/>
  <c r="N142" i="4"/>
  <c r="N131" i="4"/>
  <c r="P131" i="4"/>
  <c r="P121" i="4"/>
  <c r="N121" i="4"/>
  <c r="N119" i="4"/>
  <c r="O119" i="4"/>
  <c r="P117" i="4"/>
  <c r="O117" i="4"/>
  <c r="P118" i="4"/>
  <c r="N110" i="4"/>
  <c r="P110" i="4"/>
  <c r="P107" i="4"/>
  <c r="N109" i="4"/>
  <c r="P109" i="4"/>
  <c r="N108" i="4"/>
  <c r="N107" i="4"/>
  <c r="O107" i="4"/>
  <c r="N106" i="4"/>
  <c r="P106" i="4"/>
  <c r="O106" i="4"/>
  <c r="O109" i="4"/>
  <c r="O118" i="4"/>
  <c r="O121" i="4"/>
  <c r="N117" i="4"/>
  <c r="N120" i="4"/>
  <c r="O108" i="4"/>
  <c r="O120" i="4"/>
  <c r="O128" i="4"/>
  <c r="P187" i="2"/>
  <c r="O175" i="2"/>
  <c r="P153" i="2"/>
  <c r="P151" i="2"/>
  <c r="O163" i="2"/>
  <c r="P118" i="2"/>
  <c r="P119" i="2"/>
  <c r="P162" i="2"/>
  <c r="O162" i="2"/>
  <c r="P161" i="2"/>
  <c r="P107" i="2"/>
  <c r="N107" i="2"/>
  <c r="P109" i="2"/>
  <c r="O154" i="2"/>
  <c r="O106" i="2"/>
  <c r="O150" i="2"/>
  <c r="N150" i="2"/>
  <c r="N153" i="2"/>
  <c r="N162" i="2"/>
  <c r="N165" i="2"/>
  <c r="N174" i="2"/>
  <c r="N183" i="2"/>
  <c r="N186" i="2"/>
  <c r="O186" i="2"/>
  <c r="N152" i="2"/>
  <c r="N161" i="2"/>
  <c r="N164" i="2"/>
  <c r="N173" i="2"/>
  <c r="N176" i="2"/>
  <c r="N185" i="2"/>
  <c r="O152" i="2"/>
  <c r="O161" i="2"/>
  <c r="O164" i="2"/>
  <c r="O173" i="2"/>
  <c r="O176" i="2"/>
  <c r="O185" i="2"/>
  <c r="N151" i="2"/>
  <c r="N154" i="2"/>
  <c r="N163" i="2"/>
  <c r="O151" i="2"/>
  <c r="P131" i="2"/>
  <c r="N131" i="2"/>
  <c r="O121" i="2"/>
  <c r="P117" i="2"/>
  <c r="N106" i="2"/>
  <c r="N109" i="2"/>
  <c r="N118" i="2"/>
  <c r="N121" i="2"/>
  <c r="P106" i="2"/>
  <c r="N108" i="2"/>
  <c r="N117" i="2"/>
  <c r="N120" i="2"/>
  <c r="N129" i="2"/>
  <c r="N132" i="2"/>
  <c r="N141" i="2"/>
  <c r="O108" i="2"/>
  <c r="O117" i="2"/>
  <c r="O120" i="2"/>
  <c r="O129" i="2"/>
  <c r="O132" i="2"/>
  <c r="O141" i="2"/>
  <c r="N119" i="2"/>
  <c r="I96" i="3"/>
  <c r="I97" i="3"/>
  <c r="J97" i="3"/>
  <c r="H98" i="3"/>
  <c r="I98" i="3"/>
  <c r="N98" i="4"/>
  <c r="N95" i="4"/>
  <c r="O95" i="4"/>
  <c r="N97" i="4"/>
  <c r="O97" i="4"/>
  <c r="P95" i="2"/>
  <c r="N95" i="2"/>
  <c r="N98" i="2"/>
  <c r="O98" i="2"/>
  <c r="N97" i="2"/>
  <c r="O97" i="2"/>
  <c r="H73" i="3"/>
  <c r="H75" i="3"/>
  <c r="P75" i="4"/>
  <c r="P74" i="4"/>
  <c r="P74" i="2"/>
  <c r="I74" i="3"/>
  <c r="J76" i="3"/>
  <c r="H74" i="3"/>
  <c r="P76" i="4"/>
  <c r="P73" i="4"/>
  <c r="O74" i="4"/>
  <c r="N74" i="4"/>
  <c r="N76" i="2"/>
  <c r="O74" i="2"/>
  <c r="N73" i="2"/>
  <c r="N74" i="2"/>
  <c r="P75" i="2"/>
  <c r="H84" i="3"/>
  <c r="I84" i="3"/>
  <c r="I86" i="3"/>
  <c r="J86" i="3"/>
  <c r="H87" i="3"/>
  <c r="I87" i="3"/>
  <c r="H85" i="3"/>
  <c r="O85" i="4"/>
  <c r="N84" i="4"/>
  <c r="N87" i="4"/>
  <c r="N86" i="4"/>
  <c r="O86" i="4"/>
  <c r="N84" i="2"/>
  <c r="O84" i="2"/>
  <c r="N86" i="2"/>
  <c r="O31" i="2"/>
  <c r="J63" i="3"/>
  <c r="J65" i="3"/>
  <c r="P64" i="2"/>
  <c r="N63" i="2"/>
  <c r="J62" i="3"/>
  <c r="J64" i="3"/>
  <c r="H63" i="3"/>
  <c r="I63" i="3"/>
  <c r="I62" i="3"/>
  <c r="H64" i="3"/>
  <c r="N62" i="4"/>
  <c r="N65" i="4"/>
  <c r="P63" i="4"/>
  <c r="O65" i="4"/>
  <c r="P64" i="4"/>
  <c r="O62" i="4"/>
  <c r="N62" i="2"/>
  <c r="O62" i="2"/>
  <c r="P63" i="2"/>
  <c r="N65" i="2"/>
  <c r="O63" i="2"/>
  <c r="J74" i="3"/>
  <c r="H76" i="3"/>
  <c r="I76" i="3"/>
  <c r="J75" i="3"/>
  <c r="I73" i="3"/>
  <c r="I75" i="3"/>
  <c r="N76" i="4"/>
  <c r="O76" i="4"/>
  <c r="N73" i="4"/>
  <c r="O73" i="4"/>
  <c r="N75" i="4"/>
  <c r="O75" i="4"/>
  <c r="P76" i="2"/>
  <c r="O73" i="2"/>
  <c r="O76" i="2"/>
  <c r="N75" i="2"/>
  <c r="O75" i="2"/>
  <c r="P54" i="4"/>
  <c r="P54" i="2"/>
  <c r="J53" i="3"/>
  <c r="P53" i="4"/>
  <c r="P53" i="2"/>
  <c r="J52" i="3"/>
  <c r="N52" i="4"/>
  <c r="I51" i="3"/>
  <c r="J54" i="3"/>
  <c r="H53" i="3"/>
  <c r="I53" i="3"/>
  <c r="H51" i="3"/>
  <c r="O51" i="4"/>
  <c r="P52" i="4"/>
  <c r="P51" i="4"/>
  <c r="O52" i="4"/>
  <c r="N53" i="2"/>
  <c r="O53" i="2"/>
  <c r="P51" i="2"/>
  <c r="N52" i="2"/>
  <c r="P52" i="2"/>
  <c r="I64" i="3"/>
  <c r="H65" i="3"/>
  <c r="I65" i="3"/>
  <c r="N64" i="4"/>
  <c r="O64" i="4"/>
  <c r="P65" i="4"/>
  <c r="P62" i="4"/>
  <c r="N63" i="4"/>
  <c r="O63" i="4"/>
  <c r="P65" i="2"/>
  <c r="O65" i="2"/>
  <c r="P62" i="2"/>
  <c r="N64" i="2"/>
  <c r="O64" i="2"/>
  <c r="P40" i="4"/>
  <c r="I42" i="3"/>
  <c r="N41" i="2"/>
  <c r="J43" i="3"/>
  <c r="I40" i="3"/>
  <c r="J41" i="3"/>
  <c r="P42" i="4"/>
  <c r="O41" i="4"/>
  <c r="P41" i="4"/>
  <c r="P43" i="4"/>
  <c r="N41" i="4"/>
  <c r="N40" i="2"/>
  <c r="P42" i="2"/>
  <c r="P43" i="2"/>
  <c r="P41" i="2"/>
  <c r="O41" i="2"/>
  <c r="J51" i="3"/>
  <c r="H54" i="3"/>
  <c r="I54" i="3"/>
  <c r="H52" i="3"/>
  <c r="I52" i="3"/>
  <c r="O54" i="4"/>
  <c r="N54" i="4"/>
  <c r="N51" i="4"/>
  <c r="N53" i="4"/>
  <c r="O53" i="4"/>
  <c r="O52" i="2"/>
  <c r="N54" i="2"/>
  <c r="N51" i="2"/>
  <c r="O51" i="2"/>
  <c r="O54" i="2"/>
  <c r="J30" i="3"/>
  <c r="P32" i="4"/>
  <c r="P32" i="2"/>
  <c r="P31" i="2"/>
  <c r="J32" i="3"/>
  <c r="H30" i="3"/>
  <c r="P30" i="4"/>
  <c r="O31" i="4"/>
  <c r="P30" i="2"/>
  <c r="N31" i="2"/>
  <c r="P29" i="2"/>
  <c r="N30" i="2"/>
  <c r="O30" i="2"/>
  <c r="H42" i="3"/>
  <c r="J42" i="3"/>
  <c r="H43" i="3"/>
  <c r="I43" i="3"/>
  <c r="H41" i="3"/>
  <c r="N43" i="4"/>
  <c r="O43" i="4"/>
  <c r="N40" i="4"/>
  <c r="O40" i="4"/>
  <c r="N42" i="4"/>
  <c r="O42" i="4"/>
  <c r="N43" i="2"/>
  <c r="O40" i="2"/>
  <c r="O43" i="2"/>
  <c r="P40" i="2"/>
  <c r="N42" i="2"/>
  <c r="O42" i="2"/>
  <c r="I31" i="3"/>
  <c r="J31" i="3"/>
  <c r="H32" i="3"/>
  <c r="I32" i="3"/>
  <c r="P31" i="4"/>
  <c r="N30" i="4"/>
  <c r="O30" i="4"/>
  <c r="N29" i="4"/>
  <c r="N32" i="4"/>
  <c r="O32" i="4"/>
  <c r="P29" i="4"/>
  <c r="N31" i="4"/>
  <c r="N29" i="2"/>
  <c r="N32" i="2"/>
  <c r="O32" i="2"/>
  <c r="O29" i="2"/>
  <c r="H6" i="4"/>
  <c r="H21" i="4"/>
  <c r="I21" i="4"/>
  <c r="J21" i="4"/>
  <c r="K21" i="4"/>
  <c r="L21" i="4"/>
  <c r="E21" i="3"/>
  <c r="F21" i="3"/>
  <c r="H21" i="2"/>
  <c r="I21" i="2"/>
  <c r="J21" i="2"/>
  <c r="K21" i="2"/>
  <c r="L21" i="2"/>
  <c r="P21" i="1"/>
  <c r="O21" i="1"/>
  <c r="N21" i="1"/>
  <c r="M21" i="1"/>
  <c r="L21" i="1"/>
  <c r="F19" i="3"/>
  <c r="F20" i="3"/>
  <c r="E19" i="3"/>
  <c r="E20" i="3"/>
  <c r="F18" i="3"/>
  <c r="E18" i="3"/>
  <c r="L19" i="4"/>
  <c r="L20" i="4"/>
  <c r="K19" i="4"/>
  <c r="K20" i="4"/>
  <c r="J19" i="4"/>
  <c r="J20" i="4"/>
  <c r="I19" i="4"/>
  <c r="I20" i="4"/>
  <c r="H19" i="4"/>
  <c r="H20" i="4"/>
  <c r="L18" i="4"/>
  <c r="K18" i="4"/>
  <c r="J18" i="4"/>
  <c r="I18" i="4"/>
  <c r="H18" i="4"/>
  <c r="P19" i="1"/>
  <c r="P20" i="1"/>
  <c r="O19" i="1"/>
  <c r="O20" i="1"/>
  <c r="N19" i="1"/>
  <c r="N20" i="1"/>
  <c r="M19" i="1"/>
  <c r="M20" i="1"/>
  <c r="L19" i="1"/>
  <c r="L20" i="1"/>
  <c r="P18" i="1"/>
  <c r="O18" i="1"/>
  <c r="N18" i="1"/>
  <c r="M18" i="1"/>
  <c r="L18" i="1"/>
  <c r="L19" i="2"/>
  <c r="L20" i="2"/>
  <c r="K19" i="2"/>
  <c r="K20" i="2"/>
  <c r="J20" i="2"/>
  <c r="J19" i="2"/>
  <c r="I19" i="2"/>
  <c r="I20" i="2"/>
  <c r="H19" i="2"/>
  <c r="H20" i="2"/>
  <c r="L18" i="2"/>
  <c r="J18" i="2"/>
  <c r="K18" i="2"/>
  <c r="I18" i="2"/>
  <c r="H18" i="2"/>
  <c r="F9" i="3"/>
  <c r="I8" i="4"/>
  <c r="I8" i="2"/>
  <c r="P6" i="1"/>
  <c r="O6" i="1"/>
  <c r="N6" i="1"/>
  <c r="M6" i="1"/>
  <c r="L7" i="2"/>
  <c r="L8" i="2"/>
  <c r="L9" i="2"/>
  <c r="L6" i="2"/>
  <c r="K7" i="2"/>
  <c r="K8" i="2"/>
  <c r="K9" i="2"/>
  <c r="K6" i="2"/>
  <c r="J7" i="2"/>
  <c r="J8" i="2"/>
  <c r="J9" i="2"/>
  <c r="J6" i="2"/>
  <c r="I7" i="2"/>
  <c r="I9" i="2"/>
  <c r="I6" i="2"/>
  <c r="H7" i="2"/>
  <c r="H8" i="2"/>
  <c r="H9" i="2"/>
  <c r="H9" i="4"/>
  <c r="H8" i="4"/>
  <c r="J8" i="4"/>
  <c r="K9" i="4"/>
  <c r="L8" i="4"/>
  <c r="L7" i="4"/>
  <c r="L9" i="4"/>
  <c r="L6" i="4"/>
  <c r="K7" i="4"/>
  <c r="K8" i="4"/>
  <c r="K6" i="4"/>
  <c r="J7" i="4"/>
  <c r="J9" i="4"/>
  <c r="J6" i="4"/>
  <c r="I7" i="4"/>
  <c r="I9" i="4"/>
  <c r="I6" i="4"/>
  <c r="H7" i="4"/>
  <c r="F7" i="3"/>
  <c r="F8" i="3"/>
  <c r="F6" i="3"/>
  <c r="E7" i="3"/>
  <c r="E8" i="3"/>
  <c r="E9" i="3"/>
  <c r="E6" i="3"/>
  <c r="O21" i="4" l="1"/>
  <c r="R6" i="1"/>
  <c r="S20" i="1"/>
  <c r="R20" i="1"/>
  <c r="T20" i="1"/>
  <c r="T18" i="1"/>
  <c r="S18" i="1"/>
  <c r="R18" i="1"/>
  <c r="R21" i="1"/>
  <c r="S21" i="1"/>
  <c r="T21" i="1"/>
  <c r="S6" i="1"/>
  <c r="R19" i="1"/>
  <c r="S19" i="1"/>
  <c r="T19" i="1"/>
  <c r="T6" i="1"/>
  <c r="N18" i="2"/>
  <c r="P19" i="2"/>
  <c r="P20" i="2"/>
  <c r="N21" i="2"/>
  <c r="P7" i="2"/>
  <c r="I9" i="3"/>
  <c r="I7" i="3"/>
  <c r="O6" i="4"/>
  <c r="O18" i="2"/>
  <c r="P18" i="2"/>
  <c r="O20" i="2"/>
  <c r="N20" i="2"/>
  <c r="O19" i="2"/>
  <c r="N19" i="2"/>
  <c r="P21" i="2"/>
  <c r="O21" i="2"/>
  <c r="J8" i="3"/>
  <c r="J9" i="3"/>
  <c r="P8" i="4"/>
  <c r="N21" i="4"/>
  <c r="H7" i="3"/>
  <c r="J7" i="3"/>
  <c r="J6" i="3"/>
  <c r="I8" i="3"/>
  <c r="H9" i="3"/>
  <c r="P6" i="4"/>
  <c r="N7" i="4"/>
  <c r="N8" i="4"/>
  <c r="P21" i="4"/>
  <c r="N9" i="4"/>
  <c r="P7" i="4"/>
  <c r="P9" i="4"/>
  <c r="O9" i="4"/>
  <c r="O8" i="4"/>
  <c r="O7" i="4"/>
  <c r="N6" i="4"/>
  <c r="P9" i="2"/>
  <c r="P8" i="2"/>
  <c r="H8" i="3"/>
  <c r="I21" i="3"/>
  <c r="I6" i="3"/>
  <c r="J18" i="3"/>
  <c r="H6" i="3"/>
  <c r="J21" i="3"/>
  <c r="H21" i="3"/>
  <c r="O19" i="4"/>
  <c r="P18" i="4"/>
  <c r="O18" i="4"/>
  <c r="J20" i="3"/>
  <c r="J19" i="3"/>
  <c r="H20" i="3"/>
  <c r="I20" i="3"/>
  <c r="H18" i="3"/>
  <c r="I18" i="3"/>
  <c r="H19" i="3"/>
  <c r="I19" i="3"/>
  <c r="N19" i="4"/>
  <c r="P19" i="4"/>
  <c r="P20" i="4"/>
  <c r="N18" i="4"/>
  <c r="O20" i="4"/>
  <c r="N20" i="4"/>
  <c r="P6" i="2"/>
  <c r="N7" i="2"/>
  <c r="N6" i="2"/>
  <c r="N9" i="2"/>
  <c r="N8" i="2"/>
  <c r="O7" i="2"/>
  <c r="O6" i="2"/>
  <c r="O9" i="2"/>
  <c r="O8" i="2"/>
</calcChain>
</file>

<file path=xl/sharedStrings.xml><?xml version="1.0" encoding="utf-8"?>
<sst xmlns="http://schemas.openxmlformats.org/spreadsheetml/2006/main" count="2269" uniqueCount="105">
  <si>
    <t>Model</t>
  </si>
  <si>
    <t>TCS-BM</t>
  </si>
  <si>
    <t>TCS-TYNDP</t>
  </si>
  <si>
    <t>TCS-ZERO</t>
  </si>
  <si>
    <t>w_off</t>
  </si>
  <si>
    <t>w_on</t>
  </si>
  <si>
    <t>PV</t>
  </si>
  <si>
    <t>CCGT</t>
  </si>
  <si>
    <t>OCGT</t>
  </si>
  <si>
    <t>Import</t>
  </si>
  <si>
    <t>Export</t>
  </si>
  <si>
    <t>CAPEX</t>
  </si>
  <si>
    <t>OPEX</t>
  </si>
  <si>
    <t>Import cost</t>
  </si>
  <si>
    <t>Congestion rent</t>
  </si>
  <si>
    <t>Export revenue</t>
  </si>
  <si>
    <t>w_off (error)</t>
  </si>
  <si>
    <t>w_on (error)</t>
  </si>
  <si>
    <t>PV (error)</t>
  </si>
  <si>
    <t>CCGT (error)</t>
  </si>
  <si>
    <t>OCGT (error)</t>
  </si>
  <si>
    <t>CAPEX (error)</t>
  </si>
  <si>
    <t>OPEX (error)</t>
  </si>
  <si>
    <t>Import cost (error)</t>
  </si>
  <si>
    <t>Export revenue (error)</t>
  </si>
  <si>
    <t>Congestion rent (error)</t>
  </si>
  <si>
    <t>Import (error)</t>
  </si>
  <si>
    <t>Export (error)</t>
  </si>
  <si>
    <t>Minimum error</t>
  </si>
  <si>
    <t>Maximum error</t>
  </si>
  <si>
    <t>Median error</t>
  </si>
  <si>
    <t>Impact of storage size adaptation</t>
  </si>
  <si>
    <t>Battery</t>
  </si>
  <si>
    <t>Hydrogen</t>
  </si>
  <si>
    <t>1.1) Battery: cap_E = 1/4*cap_{E,TYNDP,2024}</t>
  </si>
  <si>
    <t>1.2) Battery: cap_E = 1/2*cap_{E,TYNDP,2024}</t>
  </si>
  <si>
    <t>0) Reference case (no extra storage in neighboring countries)</t>
  </si>
  <si>
    <t>Solve time</t>
  </si>
  <si>
    <t>Variables</t>
  </si>
  <si>
    <t>Constraints</t>
  </si>
  <si>
    <t>Nonzeros</t>
  </si>
  <si>
    <t>TCS-TYNDP (IEC sm3)</t>
  </si>
  <si>
    <t>TCS-BM (IEC sm3)</t>
  </si>
  <si>
    <t>TCS-BM (IEC sm2)</t>
  </si>
  <si>
    <t>TCS-BM (IEC sm1)</t>
  </si>
  <si>
    <t>TCS-BM (IEC sm4)</t>
  </si>
  <si>
    <t>TCS-TYNDP (IEC sm2)</t>
  </si>
  <si>
    <t>TCS-TYNDP (IEC sm1)</t>
  </si>
  <si>
    <t>TCS-TYNDP (IEC sm4)</t>
  </si>
  <si>
    <t>TCS-ZERO (IEC sm3)</t>
  </si>
  <si>
    <t>TCS-ZERO (IEC sm2)</t>
  </si>
  <si>
    <t>TCS-ZERO (IEC sm1)</t>
  </si>
  <si>
    <t>TCS-ZERO (IEC sm4)</t>
  </si>
  <si>
    <t>1.3) Battery: cap_E = 1*cap_{E,TYNDP,2024}</t>
  </si>
  <si>
    <t>1.4) Battery: cap_E = 2*cap_{E,TYNDP,2024}</t>
  </si>
  <si>
    <t>3.1) Hydrogen: cap_E = 1/4*cap_{E,TYNDP,2024} AND PE=1/1000h</t>
  </si>
  <si>
    <t>4.1)  Battery: cap_E = 1/4*cap_{E,TYNDP,2024} &amp; Hydrogen: cap_E = 1/4*cap_{E,TYNDP,2024} AND PE=1/1000h</t>
  </si>
  <si>
    <t>2.3) Hydrogen: cap_E = 1*cap_{E,TYNDP,2024} AND PE=1/24h</t>
  </si>
  <si>
    <t>2.2) Hydrogen: cap_E = 1/2*cap_{E,TYNDP,2024} AND PE=1/24h</t>
  </si>
  <si>
    <t>2.1) Hydrogen: cap_E = 1/4*cap_{E,TYNDP,2024} AND PE=1/24h</t>
  </si>
  <si>
    <t>2.4) Hydrogen: cap_E = 2*cap_{E,TYNDP,2024} AND PE=1/24h</t>
  </si>
  <si>
    <t>3.2) Hydrogen: cap_E = 2*cap_{E,TYNDP,2024} AND PE=1/1000h</t>
  </si>
  <si>
    <t>3.3) Hydrogen: cap_P = 1/4*cap_{P,TYNDP,2024} AND PE=1/1000h</t>
  </si>
  <si>
    <t>3.4) Hydrogen: cap_P = 2*cap_{P,TYNDP,2024} AND PE=1/1000h</t>
  </si>
  <si>
    <t>4.2)  Battery: cap_E = 2*cap_{E,TYNDP,2024} &amp; Hydrogen: cap_E = 2*cap_{E,TYNDP,2024} AND PE=1/1000h</t>
  </si>
  <si>
    <t>4.3)  Battery: cap_E = 1/4*cap_{E,TYNDP,2024} &amp; Hydrogen: cap_P = 1/4*cap_{P,TYNDP,2024} AND PE=1/1000h</t>
  </si>
  <si>
    <t>4.4)  Battery: cap_E = 2*cap_{E,TYNDP,2024} &amp; Hydrogen: cap_P = 2*cap_{P,TYNDP,2024} AND PE=1/1000h</t>
  </si>
  <si>
    <t>TCS-NO FIXING</t>
  </si>
  <si>
    <t>Endogenous</t>
  </si>
  <si>
    <t>TCS-NO FIXING (IEC sm2)</t>
  </si>
  <si>
    <t>TCS-NO FIXING (IEC sm1)</t>
  </si>
  <si>
    <t>TCS-NO FIXING (IEC sm4)</t>
  </si>
  <si>
    <t>Lambda-variables</t>
  </si>
  <si>
    <t>Lambda variables</t>
  </si>
  <si>
    <t>(MWh)</t>
  </si>
  <si>
    <t>(MW)</t>
  </si>
  <si>
    <t>(EUR)</t>
  </si>
  <si>
    <t>1.1) Battery: cap_E = 1/4*cap_{E,TYNDP,2024} - FIX SOC EVERY TWO HOURS</t>
  </si>
  <si>
    <t>Adaptation model</t>
  </si>
  <si>
    <t>TCS-PARTLY FIXING BM (IEC sm2)</t>
  </si>
  <si>
    <t>TCS-PARTLY FIXING BM (IEC sm1)</t>
  </si>
  <si>
    <t>TCS-PARTLY FIXING BM (IEC sm4)</t>
  </si>
  <si>
    <t>TCS-PARTLY FIXING TYNDP (IEC sm2)</t>
  </si>
  <si>
    <t>TCS-PARTLY FIXING TYNDP (IEC sm1)</t>
  </si>
  <si>
    <t>TCS-PARTLY FIXING TYNDP (IEC sm4)</t>
  </si>
  <si>
    <t>TCS-PARTLY FIXING ZERO (IEC sm2)</t>
  </si>
  <si>
    <t>TCS-PARTLY FIXING ZERO (IEC sm1)</t>
  </si>
  <si>
    <t>TCS-PARTLY FIXING ZERO (IEC sm4)</t>
  </si>
  <si>
    <t>FIX SOC EVERY TWO HOURS (Case 1)</t>
  </si>
  <si>
    <t>FIX SOC EVERY 1/(2PE) HOURS (Case 2)</t>
  </si>
  <si>
    <t>FIX SOC EVERY 1/(PE) HOURS (Case 3)</t>
  </si>
  <si>
    <t>FIX SOC EVERY 2/(PE) HOURS (Case 4)</t>
  </si>
  <si>
    <t>TCS-TYNDP,C1</t>
  </si>
  <si>
    <t>TCS-TYNDP,C2</t>
  </si>
  <si>
    <t>TCS-TYNDP,C3</t>
  </si>
  <si>
    <t>TCS-TYNDP,C4</t>
  </si>
  <si>
    <t>TCS-BM,C1</t>
  </si>
  <si>
    <t>TCS-ZERO,C1</t>
  </si>
  <si>
    <t>TCS-BM,C2</t>
  </si>
  <si>
    <t>TCS-ZERO,C2</t>
  </si>
  <si>
    <t>TCS-BM,C3</t>
  </si>
  <si>
    <t>TCS-ZERO,C3</t>
  </si>
  <si>
    <t>TCS-BM,C4</t>
  </si>
  <si>
    <t>TCS-ZERO,C4</t>
  </si>
  <si>
    <t>5) Reference case (no extra storage in neighboring countries) WITH NORWAY + PE_{hydrogen}=1/1000h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</si>
</sst>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E+00"/>
    <numFmt numFmtId="165" formatCode="0.0000000000"/>
    <numFmt numFmtId="166" formatCode="0.00000000000"/>
    <numFmt numFmtId="167" formatCode="0.00000000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569CD6"/>
      <name val="Consolas"/>
      <family val="3"/>
    </font>
    <font>
      <sz val="11"/>
      <name val="Aptos Narrow"/>
      <family val="2"/>
      <scheme val="minor"/>
    </font>
    <font>
      <sz val="8"/>
      <color rgb="FFCCCCCC"/>
      <name val="Consolas"/>
      <family val="3"/>
    </font>
    <font>
      <sz val="8"/>
      <color rgb="FFDCDCAA"/>
      <name val="Consolas"/>
      <family val="3"/>
    </font>
    <font>
      <sz val="11"/>
      <name val="Consolas"/>
      <family val="3"/>
    </font>
    <font>
      <sz val="8"/>
      <color rgb="FF6A9955"/>
      <name val="Consolas"/>
      <family val="3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2" xfId="0" applyBorder="1"/>
    <xf numFmtId="11" fontId="2" fillId="0" borderId="0" xfId="0" applyNumberFormat="1" applyFont="1" applyAlignment="1">
      <alignment vertical="center"/>
    </xf>
    <xf numFmtId="11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1" fontId="4" fillId="0" borderId="0" xfId="0" applyNumberFormat="1" applyFont="1" applyAlignment="1">
      <alignment vertical="center"/>
    </xf>
    <xf numFmtId="0" fontId="0" fillId="2" borderId="0" xfId="0" applyFill="1"/>
    <xf numFmtId="0" fontId="1" fillId="2" borderId="3" xfId="0" applyFont="1" applyFill="1" applyBorder="1"/>
    <xf numFmtId="0" fontId="0" fillId="2" borderId="2" xfId="0" applyFill="1" applyBorder="1"/>
    <xf numFmtId="0" fontId="0" fillId="2" borderId="6" xfId="0" applyFill="1" applyBorder="1"/>
    <xf numFmtId="167" fontId="3" fillId="2" borderId="11" xfId="0" applyNumberFormat="1" applyFont="1" applyFill="1" applyBorder="1" applyAlignment="1">
      <alignment vertical="center"/>
    </xf>
    <xf numFmtId="166" fontId="3" fillId="2" borderId="4" xfId="0" applyNumberFormat="1" applyFont="1" applyFill="1" applyBorder="1" applyAlignment="1">
      <alignment vertical="center"/>
    </xf>
    <xf numFmtId="167" fontId="3" fillId="2" borderId="4" xfId="0" applyNumberFormat="1" applyFont="1" applyFill="1" applyBorder="1" applyAlignment="1">
      <alignment vertical="center"/>
    </xf>
    <xf numFmtId="167" fontId="0" fillId="2" borderId="2" xfId="0" applyNumberFormat="1" applyFill="1" applyBorder="1"/>
    <xf numFmtId="167" fontId="0" fillId="2" borderId="5" xfId="0" applyNumberFormat="1" applyFill="1" applyBorder="1"/>
    <xf numFmtId="167" fontId="0" fillId="2" borderId="0" xfId="0" applyNumberFormat="1" applyFill="1"/>
    <xf numFmtId="167" fontId="0" fillId="2" borderId="4" xfId="0" applyNumberFormat="1" applyFill="1" applyBorder="1"/>
    <xf numFmtId="167" fontId="3" fillId="2" borderId="10" xfId="0" applyNumberFormat="1" applyFont="1" applyFill="1" applyBorder="1" applyAlignment="1">
      <alignment vertical="center"/>
    </xf>
    <xf numFmtId="166" fontId="3" fillId="2" borderId="0" xfId="0" applyNumberFormat="1" applyFont="1" applyFill="1" applyAlignment="1">
      <alignment vertical="center"/>
    </xf>
    <xf numFmtId="167" fontId="3" fillId="2" borderId="0" xfId="0" applyNumberFormat="1" applyFont="1" applyFill="1" applyAlignment="1">
      <alignment vertical="center"/>
    </xf>
    <xf numFmtId="0" fontId="0" fillId="2" borderId="3" xfId="0" applyFill="1" applyBorder="1"/>
    <xf numFmtId="0" fontId="0" fillId="3" borderId="0" xfId="0" applyFill="1"/>
    <xf numFmtId="0" fontId="1" fillId="3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167" fontId="3" fillId="3" borderId="11" xfId="0" applyNumberFormat="1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167" fontId="3" fillId="3" borderId="4" xfId="0" applyNumberFormat="1" applyFont="1" applyFill="1" applyBorder="1" applyAlignment="1">
      <alignment vertical="center"/>
    </xf>
    <xf numFmtId="167" fontId="0" fillId="3" borderId="2" xfId="0" applyNumberFormat="1" applyFill="1" applyBorder="1"/>
    <xf numFmtId="167" fontId="0" fillId="3" borderId="5" xfId="0" applyNumberFormat="1" applyFill="1" applyBorder="1"/>
    <xf numFmtId="0" fontId="0" fillId="3" borderId="1" xfId="0" applyFill="1" applyBorder="1"/>
    <xf numFmtId="167" fontId="0" fillId="3" borderId="0" xfId="0" applyNumberFormat="1" applyFill="1"/>
    <xf numFmtId="167" fontId="0" fillId="3" borderId="4" xfId="0" applyNumberFormat="1" applyFill="1" applyBorder="1"/>
    <xf numFmtId="167" fontId="3" fillId="3" borderId="10" xfId="0" applyNumberFormat="1" applyFont="1" applyFill="1" applyBorder="1" applyAlignment="1">
      <alignment vertical="center"/>
    </xf>
    <xf numFmtId="166" fontId="3" fillId="3" borderId="0" xfId="0" applyNumberFormat="1" applyFont="1" applyFill="1" applyAlignment="1">
      <alignment vertical="center"/>
    </xf>
    <xf numFmtId="167" fontId="3" fillId="3" borderId="0" xfId="0" applyNumberFormat="1" applyFont="1" applyFill="1" applyAlignment="1">
      <alignment vertical="center"/>
    </xf>
    <xf numFmtId="167" fontId="3" fillId="3" borderId="2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167" fontId="3" fillId="3" borderId="9" xfId="0" applyNumberFormat="1" applyFont="1" applyFill="1" applyBorder="1" applyAlignment="1">
      <alignment vertical="center"/>
    </xf>
    <xf numFmtId="0" fontId="0" fillId="3" borderId="6" xfId="0" applyFill="1" applyBorder="1"/>
    <xf numFmtId="0" fontId="0" fillId="4" borderId="0" xfId="0" applyFill="1"/>
    <xf numFmtId="0" fontId="1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167" fontId="3" fillId="4" borderId="11" xfId="0" applyNumberFormat="1" applyFont="1" applyFill="1" applyBorder="1" applyAlignment="1">
      <alignment vertical="center"/>
    </xf>
    <xf numFmtId="166" fontId="3" fillId="4" borderId="4" xfId="0" applyNumberFormat="1" applyFont="1" applyFill="1" applyBorder="1" applyAlignment="1">
      <alignment vertical="center"/>
    </xf>
    <xf numFmtId="167" fontId="3" fillId="4" borderId="4" xfId="0" applyNumberFormat="1" applyFont="1" applyFill="1" applyBorder="1" applyAlignment="1">
      <alignment vertical="center"/>
    </xf>
    <xf numFmtId="167" fontId="0" fillId="4" borderId="2" xfId="0" applyNumberFormat="1" applyFill="1" applyBorder="1"/>
    <xf numFmtId="0" fontId="0" fillId="4" borderId="1" xfId="0" applyFill="1" applyBorder="1"/>
    <xf numFmtId="167" fontId="0" fillId="4" borderId="0" xfId="0" applyNumberFormat="1" applyFill="1"/>
    <xf numFmtId="167" fontId="3" fillId="4" borderId="10" xfId="0" applyNumberFormat="1" applyFont="1" applyFill="1" applyBorder="1" applyAlignment="1">
      <alignment vertical="center"/>
    </xf>
    <xf numFmtId="166" fontId="3" fillId="4" borderId="0" xfId="0" applyNumberFormat="1" applyFont="1" applyFill="1" applyAlignment="1">
      <alignment vertical="center"/>
    </xf>
    <xf numFmtId="167" fontId="3" fillId="4" borderId="0" xfId="0" applyNumberFormat="1" applyFont="1" applyFill="1" applyAlignment="1">
      <alignment vertical="center"/>
    </xf>
    <xf numFmtId="0" fontId="0" fillId="4" borderId="6" xfId="0" applyFill="1" applyBorder="1"/>
    <xf numFmtId="167" fontId="3" fillId="4" borderId="8" xfId="0" applyNumberFormat="1" applyFont="1" applyFill="1" applyBorder="1" applyAlignment="1">
      <alignment vertical="center"/>
    </xf>
    <xf numFmtId="166" fontId="3" fillId="4" borderId="5" xfId="0" applyNumberFormat="1" applyFont="1" applyFill="1" applyBorder="1" applyAlignment="1">
      <alignment vertical="center"/>
    </xf>
    <xf numFmtId="167" fontId="3" fillId="4" borderId="5" xfId="0" applyNumberFormat="1" applyFont="1" applyFill="1" applyBorder="1" applyAlignment="1">
      <alignment vertical="center"/>
    </xf>
    <xf numFmtId="0" fontId="0" fillId="5" borderId="0" xfId="0" applyFill="1"/>
    <xf numFmtId="0" fontId="1" fillId="5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167" fontId="3" fillId="5" borderId="11" xfId="0" applyNumberFormat="1" applyFont="1" applyFill="1" applyBorder="1" applyAlignment="1">
      <alignment vertical="center"/>
    </xf>
    <xf numFmtId="166" fontId="3" fillId="5" borderId="4" xfId="0" applyNumberFormat="1" applyFont="1" applyFill="1" applyBorder="1" applyAlignment="1">
      <alignment vertical="center"/>
    </xf>
    <xf numFmtId="167" fontId="3" fillId="5" borderId="4" xfId="0" applyNumberFormat="1" applyFont="1" applyFill="1" applyBorder="1" applyAlignment="1">
      <alignment vertical="center"/>
    </xf>
    <xf numFmtId="167" fontId="0" fillId="5" borderId="2" xfId="0" applyNumberFormat="1" applyFill="1" applyBorder="1"/>
    <xf numFmtId="0" fontId="0" fillId="5" borderId="1" xfId="0" applyFill="1" applyBorder="1"/>
    <xf numFmtId="167" fontId="0" fillId="5" borderId="0" xfId="0" applyNumberFormat="1" applyFill="1"/>
    <xf numFmtId="167" fontId="3" fillId="5" borderId="10" xfId="0" applyNumberFormat="1" applyFont="1" applyFill="1" applyBorder="1" applyAlignment="1">
      <alignment vertical="center"/>
    </xf>
    <xf numFmtId="166" fontId="3" fillId="5" borderId="0" xfId="0" applyNumberFormat="1" applyFont="1" applyFill="1" applyAlignment="1">
      <alignment vertical="center"/>
    </xf>
    <xf numFmtId="167" fontId="3" fillId="5" borderId="0" xfId="0" applyNumberFormat="1" applyFont="1" applyFill="1" applyAlignment="1">
      <alignment vertical="center"/>
    </xf>
    <xf numFmtId="0" fontId="0" fillId="5" borderId="6" xfId="0" applyFill="1" applyBorder="1"/>
    <xf numFmtId="167" fontId="3" fillId="5" borderId="9" xfId="0" applyNumberFormat="1" applyFont="1" applyFill="1" applyBorder="1" applyAlignment="1">
      <alignment vertical="center"/>
    </xf>
    <xf numFmtId="166" fontId="3" fillId="5" borderId="2" xfId="0" applyNumberFormat="1" applyFont="1" applyFill="1" applyBorder="1" applyAlignment="1">
      <alignment vertical="center"/>
    </xf>
    <xf numFmtId="167" fontId="3" fillId="5" borderId="2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0" fontId="0" fillId="2" borderId="7" xfId="0" applyFill="1" applyBorder="1"/>
    <xf numFmtId="164" fontId="3" fillId="2" borderId="11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164" fontId="3" fillId="2" borderId="10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164" fontId="3" fillId="2" borderId="9" xfId="0" applyNumberFormat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0" fillId="3" borderId="7" xfId="0" applyFill="1" applyBorder="1"/>
    <xf numFmtId="164" fontId="3" fillId="3" borderId="11" xfId="0" applyNumberFormat="1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164" fontId="3" fillId="3" borderId="10" xfId="0" applyNumberFormat="1" applyFont="1" applyFill="1" applyBorder="1" applyAlignment="1">
      <alignment vertical="center"/>
    </xf>
    <xf numFmtId="164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3" borderId="9" xfId="0" applyNumberFormat="1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4" fontId="3" fillId="4" borderId="8" xfId="0" applyNumberFormat="1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vertical="center"/>
    </xf>
    <xf numFmtId="0" fontId="0" fillId="4" borderId="7" xfId="0" applyFill="1" applyBorder="1"/>
    <xf numFmtId="164" fontId="3" fillId="4" borderId="11" xfId="0" applyNumberFormat="1" applyFont="1" applyFill="1" applyBorder="1" applyAlignment="1">
      <alignment vertical="center"/>
    </xf>
    <xf numFmtId="164" fontId="3" fillId="4" borderId="4" xfId="0" applyNumberFormat="1" applyFont="1" applyFill="1" applyBorder="1" applyAlignment="1">
      <alignment vertical="center"/>
    </xf>
    <xf numFmtId="165" fontId="3" fillId="4" borderId="4" xfId="0" applyNumberFormat="1" applyFont="1" applyFill="1" applyBorder="1" applyAlignment="1">
      <alignment vertical="center"/>
    </xf>
    <xf numFmtId="164" fontId="3" fillId="4" borderId="10" xfId="0" applyNumberFormat="1" applyFont="1" applyFill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164" fontId="3" fillId="4" borderId="9" xfId="0" applyNumberFormat="1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5" borderId="5" xfId="0" applyNumberFormat="1" applyFont="1" applyFill="1" applyBorder="1" applyAlignment="1">
      <alignment vertical="center"/>
    </xf>
    <xf numFmtId="165" fontId="3" fillId="5" borderId="5" xfId="0" applyNumberFormat="1" applyFont="1" applyFill="1" applyBorder="1" applyAlignment="1">
      <alignment vertical="center"/>
    </xf>
    <xf numFmtId="0" fontId="0" fillId="5" borderId="7" xfId="0" applyFill="1" applyBorder="1"/>
    <xf numFmtId="164" fontId="3" fillId="5" borderId="11" xfId="0" applyNumberFormat="1" applyFont="1" applyFill="1" applyBorder="1" applyAlignment="1">
      <alignment vertical="center"/>
    </xf>
    <xf numFmtId="164" fontId="3" fillId="5" borderId="4" xfId="0" applyNumberFormat="1" applyFont="1" applyFill="1" applyBorder="1" applyAlignment="1">
      <alignment vertical="center"/>
    </xf>
    <xf numFmtId="165" fontId="3" fillId="5" borderId="4" xfId="0" applyNumberFormat="1" applyFont="1" applyFill="1" applyBorder="1" applyAlignment="1">
      <alignment vertical="center"/>
    </xf>
    <xf numFmtId="164" fontId="3" fillId="5" borderId="10" xfId="0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164" fontId="3" fillId="5" borderId="9" xfId="0" applyNumberFormat="1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vertical="center"/>
    </xf>
    <xf numFmtId="165" fontId="3" fillId="5" borderId="2" xfId="0" applyNumberFormat="1" applyFont="1" applyFill="1" applyBorder="1" applyAlignment="1">
      <alignment vertical="center"/>
    </xf>
    <xf numFmtId="0" fontId="0" fillId="6" borderId="0" xfId="0" applyFill="1"/>
    <xf numFmtId="0" fontId="1" fillId="6" borderId="3" xfId="0" applyFont="1" applyFill="1" applyBorder="1"/>
    <xf numFmtId="0" fontId="0" fillId="6" borderId="2" xfId="0" applyFill="1" applyBorder="1"/>
    <xf numFmtId="0" fontId="0" fillId="6" borderId="3" xfId="0" applyFill="1" applyBorder="1"/>
    <xf numFmtId="164" fontId="3" fillId="6" borderId="8" xfId="0" applyNumberFormat="1" applyFont="1" applyFill="1" applyBorder="1" applyAlignment="1">
      <alignment vertical="center"/>
    </xf>
    <xf numFmtId="164" fontId="3" fillId="6" borderId="5" xfId="0" applyNumberFormat="1" applyFont="1" applyFill="1" applyBorder="1" applyAlignment="1">
      <alignment vertical="center"/>
    </xf>
    <xf numFmtId="165" fontId="3" fillId="6" borderId="5" xfId="0" applyNumberFormat="1" applyFont="1" applyFill="1" applyBorder="1" applyAlignment="1">
      <alignment vertical="center"/>
    </xf>
    <xf numFmtId="167" fontId="0" fillId="6" borderId="2" xfId="0" applyNumberFormat="1" applyFill="1" applyBorder="1"/>
    <xf numFmtId="0" fontId="0" fillId="6" borderId="7" xfId="0" applyFill="1" applyBorder="1"/>
    <xf numFmtId="164" fontId="3" fillId="6" borderId="11" xfId="0" applyNumberFormat="1" applyFont="1" applyFill="1" applyBorder="1" applyAlignment="1">
      <alignment vertical="center"/>
    </xf>
    <xf numFmtId="164" fontId="3" fillId="6" borderId="4" xfId="0" applyNumberFormat="1" applyFont="1" applyFill="1" applyBorder="1" applyAlignment="1">
      <alignment vertical="center"/>
    </xf>
    <xf numFmtId="165" fontId="3" fillId="6" borderId="4" xfId="0" applyNumberFormat="1" applyFont="1" applyFill="1" applyBorder="1" applyAlignment="1">
      <alignment vertical="center"/>
    </xf>
    <xf numFmtId="167" fontId="0" fillId="6" borderId="0" xfId="0" applyNumberFormat="1" applyFill="1"/>
    <xf numFmtId="0" fontId="0" fillId="6" borderId="1" xfId="0" applyFill="1" applyBorder="1"/>
    <xf numFmtId="164" fontId="3" fillId="6" borderId="10" xfId="0" applyNumberFormat="1" applyFont="1" applyFill="1" applyBorder="1" applyAlignment="1">
      <alignment vertical="center"/>
    </xf>
    <xf numFmtId="164" fontId="3" fillId="6" borderId="0" xfId="0" applyNumberFormat="1" applyFont="1" applyFill="1" applyAlignment="1">
      <alignment vertical="center"/>
    </xf>
    <xf numFmtId="165" fontId="3" fillId="6" borderId="0" xfId="0" applyNumberFormat="1" applyFont="1" applyFill="1" applyAlignment="1">
      <alignment vertical="center"/>
    </xf>
    <xf numFmtId="164" fontId="3" fillId="6" borderId="9" xfId="0" applyNumberFormat="1" applyFont="1" applyFill="1" applyBorder="1" applyAlignment="1">
      <alignment vertical="center"/>
    </xf>
    <xf numFmtId="164" fontId="3" fillId="6" borderId="2" xfId="0" applyNumberFormat="1" applyFont="1" applyFill="1" applyBorder="1" applyAlignment="1">
      <alignment vertical="center"/>
    </xf>
    <xf numFmtId="165" fontId="3" fillId="6" borderId="2" xfId="0" applyNumberFormat="1" applyFont="1" applyFill="1" applyBorder="1" applyAlignment="1">
      <alignment vertical="center"/>
    </xf>
    <xf numFmtId="0" fontId="0" fillId="6" borderId="6" xfId="0" applyFill="1" applyBorder="1"/>
    <xf numFmtId="167" fontId="3" fillId="6" borderId="11" xfId="0" applyNumberFormat="1" applyFont="1" applyFill="1" applyBorder="1" applyAlignment="1">
      <alignment vertical="center"/>
    </xf>
    <xf numFmtId="166" fontId="3" fillId="6" borderId="4" xfId="0" applyNumberFormat="1" applyFont="1" applyFill="1" applyBorder="1" applyAlignment="1">
      <alignment vertical="center"/>
    </xf>
    <xf numFmtId="167" fontId="3" fillId="6" borderId="4" xfId="0" applyNumberFormat="1" applyFont="1" applyFill="1" applyBorder="1" applyAlignment="1">
      <alignment vertical="center"/>
    </xf>
    <xf numFmtId="167" fontId="3" fillId="6" borderId="10" xfId="0" applyNumberFormat="1" applyFont="1" applyFill="1" applyBorder="1" applyAlignment="1">
      <alignment vertical="center"/>
    </xf>
    <xf numFmtId="166" fontId="3" fillId="6" borderId="0" xfId="0" applyNumberFormat="1" applyFont="1" applyFill="1" applyAlignment="1">
      <alignment vertical="center"/>
    </xf>
    <xf numFmtId="167" fontId="3" fillId="6" borderId="0" xfId="0" applyNumberFormat="1" applyFont="1" applyFill="1" applyAlignment="1">
      <alignment vertical="center"/>
    </xf>
    <xf numFmtId="167" fontId="3" fillId="6" borderId="9" xfId="0" applyNumberFormat="1" applyFont="1" applyFill="1" applyBorder="1" applyAlignment="1">
      <alignment vertical="center"/>
    </xf>
    <xf numFmtId="166" fontId="3" fillId="6" borderId="2" xfId="0" applyNumberFormat="1" applyFont="1" applyFill="1" applyBorder="1" applyAlignment="1">
      <alignment vertical="center"/>
    </xf>
    <xf numFmtId="167" fontId="3" fillId="6" borderId="2" xfId="0" applyNumberFormat="1" applyFont="1" applyFill="1" applyBorder="1" applyAlignment="1">
      <alignment vertical="center"/>
    </xf>
    <xf numFmtId="0" fontId="0" fillId="2" borderId="1" xfId="0" applyFill="1" applyBorder="1"/>
    <xf numFmtId="2" fontId="6" fillId="2" borderId="8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2" fontId="6" fillId="2" borderId="11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2" fontId="6" fillId="2" borderId="10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2" fontId="6" fillId="2" borderId="9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2" fontId="6" fillId="3" borderId="8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2" fontId="6" fillId="3" borderId="11" xfId="0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2" fontId="6" fillId="3" borderId="10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2" fontId="6" fillId="3" borderId="9" xfId="0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2" fontId="6" fillId="4" borderId="8" xfId="0" applyNumberFormat="1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2" fontId="6" fillId="4" borderId="11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2" fontId="6" fillId="4" borderId="10" xfId="0" applyNumberFormat="1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2" fontId="6" fillId="4" borderId="9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2" fontId="6" fillId="5" borderId="8" xfId="0" applyNumberFormat="1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2" fontId="6" fillId="5" borderId="11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2" fontId="6" fillId="5" borderId="10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2" fontId="6" fillId="5" borderId="9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2" fontId="6" fillId="6" borderId="8" xfId="0" applyNumberFormat="1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2" fontId="6" fillId="6" borderId="11" xfId="0" applyNumberFormat="1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2" fontId="6" fillId="6" borderId="10" xfId="0" applyNumberFormat="1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2" fontId="6" fillId="6" borderId="9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167" fontId="3" fillId="2" borderId="8" xfId="0" applyNumberFormat="1" applyFont="1" applyFill="1" applyBorder="1" applyAlignment="1">
      <alignment vertical="center"/>
    </xf>
    <xf numFmtId="166" fontId="3" fillId="2" borderId="5" xfId="0" applyNumberFormat="1" applyFont="1" applyFill="1" applyBorder="1" applyAlignment="1">
      <alignment vertical="center"/>
    </xf>
    <xf numFmtId="167" fontId="3" fillId="2" borderId="5" xfId="0" applyNumberFormat="1" applyFont="1" applyFill="1" applyBorder="1" applyAlignment="1">
      <alignment vertical="center"/>
    </xf>
    <xf numFmtId="167" fontId="3" fillId="4" borderId="9" xfId="0" applyNumberFormat="1" applyFont="1" applyFill="1" applyBorder="1" applyAlignment="1">
      <alignment vertical="center"/>
    </xf>
    <xf numFmtId="166" fontId="3" fillId="4" borderId="2" xfId="0" applyNumberFormat="1" applyFont="1" applyFill="1" applyBorder="1" applyAlignment="1">
      <alignment vertical="center"/>
    </xf>
    <xf numFmtId="167" fontId="3" fillId="4" borderId="2" xfId="0" applyNumberFormat="1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3" borderId="9" xfId="0" applyFill="1" applyBorder="1"/>
    <xf numFmtId="167" fontId="3" fillId="2" borderId="7" xfId="0" applyNumberFormat="1" applyFont="1" applyFill="1" applyBorder="1" applyAlignment="1">
      <alignment vertical="center"/>
    </xf>
    <xf numFmtId="167" fontId="3" fillId="2" borderId="1" xfId="0" applyNumberFormat="1" applyFont="1" applyFill="1" applyBorder="1" applyAlignment="1">
      <alignment vertical="center"/>
    </xf>
    <xf numFmtId="167" fontId="3" fillId="2" borderId="6" xfId="0" applyNumberFormat="1" applyFont="1" applyFill="1" applyBorder="1" applyAlignment="1">
      <alignment vertical="center"/>
    </xf>
    <xf numFmtId="0" fontId="0" fillId="3" borderId="10" xfId="0" applyFill="1" applyBorder="1"/>
    <xf numFmtId="0" fontId="0" fillId="4" borderId="10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0" xfId="0" applyBorder="1"/>
    <xf numFmtId="167" fontId="0" fillId="6" borderId="4" xfId="0" applyNumberFormat="1" applyFill="1" applyBorder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167" fontId="0" fillId="0" borderId="2" xfId="0" applyNumberFormat="1" applyBorder="1"/>
    <xf numFmtId="167" fontId="0" fillId="0" borderId="5" xfId="0" applyNumberFormat="1" applyBorder="1"/>
    <xf numFmtId="0" fontId="0" fillId="0" borderId="5" xfId="0" applyBorder="1"/>
    <xf numFmtId="167" fontId="3" fillId="0" borderId="2" xfId="0" applyNumberFormat="1" applyFont="1" applyBorder="1" applyAlignment="1">
      <alignment vertical="center"/>
    </xf>
    <xf numFmtId="167" fontId="3" fillId="0" borderId="5" xfId="0" applyNumberFormat="1" applyFont="1" applyBorder="1" applyAlignment="1">
      <alignment vertical="center"/>
    </xf>
    <xf numFmtId="167" fontId="3" fillId="3" borderId="8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167" fontId="3" fillId="3" borderId="5" xfId="0" applyNumberFormat="1" applyFont="1" applyFill="1" applyBorder="1" applyAlignment="1">
      <alignment vertical="center"/>
    </xf>
    <xf numFmtId="0" fontId="0" fillId="9" borderId="1" xfId="0" applyFill="1" applyBorder="1"/>
    <xf numFmtId="0" fontId="8" fillId="0" borderId="0" xfId="0" applyFont="1"/>
    <xf numFmtId="0" fontId="0" fillId="0" borderId="4" xfId="0" applyBorder="1"/>
    <xf numFmtId="2" fontId="0" fillId="3" borderId="0" xfId="0" applyNumberFormat="1" applyFill="1"/>
    <xf numFmtId="2" fontId="0" fillId="0" borderId="0" xfId="0" applyNumberFormat="1"/>
    <xf numFmtId="2" fontId="0" fillId="6" borderId="0" xfId="0" applyNumberFormat="1" applyFill="1"/>
    <xf numFmtId="0" fontId="0" fillId="0" borderId="0" xfId="0" applyBorder="1"/>
    <xf numFmtId="167" fontId="0" fillId="2" borderId="0" xfId="0" applyNumberFormat="1" applyFill="1" applyBorder="1"/>
    <xf numFmtId="0" fontId="0" fillId="2" borderId="0" xfId="0" applyFill="1" applyBorder="1"/>
    <xf numFmtId="167" fontId="3" fillId="0" borderId="0" xfId="0" applyNumberFormat="1" applyFont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167" fontId="3" fillId="2" borderId="0" xfId="0" applyNumberFormat="1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</a:t>
            </a:r>
            <a:r>
              <a:rPr lang="nl-BE" baseline="0"/>
              <a:t> case - Power capacity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Capacity!$B$6:$F$6</c:f>
              <c:numCache>
                <c:formatCode>0.00000000000</c:formatCode>
                <c:ptCount val="5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3613.5932878424701</c:v>
                </c:pt>
                <c:pt idx="4" formatCode="0.000000000000">
                  <c:v>5707.2809095259099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F-4534-BF74-443FB905652B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Capacity!$B$7:$F$7</c:f>
              <c:numCache>
                <c:formatCode>0.00000000000</c:formatCode>
                <c:ptCount val="5"/>
                <c:pt idx="0" formatCode="0.000000000000">
                  <c:v>8033.4007547686297</c:v>
                </c:pt>
                <c:pt idx="1">
                  <c:v>14085.2361544548</c:v>
                </c:pt>
                <c:pt idx="2">
                  <c:v>15892.0892384533</c:v>
                </c:pt>
                <c:pt idx="3" formatCode="0.000000000000">
                  <c:v>3653.7805557864899</c:v>
                </c:pt>
                <c:pt idx="4" formatCode="0.000000000000">
                  <c:v>5687.6035498191004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F-4534-BF74-443FB905652B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Capacity!$B$8:$F$8</c:f>
              <c:numCache>
                <c:formatCode>0.00000000000</c:formatCode>
                <c:ptCount val="5"/>
                <c:pt idx="0" formatCode="0.000000000000">
                  <c:v>8013.7993691192396</c:v>
                </c:pt>
                <c:pt idx="1">
                  <c:v>13661.0613449507</c:v>
                </c:pt>
                <c:pt idx="2">
                  <c:v>15076.441080781</c:v>
                </c:pt>
                <c:pt idx="3" formatCode="0.000000000000">
                  <c:v>3848.5304468570598</c:v>
                </c:pt>
                <c:pt idx="4" formatCode="0.000000000000">
                  <c:v>5493.1666289042896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F-4534-BF74-443FB905652B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Capacity!$B$9:$F$9</c:f>
              <c:numCache>
                <c:formatCode>0.00000000000</c:formatCode>
                <c:ptCount val="5"/>
                <c:pt idx="0" formatCode="0.000000000000">
                  <c:v>7901.4119872896999</c:v>
                </c:pt>
                <c:pt idx="1">
                  <c:v>14290.1224754137</c:v>
                </c:pt>
                <c:pt idx="2">
                  <c:v>15911.310530319201</c:v>
                </c:pt>
                <c:pt idx="3" formatCode="0.000000000000">
                  <c:v>3745.6954704535101</c:v>
                </c:pt>
                <c:pt idx="4" formatCode="0.000000000000">
                  <c:v>6855.1674700428903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F-4534-BF74-443FB905652B}"/>
            </c:ext>
          </c:extLst>
        </c:ser>
        <c:ser>
          <c:idx val="5"/>
          <c:order val="4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Capacity!$B$10:$F$10</c:f>
              <c:numCache>
                <c:formatCode>0.00000000000</c:formatCode>
                <c:ptCount val="5"/>
                <c:pt idx="0" formatCode="0.000000000000">
                  <c:v>7934.4671332565304</c:v>
                </c:pt>
                <c:pt idx="1">
                  <c:v>14130.616068019101</c:v>
                </c:pt>
                <c:pt idx="2">
                  <c:v>15744.3217639745</c:v>
                </c:pt>
                <c:pt idx="3" formatCode="0.000000000000">
                  <c:v>3705.7050345613702</c:v>
                </c:pt>
                <c:pt idx="4" formatCode="0.000000000000">
                  <c:v>5636.3416733181202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8F-4534-BF74-443FB905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03775"/>
        <c:axId val="2089400895"/>
      </c:barChart>
      <c:catAx>
        <c:axId val="20894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400895"/>
        <c:crosses val="autoZero"/>
        <c:auto val="1"/>
        <c:lblAlgn val="ctr"/>
        <c:lblOffset val="100"/>
        <c:noMultiLvlLbl val="0"/>
      </c:catAx>
      <c:valAx>
        <c:axId val="208940089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40377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Capacity!$B$51:$H$51</c15:sqref>
                  </c15:fullRef>
                </c:ext>
              </c:extLst>
              <c:f>Capacity!$G$51:$H$51</c:f>
              <c:numCache>
                <c:formatCode>0.00000000000</c:formatCode>
                <c:ptCount val="2"/>
                <c:pt idx="0" formatCode="0.000000000000">
                  <c:v>155.703970081167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E-4C2A-9268-55730089CE9F}"/>
            </c:ext>
          </c:extLst>
        </c:ser>
        <c:ser>
          <c:idx val="1"/>
          <c:order val="1"/>
          <c:tx>
            <c:strRef>
              <c:f>Capacity!$A$52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Capacity!$B$52:$H$52</c15:sqref>
                  </c15:fullRef>
                </c:ext>
              </c:extLst>
              <c:f>Capacity!$G$52:$H$52</c:f>
              <c:numCache>
                <c:formatCode>0.00000000000</c:formatCode>
                <c:ptCount val="2"/>
                <c:pt idx="0" formatCode="0.000000000000">
                  <c:v>368.17362251495598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E-4C2A-9268-55730089CE9F}"/>
            </c:ext>
          </c:extLst>
        </c:ser>
        <c:ser>
          <c:idx val="2"/>
          <c:order val="2"/>
          <c:tx>
            <c:strRef>
              <c:f>Capacity!$A$53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Capacity!$B$53:$H$53</c15:sqref>
                  </c15:fullRef>
                </c:ext>
              </c:extLst>
              <c:f>Capacity!$G$53:$H$53</c:f>
              <c:numCache>
                <c:formatCode>0.00000000000</c:formatCode>
                <c:ptCount val="2"/>
                <c:pt idx="0" formatCode="0.000000000000">
                  <c:v>1047.19384581804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E-4C2A-9268-55730089CE9F}"/>
            </c:ext>
          </c:extLst>
        </c:ser>
        <c:ser>
          <c:idx val="3"/>
          <c:order val="3"/>
          <c:tx>
            <c:strRef>
              <c:f>Capacity!$A$54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Capacity!$B$54:$H$54</c15:sqref>
                  </c15:fullRef>
                </c:ext>
              </c:extLst>
              <c:f>Capacity!$G$54:$H$54</c:f>
              <c:numCache>
                <c:formatCode>0.00000000000</c:formatCode>
                <c:ptCount val="2"/>
                <c:pt idx="0" formatCode="0.000000000000">
                  <c:v>1461.4705900197901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E-4C2A-9268-55730089CE9F}"/>
            </c:ext>
          </c:extLst>
        </c:ser>
        <c:ser>
          <c:idx val="4"/>
          <c:order val="4"/>
          <c:tx>
            <c:strRef>
              <c:f>Capacity!$A$55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Capacity!$B$50:$H$50</c15:sqref>
                  </c15:fullRef>
                </c:ext>
              </c:extLst>
              <c:f>Capacity!$G$50:$H$50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Capacity!$B$55:$H$55</c15:sqref>
                  </c15:fullRef>
                </c:ext>
              </c:extLst>
              <c:f>Capacity!$G$55:$H$55</c:f>
              <c:numCache>
                <c:formatCode>0.00000000000</c:formatCode>
                <c:ptCount val="2"/>
                <c:pt idx="0" formatCode="0.000000000000">
                  <c:v>873.69363742816097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E-4C2A-9268-55730089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557871"/>
        <c:axId val="239564591"/>
      </c:barChart>
      <c:catAx>
        <c:axId val="2395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9564591"/>
        <c:crosses val="autoZero"/>
        <c:auto val="1"/>
        <c:lblAlgn val="ctr"/>
        <c:lblOffset val="100"/>
        <c:noMultiLvlLbl val="0"/>
      </c:catAx>
      <c:valAx>
        <c:axId val="23956459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955787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Cost!$B$194:$F$194</c:f>
              <c:numCache>
                <c:formatCode>0.000000000000000E+00</c:formatCode>
                <c:ptCount val="5"/>
                <c:pt idx="0">
                  <c:v>3195412426.3431401</c:v>
                </c:pt>
                <c:pt idx="1">
                  <c:v>674290616.36045301</c:v>
                </c:pt>
                <c:pt idx="2">
                  <c:v>2756417712.29599</c:v>
                </c:pt>
                <c:pt idx="3">
                  <c:v>-914921715.63135099</c:v>
                </c:pt>
                <c:pt idx="4">
                  <c:v>-1588480935.5021501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7-42D3-B813-5339EEF7C7BC}"/>
            </c:ext>
          </c:extLst>
        </c:ser>
        <c:ser>
          <c:idx val="1"/>
          <c:order val="1"/>
          <c:tx>
            <c:strRef>
              <c:f>Cost!$A$200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Cost!$B$200:$F$200</c:f>
              <c:numCache>
                <c:formatCode>0.000000000000000E+00</c:formatCode>
                <c:ptCount val="5"/>
                <c:pt idx="0">
                  <c:v>3191615776.9379001</c:v>
                </c:pt>
                <c:pt idx="1">
                  <c:v>643137950.57669306</c:v>
                </c:pt>
                <c:pt idx="2">
                  <c:v>2751706194.2328701</c:v>
                </c:pt>
                <c:pt idx="3">
                  <c:v>-895087911.95636594</c:v>
                </c:pt>
                <c:pt idx="4">
                  <c:v>-1600442650.7485499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7-42D3-B813-5339EEF7C7BC}"/>
            </c:ext>
          </c:extLst>
        </c:ser>
        <c:ser>
          <c:idx val="2"/>
          <c:order val="2"/>
          <c:tx>
            <c:strRef>
              <c:f>Cost!$A$204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Cost!$B$204:$F$204</c:f>
              <c:numCache>
                <c:formatCode>0.000000000000000E+00</c:formatCode>
                <c:ptCount val="5"/>
                <c:pt idx="0">
                  <c:v>3175590540.7768898</c:v>
                </c:pt>
                <c:pt idx="1">
                  <c:v>657605154.00950396</c:v>
                </c:pt>
                <c:pt idx="2">
                  <c:v>2760637413.0439501</c:v>
                </c:pt>
                <c:pt idx="3">
                  <c:v>-893552668.52828395</c:v>
                </c:pt>
                <c:pt idx="4">
                  <c:v>-1581335237.7476201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7-42D3-B813-5339EEF7C7BC}"/>
            </c:ext>
          </c:extLst>
        </c:ser>
        <c:ser>
          <c:idx val="3"/>
          <c:order val="3"/>
          <c:tx>
            <c:strRef>
              <c:f>Cost!$A$208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Cost!$B$208:$F$208</c:f>
              <c:numCache>
                <c:formatCode>0.000000000000000E+00</c:formatCode>
                <c:ptCount val="5"/>
                <c:pt idx="0">
                  <c:v>3173672576.9662399</c:v>
                </c:pt>
                <c:pt idx="1">
                  <c:v>660842407.33099794</c:v>
                </c:pt>
                <c:pt idx="2">
                  <c:v>2758018574.26724</c:v>
                </c:pt>
                <c:pt idx="3">
                  <c:v>-895043281.53882003</c:v>
                </c:pt>
                <c:pt idx="4">
                  <c:v>-1578861764.54005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7-42D3-B813-5339EEF7C7BC}"/>
            </c:ext>
          </c:extLst>
        </c:ser>
        <c:ser>
          <c:idx val="4"/>
          <c:order val="4"/>
          <c:tx>
            <c:strRef>
              <c:f>Cost!$A$212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Cost!$B$212:$F$212</c:f>
              <c:numCache>
                <c:formatCode>0.000000000000000E+00</c:formatCode>
                <c:ptCount val="5"/>
                <c:pt idx="0">
                  <c:v>3169459713.0088701</c:v>
                </c:pt>
                <c:pt idx="1">
                  <c:v>665137786.93626404</c:v>
                </c:pt>
                <c:pt idx="2">
                  <c:v>2764670168.1721001</c:v>
                </c:pt>
                <c:pt idx="3">
                  <c:v>-894048427.49301195</c:v>
                </c:pt>
                <c:pt idx="4">
                  <c:v>-1588739974.66116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7-42D3-B813-5339EEF7C7BC}"/>
            </c:ext>
          </c:extLst>
        </c:ser>
        <c:ser>
          <c:idx val="5"/>
          <c:order val="5"/>
          <c:tx>
            <c:strRef>
              <c:f>Cost!$A$198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Cost!$B$198:$F$198</c:f>
              <c:numCache>
                <c:formatCode>0.000000000000000E+00</c:formatCode>
                <c:ptCount val="5"/>
                <c:pt idx="0">
                  <c:v>3171599108.0416398</c:v>
                </c:pt>
                <c:pt idx="1">
                  <c:v>694252584.959252</c:v>
                </c:pt>
                <c:pt idx="2">
                  <c:v>2745297696.3747201</c:v>
                </c:pt>
                <c:pt idx="3">
                  <c:v>-901648831.10159194</c:v>
                </c:pt>
                <c:pt idx="4">
                  <c:v>-1594700365.5745201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D66-AFD3-B5749E3D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907600"/>
        <c:axId val="1850915280"/>
      </c:barChart>
      <c:catAx>
        <c:axId val="18509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15280"/>
        <c:crosses val="autoZero"/>
        <c:auto val="1"/>
        <c:lblAlgn val="ctr"/>
        <c:lblOffset val="100"/>
        <c:noMultiLvlLbl val="0"/>
      </c:catAx>
      <c:valAx>
        <c:axId val="1850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0760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Cost!$B$194:$F$194</c:f>
              <c:numCache>
                <c:formatCode>0.000000000000000E+00</c:formatCode>
                <c:ptCount val="5"/>
                <c:pt idx="0">
                  <c:v>3195412426.3431401</c:v>
                </c:pt>
                <c:pt idx="1">
                  <c:v>674290616.36045301</c:v>
                </c:pt>
                <c:pt idx="2">
                  <c:v>2756417712.29599</c:v>
                </c:pt>
                <c:pt idx="3">
                  <c:v>-914921715.63135099</c:v>
                </c:pt>
                <c:pt idx="4">
                  <c:v>-1588480935.5021501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44B1-99A5-D68DA21F71C3}"/>
            </c:ext>
          </c:extLst>
        </c:ser>
        <c:ser>
          <c:idx val="1"/>
          <c:order val="1"/>
          <c:tx>
            <c:strRef>
              <c:f>Cost!$A$201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Cost!$B$201:$F$201</c:f>
              <c:numCache>
                <c:formatCode>0.000000000000000E+00</c:formatCode>
                <c:ptCount val="5"/>
                <c:pt idx="0">
                  <c:v>3288056861.0033302</c:v>
                </c:pt>
                <c:pt idx="1">
                  <c:v>807581288.92561197</c:v>
                </c:pt>
                <c:pt idx="2">
                  <c:v>2395297664.25527</c:v>
                </c:pt>
                <c:pt idx="3">
                  <c:v>-869546174.39649606</c:v>
                </c:pt>
                <c:pt idx="4">
                  <c:v>-1333449987.2367499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3-44B1-99A5-D68DA21F71C3}"/>
            </c:ext>
          </c:extLst>
        </c:ser>
        <c:ser>
          <c:idx val="2"/>
          <c:order val="2"/>
          <c:tx>
            <c:strRef>
              <c:f>Cost!$A$205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Cost!$B$205:$F$205</c:f>
              <c:numCache>
                <c:formatCode>0.000000000000000E+00</c:formatCode>
                <c:ptCount val="5"/>
                <c:pt idx="0">
                  <c:v>3200221961.0959902</c:v>
                </c:pt>
                <c:pt idx="1">
                  <c:v>752351956.865762</c:v>
                </c:pt>
                <c:pt idx="2">
                  <c:v>2534155101.4602199</c:v>
                </c:pt>
                <c:pt idx="3">
                  <c:v>-862254208.85331905</c:v>
                </c:pt>
                <c:pt idx="4">
                  <c:v>-1437383309.23785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3-44B1-99A5-D68DA21F71C3}"/>
            </c:ext>
          </c:extLst>
        </c:ser>
        <c:ser>
          <c:idx val="3"/>
          <c:order val="3"/>
          <c:tx>
            <c:strRef>
              <c:f>Cost!$A$209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Cost!$B$209:$F$209</c:f>
              <c:numCache>
                <c:formatCode>0.000000000000000E+00</c:formatCode>
                <c:ptCount val="5"/>
                <c:pt idx="0">
                  <c:v>3169677661.3329101</c:v>
                </c:pt>
                <c:pt idx="1">
                  <c:v>745887305.17266297</c:v>
                </c:pt>
                <c:pt idx="2">
                  <c:v>2648554296.7013102</c:v>
                </c:pt>
                <c:pt idx="3">
                  <c:v>-868706539.97922802</c:v>
                </c:pt>
                <c:pt idx="4">
                  <c:v>-1529712764.0123301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3-44B1-99A5-D68DA21F71C3}"/>
            </c:ext>
          </c:extLst>
        </c:ser>
        <c:ser>
          <c:idx val="4"/>
          <c:order val="4"/>
          <c:tx>
            <c:strRef>
              <c:f>Cost!$A$213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Cost!$B$193:$F$193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Cost!$B$213:$F$213</c:f>
              <c:numCache>
                <c:formatCode>0.000000000000000E+00</c:formatCode>
                <c:ptCount val="5"/>
                <c:pt idx="0">
                  <c:v>3158973673.4963398</c:v>
                </c:pt>
                <c:pt idx="1">
                  <c:v>726923529.61079502</c:v>
                </c:pt>
                <c:pt idx="2">
                  <c:v>2711282805.7826099</c:v>
                </c:pt>
                <c:pt idx="3">
                  <c:v>-892237538.40384996</c:v>
                </c:pt>
                <c:pt idx="4">
                  <c:v>-1561408127.6189499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D3-44B1-99A5-D68DA21F71C3}"/>
            </c:ext>
          </c:extLst>
        </c:ser>
        <c:ser>
          <c:idx val="5"/>
          <c:order val="5"/>
          <c:tx>
            <c:strRef>
              <c:f>Cost!$A$198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Cost!$B$198:$F$198</c:f>
              <c:numCache>
                <c:formatCode>0.000000000000000E+00</c:formatCode>
                <c:ptCount val="5"/>
                <c:pt idx="0">
                  <c:v>3171599108.0416398</c:v>
                </c:pt>
                <c:pt idx="1">
                  <c:v>694252584.959252</c:v>
                </c:pt>
                <c:pt idx="2">
                  <c:v>2745297696.3747201</c:v>
                </c:pt>
                <c:pt idx="3">
                  <c:v>-901648831.10159194</c:v>
                </c:pt>
                <c:pt idx="4">
                  <c:v>-1594700365.5745201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7-43F4-861C-F463FF38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661360"/>
        <c:axId val="1850670000"/>
      </c:barChart>
      <c:catAx>
        <c:axId val="1850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670000"/>
        <c:crosses val="autoZero"/>
        <c:auto val="1"/>
        <c:lblAlgn val="ctr"/>
        <c:lblOffset val="100"/>
        <c:noMultiLvlLbl val="0"/>
      </c:catAx>
      <c:valAx>
        <c:axId val="1850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66136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Cost!$B$220:$F$220</c:f>
              <c:numCache>
                <c:formatCode>0.000000000000000E+00</c:formatCode>
                <c:ptCount val="5"/>
                <c:pt idx="0">
                  <c:v>3208266324.2764602</c:v>
                </c:pt>
                <c:pt idx="1">
                  <c:v>523117314.21356302</c:v>
                </c:pt>
                <c:pt idx="2">
                  <c:v>2884851600.1029201</c:v>
                </c:pt>
                <c:pt idx="3">
                  <c:v>-893921859.64681494</c:v>
                </c:pt>
                <c:pt idx="4">
                  <c:v>-1741213602.3568599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48E2-9EAE-A4CF390A9650}"/>
            </c:ext>
          </c:extLst>
        </c:ser>
        <c:ser>
          <c:idx val="1"/>
          <c:order val="1"/>
          <c:tx>
            <c:strRef>
              <c:f>Cost!$A$226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Cost!$B$226:$F$226</c:f>
              <c:numCache>
                <c:formatCode>0.000000000000000E+00</c:formatCode>
                <c:ptCount val="5"/>
                <c:pt idx="0">
                  <c:v>3202746295.8837199</c:v>
                </c:pt>
                <c:pt idx="1">
                  <c:v>489119714.04570502</c:v>
                </c:pt>
                <c:pt idx="2">
                  <c:v>2889131828.4574299</c:v>
                </c:pt>
                <c:pt idx="3">
                  <c:v>-879129136.17363906</c:v>
                </c:pt>
                <c:pt idx="4">
                  <c:v>-1795680922.6969099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B-48E2-9EAE-A4CF390A9650}"/>
            </c:ext>
          </c:extLst>
        </c:ser>
        <c:ser>
          <c:idx val="2"/>
          <c:order val="2"/>
          <c:tx>
            <c:strRef>
              <c:f>Cost!$A$230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Cost!$B$230:$F$230</c:f>
              <c:numCache>
                <c:formatCode>0.000000000000000E+00</c:formatCode>
                <c:ptCount val="5"/>
                <c:pt idx="0">
                  <c:v>3187612043.0892</c:v>
                </c:pt>
                <c:pt idx="1">
                  <c:v>512050917.45499998</c:v>
                </c:pt>
                <c:pt idx="2">
                  <c:v>2893774605.5581598</c:v>
                </c:pt>
                <c:pt idx="3">
                  <c:v>-881022912.47095597</c:v>
                </c:pt>
                <c:pt idx="4">
                  <c:v>-1757206401.0462899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B-48E2-9EAE-A4CF390A9650}"/>
            </c:ext>
          </c:extLst>
        </c:ser>
        <c:ser>
          <c:idx val="3"/>
          <c:order val="3"/>
          <c:tx>
            <c:strRef>
              <c:f>Cost!$A$234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Cost!$B$234:$F$234</c:f>
              <c:numCache>
                <c:formatCode>0.000000000000000E+00</c:formatCode>
                <c:ptCount val="5"/>
                <c:pt idx="0">
                  <c:v>3189768564.1571798</c:v>
                </c:pt>
                <c:pt idx="1">
                  <c:v>514989852.89766198</c:v>
                </c:pt>
                <c:pt idx="2">
                  <c:v>2892475114.26232</c:v>
                </c:pt>
                <c:pt idx="3">
                  <c:v>-882931558.60233498</c:v>
                </c:pt>
                <c:pt idx="4">
                  <c:v>-1758395155.1575601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B-48E2-9EAE-A4CF390A9650}"/>
            </c:ext>
          </c:extLst>
        </c:ser>
        <c:ser>
          <c:idx val="4"/>
          <c:order val="4"/>
          <c:tx>
            <c:strRef>
              <c:f>Cost!$A$238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Cost!$B$238:$F$238</c:f>
              <c:numCache>
                <c:formatCode>0.000000000000000E+00</c:formatCode>
                <c:ptCount val="5"/>
                <c:pt idx="0">
                  <c:v>3189120893.9994402</c:v>
                </c:pt>
                <c:pt idx="1">
                  <c:v>514044950.78392202</c:v>
                </c:pt>
                <c:pt idx="2">
                  <c:v>2895428463.4112701</c:v>
                </c:pt>
                <c:pt idx="3">
                  <c:v>-881822006.40240395</c:v>
                </c:pt>
                <c:pt idx="4">
                  <c:v>-1754058607.8812201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B-48E2-9EAE-A4CF390A9650}"/>
            </c:ext>
          </c:extLst>
        </c:ser>
        <c:ser>
          <c:idx val="5"/>
          <c:order val="5"/>
          <c:tx>
            <c:strRef>
              <c:f>Cost!$A$224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Cost!$B$224:$F$224</c:f>
              <c:numCache>
                <c:formatCode>0.000000000000000E+00</c:formatCode>
                <c:ptCount val="5"/>
                <c:pt idx="0">
                  <c:v>3185980001.3359799</c:v>
                </c:pt>
                <c:pt idx="1">
                  <c:v>529696168.21464801</c:v>
                </c:pt>
                <c:pt idx="2">
                  <c:v>2880384050.6719198</c:v>
                </c:pt>
                <c:pt idx="3">
                  <c:v>-879391942.99671102</c:v>
                </c:pt>
                <c:pt idx="4">
                  <c:v>-1744338161.8360701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7-4C4B-81CB-3582F84A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95568"/>
        <c:axId val="223906608"/>
      </c:barChart>
      <c:catAx>
        <c:axId val="2238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906608"/>
        <c:crosses val="autoZero"/>
        <c:auto val="1"/>
        <c:lblAlgn val="ctr"/>
        <c:lblOffset val="100"/>
        <c:noMultiLvlLbl val="0"/>
      </c:catAx>
      <c:valAx>
        <c:axId val="223906608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9556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Cost!$B$220:$F$220</c:f>
              <c:numCache>
                <c:formatCode>0.000000000000000E+00</c:formatCode>
                <c:ptCount val="5"/>
                <c:pt idx="0">
                  <c:v>3208266324.2764602</c:v>
                </c:pt>
                <c:pt idx="1">
                  <c:v>523117314.21356302</c:v>
                </c:pt>
                <c:pt idx="2">
                  <c:v>2884851600.1029201</c:v>
                </c:pt>
                <c:pt idx="3">
                  <c:v>-893921859.64681494</c:v>
                </c:pt>
                <c:pt idx="4">
                  <c:v>-1741213602.3568599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6-451C-8520-6ACBD93B40B8}"/>
            </c:ext>
          </c:extLst>
        </c:ser>
        <c:ser>
          <c:idx val="1"/>
          <c:order val="1"/>
          <c:tx>
            <c:strRef>
              <c:f>Cost!$A$227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Cost!$B$227:$F$227</c:f>
              <c:numCache>
                <c:formatCode>0.000000000000000E+00</c:formatCode>
                <c:ptCount val="5"/>
                <c:pt idx="0">
                  <c:v>3079124803.3807998</c:v>
                </c:pt>
                <c:pt idx="1">
                  <c:v>656061785.02662897</c:v>
                </c:pt>
                <c:pt idx="2">
                  <c:v>2761253955.40271</c:v>
                </c:pt>
                <c:pt idx="3">
                  <c:v>-834399156.39289105</c:v>
                </c:pt>
                <c:pt idx="4">
                  <c:v>-1490233758.47209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51C-8520-6ACBD93B40B8}"/>
            </c:ext>
          </c:extLst>
        </c:ser>
        <c:ser>
          <c:idx val="2"/>
          <c:order val="2"/>
          <c:tx>
            <c:strRef>
              <c:f>Cost!$A$231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Cost!$B$231:$F$231</c:f>
              <c:numCache>
                <c:formatCode>0.000000000000000E+00</c:formatCode>
                <c:ptCount val="5"/>
                <c:pt idx="0">
                  <c:v>3157061487.0081701</c:v>
                </c:pt>
                <c:pt idx="1">
                  <c:v>593187318.932742</c:v>
                </c:pt>
                <c:pt idx="2">
                  <c:v>2819884837.4215798</c:v>
                </c:pt>
                <c:pt idx="3">
                  <c:v>-868114947.870749</c:v>
                </c:pt>
                <c:pt idx="4">
                  <c:v>-1680139753.2385199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6-451C-8520-6ACBD93B40B8}"/>
            </c:ext>
          </c:extLst>
        </c:ser>
        <c:ser>
          <c:idx val="3"/>
          <c:order val="3"/>
          <c:tx>
            <c:strRef>
              <c:f>Cost!$A$235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Cost!$B$235:$F$235</c:f>
              <c:numCache>
                <c:formatCode>0.000000000000000E+00</c:formatCode>
                <c:ptCount val="5"/>
                <c:pt idx="0">
                  <c:v>3171089405.5463901</c:v>
                </c:pt>
                <c:pt idx="1">
                  <c:v>591347795.00657201</c:v>
                </c:pt>
                <c:pt idx="2">
                  <c:v>2823154379.6185799</c:v>
                </c:pt>
                <c:pt idx="3">
                  <c:v>-877454217.85175502</c:v>
                </c:pt>
                <c:pt idx="4">
                  <c:v>-1700235502.0518601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6-451C-8520-6ACBD93B40B8}"/>
            </c:ext>
          </c:extLst>
        </c:ser>
        <c:ser>
          <c:idx val="4"/>
          <c:order val="4"/>
          <c:tx>
            <c:strRef>
              <c:f>Cost!$A$239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Cost!$B$219:$F$219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Cost!$B$239:$F$239</c:f>
              <c:numCache>
                <c:formatCode>0.000000000000000E+00</c:formatCode>
                <c:ptCount val="5"/>
                <c:pt idx="0">
                  <c:v>3185053899.8502898</c:v>
                </c:pt>
                <c:pt idx="1">
                  <c:v>581385719.84998405</c:v>
                </c:pt>
                <c:pt idx="2">
                  <c:v>2834277456.7990098</c:v>
                </c:pt>
                <c:pt idx="3">
                  <c:v>-884791506.65981996</c:v>
                </c:pt>
                <c:pt idx="4">
                  <c:v>-1717111483.7640901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6-451C-8520-6ACBD93B40B8}"/>
            </c:ext>
          </c:extLst>
        </c:ser>
        <c:ser>
          <c:idx val="5"/>
          <c:order val="5"/>
          <c:tx>
            <c:strRef>
              <c:f>Cost!$A$224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Cost!$B$224:$F$224</c:f>
              <c:numCache>
                <c:formatCode>0.000000000000000E+00</c:formatCode>
                <c:ptCount val="5"/>
                <c:pt idx="0">
                  <c:v>3185980001.3359799</c:v>
                </c:pt>
                <c:pt idx="1">
                  <c:v>529696168.21464801</c:v>
                </c:pt>
                <c:pt idx="2">
                  <c:v>2880384050.6719198</c:v>
                </c:pt>
                <c:pt idx="3">
                  <c:v>-879391942.99671102</c:v>
                </c:pt>
                <c:pt idx="4">
                  <c:v>-1744338161.8360701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4D97-BEE9-481D1498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6848"/>
        <c:axId val="223798608"/>
      </c:barChart>
      <c:catAx>
        <c:axId val="2238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98608"/>
        <c:crosses val="autoZero"/>
        <c:auto val="1"/>
        <c:lblAlgn val="ctr"/>
        <c:lblOffset val="100"/>
        <c:noMultiLvlLbl val="0"/>
      </c:catAx>
      <c:valAx>
        <c:axId val="2237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684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Cost!$B$250:$F$250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Cost!$B$251:$F$251</c:f>
              <c:numCache>
                <c:formatCode>0.000000000000000E+00</c:formatCode>
                <c:ptCount val="5"/>
                <c:pt idx="0">
                  <c:v>3494368141.8804202</c:v>
                </c:pt>
                <c:pt idx="1">
                  <c:v>743294549.97082496</c:v>
                </c:pt>
                <c:pt idx="2">
                  <c:v>2353690068.4625602</c:v>
                </c:pt>
                <c:pt idx="3">
                  <c:v>-921055199.32683897</c:v>
                </c:pt>
                <c:pt idx="4">
                  <c:v>-1420006149.37008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2-40B0-B1D1-559E94732094}"/>
            </c:ext>
          </c:extLst>
        </c:ser>
        <c:ser>
          <c:idx val="1"/>
          <c:order val="1"/>
          <c:tx>
            <c:strRef>
              <c:f>Cost!$A$253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Cost!$B$250:$F$250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Cost!$B$253:$F$253</c:f>
              <c:numCache>
                <c:formatCode>0.000000000000000E+00</c:formatCode>
                <c:ptCount val="5"/>
                <c:pt idx="0">
                  <c:v>3407014100.04036</c:v>
                </c:pt>
                <c:pt idx="1">
                  <c:v>773546425.26212204</c:v>
                </c:pt>
                <c:pt idx="2">
                  <c:v>2311627810.1619902</c:v>
                </c:pt>
                <c:pt idx="3">
                  <c:v>-863634410.21857297</c:v>
                </c:pt>
                <c:pt idx="4">
                  <c:v>-1317480524.3860199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2-40B0-B1D1-559E94732094}"/>
            </c:ext>
          </c:extLst>
        </c:ser>
        <c:ser>
          <c:idx val="2"/>
          <c:order val="2"/>
          <c:tx>
            <c:strRef>
              <c:f>Cost!$A$258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Cost!$B$250:$F$250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Cost!$B$258:$F$258</c:f>
              <c:numCache>
                <c:formatCode>0.000000000000000E+00</c:formatCode>
                <c:ptCount val="5"/>
                <c:pt idx="0">
                  <c:v>3476826122.3446398</c:v>
                </c:pt>
                <c:pt idx="1">
                  <c:v>717809470.53080595</c:v>
                </c:pt>
                <c:pt idx="2">
                  <c:v>2367187957.1975999</c:v>
                </c:pt>
                <c:pt idx="3">
                  <c:v>-886365629.46401799</c:v>
                </c:pt>
                <c:pt idx="4">
                  <c:v>-1418246737.96595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2-40B0-B1D1-559E94732094}"/>
            </c:ext>
          </c:extLst>
        </c:ser>
        <c:ser>
          <c:idx val="3"/>
          <c:order val="3"/>
          <c:tx>
            <c:strRef>
              <c:f>Cost!$A$255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Cost!$B$255:$F$255</c:f>
              <c:numCache>
                <c:formatCode>0.000000000000000E+00</c:formatCode>
                <c:ptCount val="5"/>
                <c:pt idx="0">
                  <c:v>3478519841.8397102</c:v>
                </c:pt>
                <c:pt idx="1">
                  <c:v>717159179.60351896</c:v>
                </c:pt>
                <c:pt idx="2">
                  <c:v>2407595038.4634399</c:v>
                </c:pt>
                <c:pt idx="3">
                  <c:v>-889584426.73056805</c:v>
                </c:pt>
                <c:pt idx="4">
                  <c:v>-1424134149.023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2-40B0-B1D1-559E9473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54751"/>
        <c:axId val="768358591"/>
      </c:barChart>
      <c:catAx>
        <c:axId val="7683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58591"/>
        <c:crosses val="autoZero"/>
        <c:auto val="1"/>
        <c:lblAlgn val="ctr"/>
        <c:lblOffset val="100"/>
        <c:noMultiLvlLbl val="0"/>
      </c:catAx>
      <c:valAx>
        <c:axId val="7683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5475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Electricity</a:t>
            </a:r>
            <a:r>
              <a:rPr lang="nl-BE" baseline="0"/>
              <a:t> t</a:t>
            </a:r>
            <a:r>
              <a:rPr lang="nl-BE"/>
              <a:t>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Trade!$B$6:$C$6</c:f>
              <c:numCache>
                <c:formatCode>0.000000000000000E+00</c:formatCode>
                <c:ptCount val="2"/>
                <c:pt idx="0">
                  <c:v>25406530.6151972</c:v>
                </c:pt>
                <c:pt idx="1">
                  <c:v>28934041.520529501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3-4C6A-ABAE-7EE51765388A}"/>
            </c:ext>
          </c:extLst>
        </c:ser>
        <c:ser>
          <c:idx val="1"/>
          <c:order val="1"/>
          <c:tx>
            <c:strRef>
              <c:f>Trade!$A$7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Trade!$B$7:$C$7</c:f>
              <c:numCache>
                <c:formatCode>0.000000000000000E+00</c:formatCode>
                <c:ptCount val="2"/>
                <c:pt idx="0">
                  <c:v>25518136.847496599</c:v>
                </c:pt>
                <c:pt idx="1">
                  <c:v>28242909.034032501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3-4C6A-ABAE-7EE51765388A}"/>
            </c:ext>
          </c:extLst>
        </c:ser>
        <c:ser>
          <c:idx val="2"/>
          <c:order val="2"/>
          <c:tx>
            <c:strRef>
              <c:f>Trade!$A$8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Trade!$B$8:$C$8</c:f>
              <c:numCache>
                <c:formatCode>0.000000000000000E+00</c:formatCode>
                <c:ptCount val="2"/>
                <c:pt idx="0">
                  <c:v>25444755.889100701</c:v>
                </c:pt>
                <c:pt idx="1">
                  <c:v>27211186.196787599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3-4C6A-ABAE-7EE51765388A}"/>
            </c:ext>
          </c:extLst>
        </c:ser>
        <c:ser>
          <c:idx val="3"/>
          <c:order val="3"/>
          <c:tx>
            <c:strRef>
              <c:f>Trade!$A$9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Trade!$B$9:$C$9</c:f>
              <c:numCache>
                <c:formatCode>0.000000000000000E+00</c:formatCode>
                <c:ptCount val="2"/>
                <c:pt idx="0">
                  <c:v>25159440.7538522</c:v>
                </c:pt>
                <c:pt idx="1">
                  <c:v>28062142.723917302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3-4C6A-ABAE-7EE51765388A}"/>
            </c:ext>
          </c:extLst>
        </c:ser>
        <c:ser>
          <c:idx val="5"/>
          <c:order val="4"/>
          <c:tx>
            <c:strRef>
              <c:f>Trade!$A$10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Trade!$B$5:$C$5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Trade!$B$10:$C$10</c:f>
              <c:numCache>
                <c:formatCode>0.000000000000000E+00</c:formatCode>
                <c:ptCount val="2"/>
                <c:pt idx="0">
                  <c:v>25623015.626990899</c:v>
                </c:pt>
                <c:pt idx="1">
                  <c:v>28138028.040826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3-4C6A-ABAE-7EE51765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37152"/>
        <c:axId val="1463924192"/>
      </c:barChart>
      <c:catAx>
        <c:axId val="14639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24192"/>
        <c:crosses val="autoZero"/>
        <c:auto val="1"/>
        <c:lblAlgn val="ctr"/>
        <c:lblOffset val="100"/>
        <c:noMultiLvlLbl val="0"/>
      </c:catAx>
      <c:valAx>
        <c:axId val="146392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3715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Trade!$B$18:$C$18</c:f>
              <c:numCache>
                <c:formatCode>0.000000000000000E+00</c:formatCode>
                <c:ptCount val="2"/>
                <c:pt idx="0">
                  <c:v>27087564.5368318</c:v>
                </c:pt>
                <c:pt idx="1">
                  <c:v>28872129.6709099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D-4725-8CBB-224DBB484DC3}"/>
            </c:ext>
          </c:extLst>
        </c:ser>
        <c:ser>
          <c:idx val="1"/>
          <c:order val="1"/>
          <c:tx>
            <c:strRef>
              <c:f>Trade!$A$19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Trade!$B$19:$C$19</c:f>
              <c:numCache>
                <c:formatCode>0.000000000000000E+00</c:formatCode>
                <c:ptCount val="2"/>
                <c:pt idx="0">
                  <c:v>27087144.868484002</c:v>
                </c:pt>
                <c:pt idx="1">
                  <c:v>28370896.067693301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D-4725-8CBB-224DBB484DC3}"/>
            </c:ext>
          </c:extLst>
        </c:ser>
        <c:ser>
          <c:idx val="2"/>
          <c:order val="2"/>
          <c:tx>
            <c:strRef>
              <c:f>Trade!$A$20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Trade!$B$20:$C$20</c:f>
              <c:numCache>
                <c:formatCode>0.000000000000000E+00</c:formatCode>
                <c:ptCount val="2"/>
                <c:pt idx="0">
                  <c:v>25632426.073946599</c:v>
                </c:pt>
                <c:pt idx="1">
                  <c:v>27076735.587755602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D-4725-8CBB-224DBB484DC3}"/>
            </c:ext>
          </c:extLst>
        </c:ser>
        <c:ser>
          <c:idx val="3"/>
          <c:order val="3"/>
          <c:tx>
            <c:strRef>
              <c:f>Trade!$A$21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Trade!$B$21:$C$21</c:f>
              <c:numCache>
                <c:formatCode>0.000000000000000E+00</c:formatCode>
                <c:ptCount val="2"/>
                <c:pt idx="0">
                  <c:v>25419139.5922307</c:v>
                </c:pt>
                <c:pt idx="1">
                  <c:v>28637811.024884399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D-4725-8CBB-224DBB484DC3}"/>
            </c:ext>
          </c:extLst>
        </c:ser>
        <c:ser>
          <c:idx val="5"/>
          <c:order val="4"/>
          <c:tx>
            <c:strRef>
              <c:f>Trade!$A$22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Trade!$B$17:$C$17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Trade!$B$22:$C$22</c:f>
              <c:numCache>
                <c:formatCode>0.000000000000000E+00</c:formatCode>
                <c:ptCount val="2"/>
                <c:pt idx="0">
                  <c:v>27101684.502062</c:v>
                </c:pt>
                <c:pt idx="1">
                  <c:v>28160741.2890267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D-4725-8CBB-224DBB48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65952"/>
        <c:axId val="1463951072"/>
      </c:barChart>
      <c:catAx>
        <c:axId val="14639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51072"/>
        <c:crosses val="autoZero"/>
        <c:auto val="1"/>
        <c:lblAlgn val="ctr"/>
        <c:lblOffset val="100"/>
        <c:noMultiLvlLbl val="0"/>
      </c:catAx>
      <c:valAx>
        <c:axId val="1463951072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6595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Trade!$B$29:$C$29</c:f>
              <c:numCache>
                <c:formatCode>0.000000000000000E+00</c:formatCode>
                <c:ptCount val="2"/>
                <c:pt idx="0">
                  <c:v>27286076.0300542</c:v>
                </c:pt>
                <c:pt idx="1">
                  <c:v>29195538.692674398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A-46F0-94EE-4DE720948D91}"/>
            </c:ext>
          </c:extLst>
        </c:ser>
        <c:ser>
          <c:idx val="1"/>
          <c:order val="1"/>
          <c:tx>
            <c:strRef>
              <c:f>Trade!$A$30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Trade!$B$30:$C$30</c:f>
              <c:numCache>
                <c:formatCode>0.000000000000000E+00</c:formatCode>
                <c:ptCount val="2"/>
                <c:pt idx="0">
                  <c:v>27288883.633410301</c:v>
                </c:pt>
                <c:pt idx="1">
                  <c:v>28794546.639049999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A-46F0-94EE-4DE720948D91}"/>
            </c:ext>
          </c:extLst>
        </c:ser>
        <c:ser>
          <c:idx val="2"/>
          <c:order val="2"/>
          <c:tx>
            <c:strRef>
              <c:f>Trade!$A$31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Trade!$B$31:$C$31</c:f>
              <c:numCache>
                <c:formatCode>0.000000000000000E+00</c:formatCode>
                <c:ptCount val="2"/>
                <c:pt idx="0">
                  <c:v>25974098.7878755</c:v>
                </c:pt>
                <c:pt idx="1">
                  <c:v>27041929.8511541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A-46F0-94EE-4DE720948D91}"/>
            </c:ext>
          </c:extLst>
        </c:ser>
        <c:ser>
          <c:idx val="3"/>
          <c:order val="3"/>
          <c:tx>
            <c:strRef>
              <c:f>Trade!$A$32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Trade!$B$32:$C$32</c:f>
              <c:numCache>
                <c:formatCode>0.000000000000000E+00</c:formatCode>
                <c:ptCount val="2"/>
                <c:pt idx="0">
                  <c:v>25614916.2499527</c:v>
                </c:pt>
                <c:pt idx="1">
                  <c:v>28893148.436619401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A-46F0-94EE-4DE720948D91}"/>
            </c:ext>
          </c:extLst>
        </c:ser>
        <c:ser>
          <c:idx val="4"/>
          <c:order val="4"/>
          <c:tx>
            <c:strRef>
              <c:f>Trade!$A$33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Trade!$B$28:$C$28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Trade!$B$33:$C$33</c:f>
              <c:numCache>
                <c:formatCode>0.000000000000000E+00</c:formatCode>
                <c:ptCount val="2"/>
                <c:pt idx="0">
                  <c:v>27364018.845711902</c:v>
                </c:pt>
                <c:pt idx="1">
                  <c:v>28498039.552019302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A-46F0-94EE-4DE72094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30432"/>
        <c:axId val="1463928032"/>
      </c:barChart>
      <c:catAx>
        <c:axId val="14639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28032"/>
        <c:crosses val="autoZero"/>
        <c:auto val="1"/>
        <c:lblAlgn val="ctr"/>
        <c:lblOffset val="100"/>
        <c:noMultiLvlLbl val="0"/>
      </c:catAx>
      <c:valAx>
        <c:axId val="146392803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3043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Trade!$B$40:$C$40</c:f>
              <c:numCache>
                <c:formatCode>0.000000000000000E+00</c:formatCode>
                <c:ptCount val="2"/>
                <c:pt idx="0">
                  <c:v>27622146.230801702</c:v>
                </c:pt>
                <c:pt idx="1">
                  <c:v>29581112.700321902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1-4D2B-9F62-EFFA5E2C2286}"/>
            </c:ext>
          </c:extLst>
        </c:ser>
        <c:ser>
          <c:idx val="1"/>
          <c:order val="1"/>
          <c:tx>
            <c:strRef>
              <c:f>Trade!$A$41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Trade!$B$41:$C$41</c:f>
              <c:numCache>
                <c:formatCode>0.000000000000000E+00</c:formatCode>
                <c:ptCount val="2"/>
                <c:pt idx="0">
                  <c:v>27619140.8967604</c:v>
                </c:pt>
                <c:pt idx="1">
                  <c:v>29243280.7064596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1-4D2B-9F62-EFFA5E2C2286}"/>
            </c:ext>
          </c:extLst>
        </c:ser>
        <c:ser>
          <c:idx val="2"/>
          <c:order val="2"/>
          <c:tx>
            <c:strRef>
              <c:f>Trade!$A$42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Trade!$B$42:$C$42</c:f>
              <c:numCache>
                <c:formatCode>0.000000000000000E+00</c:formatCode>
                <c:ptCount val="2"/>
                <c:pt idx="0">
                  <c:v>26061357.0921183</c:v>
                </c:pt>
                <c:pt idx="1">
                  <c:v>27180193.482923601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1-4D2B-9F62-EFFA5E2C2286}"/>
            </c:ext>
          </c:extLst>
        </c:ser>
        <c:ser>
          <c:idx val="3"/>
          <c:order val="3"/>
          <c:tx>
            <c:strRef>
              <c:f>Trade!$A$43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Trade!$B$43:$C$43</c:f>
              <c:numCache>
                <c:formatCode>0.000000000000000E+00</c:formatCode>
                <c:ptCount val="2"/>
                <c:pt idx="0">
                  <c:v>25825469.794628099</c:v>
                </c:pt>
                <c:pt idx="1">
                  <c:v>29041704.597213499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1-4D2B-9F62-EFFA5E2C2286}"/>
            </c:ext>
          </c:extLst>
        </c:ser>
        <c:ser>
          <c:idx val="4"/>
          <c:order val="4"/>
          <c:tx>
            <c:strRef>
              <c:f>Trade!$A$44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Trade!$B$39:$C$39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Trade!$B$44:$C$44</c:f>
              <c:numCache>
                <c:formatCode>0.000000000000000E+00</c:formatCode>
                <c:ptCount val="2"/>
                <c:pt idx="0">
                  <c:v>27670632.945679799</c:v>
                </c:pt>
                <c:pt idx="1">
                  <c:v>28967103.572248999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1-4D2B-9F62-EFFA5E2C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09312"/>
        <c:axId val="1463912672"/>
      </c:barChart>
      <c:catAx>
        <c:axId val="14639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12672"/>
        <c:crosses val="autoZero"/>
        <c:auto val="1"/>
        <c:lblAlgn val="ctr"/>
        <c:lblOffset val="100"/>
        <c:noMultiLvlLbl val="0"/>
      </c:catAx>
      <c:valAx>
        <c:axId val="146391267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0931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Trade!$B$51:$C$51</c:f>
              <c:numCache>
                <c:formatCode>0.000000000000000E+00</c:formatCode>
                <c:ptCount val="2"/>
                <c:pt idx="0">
                  <c:v>27660829.678801499</c:v>
                </c:pt>
                <c:pt idx="1">
                  <c:v>29554722.926472399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C-4659-A536-54E24BEE420E}"/>
            </c:ext>
          </c:extLst>
        </c:ser>
        <c:ser>
          <c:idx val="1"/>
          <c:order val="1"/>
          <c:tx>
            <c:strRef>
              <c:f>Trade!$A$52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Trade!$B$52:$C$52</c:f>
              <c:numCache>
                <c:formatCode>0.000000000000000E+00</c:formatCode>
                <c:ptCount val="2"/>
                <c:pt idx="0">
                  <c:v>27641939.099660002</c:v>
                </c:pt>
                <c:pt idx="1">
                  <c:v>29284301.863652501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C-4659-A536-54E24BEE420E}"/>
            </c:ext>
          </c:extLst>
        </c:ser>
        <c:ser>
          <c:idx val="2"/>
          <c:order val="2"/>
          <c:tx>
            <c:strRef>
              <c:f>Trade!$A$53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Trade!$B$53:$C$53</c:f>
              <c:numCache>
                <c:formatCode>0.000000000000000E+00</c:formatCode>
                <c:ptCount val="2"/>
                <c:pt idx="0">
                  <c:v>26527690.755074698</c:v>
                </c:pt>
                <c:pt idx="1">
                  <c:v>27369615.928447202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C-4659-A536-54E24BEE420E}"/>
            </c:ext>
          </c:extLst>
        </c:ser>
        <c:ser>
          <c:idx val="3"/>
          <c:order val="3"/>
          <c:tx>
            <c:strRef>
              <c:f>Trade!$A$54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Trade!$B$54:$C$54</c:f>
              <c:numCache>
                <c:formatCode>0.000000000000000E+00</c:formatCode>
                <c:ptCount val="2"/>
                <c:pt idx="0">
                  <c:v>26554737.627152398</c:v>
                </c:pt>
                <c:pt idx="1">
                  <c:v>29245781.076014601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C-4659-A536-54E24BEE420E}"/>
            </c:ext>
          </c:extLst>
        </c:ser>
        <c:ser>
          <c:idx val="4"/>
          <c:order val="4"/>
          <c:tx>
            <c:strRef>
              <c:f>Trade!$A$55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Trade!$B$50:$C$50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Trade!$B$55:$C$55</c:f>
              <c:numCache>
                <c:formatCode>0.000000000000000E+00</c:formatCode>
                <c:ptCount val="2"/>
                <c:pt idx="0">
                  <c:v>27726352.708345201</c:v>
                </c:pt>
                <c:pt idx="1">
                  <c:v>29059380.9629234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C-4659-A536-54E24BEE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71232"/>
        <c:axId val="1463975552"/>
      </c:barChart>
      <c:catAx>
        <c:axId val="14639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5552"/>
        <c:crosses val="autoZero"/>
        <c:auto val="1"/>
        <c:lblAlgn val="ctr"/>
        <c:lblOffset val="100"/>
        <c:noMultiLvlLbl val="0"/>
      </c:catAx>
      <c:valAx>
        <c:axId val="146397555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123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Capacity!$B$62:$F$62</c:f>
              <c:numCache>
                <c:formatCode>0.00000000000</c:formatCode>
                <c:ptCount val="5"/>
                <c:pt idx="0" formatCode="0.000000000000">
                  <c:v>7867.80615197927</c:v>
                </c:pt>
                <c:pt idx="1">
                  <c:v>14310.9144554997</c:v>
                </c:pt>
                <c:pt idx="2">
                  <c:v>15925.6306639824</c:v>
                </c:pt>
                <c:pt idx="3" formatCode="0.000000000000">
                  <c:v>3494.7455271825202</c:v>
                </c:pt>
                <c:pt idx="4" formatCode="0.000000000000">
                  <c:v>4379.5467598517598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F55-9A7E-018C826159CC}"/>
            </c:ext>
          </c:extLst>
        </c:ser>
        <c:ser>
          <c:idx val="1"/>
          <c:order val="1"/>
          <c:tx>
            <c:strRef>
              <c:f>Capacity!$A$63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Capacity!$B$63:$F$63</c:f>
              <c:numCache>
                <c:formatCode>0.00000000000</c:formatCode>
                <c:ptCount val="5"/>
                <c:pt idx="0" formatCode="0.000000000000">
                  <c:v>7859.3438365974598</c:v>
                </c:pt>
                <c:pt idx="1">
                  <c:v>14345.411046936801</c:v>
                </c:pt>
                <c:pt idx="2">
                  <c:v>15959.218597074199</c:v>
                </c:pt>
                <c:pt idx="3" formatCode="0.000000000000">
                  <c:v>3538.7140746105501</c:v>
                </c:pt>
                <c:pt idx="4" formatCode="0.000000000000">
                  <c:v>4354.5304962872196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1-4F55-9A7E-018C826159CC}"/>
            </c:ext>
          </c:extLst>
        </c:ser>
        <c:ser>
          <c:idx val="2"/>
          <c:order val="2"/>
          <c:tx>
            <c:strRef>
              <c:f>Capacity!$A$64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Capacity!$B$64:$F$64</c:f>
              <c:numCache>
                <c:formatCode>0.00000000000</c:formatCode>
                <c:ptCount val="5"/>
                <c:pt idx="0" formatCode="0.000000000000">
                  <c:v>7799.7737622293498</c:v>
                </c:pt>
                <c:pt idx="1">
                  <c:v>13900.164202218401</c:v>
                </c:pt>
                <c:pt idx="2">
                  <c:v>15140.2677891984</c:v>
                </c:pt>
                <c:pt idx="3" formatCode="0.000000000000">
                  <c:v>3779.3064557975199</c:v>
                </c:pt>
                <c:pt idx="4" formatCode="0.000000000000">
                  <c:v>4975.7876175276097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1-4F55-9A7E-018C826159CC}"/>
            </c:ext>
          </c:extLst>
        </c:ser>
        <c:ser>
          <c:idx val="3"/>
          <c:order val="3"/>
          <c:tx>
            <c:strRef>
              <c:f>Capacity!$A$65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Capacity!$B$65:$F$65</c:f>
              <c:numCache>
                <c:formatCode>0.00000000000</c:formatCode>
                <c:ptCount val="5"/>
                <c:pt idx="0" formatCode="0.000000000000">
                  <c:v>7882.4916612961297</c:v>
                </c:pt>
                <c:pt idx="1">
                  <c:v>14444.0613112758</c:v>
                </c:pt>
                <c:pt idx="2">
                  <c:v>16078.9468682468</c:v>
                </c:pt>
                <c:pt idx="3" formatCode="0.000000000000">
                  <c:v>3641.9936800533801</c:v>
                </c:pt>
                <c:pt idx="4" formatCode="0.000000000000">
                  <c:v>6163.9978880615199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1-4F55-9A7E-018C826159CC}"/>
            </c:ext>
          </c:extLst>
        </c:ser>
        <c:ser>
          <c:idx val="4"/>
          <c:order val="4"/>
          <c:tx>
            <c:strRef>
              <c:f>Capacity!$A$66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Capacity!$B$66:$F$66</c:f>
              <c:numCache>
                <c:formatCode>0.00000000000</c:formatCode>
                <c:ptCount val="5"/>
                <c:pt idx="0" formatCode="0.000000000000">
                  <c:v>7719.1532707801498</c:v>
                </c:pt>
                <c:pt idx="1">
                  <c:v>14389.873369159901</c:v>
                </c:pt>
                <c:pt idx="2">
                  <c:v>15834.118636433601</c:v>
                </c:pt>
                <c:pt idx="3" formatCode="0.000000000000">
                  <c:v>3664.5672379314001</c:v>
                </c:pt>
                <c:pt idx="4" formatCode="0.000000000000">
                  <c:v>4247.7480849183503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1-4F55-9A7E-018C8261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0271"/>
        <c:axId val="47113711"/>
      </c:barChart>
      <c:catAx>
        <c:axId val="4710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13711"/>
        <c:crosses val="autoZero"/>
        <c:auto val="1"/>
        <c:lblAlgn val="ctr"/>
        <c:lblOffset val="100"/>
        <c:noMultiLvlLbl val="0"/>
      </c:catAx>
      <c:valAx>
        <c:axId val="471137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002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Trade!$B$62:$C$62</c:f>
              <c:numCache>
                <c:formatCode>0.000000000000000E+00</c:formatCode>
                <c:ptCount val="2"/>
                <c:pt idx="0">
                  <c:v>25684903.1675421</c:v>
                </c:pt>
                <c:pt idx="1">
                  <c:v>29098029.197986402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3DF-AD01-10509A10988B}"/>
            </c:ext>
          </c:extLst>
        </c:ser>
        <c:ser>
          <c:idx val="1"/>
          <c:order val="1"/>
          <c:tx>
            <c:strRef>
              <c:f>Trade!$A$63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Trade!$B$63:$C$63</c:f>
              <c:numCache>
                <c:formatCode>0.000000000000000E+00</c:formatCode>
                <c:ptCount val="2"/>
                <c:pt idx="0">
                  <c:v>25742679.350399099</c:v>
                </c:pt>
                <c:pt idx="1">
                  <c:v>28419540.1696251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3DF-AD01-10509A10988B}"/>
            </c:ext>
          </c:extLst>
        </c:ser>
        <c:ser>
          <c:idx val="2"/>
          <c:order val="2"/>
          <c:tx>
            <c:strRef>
              <c:f>Trade!$A$64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Trade!$B$64:$C$64</c:f>
              <c:numCache>
                <c:formatCode>0.000000000000000E+00</c:formatCode>
                <c:ptCount val="2"/>
                <c:pt idx="0">
                  <c:v>25631362.403281402</c:v>
                </c:pt>
                <c:pt idx="1">
                  <c:v>27250439.509950299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3DF-AD01-10509A10988B}"/>
            </c:ext>
          </c:extLst>
        </c:ser>
        <c:ser>
          <c:idx val="3"/>
          <c:order val="3"/>
          <c:tx>
            <c:strRef>
              <c:f>Trade!$A$65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Trade!$B$65:$C$65</c:f>
              <c:numCache>
                <c:formatCode>0.000000000000000E+00</c:formatCode>
                <c:ptCount val="2"/>
                <c:pt idx="0">
                  <c:v>25169220.091962501</c:v>
                </c:pt>
                <c:pt idx="1">
                  <c:v>28387360.990208399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3DF-AD01-10509A10988B}"/>
            </c:ext>
          </c:extLst>
        </c:ser>
        <c:ser>
          <c:idx val="4"/>
          <c:order val="4"/>
          <c:tx>
            <c:strRef>
              <c:f>Trade!$A$66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Trade!$B$61:$C$61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Trade!$B$66:$C$66</c:f>
              <c:numCache>
                <c:formatCode>0.000000000000000E+00</c:formatCode>
                <c:ptCount val="2"/>
                <c:pt idx="0">
                  <c:v>25850196.2407143</c:v>
                </c:pt>
                <c:pt idx="1">
                  <c:v>28310435.767855398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3DF-AD01-10509A10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57472"/>
        <c:axId val="1463848352"/>
      </c:barChart>
      <c:catAx>
        <c:axId val="1463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48352"/>
        <c:crosses val="autoZero"/>
        <c:auto val="1"/>
        <c:lblAlgn val="ctr"/>
        <c:lblOffset val="100"/>
        <c:noMultiLvlLbl val="0"/>
      </c:catAx>
      <c:valAx>
        <c:axId val="146384835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5747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Trade!$B$73:$C$73</c:f>
              <c:numCache>
                <c:formatCode>0.000000000000000E+00</c:formatCode>
                <c:ptCount val="2"/>
                <c:pt idx="0">
                  <c:v>25841190.345008999</c:v>
                </c:pt>
                <c:pt idx="1">
                  <c:v>29339127.8183841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E-4971-826B-4D5B169A1207}"/>
            </c:ext>
          </c:extLst>
        </c:ser>
        <c:ser>
          <c:idx val="1"/>
          <c:order val="1"/>
          <c:tx>
            <c:strRef>
              <c:f>Trade!$A$74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Trade!$B$74:$C$74</c:f>
              <c:numCache>
                <c:formatCode>0.000000000000000E+00</c:formatCode>
                <c:ptCount val="2"/>
                <c:pt idx="0">
                  <c:v>25872020.998332798</c:v>
                </c:pt>
                <c:pt idx="1">
                  <c:v>28650317.386461899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E-4971-826B-4D5B169A1207}"/>
            </c:ext>
          </c:extLst>
        </c:ser>
        <c:ser>
          <c:idx val="2"/>
          <c:order val="2"/>
          <c:tx>
            <c:strRef>
              <c:f>Trade!$A$75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Trade!$B$75:$C$75</c:f>
              <c:numCache>
                <c:formatCode>0.000000000000000E+00</c:formatCode>
                <c:ptCount val="2"/>
                <c:pt idx="0">
                  <c:v>25595240.056070499</c:v>
                </c:pt>
                <c:pt idx="1">
                  <c:v>27519526.307525001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E-4971-826B-4D5B169A1207}"/>
            </c:ext>
          </c:extLst>
        </c:ser>
        <c:ser>
          <c:idx val="3"/>
          <c:order val="3"/>
          <c:tx>
            <c:strRef>
              <c:f>Trade!$A$76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Trade!$B$76:$C$76</c:f>
              <c:numCache>
                <c:formatCode>0.000000000000000E+00</c:formatCode>
                <c:ptCount val="2"/>
                <c:pt idx="0">
                  <c:v>25116635.6073208</c:v>
                </c:pt>
                <c:pt idx="1">
                  <c:v>28753785.564106598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E-4971-826B-4D5B169A1207}"/>
            </c:ext>
          </c:extLst>
        </c:ser>
        <c:ser>
          <c:idx val="4"/>
          <c:order val="4"/>
          <c:tx>
            <c:strRef>
              <c:f>Trade!$A$77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Trade!$B$72:$C$72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Trade!$B$77:$C$77</c:f>
              <c:numCache>
                <c:formatCode>0.000000000000000E+00</c:formatCode>
                <c:ptCount val="2"/>
                <c:pt idx="0">
                  <c:v>25971442.2257207</c:v>
                </c:pt>
                <c:pt idx="1">
                  <c:v>28571248.333728999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E-4971-826B-4D5B169A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68992"/>
        <c:axId val="1463863712"/>
      </c:barChart>
      <c:catAx>
        <c:axId val="14638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63712"/>
        <c:crosses val="autoZero"/>
        <c:auto val="1"/>
        <c:lblAlgn val="ctr"/>
        <c:lblOffset val="100"/>
        <c:noMultiLvlLbl val="0"/>
      </c:catAx>
      <c:valAx>
        <c:axId val="146386371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86899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Trade!$B$84:$C$84</c:f>
              <c:numCache>
                <c:formatCode>0.000000000000000E+00</c:formatCode>
                <c:ptCount val="2"/>
                <c:pt idx="0">
                  <c:v>26250889.323033798</c:v>
                </c:pt>
                <c:pt idx="1">
                  <c:v>29768885.564584501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DBF-AC40-7509B319CC64}"/>
            </c:ext>
          </c:extLst>
        </c:ser>
        <c:ser>
          <c:idx val="1"/>
          <c:order val="1"/>
          <c:tx>
            <c:strRef>
              <c:f>Trade!$A$85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Trade!$B$85:$C$85</c:f>
              <c:numCache>
                <c:formatCode>0.000000000000000E+00</c:formatCode>
                <c:ptCount val="2"/>
                <c:pt idx="0">
                  <c:v>26251914.924026001</c:v>
                </c:pt>
                <c:pt idx="1">
                  <c:v>29091745.3932776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4DBF-AC40-7509B319CC64}"/>
            </c:ext>
          </c:extLst>
        </c:ser>
        <c:ser>
          <c:idx val="2"/>
          <c:order val="2"/>
          <c:tx>
            <c:strRef>
              <c:f>Trade!$A$86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Trade!$B$86:$C$86</c:f>
              <c:numCache>
                <c:formatCode>0.000000000000000E+00</c:formatCode>
                <c:ptCount val="2"/>
                <c:pt idx="0">
                  <c:v>25667135.3717971</c:v>
                </c:pt>
                <c:pt idx="1">
                  <c:v>27677767.527839601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4DBF-AC40-7509B319CC64}"/>
            </c:ext>
          </c:extLst>
        </c:ser>
        <c:ser>
          <c:idx val="3"/>
          <c:order val="3"/>
          <c:tx>
            <c:strRef>
              <c:f>Trade!$A$87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Trade!$B$87:$C$87</c:f>
              <c:numCache>
                <c:formatCode>0.000000000000000E+00</c:formatCode>
                <c:ptCount val="2"/>
                <c:pt idx="0">
                  <c:v>25177427.045028798</c:v>
                </c:pt>
                <c:pt idx="1">
                  <c:v>29146799.565684199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4DBF-AC40-7509B319CC64}"/>
            </c:ext>
          </c:extLst>
        </c:ser>
        <c:ser>
          <c:idx val="4"/>
          <c:order val="4"/>
          <c:tx>
            <c:strRef>
              <c:f>Trade!$A$88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Trade!$B$83:$C$83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Trade!$B$88:$C$88</c:f>
              <c:numCache>
                <c:formatCode>0.000000000000000E+00</c:formatCode>
                <c:ptCount val="2"/>
                <c:pt idx="0">
                  <c:v>26391989.3835022</c:v>
                </c:pt>
                <c:pt idx="1">
                  <c:v>28978782.015816201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1-4DBF-AC40-7509B319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72192"/>
        <c:axId val="1463972672"/>
      </c:barChart>
      <c:catAx>
        <c:axId val="14639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2672"/>
        <c:crosses val="autoZero"/>
        <c:auto val="1"/>
        <c:lblAlgn val="ctr"/>
        <c:lblOffset val="100"/>
        <c:noMultiLvlLbl val="0"/>
      </c:catAx>
      <c:valAx>
        <c:axId val="1463972672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6397219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Trade!$B$95:$C$95</c:f>
              <c:numCache>
                <c:formatCode>0.000000000000000E+00</c:formatCode>
                <c:ptCount val="2"/>
                <c:pt idx="0">
                  <c:v>26652285.052577</c:v>
                </c:pt>
                <c:pt idx="1">
                  <c:v>29978815.229330499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4935-8B10-2AD0EFFFCAED}"/>
            </c:ext>
          </c:extLst>
        </c:ser>
        <c:ser>
          <c:idx val="1"/>
          <c:order val="1"/>
          <c:tx>
            <c:strRef>
              <c:f>Trade!$A$96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Trade!$B$96:$C$96</c:f>
              <c:numCache>
                <c:formatCode>0.000000000000000E+00</c:formatCode>
                <c:ptCount val="2"/>
                <c:pt idx="0">
                  <c:v>26602185.330622301</c:v>
                </c:pt>
                <c:pt idx="1">
                  <c:v>29504325.974057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5-4935-8B10-2AD0EFFFCAED}"/>
            </c:ext>
          </c:extLst>
        </c:ser>
        <c:ser>
          <c:idx val="2"/>
          <c:order val="2"/>
          <c:tx>
            <c:strRef>
              <c:f>Trade!$A$97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Trade!$B$97:$C$97</c:f>
              <c:numCache>
                <c:formatCode>0.000000000000000E+00</c:formatCode>
                <c:ptCount val="2"/>
                <c:pt idx="0">
                  <c:v>25684833.710554</c:v>
                </c:pt>
                <c:pt idx="1">
                  <c:v>27879599.904431399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5-4935-8B10-2AD0EFFFCAED}"/>
            </c:ext>
          </c:extLst>
        </c:ser>
        <c:ser>
          <c:idx val="3"/>
          <c:order val="3"/>
          <c:tx>
            <c:strRef>
              <c:f>Trade!$A$98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Trade!$B$98:$C$98</c:f>
              <c:numCache>
                <c:formatCode>0.000000000000000E+00</c:formatCode>
                <c:ptCount val="2"/>
                <c:pt idx="0">
                  <c:v>25457003.0300924</c:v>
                </c:pt>
                <c:pt idx="1">
                  <c:v>29528774.161315698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5-4935-8B10-2AD0EFFFCAED}"/>
            </c:ext>
          </c:extLst>
        </c:ser>
        <c:ser>
          <c:idx val="4"/>
          <c:order val="4"/>
          <c:tx>
            <c:strRef>
              <c:f>Trade!$A$99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Trade!$B$94:$C$94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Trade!$B$99:$C$99</c:f>
              <c:numCache>
                <c:formatCode>0.000000000000000E+00</c:formatCode>
                <c:ptCount val="2"/>
                <c:pt idx="0">
                  <c:v>26771156.359559398</c:v>
                </c:pt>
                <c:pt idx="1">
                  <c:v>29313463.825269699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5-4935-8B10-2AD0EFFF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621424"/>
        <c:axId val="490622864"/>
      </c:barChart>
      <c:catAx>
        <c:axId val="4906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0622864"/>
        <c:crosses val="autoZero"/>
        <c:auto val="1"/>
        <c:lblAlgn val="ctr"/>
        <c:lblOffset val="100"/>
        <c:noMultiLvlLbl val="0"/>
      </c:catAx>
      <c:valAx>
        <c:axId val="490622864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0621424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Trade!$B$106:$C$106</c:f>
              <c:numCache>
                <c:formatCode>0.000000000000000E+00</c:formatCode>
                <c:ptCount val="2"/>
                <c:pt idx="0">
                  <c:v>25369932.0309885</c:v>
                </c:pt>
                <c:pt idx="1">
                  <c:v>29041935.8510563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E03-963D-D26670936B83}"/>
            </c:ext>
          </c:extLst>
        </c:ser>
        <c:ser>
          <c:idx val="1"/>
          <c:order val="1"/>
          <c:tx>
            <c:strRef>
              <c:f>Trade!$A$107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Trade!$B$107:$C$107</c:f>
              <c:numCache>
                <c:formatCode>0.000000000000000E+00</c:formatCode>
                <c:ptCount val="2"/>
                <c:pt idx="0">
                  <c:v>25517557.0307918</c:v>
                </c:pt>
                <c:pt idx="1">
                  <c:v>28235214.341363698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9-4E03-963D-D26670936B83}"/>
            </c:ext>
          </c:extLst>
        </c:ser>
        <c:ser>
          <c:idx val="2"/>
          <c:order val="2"/>
          <c:tx>
            <c:strRef>
              <c:f>Trade!$A$108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Trade!$B$108:$C$108</c:f>
              <c:numCache>
                <c:formatCode>0.000000000000000E+00</c:formatCode>
                <c:ptCount val="2"/>
                <c:pt idx="0">
                  <c:v>25486137.914214399</c:v>
                </c:pt>
                <c:pt idx="1">
                  <c:v>27211829.9984079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9-4E03-963D-D26670936B83}"/>
            </c:ext>
          </c:extLst>
        </c:ser>
        <c:ser>
          <c:idx val="3"/>
          <c:order val="3"/>
          <c:tx>
            <c:strRef>
              <c:f>Trade!$A$109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Trade!$B$109:$C$109</c:f>
              <c:numCache>
                <c:formatCode>0.000000000000000E+00</c:formatCode>
                <c:ptCount val="2"/>
                <c:pt idx="0">
                  <c:v>25165326.194184698</c:v>
                </c:pt>
                <c:pt idx="1">
                  <c:v>28099600.963509601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9-4E03-963D-D26670936B83}"/>
            </c:ext>
          </c:extLst>
        </c:ser>
        <c:ser>
          <c:idx val="4"/>
          <c:order val="4"/>
          <c:tx>
            <c:strRef>
              <c:f>Trade!$A$110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Trade!$B$105:$C$105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Trade!$B$110:$C$110</c:f>
              <c:numCache>
                <c:formatCode>0.000000000000000E+00</c:formatCode>
                <c:ptCount val="2"/>
                <c:pt idx="0">
                  <c:v>25625690.715753999</c:v>
                </c:pt>
                <c:pt idx="1">
                  <c:v>28139865.79586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9-4E03-963D-D2667093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53680"/>
        <c:axId val="1567865680"/>
      </c:barChart>
      <c:catAx>
        <c:axId val="15678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65680"/>
        <c:crosses val="autoZero"/>
        <c:auto val="1"/>
        <c:lblAlgn val="ctr"/>
        <c:lblOffset val="100"/>
        <c:noMultiLvlLbl val="0"/>
      </c:catAx>
      <c:valAx>
        <c:axId val="156786568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5368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Trade!$B$117:$C$117</c:f>
              <c:numCache>
                <c:formatCode>0.000000000000000E+00</c:formatCode>
                <c:ptCount val="2"/>
                <c:pt idx="0">
                  <c:v>25439463.349587001</c:v>
                </c:pt>
                <c:pt idx="1">
                  <c:v>29066394.102901001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846-8299-726109C4B901}"/>
            </c:ext>
          </c:extLst>
        </c:ser>
        <c:ser>
          <c:idx val="1"/>
          <c:order val="1"/>
          <c:tx>
            <c:strRef>
              <c:f>Trade!$A$118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Trade!$B$118:$C$118</c:f>
              <c:numCache>
                <c:formatCode>0.000000000000000E+00</c:formatCode>
                <c:ptCount val="2"/>
                <c:pt idx="0">
                  <c:v>25569216.589131098</c:v>
                </c:pt>
                <c:pt idx="1">
                  <c:v>28288563.6056729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9-4846-8299-726109C4B901}"/>
            </c:ext>
          </c:extLst>
        </c:ser>
        <c:ser>
          <c:idx val="2"/>
          <c:order val="2"/>
          <c:tx>
            <c:strRef>
              <c:f>Trade!$A$119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Trade!$B$119:$C$119</c:f>
              <c:numCache>
                <c:formatCode>0.000000000000000E+00</c:formatCode>
                <c:ptCount val="2"/>
                <c:pt idx="0">
                  <c:v>25490287.745351698</c:v>
                </c:pt>
                <c:pt idx="1">
                  <c:v>27246752.593088299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9-4846-8299-726109C4B901}"/>
            </c:ext>
          </c:extLst>
        </c:ser>
        <c:ser>
          <c:idx val="3"/>
          <c:order val="3"/>
          <c:tx>
            <c:strRef>
              <c:f>Trade!$A$120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Trade!$B$120:$C$120</c:f>
              <c:numCache>
                <c:formatCode>0.000000000000000E+00</c:formatCode>
                <c:ptCount val="2"/>
                <c:pt idx="0">
                  <c:v>25229371.0809437</c:v>
                </c:pt>
                <c:pt idx="1">
                  <c:v>28102548.591444299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9-4846-8299-726109C4B901}"/>
            </c:ext>
          </c:extLst>
        </c:ser>
        <c:ser>
          <c:idx val="4"/>
          <c:order val="4"/>
          <c:tx>
            <c:strRef>
              <c:f>Trade!$A$121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Trade!$B$116:$C$116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Trade!$B$121:$C$121</c:f>
              <c:numCache>
                <c:formatCode>0.000000000000000E+00</c:formatCode>
                <c:ptCount val="2"/>
                <c:pt idx="0">
                  <c:v>25675706.777978599</c:v>
                </c:pt>
                <c:pt idx="1">
                  <c:v>28185282.218256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9-4846-8299-726109C4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478527"/>
        <c:axId val="1376481887"/>
      </c:barChart>
      <c:catAx>
        <c:axId val="13764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6481887"/>
        <c:crosses val="autoZero"/>
        <c:auto val="1"/>
        <c:lblAlgn val="ctr"/>
        <c:lblOffset val="100"/>
        <c:noMultiLvlLbl val="0"/>
      </c:catAx>
      <c:valAx>
        <c:axId val="1376481887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6478527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Trade!$B$128:$C$128</c:f>
              <c:numCache>
                <c:formatCode>0.000000000000000E+00</c:formatCode>
                <c:ptCount val="2"/>
                <c:pt idx="0">
                  <c:v>25760888.0901003</c:v>
                </c:pt>
                <c:pt idx="1">
                  <c:v>29244414.657227401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B-4A91-9E64-B59FFD110608}"/>
            </c:ext>
          </c:extLst>
        </c:ser>
        <c:ser>
          <c:idx val="1"/>
          <c:order val="1"/>
          <c:tx>
            <c:strRef>
              <c:f>Trade!$A$129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Trade!$B$129:$C$129</c:f>
              <c:numCache>
                <c:formatCode>0.000000000000000E+00</c:formatCode>
                <c:ptCount val="2"/>
                <c:pt idx="0">
                  <c:v>25891198.137033999</c:v>
                </c:pt>
                <c:pt idx="1">
                  <c:v>28438848.940463401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B-4A91-9E64-B59FFD110608}"/>
            </c:ext>
          </c:extLst>
        </c:ser>
        <c:ser>
          <c:idx val="2"/>
          <c:order val="2"/>
          <c:tx>
            <c:strRef>
              <c:f>Trade!$A$130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Trade!$B$130:$C$130</c:f>
              <c:numCache>
                <c:formatCode>0.000000000000000E+00</c:formatCode>
                <c:ptCount val="2"/>
                <c:pt idx="0">
                  <c:v>25681140.863513499</c:v>
                </c:pt>
                <c:pt idx="1">
                  <c:v>27179027.523714501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B-4A91-9E64-B59FFD110608}"/>
            </c:ext>
          </c:extLst>
        </c:ser>
        <c:ser>
          <c:idx val="3"/>
          <c:order val="3"/>
          <c:tx>
            <c:strRef>
              <c:f>Trade!$A$131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Trade!$B$131:$C$131</c:f>
              <c:numCache>
                <c:formatCode>0.000000000000000E+00</c:formatCode>
                <c:ptCount val="2"/>
                <c:pt idx="0">
                  <c:v>25228753.795772899</c:v>
                </c:pt>
                <c:pt idx="1">
                  <c:v>28408828.532508899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B-4A91-9E64-B59FFD110608}"/>
            </c:ext>
          </c:extLst>
        </c:ser>
        <c:ser>
          <c:idx val="4"/>
          <c:order val="4"/>
          <c:tx>
            <c:strRef>
              <c:f>Trade!$A$132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Trade!$B$127:$C$127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Trade!$B$132:$C$132</c:f>
              <c:numCache>
                <c:formatCode>0.000000000000000E+00</c:formatCode>
                <c:ptCount val="2"/>
                <c:pt idx="0">
                  <c:v>25960331.582777299</c:v>
                </c:pt>
                <c:pt idx="1">
                  <c:v>28362979.560576499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B-4A91-9E64-B59FFD11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94576"/>
        <c:axId val="1875901296"/>
      </c:barChart>
      <c:catAx>
        <c:axId val="18758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01296"/>
        <c:crosses val="autoZero"/>
        <c:auto val="1"/>
        <c:lblAlgn val="ctr"/>
        <c:lblOffset val="100"/>
        <c:noMultiLvlLbl val="0"/>
      </c:catAx>
      <c:valAx>
        <c:axId val="1875901296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94576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Trade!$B$139:$C$139</c:f>
              <c:numCache>
                <c:formatCode>0.000000000000000E+00</c:formatCode>
                <c:ptCount val="2"/>
                <c:pt idx="0">
                  <c:v>27581818.557990599</c:v>
                </c:pt>
                <c:pt idx="1">
                  <c:v>30400442.707573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0E0-B0C7-005C1D6096B3}"/>
            </c:ext>
          </c:extLst>
        </c:ser>
        <c:ser>
          <c:idx val="1"/>
          <c:order val="1"/>
          <c:tx>
            <c:strRef>
              <c:f>Trade!$A$140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Trade!$B$140:$C$140</c:f>
              <c:numCache>
                <c:formatCode>0.000000000000000E+00</c:formatCode>
                <c:ptCount val="2"/>
                <c:pt idx="0">
                  <c:v>27564419.522117499</c:v>
                </c:pt>
                <c:pt idx="1">
                  <c:v>29891255.1316856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0E0-B0C7-005C1D6096B3}"/>
            </c:ext>
          </c:extLst>
        </c:ser>
        <c:ser>
          <c:idx val="2"/>
          <c:order val="2"/>
          <c:tx>
            <c:strRef>
              <c:f>Trade!$A$141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Trade!$B$141:$C$141</c:f>
              <c:numCache>
                <c:formatCode>0.000000000000000E+00</c:formatCode>
                <c:ptCount val="2"/>
                <c:pt idx="0">
                  <c:v>26808163.278066099</c:v>
                </c:pt>
                <c:pt idx="1">
                  <c:v>27858461.348552801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0E0-B0C7-005C1D6096B3}"/>
            </c:ext>
          </c:extLst>
        </c:ser>
        <c:ser>
          <c:idx val="3"/>
          <c:order val="3"/>
          <c:tx>
            <c:strRef>
              <c:f>Trade!$A$142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Trade!$B$142:$C$142</c:f>
              <c:numCache>
                <c:formatCode>0.000000000000000E+00</c:formatCode>
                <c:ptCount val="2"/>
                <c:pt idx="0">
                  <c:v>26619042.230723001</c:v>
                </c:pt>
                <c:pt idx="1">
                  <c:v>30115498.729241401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8-40E0-B0C7-005C1D6096B3}"/>
            </c:ext>
          </c:extLst>
        </c:ser>
        <c:ser>
          <c:idx val="4"/>
          <c:order val="4"/>
          <c:tx>
            <c:strRef>
              <c:f>Trade!$A$143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Trade!$B$138:$C$138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Trade!$B$143:$C$143</c:f>
              <c:numCache>
                <c:formatCode>0.000000000000000E+00</c:formatCode>
                <c:ptCount val="2"/>
                <c:pt idx="0">
                  <c:v>27530588.637405101</c:v>
                </c:pt>
                <c:pt idx="1">
                  <c:v>29918801.370654099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8-40E0-B0C7-005C1D60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26800"/>
        <c:axId val="709825360"/>
      </c:barChart>
      <c:catAx>
        <c:axId val="7098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9825360"/>
        <c:crosses val="autoZero"/>
        <c:auto val="1"/>
        <c:lblAlgn val="ctr"/>
        <c:lblOffset val="100"/>
        <c:noMultiLvlLbl val="0"/>
      </c:catAx>
      <c:valAx>
        <c:axId val="70982536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982680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Trade!$B$150:$C$150</c:f>
              <c:numCache>
                <c:formatCode>0.000000000000000E+00</c:formatCode>
                <c:ptCount val="2"/>
                <c:pt idx="0">
                  <c:v>27058188.456847601</c:v>
                </c:pt>
                <c:pt idx="1">
                  <c:v>28891289.599971499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5-40EE-AD0F-2179C026BED2}"/>
            </c:ext>
          </c:extLst>
        </c:ser>
        <c:ser>
          <c:idx val="1"/>
          <c:order val="1"/>
          <c:tx>
            <c:strRef>
              <c:f>Trade!$A$151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Trade!$B$151:$C$151</c:f>
              <c:numCache>
                <c:formatCode>0.000000000000000E+00</c:formatCode>
                <c:ptCount val="2"/>
                <c:pt idx="0">
                  <c:v>27085128.449073199</c:v>
                </c:pt>
                <c:pt idx="1">
                  <c:v>28384525.181162801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5-40EE-AD0F-2179C026BED2}"/>
            </c:ext>
          </c:extLst>
        </c:ser>
        <c:ser>
          <c:idx val="2"/>
          <c:order val="2"/>
          <c:tx>
            <c:strRef>
              <c:f>Trade!$A$152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Trade!$B$152:$C$152</c:f>
              <c:numCache>
                <c:formatCode>0.000000000000000E+00</c:formatCode>
                <c:ptCount val="2"/>
                <c:pt idx="0">
                  <c:v>25613375.873318199</c:v>
                </c:pt>
                <c:pt idx="1">
                  <c:v>27046211.143991102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5-40EE-AD0F-2179C026BED2}"/>
            </c:ext>
          </c:extLst>
        </c:ser>
        <c:ser>
          <c:idx val="3"/>
          <c:order val="3"/>
          <c:tx>
            <c:strRef>
              <c:f>Trade!$A$153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Trade!$B$153:$C$153</c:f>
              <c:numCache>
                <c:formatCode>0.000000000000000E+00</c:formatCode>
                <c:ptCount val="2"/>
                <c:pt idx="0">
                  <c:v>25516465.493226301</c:v>
                </c:pt>
                <c:pt idx="1">
                  <c:v>28583451.044198502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5-40EE-AD0F-2179C026BED2}"/>
            </c:ext>
          </c:extLst>
        </c:ser>
        <c:ser>
          <c:idx val="4"/>
          <c:order val="4"/>
          <c:tx>
            <c:strRef>
              <c:f>Trade!$A$154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Trade!$B$149:$C$149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Trade!$B$154:$C$154</c:f>
              <c:numCache>
                <c:formatCode>0.000000000000000E+00</c:formatCode>
                <c:ptCount val="2"/>
                <c:pt idx="0">
                  <c:v>27102448.677017</c:v>
                </c:pt>
                <c:pt idx="1">
                  <c:v>28163997.520399202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5-40EE-AD0F-2179C026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91999"/>
        <c:axId val="535790559"/>
      </c:barChart>
      <c:catAx>
        <c:axId val="5357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90559"/>
        <c:crosses val="autoZero"/>
        <c:auto val="1"/>
        <c:lblAlgn val="ctr"/>
        <c:lblOffset val="100"/>
        <c:noMultiLvlLbl val="0"/>
      </c:catAx>
      <c:valAx>
        <c:axId val="535790559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9199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Trade!$B$161:$C$161</c:f>
              <c:numCache>
                <c:formatCode>0.000000000000000E+00</c:formatCode>
                <c:ptCount val="2"/>
                <c:pt idx="0">
                  <c:v>27661794.080920301</c:v>
                </c:pt>
                <c:pt idx="1">
                  <c:v>29575316.551546201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0-4BFB-926C-81B2716236D3}"/>
            </c:ext>
          </c:extLst>
        </c:ser>
        <c:ser>
          <c:idx val="1"/>
          <c:order val="1"/>
          <c:tx>
            <c:strRef>
              <c:f>Trade!$A$162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Trade!$B$162:$C$162</c:f>
              <c:numCache>
                <c:formatCode>0.000000000000000E+00</c:formatCode>
                <c:ptCount val="2"/>
                <c:pt idx="0">
                  <c:v>27653425.554992799</c:v>
                </c:pt>
                <c:pt idx="1">
                  <c:v>29303682.371381499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0-4BFB-926C-81B2716236D3}"/>
            </c:ext>
          </c:extLst>
        </c:ser>
        <c:ser>
          <c:idx val="2"/>
          <c:order val="2"/>
          <c:tx>
            <c:strRef>
              <c:f>Trade!$A$163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Trade!$B$163:$C$163</c:f>
              <c:numCache>
                <c:formatCode>0.000000000000000E+00</c:formatCode>
                <c:ptCount val="2"/>
                <c:pt idx="0">
                  <c:v>26578271.546884999</c:v>
                </c:pt>
                <c:pt idx="1">
                  <c:v>27375820.800886299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0-4BFB-926C-81B2716236D3}"/>
            </c:ext>
          </c:extLst>
        </c:ser>
        <c:ser>
          <c:idx val="3"/>
          <c:order val="3"/>
          <c:tx>
            <c:strRef>
              <c:f>Trade!$A$164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Trade!$B$164:$C$164</c:f>
              <c:numCache>
                <c:formatCode>0.000000000000000E+00</c:formatCode>
                <c:ptCount val="2"/>
                <c:pt idx="0">
                  <c:v>26610898.723689102</c:v>
                </c:pt>
                <c:pt idx="1">
                  <c:v>29231806.388478599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0-4BFB-926C-81B2716236D3}"/>
            </c:ext>
          </c:extLst>
        </c:ser>
        <c:ser>
          <c:idx val="4"/>
          <c:order val="4"/>
          <c:tx>
            <c:strRef>
              <c:f>Trade!$A$165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Trade!$B$160:$C$160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Trade!$B$165:$C$165</c:f>
              <c:numCache>
                <c:formatCode>0.000000000000000E+00</c:formatCode>
                <c:ptCount val="2"/>
                <c:pt idx="0">
                  <c:v>27747289.3246313</c:v>
                </c:pt>
                <c:pt idx="1">
                  <c:v>29093060.490959998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0-4BFB-926C-81B27162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42431"/>
        <c:axId val="1035021311"/>
      </c:barChart>
      <c:catAx>
        <c:axId val="10350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21311"/>
        <c:crosses val="autoZero"/>
        <c:auto val="1"/>
        <c:lblAlgn val="ctr"/>
        <c:lblOffset val="100"/>
        <c:noMultiLvlLbl val="0"/>
      </c:catAx>
      <c:valAx>
        <c:axId val="1035021311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4243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Capacity!$B$62:$H$62</c15:sqref>
                  </c15:fullRef>
                </c:ext>
              </c:extLst>
              <c:f>Capacity!$G$62:$H$62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F0A-8B42-E1787D3BC55A}"/>
            </c:ext>
          </c:extLst>
        </c:ser>
        <c:ser>
          <c:idx val="1"/>
          <c:order val="1"/>
          <c:tx>
            <c:strRef>
              <c:f>Capacity!$A$63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Capacity!$B$63:$H$63</c15:sqref>
                  </c15:fullRef>
                </c:ext>
              </c:extLst>
              <c:f>Capacity!$G$63:$H$63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F0A-8B42-E1787D3BC55A}"/>
            </c:ext>
          </c:extLst>
        </c:ser>
        <c:ser>
          <c:idx val="2"/>
          <c:order val="2"/>
          <c:tx>
            <c:strRef>
              <c:f>Capacity!$A$64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Capacity!$B$64:$H$64</c15:sqref>
                  </c15:fullRef>
                </c:ext>
              </c:extLst>
              <c:f>Capacity!$G$64:$H$64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F-4F0A-8B42-E1787D3BC55A}"/>
            </c:ext>
          </c:extLst>
        </c:ser>
        <c:ser>
          <c:idx val="3"/>
          <c:order val="3"/>
          <c:tx>
            <c:strRef>
              <c:f>Capacity!$A$65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Capacity!$B$65:$H$65</c15:sqref>
                  </c15:fullRef>
                </c:ext>
              </c:extLst>
              <c:f>Capacity!$G$65:$H$65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F-4F0A-8B42-E1787D3BC55A}"/>
            </c:ext>
          </c:extLst>
        </c:ser>
        <c:ser>
          <c:idx val="4"/>
          <c:order val="4"/>
          <c:tx>
            <c:strRef>
              <c:f>Capacity!$A$66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Capacity!$B$61:$H$61</c15:sqref>
                  </c15:fullRef>
                </c:ext>
              </c:extLst>
              <c:f>Capacity!$G$61:$H$61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Capacity!$B$66:$H$66</c15:sqref>
                  </c15:fullRef>
                </c:ext>
              </c:extLst>
              <c:f>Capacity!$G$66:$H$66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F-4F0A-8B42-E1787D3B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04159"/>
        <c:axId val="176103679"/>
      </c:barChart>
      <c:catAx>
        <c:axId val="1761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103679"/>
        <c:crosses val="autoZero"/>
        <c:auto val="1"/>
        <c:lblAlgn val="ctr"/>
        <c:lblOffset val="100"/>
        <c:noMultiLvlLbl val="0"/>
      </c:catAx>
      <c:valAx>
        <c:axId val="17610367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610415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Trade!$B$172:$C$172</c:f>
              <c:numCache>
                <c:formatCode>0.000000000000000E+00</c:formatCode>
                <c:ptCount val="2"/>
                <c:pt idx="0">
                  <c:v>27277206.5088332</c:v>
                </c:pt>
                <c:pt idx="1">
                  <c:v>29073479.335320201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E-4DA7-9A68-7B4AC834057B}"/>
            </c:ext>
          </c:extLst>
        </c:ser>
        <c:ser>
          <c:idx val="1"/>
          <c:order val="1"/>
          <c:tx>
            <c:strRef>
              <c:f>Trade!$A$173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Trade!$B$173:$C$173</c:f>
              <c:numCache>
                <c:formatCode>0.000000000000000E+00</c:formatCode>
                <c:ptCount val="2"/>
                <c:pt idx="0">
                  <c:v>27302549.371839099</c:v>
                </c:pt>
                <c:pt idx="1">
                  <c:v>28654848.092104901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E-4DA7-9A68-7B4AC834057B}"/>
            </c:ext>
          </c:extLst>
        </c:ser>
        <c:ser>
          <c:idx val="2"/>
          <c:order val="2"/>
          <c:tx>
            <c:strRef>
              <c:f>Trade!$A$174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Trade!$B$174:$C$174</c:f>
              <c:numCache>
                <c:formatCode>0.000000000000000E+00</c:formatCode>
                <c:ptCount val="2"/>
                <c:pt idx="0">
                  <c:v>25760389.239611398</c:v>
                </c:pt>
                <c:pt idx="1">
                  <c:v>27344614.073691498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E-4DA7-9A68-7B4AC834057B}"/>
            </c:ext>
          </c:extLst>
        </c:ser>
        <c:ser>
          <c:idx val="3"/>
          <c:order val="3"/>
          <c:tx>
            <c:strRef>
              <c:f>Trade!$A$175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Trade!$B$175:$C$175</c:f>
              <c:numCache>
                <c:formatCode>0.000000000000000E+00</c:formatCode>
                <c:ptCount val="2"/>
                <c:pt idx="0">
                  <c:v>25652334.6274914</c:v>
                </c:pt>
                <c:pt idx="1">
                  <c:v>28783394.497848298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E-4DA7-9A68-7B4AC834057B}"/>
            </c:ext>
          </c:extLst>
        </c:ser>
        <c:ser>
          <c:idx val="4"/>
          <c:order val="4"/>
          <c:tx>
            <c:strRef>
              <c:f>Trade!$A$176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Trade!$B$171:$C$171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Trade!$B$176:$C$176</c:f>
              <c:numCache>
                <c:formatCode>0.000000000000000E+00</c:formatCode>
                <c:ptCount val="2"/>
                <c:pt idx="0">
                  <c:v>27305543.292743102</c:v>
                </c:pt>
                <c:pt idx="1">
                  <c:v>28474768.198765598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E-4DA7-9A68-7B4AC834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801280"/>
        <c:axId val="1626802240"/>
      </c:barChart>
      <c:catAx>
        <c:axId val="16268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802240"/>
        <c:crosses val="autoZero"/>
        <c:auto val="1"/>
        <c:lblAlgn val="ctr"/>
        <c:lblOffset val="100"/>
        <c:noMultiLvlLbl val="0"/>
      </c:catAx>
      <c:valAx>
        <c:axId val="162680224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80128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Trade!$B$183:$C$183</c:f>
              <c:numCache>
                <c:formatCode>0.000000000000000E+00</c:formatCode>
                <c:ptCount val="2"/>
                <c:pt idx="0">
                  <c:v>28417713.049746599</c:v>
                </c:pt>
                <c:pt idx="1">
                  <c:v>29946512.6694928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6AD-9518-76F293378A2E}"/>
            </c:ext>
          </c:extLst>
        </c:ser>
        <c:ser>
          <c:idx val="1"/>
          <c:order val="1"/>
          <c:tx>
            <c:strRef>
              <c:f>Trade!$A$184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Trade!$B$184:$C$184</c:f>
              <c:numCache>
                <c:formatCode>0.000000000000000E+00</c:formatCode>
                <c:ptCount val="2"/>
                <c:pt idx="0">
                  <c:v>28353332.963226199</c:v>
                </c:pt>
                <c:pt idx="1">
                  <c:v>29731571.081961401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6AD-9518-76F293378A2E}"/>
            </c:ext>
          </c:extLst>
        </c:ser>
        <c:ser>
          <c:idx val="2"/>
          <c:order val="2"/>
          <c:tx>
            <c:strRef>
              <c:f>Trade!$A$185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Trade!$B$185:$C$185</c:f>
              <c:numCache>
                <c:formatCode>0.000000000000000E+00</c:formatCode>
                <c:ptCount val="2"/>
                <c:pt idx="0">
                  <c:v>27330852.949498501</c:v>
                </c:pt>
                <c:pt idx="1">
                  <c:v>27339309.5099818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2-46AD-9518-76F293378A2E}"/>
            </c:ext>
          </c:extLst>
        </c:ser>
        <c:ser>
          <c:idx val="3"/>
          <c:order val="3"/>
          <c:tx>
            <c:strRef>
              <c:f>Trade!$A$186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Trade!$B$186:$C$186</c:f>
              <c:numCache>
                <c:formatCode>0.000000000000000E+00</c:formatCode>
                <c:ptCount val="2"/>
                <c:pt idx="0">
                  <c:v>27058790.653547101</c:v>
                </c:pt>
                <c:pt idx="1">
                  <c:v>30168461.381131399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2-46AD-9518-76F293378A2E}"/>
            </c:ext>
          </c:extLst>
        </c:ser>
        <c:ser>
          <c:idx val="4"/>
          <c:order val="4"/>
          <c:tx>
            <c:strRef>
              <c:f>Trade!$A$187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Trade!$B$182:$C$182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Trade!$B$187:$C$187</c:f>
              <c:numCache>
                <c:formatCode>0.000000000000000E+00</c:formatCode>
                <c:ptCount val="2"/>
                <c:pt idx="0">
                  <c:v>28446283.492753301</c:v>
                </c:pt>
                <c:pt idx="1">
                  <c:v>29559106.880811501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2-46AD-9518-76F29337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05071"/>
        <c:axId val="1379309391"/>
      </c:barChart>
      <c:catAx>
        <c:axId val="137930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09391"/>
        <c:crosses val="autoZero"/>
        <c:auto val="1"/>
        <c:lblAlgn val="ctr"/>
        <c:lblOffset val="100"/>
        <c:noMultiLvlLbl val="0"/>
      </c:catAx>
      <c:valAx>
        <c:axId val="1379309391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0507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Trade!$B$194:$C$194</c:f>
              <c:numCache>
                <c:formatCode>0.000000000000000E+00</c:formatCode>
                <c:ptCount val="2"/>
                <c:pt idx="0">
                  <c:v>27087564.5368318</c:v>
                </c:pt>
                <c:pt idx="1">
                  <c:v>28872129.6709099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D-43A6-AA81-CDF4A279ECA7}"/>
            </c:ext>
          </c:extLst>
        </c:ser>
        <c:ser>
          <c:idx val="1"/>
          <c:order val="1"/>
          <c:tx>
            <c:strRef>
              <c:f>Trade!$A$200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Trade!$B$200:$C$200</c:f>
              <c:numCache>
                <c:formatCode>0.000000000000000E+00</c:formatCode>
                <c:ptCount val="2"/>
                <c:pt idx="0">
                  <c:v>27138204.3036821</c:v>
                </c:pt>
                <c:pt idx="1">
                  <c:v>28318860.773047399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D-43A6-AA81-CDF4A279ECA7}"/>
            </c:ext>
          </c:extLst>
        </c:ser>
        <c:ser>
          <c:idx val="2"/>
          <c:order val="2"/>
          <c:tx>
            <c:strRef>
              <c:f>Trade!$A$204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Trade!$B$204:$C$204</c:f>
              <c:numCache>
                <c:formatCode>0.000000000000000E+00</c:formatCode>
                <c:ptCount val="2"/>
                <c:pt idx="0">
                  <c:v>27219461.330689799</c:v>
                </c:pt>
                <c:pt idx="1">
                  <c:v>28209428.549510799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D-43A6-AA81-CDF4A279ECA7}"/>
            </c:ext>
          </c:extLst>
        </c:ser>
        <c:ser>
          <c:idx val="3"/>
          <c:order val="3"/>
          <c:tx>
            <c:strRef>
              <c:f>Trade!$A$208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Trade!$B$208:$C$208</c:f>
              <c:numCache>
                <c:formatCode>0.000000000000000E+00</c:formatCode>
                <c:ptCount val="2"/>
                <c:pt idx="0">
                  <c:v>27225324.6491674</c:v>
                </c:pt>
                <c:pt idx="1">
                  <c:v>28195032.966211598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D-43A6-AA81-CDF4A279ECA7}"/>
            </c:ext>
          </c:extLst>
        </c:ser>
        <c:ser>
          <c:idx val="4"/>
          <c:order val="4"/>
          <c:tx>
            <c:strRef>
              <c:f>Trade!$A$212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Trade!$B$212:$C$212</c:f>
              <c:numCache>
                <c:formatCode>0.000000000000000E+00</c:formatCode>
                <c:ptCount val="2"/>
                <c:pt idx="0">
                  <c:v>27264810.0730776</c:v>
                </c:pt>
                <c:pt idx="1">
                  <c:v>28132161.125179499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9D-43A6-AA81-CDF4A279ECA7}"/>
            </c:ext>
          </c:extLst>
        </c:ser>
        <c:ser>
          <c:idx val="5"/>
          <c:order val="5"/>
          <c:tx>
            <c:strRef>
              <c:f>Trade!$A$198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Trade!$B$198:$C$198</c:f>
              <c:numCache>
                <c:formatCode>0.000000000000000E+00</c:formatCode>
                <c:ptCount val="2"/>
                <c:pt idx="0">
                  <c:v>27101684.502062</c:v>
                </c:pt>
                <c:pt idx="1">
                  <c:v>28160741.2890267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A-4B1D-B216-ED7DC81F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54800"/>
        <c:axId val="1850838960"/>
      </c:barChart>
      <c:catAx>
        <c:axId val="18508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38960"/>
        <c:crosses val="autoZero"/>
        <c:auto val="1"/>
        <c:lblAlgn val="ctr"/>
        <c:lblOffset val="100"/>
        <c:noMultiLvlLbl val="0"/>
      </c:catAx>
      <c:valAx>
        <c:axId val="185083896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5480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Trade!$B$194:$C$194</c:f>
              <c:numCache>
                <c:formatCode>0.000000000000000E+00</c:formatCode>
                <c:ptCount val="2"/>
                <c:pt idx="0">
                  <c:v>27087564.5368318</c:v>
                </c:pt>
                <c:pt idx="1">
                  <c:v>28872129.6709099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5-433C-A1EF-274B2C2A432A}"/>
            </c:ext>
          </c:extLst>
        </c:ser>
        <c:ser>
          <c:idx val="1"/>
          <c:order val="1"/>
          <c:tx>
            <c:strRef>
              <c:f>Trade!$A$201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Trade!$B$201:$C$201</c:f>
              <c:numCache>
                <c:formatCode>0.000000000000000E+00</c:formatCode>
                <c:ptCount val="2"/>
                <c:pt idx="0">
                  <c:v>25719107.061433699</c:v>
                </c:pt>
                <c:pt idx="1">
                  <c:v>27356999.826785099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5-433C-A1EF-274B2C2A432A}"/>
            </c:ext>
          </c:extLst>
        </c:ser>
        <c:ser>
          <c:idx val="2"/>
          <c:order val="2"/>
          <c:tx>
            <c:strRef>
              <c:f>Trade!$A$205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Trade!$B$205:$C$205</c:f>
              <c:numCache>
                <c:formatCode>0.000000000000000E+00</c:formatCode>
                <c:ptCount val="2"/>
                <c:pt idx="0">
                  <c:v>26193655.446837999</c:v>
                </c:pt>
                <c:pt idx="1">
                  <c:v>27563592.7426349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5-433C-A1EF-274B2C2A432A}"/>
            </c:ext>
          </c:extLst>
        </c:ser>
        <c:ser>
          <c:idx val="3"/>
          <c:order val="3"/>
          <c:tx>
            <c:strRef>
              <c:f>Trade!$A$209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Trade!$B$209:$C$209</c:f>
              <c:numCache>
                <c:formatCode>0.000000000000000E+00</c:formatCode>
                <c:ptCount val="2"/>
                <c:pt idx="0">
                  <c:v>26534125.320569899</c:v>
                </c:pt>
                <c:pt idx="1">
                  <c:v>27560317.447864499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5-433C-A1EF-274B2C2A432A}"/>
            </c:ext>
          </c:extLst>
        </c:ser>
        <c:ser>
          <c:idx val="4"/>
          <c:order val="4"/>
          <c:tx>
            <c:strRef>
              <c:f>Trade!$A$213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Trade!$B$193:$C$193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Trade!$B$213:$C$213</c:f>
              <c:numCache>
                <c:formatCode>0.000000000000000E+00</c:formatCode>
                <c:ptCount val="2"/>
                <c:pt idx="0">
                  <c:v>26869679.337217201</c:v>
                </c:pt>
                <c:pt idx="1">
                  <c:v>27856837.667647701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5-433C-A1EF-274B2C2A432A}"/>
            </c:ext>
          </c:extLst>
        </c:ser>
        <c:ser>
          <c:idx val="5"/>
          <c:order val="5"/>
          <c:tx>
            <c:strRef>
              <c:f>Trade!$A$198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Trade!$B$198:$C$198</c:f>
              <c:numCache>
                <c:formatCode>0.000000000000000E+00</c:formatCode>
                <c:ptCount val="2"/>
                <c:pt idx="0">
                  <c:v>27101684.502062</c:v>
                </c:pt>
                <c:pt idx="1">
                  <c:v>28160741.2890267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2-4C50-A5A1-1A2CE450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38000"/>
        <c:axId val="1850859600"/>
      </c:barChart>
      <c:catAx>
        <c:axId val="18508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59600"/>
        <c:crosses val="autoZero"/>
        <c:auto val="1"/>
        <c:lblAlgn val="ctr"/>
        <c:lblOffset val="100"/>
        <c:noMultiLvlLbl val="0"/>
      </c:catAx>
      <c:valAx>
        <c:axId val="1850859600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3800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Trade!$B$220:$C$220</c:f>
              <c:numCache>
                <c:formatCode>0.000000000000000E+00</c:formatCode>
                <c:ptCount val="2"/>
                <c:pt idx="0">
                  <c:v>28417713.049746599</c:v>
                </c:pt>
                <c:pt idx="1">
                  <c:v>29946512.6694928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A09-86DE-B3B10C898956}"/>
            </c:ext>
          </c:extLst>
        </c:ser>
        <c:ser>
          <c:idx val="1"/>
          <c:order val="1"/>
          <c:tx>
            <c:strRef>
              <c:f>Trade!$A$226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Trade!$B$226:$C$226</c:f>
              <c:numCache>
                <c:formatCode>0.000000000000000E+00</c:formatCode>
                <c:ptCount val="2"/>
                <c:pt idx="0">
                  <c:v>28398188.142919201</c:v>
                </c:pt>
                <c:pt idx="1">
                  <c:v>29694623.924581598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0-4A09-86DE-B3B10C898956}"/>
            </c:ext>
          </c:extLst>
        </c:ser>
        <c:ser>
          <c:idx val="2"/>
          <c:order val="2"/>
          <c:tx>
            <c:strRef>
              <c:f>Trade!$A$230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Trade!$B$230:$C$230</c:f>
              <c:numCache>
                <c:formatCode>0.000000000000000E+00</c:formatCode>
                <c:ptCount val="2"/>
                <c:pt idx="0">
                  <c:v>28488529.056068901</c:v>
                </c:pt>
                <c:pt idx="1">
                  <c:v>29641991.229244702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0-4A09-86DE-B3B10C898956}"/>
            </c:ext>
          </c:extLst>
        </c:ser>
        <c:ser>
          <c:idx val="3"/>
          <c:order val="3"/>
          <c:tx>
            <c:strRef>
              <c:f>Trade!$A$234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Trade!$B$234:$C$234</c:f>
              <c:numCache>
                <c:formatCode>0.000000000000000E+00</c:formatCode>
                <c:ptCount val="2"/>
                <c:pt idx="0">
                  <c:v>28468846.984540202</c:v>
                </c:pt>
                <c:pt idx="1">
                  <c:v>29662445.287912399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10-4A09-86DE-B3B10C898956}"/>
            </c:ext>
          </c:extLst>
        </c:ser>
        <c:ser>
          <c:idx val="4"/>
          <c:order val="4"/>
          <c:tx>
            <c:strRef>
              <c:f>Trade!$A$238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Trade!$B$238:$C$238</c:f>
              <c:numCache>
                <c:formatCode>0.000000000000000E+00</c:formatCode>
                <c:ptCount val="2"/>
                <c:pt idx="0">
                  <c:v>28502238.111476399</c:v>
                </c:pt>
                <c:pt idx="1">
                  <c:v>29644170.090918101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10-4A09-86DE-B3B10C898956}"/>
            </c:ext>
          </c:extLst>
        </c:ser>
        <c:ser>
          <c:idx val="5"/>
          <c:order val="5"/>
          <c:tx>
            <c:strRef>
              <c:f>Trade!$A$224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Trade!$B$224:$C$224</c:f>
              <c:numCache>
                <c:formatCode>0.000000000000000E+00</c:formatCode>
                <c:ptCount val="2"/>
                <c:pt idx="0">
                  <c:v>28446283.492753301</c:v>
                </c:pt>
                <c:pt idx="1">
                  <c:v>29559106.880811501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8-40D0-BD75-6EC543A3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6928"/>
        <c:axId val="223653648"/>
      </c:barChart>
      <c:catAx>
        <c:axId val="2236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53648"/>
        <c:crosses val="autoZero"/>
        <c:auto val="1"/>
        <c:lblAlgn val="ctr"/>
        <c:lblOffset val="100"/>
        <c:noMultiLvlLbl val="0"/>
      </c:catAx>
      <c:valAx>
        <c:axId val="223653648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4692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Trade!$B$220:$C$220</c:f>
              <c:numCache>
                <c:formatCode>0.000000000000000E+00</c:formatCode>
                <c:ptCount val="2"/>
                <c:pt idx="0">
                  <c:v>28417713.049746599</c:v>
                </c:pt>
                <c:pt idx="1">
                  <c:v>29946512.6694928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A-4DD2-B91D-C7B70C669440}"/>
            </c:ext>
          </c:extLst>
        </c:ser>
        <c:ser>
          <c:idx val="1"/>
          <c:order val="1"/>
          <c:tx>
            <c:strRef>
              <c:f>Trade!$A$227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Trade!$B$227:$C$227</c:f>
              <c:numCache>
                <c:formatCode>0.000000000000000E+00</c:formatCode>
                <c:ptCount val="2"/>
                <c:pt idx="0">
                  <c:v>27387805.2040512</c:v>
                </c:pt>
                <c:pt idx="1">
                  <c:v>27475668.589447699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A-4DD2-B91D-C7B70C669440}"/>
            </c:ext>
          </c:extLst>
        </c:ser>
        <c:ser>
          <c:idx val="2"/>
          <c:order val="2"/>
          <c:tx>
            <c:strRef>
              <c:f>Trade!$A$231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Trade!$B$231:$C$231</c:f>
              <c:numCache>
                <c:formatCode>0.000000000000000E+00</c:formatCode>
                <c:ptCount val="2"/>
                <c:pt idx="0">
                  <c:v>28148351.801341001</c:v>
                </c:pt>
                <c:pt idx="1">
                  <c:v>29233585.593453299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A-4DD2-B91D-C7B70C669440}"/>
            </c:ext>
          </c:extLst>
        </c:ser>
        <c:ser>
          <c:idx val="3"/>
          <c:order val="3"/>
          <c:tx>
            <c:strRef>
              <c:f>Trade!$A$235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Trade!$B$235:$C$235</c:f>
              <c:numCache>
                <c:formatCode>0.000000000000000E+00</c:formatCode>
                <c:ptCount val="2"/>
                <c:pt idx="0">
                  <c:v>28101135.978856299</c:v>
                </c:pt>
                <c:pt idx="1">
                  <c:v>29450998.856866602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A-4DD2-B91D-C7B70C669440}"/>
            </c:ext>
          </c:extLst>
        </c:ser>
        <c:ser>
          <c:idx val="4"/>
          <c:order val="4"/>
          <c:tx>
            <c:strRef>
              <c:f>Trade!$A$239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Trade!$B$219:$C$219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Trade!$B$239:$C$239</c:f>
              <c:numCache>
                <c:formatCode>0.000000000000000E+00</c:formatCode>
                <c:ptCount val="2"/>
                <c:pt idx="0">
                  <c:v>28072431.020134099</c:v>
                </c:pt>
                <c:pt idx="1">
                  <c:v>29589912.7826836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A-4DD2-B91D-C7B70C669440}"/>
            </c:ext>
          </c:extLst>
        </c:ser>
        <c:ser>
          <c:idx val="5"/>
          <c:order val="5"/>
          <c:tx>
            <c:strRef>
              <c:f>Trade!$A$224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Trade!$B$224:$C$224</c:f>
              <c:numCache>
                <c:formatCode>0.000000000000000E+00</c:formatCode>
                <c:ptCount val="2"/>
                <c:pt idx="0">
                  <c:v>28446283.492753301</c:v>
                </c:pt>
                <c:pt idx="1">
                  <c:v>29559106.880811501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C-4D7A-8E75-CF492A8F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8768"/>
        <c:axId val="223813008"/>
      </c:barChart>
      <c:catAx>
        <c:axId val="223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3008"/>
        <c:crosses val="autoZero"/>
        <c:auto val="1"/>
        <c:lblAlgn val="ctr"/>
        <c:lblOffset val="100"/>
        <c:noMultiLvlLbl val="0"/>
      </c:catAx>
      <c:valAx>
        <c:axId val="223813008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876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Electricity trade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Trade!$A$251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Trade!$B$250:$C$250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Trade!$B$251:$C$251</c:f>
              <c:numCache>
                <c:formatCode>0.000000000000000E+00</c:formatCode>
                <c:ptCount val="2"/>
                <c:pt idx="0">
                  <c:v>25701288.623940501</c:v>
                </c:pt>
                <c:pt idx="1">
                  <c:v>29132194.511467502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1-4C6E-ADED-8FCB66B842E0}"/>
            </c:ext>
          </c:extLst>
        </c:ser>
        <c:ser>
          <c:idx val="1"/>
          <c:order val="1"/>
          <c:tx>
            <c:strRef>
              <c:f>Trade!$A$253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Trade!$B$250:$C$250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Trade!$B$253:$C$253</c:f>
              <c:numCache>
                <c:formatCode>0.000000000000000E+00</c:formatCode>
                <c:ptCount val="2"/>
                <c:pt idx="0">
                  <c:v>25814453.8380634</c:v>
                </c:pt>
                <c:pt idx="1">
                  <c:v>27047221.923175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1-4C6E-ADED-8FCB66B842E0}"/>
            </c:ext>
          </c:extLst>
        </c:ser>
        <c:ser>
          <c:idx val="2"/>
          <c:order val="2"/>
          <c:tx>
            <c:strRef>
              <c:f>Trade!$A$258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Trade!$B$250:$C$250</c:f>
              <c:strCache>
                <c:ptCount val="2"/>
                <c:pt idx="0">
                  <c:v>Import</c:v>
                </c:pt>
                <c:pt idx="1">
                  <c:v>Export</c:v>
                </c:pt>
              </c:strCache>
            </c:strRef>
          </c:cat>
          <c:val>
            <c:numRef>
              <c:f>Trade!$B$258:$C$258</c:f>
              <c:numCache>
                <c:formatCode>0.000000000000000E+00</c:formatCode>
                <c:ptCount val="2"/>
                <c:pt idx="0">
                  <c:v>25919273.726094</c:v>
                </c:pt>
                <c:pt idx="1">
                  <c:v>28283798.577873498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1-4C6E-ADED-8FCB66B842E0}"/>
            </c:ext>
          </c:extLst>
        </c:ser>
        <c:ser>
          <c:idx val="3"/>
          <c:order val="3"/>
          <c:tx>
            <c:strRef>
              <c:f>Trade!$A$255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Trade!$B$255:$C$255</c:f>
              <c:numCache>
                <c:formatCode>0.000000000000000E+00</c:formatCode>
                <c:ptCount val="2"/>
                <c:pt idx="0">
                  <c:v>25947005.187440999</c:v>
                </c:pt>
                <c:pt idx="1">
                  <c:v>28340038.901204001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1-4C6E-ADED-8FCB66B8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17903"/>
        <c:axId val="646318383"/>
      </c:barChart>
      <c:catAx>
        <c:axId val="6463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46318383"/>
        <c:crosses val="autoZero"/>
        <c:auto val="1"/>
        <c:lblAlgn val="ctr"/>
        <c:lblOffset val="100"/>
        <c:noMultiLvlLbl val="0"/>
      </c:catAx>
      <c:valAx>
        <c:axId val="646318383"/>
        <c:scaling>
          <c:orientation val="minMax"/>
          <c:max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trade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46317903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Capacity!$B$73:$F$73</c:f>
              <c:numCache>
                <c:formatCode>0.00000000000</c:formatCode>
                <c:ptCount val="5"/>
                <c:pt idx="0" formatCode="0.000000000000">
                  <c:v>7860.4253819371297</c:v>
                </c:pt>
                <c:pt idx="1">
                  <c:v>14393.4942257197</c:v>
                </c:pt>
                <c:pt idx="2">
                  <c:v>15962.417507066401</c:v>
                </c:pt>
                <c:pt idx="3" formatCode="0.000000000000">
                  <c:v>3407.9350332774002</c:v>
                </c:pt>
                <c:pt idx="4" formatCode="0.000000000000">
                  <c:v>3791.44499373289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A-4F74-8863-96DCBDA6B1A2}"/>
            </c:ext>
          </c:extLst>
        </c:ser>
        <c:ser>
          <c:idx val="1"/>
          <c:order val="1"/>
          <c:tx>
            <c:strRef>
              <c:f>Capacity!$A$74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Capacity!$B$74:$F$74</c:f>
              <c:numCache>
                <c:formatCode>0.00000000000</c:formatCode>
                <c:ptCount val="5"/>
                <c:pt idx="0" formatCode="0.000000000000">
                  <c:v>7880.1461027680998</c:v>
                </c:pt>
                <c:pt idx="1">
                  <c:v>14400.8139019266</c:v>
                </c:pt>
                <c:pt idx="2">
                  <c:v>16004.179887342099</c:v>
                </c:pt>
                <c:pt idx="3" formatCode="0.000000000000">
                  <c:v>3451.4544569065802</c:v>
                </c:pt>
                <c:pt idx="4" formatCode="0.000000000000">
                  <c:v>3770.1060168968102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A-4F74-8863-96DCBDA6B1A2}"/>
            </c:ext>
          </c:extLst>
        </c:ser>
        <c:ser>
          <c:idx val="2"/>
          <c:order val="2"/>
          <c:tx>
            <c:strRef>
              <c:f>Capacity!$A$75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Capacity!$B$75:$F$75</c:f>
              <c:numCache>
                <c:formatCode>0.00000000000</c:formatCode>
                <c:ptCount val="5"/>
                <c:pt idx="0" formatCode="0.000000000000">
                  <c:v>7527.9937147770897</c:v>
                </c:pt>
                <c:pt idx="1">
                  <c:v>14553.679408067301</c:v>
                </c:pt>
                <c:pt idx="2">
                  <c:v>15364.2567806397</c:v>
                </c:pt>
                <c:pt idx="3" formatCode="0.000000000000">
                  <c:v>3649.87905279392</c:v>
                </c:pt>
                <c:pt idx="4" formatCode="0.000000000000">
                  <c:v>4209.6179599380803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A-4F74-8863-96DCBDA6B1A2}"/>
            </c:ext>
          </c:extLst>
        </c:ser>
        <c:ser>
          <c:idx val="3"/>
          <c:order val="3"/>
          <c:tx>
            <c:strRef>
              <c:f>Capacity!$A$76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Capacity!$B$76:$F$76</c:f>
              <c:numCache>
                <c:formatCode>0.00000000000</c:formatCode>
                <c:ptCount val="5"/>
                <c:pt idx="0" formatCode="0.000000000000">
                  <c:v>7930.3674594100903</c:v>
                </c:pt>
                <c:pt idx="1">
                  <c:v>14611.488589831501</c:v>
                </c:pt>
                <c:pt idx="2">
                  <c:v>16165.7509935819</c:v>
                </c:pt>
                <c:pt idx="3" formatCode="0.000000000000">
                  <c:v>3563.8409845463102</c:v>
                </c:pt>
                <c:pt idx="4" formatCode="0.000000000000">
                  <c:v>6002.1809376272104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A-4F74-8863-96DCBDA6B1A2}"/>
            </c:ext>
          </c:extLst>
        </c:ser>
        <c:ser>
          <c:idx val="4"/>
          <c:order val="4"/>
          <c:tx>
            <c:strRef>
              <c:f>Capacity!$A$77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Capacity!$B$77:$F$77</c:f>
              <c:numCache>
                <c:formatCode>0.00000000000</c:formatCode>
                <c:ptCount val="5"/>
                <c:pt idx="0" formatCode="0.000000000000">
                  <c:v>7727.7432355528799</c:v>
                </c:pt>
                <c:pt idx="1">
                  <c:v>14486.434614616401</c:v>
                </c:pt>
                <c:pt idx="2">
                  <c:v>15881.5046038891</c:v>
                </c:pt>
                <c:pt idx="3" formatCode="0.000000000000">
                  <c:v>3559.8188452673398</c:v>
                </c:pt>
                <c:pt idx="4" formatCode="0.000000000000">
                  <c:v>3669.6296031675602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A-4F74-8863-96DCBDA6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4383"/>
        <c:axId val="181038703"/>
      </c:barChart>
      <c:catAx>
        <c:axId val="1810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38703"/>
        <c:crosses val="autoZero"/>
        <c:auto val="1"/>
        <c:lblAlgn val="ctr"/>
        <c:lblOffset val="100"/>
        <c:noMultiLvlLbl val="0"/>
      </c:catAx>
      <c:valAx>
        <c:axId val="18103870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3438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Capacity!$B$73:$H$73</c15:sqref>
                  </c15:fullRef>
                </c:ext>
              </c:extLst>
              <c:f>Capacity!$G$73:$H$73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7-43C1-914A-55BE14A3011C}"/>
            </c:ext>
          </c:extLst>
        </c:ser>
        <c:ser>
          <c:idx val="1"/>
          <c:order val="1"/>
          <c:tx>
            <c:strRef>
              <c:f>Capacity!$A$74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Capacity!$B$74:$H$74</c15:sqref>
                  </c15:fullRef>
                </c:ext>
              </c:extLst>
              <c:f>Capacity!$G$74:$H$74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7-43C1-914A-55BE14A3011C}"/>
            </c:ext>
          </c:extLst>
        </c:ser>
        <c:ser>
          <c:idx val="2"/>
          <c:order val="2"/>
          <c:tx>
            <c:strRef>
              <c:f>Capacity!$A$75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Capacity!$B$75:$H$75</c15:sqref>
                  </c15:fullRef>
                </c:ext>
              </c:extLst>
              <c:f>Capacity!$G$75:$H$75</c:f>
              <c:numCache>
                <c:formatCode>0.00000000000</c:formatCode>
                <c:ptCount val="2"/>
                <c:pt idx="0" formatCode="0.000000000000">
                  <c:v>450.67257976571301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7-43C1-914A-55BE14A3011C}"/>
            </c:ext>
          </c:extLst>
        </c:ser>
        <c:ser>
          <c:idx val="3"/>
          <c:order val="3"/>
          <c:tx>
            <c:strRef>
              <c:f>Capacity!$A$76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Capacity!$B$76:$H$76</c15:sqref>
                  </c15:fullRef>
                </c:ext>
              </c:extLst>
              <c:f>Capacity!$G$76:$H$76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7-43C1-914A-55BE14A3011C}"/>
            </c:ext>
          </c:extLst>
        </c:ser>
        <c:ser>
          <c:idx val="4"/>
          <c:order val="4"/>
          <c:tx>
            <c:strRef>
              <c:f>Capacity!$A$77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Capacity!$B$72:$H$72</c15:sqref>
                  </c15:fullRef>
                </c:ext>
              </c:extLst>
              <c:f>Capacity!$G$72:$H$72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Capacity!$B$77:$H$77</c15:sqref>
                  </c15:fullRef>
                </c:ext>
              </c:extLst>
              <c:f>Capacity!$G$77:$H$77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7-43C1-914A-55BE14A3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1615"/>
        <c:axId val="57944015"/>
      </c:barChart>
      <c:catAx>
        <c:axId val="57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944015"/>
        <c:crosses val="autoZero"/>
        <c:auto val="1"/>
        <c:lblAlgn val="ctr"/>
        <c:lblOffset val="100"/>
        <c:noMultiLvlLbl val="0"/>
      </c:catAx>
      <c:valAx>
        <c:axId val="57944015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94161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Capacity!$B$84:$F$84</c:f>
              <c:numCache>
                <c:formatCode>0.00000000000</c:formatCode>
                <c:ptCount val="5"/>
                <c:pt idx="0" formatCode="0.000000000000">
                  <c:v>7056.6847305842903</c:v>
                </c:pt>
                <c:pt idx="1">
                  <c:v>15804.365745156399</c:v>
                </c:pt>
                <c:pt idx="2">
                  <c:v>16455.635180562502</c:v>
                </c:pt>
                <c:pt idx="3" formatCode="0.000000000000">
                  <c:v>3234.67767622782</c:v>
                </c:pt>
                <c:pt idx="4" formatCode="0.000000000000">
                  <c:v>1606.65240092369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5-457B-AFFE-6669D9403879}"/>
            </c:ext>
          </c:extLst>
        </c:ser>
        <c:ser>
          <c:idx val="1"/>
          <c:order val="1"/>
          <c:tx>
            <c:strRef>
              <c:f>Capacity!$A$85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Capacity!$B$85:$F$85</c:f>
              <c:numCache>
                <c:formatCode>0.00000000000</c:formatCode>
                <c:ptCount val="5"/>
                <c:pt idx="0" formatCode="0.000000000000">
                  <c:v>7090.2756976403498</c:v>
                </c:pt>
                <c:pt idx="1">
                  <c:v>15795.5475565942</c:v>
                </c:pt>
                <c:pt idx="2">
                  <c:v>16517.931271093399</c:v>
                </c:pt>
                <c:pt idx="3" formatCode="0.000000000000">
                  <c:v>3266.0236054688098</c:v>
                </c:pt>
                <c:pt idx="4" formatCode="0.000000000000">
                  <c:v>1561.3908544462599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5-457B-AFFE-6669D9403879}"/>
            </c:ext>
          </c:extLst>
        </c:ser>
        <c:ser>
          <c:idx val="2"/>
          <c:order val="2"/>
          <c:tx>
            <c:strRef>
              <c:f>Capacity!$A$86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Capacity!$B$86:$F$86</c:f>
              <c:numCache>
                <c:formatCode>0.00000000000</c:formatCode>
                <c:ptCount val="5"/>
                <c:pt idx="0" formatCode="0.000000000000">
                  <c:v>7168.8394383888599</c:v>
                </c:pt>
                <c:pt idx="1">
                  <c:v>15142.707870235799</c:v>
                </c:pt>
                <c:pt idx="2">
                  <c:v>15660.3919437769</c:v>
                </c:pt>
                <c:pt idx="3" formatCode="0.000000000000">
                  <c:v>3508.5900656651902</c:v>
                </c:pt>
                <c:pt idx="4" formatCode="0.000000000000">
                  <c:v>3869.7001038178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5-457B-AFFE-6669D9403879}"/>
            </c:ext>
          </c:extLst>
        </c:ser>
        <c:ser>
          <c:idx val="3"/>
          <c:order val="3"/>
          <c:tx>
            <c:strRef>
              <c:f>Capacity!$A$87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Capacity!$B$87:$F$87</c:f>
              <c:numCache>
                <c:formatCode>0.00000000000</c:formatCode>
                <c:ptCount val="5"/>
                <c:pt idx="0" formatCode="0.000000000000">
                  <c:v>8083.6470005071396</c:v>
                </c:pt>
                <c:pt idx="1">
                  <c:v>14500.206798090599</c:v>
                </c:pt>
                <c:pt idx="2">
                  <c:v>16298.817864631799</c:v>
                </c:pt>
                <c:pt idx="3" formatCode="0.000000000000">
                  <c:v>3415.3351829899598</c:v>
                </c:pt>
                <c:pt idx="4" formatCode="0.000000000000">
                  <c:v>6095.5519735641101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5-457B-AFFE-6669D9403879}"/>
            </c:ext>
          </c:extLst>
        </c:ser>
        <c:ser>
          <c:idx val="4"/>
          <c:order val="4"/>
          <c:tx>
            <c:strRef>
              <c:f>Capacity!$A$88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Capacity!$B$88:$F$88</c:f>
              <c:numCache>
                <c:formatCode>0.00000000000</c:formatCode>
                <c:ptCount val="5"/>
                <c:pt idx="0" formatCode="0.000000000000">
                  <c:v>6981.1176658572303</c:v>
                </c:pt>
                <c:pt idx="1">
                  <c:v>15754.608767289899</c:v>
                </c:pt>
                <c:pt idx="2">
                  <c:v>16437.591391946298</c:v>
                </c:pt>
                <c:pt idx="3" formatCode="0.000000000000">
                  <c:v>3371.6788039537901</c:v>
                </c:pt>
                <c:pt idx="4" formatCode="0.000000000000">
                  <c:v>1392.4457183137099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5-457B-AFFE-6669D940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58592"/>
        <c:axId val="379556672"/>
      </c:barChart>
      <c:catAx>
        <c:axId val="3795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56672"/>
        <c:crosses val="autoZero"/>
        <c:auto val="1"/>
        <c:lblAlgn val="ctr"/>
        <c:lblOffset val="100"/>
        <c:noMultiLvlLbl val="0"/>
      </c:catAx>
      <c:valAx>
        <c:axId val="37955667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5859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Capacity!$B$84:$H$84</c15:sqref>
                  </c15:fullRef>
                </c:ext>
              </c:extLst>
              <c:f>Capacity!$G$84:$H$84</c:f>
              <c:numCache>
                <c:formatCode>0.00000000000</c:formatCode>
                <c:ptCount val="2"/>
                <c:pt idx="0" formatCode="0.000000000000">
                  <c:v>589.26116932266598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BDA-B100-4ACC67D69125}"/>
            </c:ext>
          </c:extLst>
        </c:ser>
        <c:ser>
          <c:idx val="1"/>
          <c:order val="1"/>
          <c:tx>
            <c:strRef>
              <c:f>Capacity!$A$85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Capacity!$B$85:$H$85</c15:sqref>
                  </c15:fullRef>
                </c:ext>
              </c:extLst>
              <c:f>Capacity!$G$85:$H$85</c:f>
              <c:numCache>
                <c:formatCode>0.00000000000</c:formatCode>
                <c:ptCount val="2"/>
                <c:pt idx="0" formatCode="0.000000000000">
                  <c:v>676.59032088795095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6-4BDA-B100-4ACC67D69125}"/>
            </c:ext>
          </c:extLst>
        </c:ser>
        <c:ser>
          <c:idx val="2"/>
          <c:order val="2"/>
          <c:tx>
            <c:strRef>
              <c:f>Capacity!$A$86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Capacity!$B$86:$H$86</c15:sqref>
                  </c15:fullRef>
                </c:ext>
              </c:extLst>
              <c:f>Capacity!$G$86:$H$86</c:f>
              <c:numCache>
                <c:formatCode>0.00000000000</c:formatCode>
                <c:ptCount val="2"/>
                <c:pt idx="0" formatCode="0.000000000000">
                  <c:v>1077.8636457432499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6-4BDA-B100-4ACC67D69125}"/>
            </c:ext>
          </c:extLst>
        </c:ser>
        <c:ser>
          <c:idx val="3"/>
          <c:order val="3"/>
          <c:tx>
            <c:strRef>
              <c:f>Capacity!$A$87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Capacity!$B$87:$H$87</c15:sqref>
                  </c15:fullRef>
                </c:ext>
              </c:extLst>
              <c:f>Capacity!$G$87:$H$87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6-4BDA-B100-4ACC67D69125}"/>
            </c:ext>
          </c:extLst>
        </c:ser>
        <c:ser>
          <c:idx val="4"/>
          <c:order val="4"/>
          <c:tx>
            <c:strRef>
              <c:f>Capacity!$A$88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Capacity!$B$83:$H$83</c15:sqref>
                  </c15:fullRef>
                </c:ext>
              </c:extLst>
              <c:f>Capacity!$G$83:$H$83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Capacity!$B$88:$H$88</c15:sqref>
                  </c15:fullRef>
                </c:ext>
              </c:extLst>
              <c:f>Capacity!$G$88:$H$88</c:f>
              <c:numCache>
                <c:formatCode>0.00000000000</c:formatCode>
                <c:ptCount val="2"/>
                <c:pt idx="0" formatCode="0.000000000000">
                  <c:v>889.97211892880296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6-4BDA-B100-4ACC67D6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34272"/>
        <c:axId val="379430912"/>
      </c:barChart>
      <c:catAx>
        <c:axId val="379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0912"/>
        <c:crosses val="autoZero"/>
        <c:auto val="1"/>
        <c:lblAlgn val="ctr"/>
        <c:lblOffset val="100"/>
        <c:noMultiLvlLbl val="0"/>
      </c:catAx>
      <c:valAx>
        <c:axId val="3794309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42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Capacity!$B$95:$F$95</c:f>
              <c:numCache>
                <c:formatCode>0.00000000000</c:formatCode>
                <c:ptCount val="5"/>
                <c:pt idx="0" formatCode="0.000000000000">
                  <c:v>7009.6465652831203</c:v>
                </c:pt>
                <c:pt idx="1">
                  <c:v>15720.5766159656</c:v>
                </c:pt>
                <c:pt idx="2">
                  <c:v>16543.918759559401</c:v>
                </c:pt>
                <c:pt idx="3" formatCode="0.000000000000">
                  <c:v>3202.7338016868098</c:v>
                </c:pt>
                <c:pt idx="4" formatCode="0.000000000000">
                  <c:v>577.80542192216103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7-4389-BD4A-DD97E8798B78}"/>
            </c:ext>
          </c:extLst>
        </c:ser>
        <c:ser>
          <c:idx val="1"/>
          <c:order val="1"/>
          <c:tx>
            <c:strRef>
              <c:f>Capacity!$A$96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Capacity!$B$96:$F$96</c:f>
              <c:numCache>
                <c:formatCode>0.00000000000</c:formatCode>
                <c:ptCount val="5"/>
                <c:pt idx="0" formatCode="0.000000000000">
                  <c:v>7001.0318951989802</c:v>
                </c:pt>
                <c:pt idx="1">
                  <c:v>15832.398726093799</c:v>
                </c:pt>
                <c:pt idx="2">
                  <c:v>16638.189068176001</c:v>
                </c:pt>
                <c:pt idx="3" formatCode="0.000000000000">
                  <c:v>3219.82946043015</c:v>
                </c:pt>
                <c:pt idx="4" formatCode="0.000000000000">
                  <c:v>534.14841743019497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7-4389-BD4A-DD97E8798B78}"/>
            </c:ext>
          </c:extLst>
        </c:ser>
        <c:ser>
          <c:idx val="2"/>
          <c:order val="2"/>
          <c:tx>
            <c:strRef>
              <c:f>Capacity!$A$97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Capacity!$B$97:$F$97</c:f>
              <c:numCache>
                <c:formatCode>0.00000000000</c:formatCode>
                <c:ptCount val="5"/>
                <c:pt idx="0" formatCode="0.000000000000">
                  <c:v>8111.5465166363801</c:v>
                </c:pt>
                <c:pt idx="1">
                  <c:v>13508.3577650554</c:v>
                </c:pt>
                <c:pt idx="2">
                  <c:v>15470.9132236723</c:v>
                </c:pt>
                <c:pt idx="3" formatCode="0.000000000000">
                  <c:v>3491.2516723171998</c:v>
                </c:pt>
                <c:pt idx="4" formatCode="0.000000000000">
                  <c:v>3206.5115055199799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7-4389-BD4A-DD97E8798B78}"/>
            </c:ext>
          </c:extLst>
        </c:ser>
        <c:ser>
          <c:idx val="3"/>
          <c:order val="3"/>
          <c:tx>
            <c:strRef>
              <c:f>Capacity!$A$98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Capacity!$B$98:$F$98</c:f>
              <c:numCache>
                <c:formatCode>0.00000000000</c:formatCode>
                <c:ptCount val="5"/>
                <c:pt idx="0" formatCode="0.000000000000">
                  <c:v>7730.4644487175801</c:v>
                </c:pt>
                <c:pt idx="1">
                  <c:v>14983.5712108729</c:v>
                </c:pt>
                <c:pt idx="2">
                  <c:v>16909.945406282601</c:v>
                </c:pt>
                <c:pt idx="3" formatCode="0.000000000000">
                  <c:v>3266.0819689198202</c:v>
                </c:pt>
                <c:pt idx="4" formatCode="0.000000000000">
                  <c:v>4029.3979346617002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7-4389-BD4A-DD97E8798B78}"/>
            </c:ext>
          </c:extLst>
        </c:ser>
        <c:ser>
          <c:idx val="4"/>
          <c:order val="4"/>
          <c:tx>
            <c:strRef>
              <c:f>Capacity!$A$99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Capacity!$B$99:$F$99</c:f>
              <c:numCache>
                <c:formatCode>0.00000000000</c:formatCode>
                <c:ptCount val="5"/>
                <c:pt idx="0" formatCode="0.000000000000">
                  <c:v>6941.6877397287099</c:v>
                </c:pt>
                <c:pt idx="1">
                  <c:v>15711.5445636923</c:v>
                </c:pt>
                <c:pt idx="2">
                  <c:v>16512.873721429201</c:v>
                </c:pt>
                <c:pt idx="3" formatCode="0.000000000000">
                  <c:v>3297.98478999182</c:v>
                </c:pt>
                <c:pt idx="4" formatCode="0.000000000000">
                  <c:v>355.623971425619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7-4389-BD4A-DD97E879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457696"/>
        <c:axId val="41624016"/>
      </c:barChart>
      <c:catAx>
        <c:axId val="308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24016"/>
        <c:crosses val="autoZero"/>
        <c:auto val="1"/>
        <c:lblAlgn val="ctr"/>
        <c:lblOffset val="100"/>
        <c:noMultiLvlLbl val="0"/>
      </c:catAx>
      <c:valAx>
        <c:axId val="41624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4576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Capacity!$B$95:$H$95</c15:sqref>
                  </c15:fullRef>
                </c:ext>
              </c:extLst>
              <c:f>Capacity!$G$95:$H$95</c:f>
              <c:numCache>
                <c:formatCode>0.00000000000</c:formatCode>
                <c:ptCount val="2"/>
                <c:pt idx="0" formatCode="0.000000000000">
                  <c:v>406.422213607228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162-ABBB-AC2D2D7A4827}"/>
            </c:ext>
          </c:extLst>
        </c:ser>
        <c:ser>
          <c:idx val="1"/>
          <c:order val="1"/>
          <c:tx>
            <c:strRef>
              <c:f>Capacity!$A$96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Capacity!$B$96:$H$96</c15:sqref>
                  </c15:fullRef>
                </c:ext>
              </c:extLst>
              <c:f>Capacity!$G$96:$H$96</c:f>
              <c:numCache>
                <c:formatCode>0.00000000000</c:formatCode>
                <c:ptCount val="2"/>
                <c:pt idx="0" formatCode="0.000000000000">
                  <c:v>485.63975137637999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1-4162-ABBB-AC2D2D7A4827}"/>
            </c:ext>
          </c:extLst>
        </c:ser>
        <c:ser>
          <c:idx val="2"/>
          <c:order val="2"/>
          <c:tx>
            <c:strRef>
              <c:f>Capacity!$A$97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Capacity!$B$97:$H$97</c15:sqref>
                  </c15:fullRef>
                </c:ext>
              </c:extLst>
              <c:f>Capacity!$G$97:$H$97</c:f>
              <c:numCache>
                <c:formatCode>0.00000000000</c:formatCode>
                <c:ptCount val="2"/>
                <c:pt idx="0" formatCode="0.000000000000">
                  <c:v>937.05135242079405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1-4162-ABBB-AC2D2D7A4827}"/>
            </c:ext>
          </c:extLst>
        </c:ser>
        <c:ser>
          <c:idx val="3"/>
          <c:order val="3"/>
          <c:tx>
            <c:strRef>
              <c:f>Capacity!$A$98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Capacity!$B$98:$H$98</c15:sqref>
                  </c15:fullRef>
                </c:ext>
              </c:extLst>
              <c:f>Capacity!$G$98:$H$98</c:f>
              <c:numCache>
                <c:formatCode>0.00000000000</c:formatCode>
                <c:ptCount val="2"/>
                <c:pt idx="0" formatCode="0.000000000000">
                  <c:v>311.57108069282998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1-4162-ABBB-AC2D2D7A4827}"/>
            </c:ext>
          </c:extLst>
        </c:ser>
        <c:ser>
          <c:idx val="4"/>
          <c:order val="4"/>
          <c:tx>
            <c:strRef>
              <c:f>Capacity!$A$99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Capacity!$B$94:$H$94</c15:sqref>
                  </c15:fullRef>
                </c:ext>
              </c:extLst>
              <c:f>Capacity!$G$94:$H$94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Capacity!$B$99:$H$99</c15:sqref>
                  </c15:fullRef>
                </c:ext>
              </c:extLst>
              <c:f>Capacity!$G$99:$H$99</c:f>
              <c:numCache>
                <c:formatCode>0.00000000000</c:formatCode>
                <c:ptCount val="2"/>
                <c:pt idx="0" formatCode="0.000000000000">
                  <c:v>791.230702704745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1-4162-ABBB-AC2D2D7A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44176"/>
        <c:axId val="416844656"/>
      </c:barChart>
      <c:catAx>
        <c:axId val="4168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844656"/>
        <c:crosses val="autoZero"/>
        <c:auto val="1"/>
        <c:lblAlgn val="ctr"/>
        <c:lblOffset val="100"/>
        <c:noMultiLvlLbl val="0"/>
      </c:catAx>
      <c:valAx>
        <c:axId val="41684465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68441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Capacity!$B$106:$F$106</c:f>
              <c:numCache>
                <c:formatCode>0.00000000000</c:formatCode>
                <c:ptCount val="5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3607.51440179876</c:v>
                </c:pt>
                <c:pt idx="4" formatCode="0.000000000000">
                  <c:v>5662.24604556962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2-44C8-AE64-02965F4F4D70}"/>
            </c:ext>
          </c:extLst>
        </c:ser>
        <c:ser>
          <c:idx val="1"/>
          <c:order val="1"/>
          <c:tx>
            <c:strRef>
              <c:f>Capacity!$A$107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Capacity!$B$107:$F$107</c:f>
              <c:numCache>
                <c:formatCode>0.00000000000</c:formatCode>
                <c:ptCount val="5"/>
                <c:pt idx="0" formatCode="0.000000000000">
                  <c:v>8027.5952220407498</c:v>
                </c:pt>
                <c:pt idx="1">
                  <c:v>14084.266929749099</c:v>
                </c:pt>
                <c:pt idx="2">
                  <c:v>15899.0250345526</c:v>
                </c:pt>
                <c:pt idx="3" formatCode="0.000000000000">
                  <c:v>3652.9964244697999</c:v>
                </c:pt>
                <c:pt idx="4" formatCode="0.000000000000">
                  <c:v>5688.4280868687001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2-44C8-AE64-02965F4F4D70}"/>
            </c:ext>
          </c:extLst>
        </c:ser>
        <c:ser>
          <c:idx val="2"/>
          <c:order val="2"/>
          <c:tx>
            <c:strRef>
              <c:f>Capacity!$A$108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Capacity!$B$108:$F$108</c:f>
              <c:numCache>
                <c:formatCode>0.00000000000</c:formatCode>
                <c:ptCount val="5"/>
                <c:pt idx="0" formatCode="0.000000000000">
                  <c:v>8018.5032706387001</c:v>
                </c:pt>
                <c:pt idx="1">
                  <c:v>13633.21970969</c:v>
                </c:pt>
                <c:pt idx="2">
                  <c:v>15075.6851925274</c:v>
                </c:pt>
                <c:pt idx="3" formatCode="0.000000000000">
                  <c:v>3844.0830388116501</c:v>
                </c:pt>
                <c:pt idx="4" formatCode="0.000000000000">
                  <c:v>5497.5933059689796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2-44C8-AE64-02965F4F4D70}"/>
            </c:ext>
          </c:extLst>
        </c:ser>
        <c:ser>
          <c:idx val="3"/>
          <c:order val="3"/>
          <c:tx>
            <c:strRef>
              <c:f>Capacity!$A$109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Capacity!$B$109:$F$109</c:f>
              <c:numCache>
                <c:formatCode>0.00000000000</c:formatCode>
                <c:ptCount val="5"/>
                <c:pt idx="0" formatCode="0.000000000000">
                  <c:v>7884.0176680975301</c:v>
                </c:pt>
                <c:pt idx="1">
                  <c:v>14311.4029979099</c:v>
                </c:pt>
                <c:pt idx="2">
                  <c:v>15954.088443037601</c:v>
                </c:pt>
                <c:pt idx="3" formatCode="0.000000000000">
                  <c:v>3752.1257852479998</c:v>
                </c:pt>
                <c:pt idx="4" formatCode="0.000000000000">
                  <c:v>7139.2460004231898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2-44C8-AE64-02965F4F4D70}"/>
            </c:ext>
          </c:extLst>
        </c:ser>
        <c:ser>
          <c:idx val="4"/>
          <c:order val="4"/>
          <c:tx>
            <c:strRef>
              <c:f>Capacity!$A$110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Capacity!$B$110:$F$110</c:f>
              <c:numCache>
                <c:formatCode>0.00000000000</c:formatCode>
                <c:ptCount val="5"/>
                <c:pt idx="0" formatCode="0.000000000000">
                  <c:v>7933.6496674668797</c:v>
                </c:pt>
                <c:pt idx="1">
                  <c:v>14135.4545163284</c:v>
                </c:pt>
                <c:pt idx="2">
                  <c:v>15744.2279707411</c:v>
                </c:pt>
                <c:pt idx="3" formatCode="0.000000000000">
                  <c:v>3698.0430048911498</c:v>
                </c:pt>
                <c:pt idx="4" formatCode="0.000000000000">
                  <c:v>5644.0073057141699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2-44C8-AE64-02965F4F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18640"/>
        <c:axId val="1567815760"/>
      </c:barChart>
      <c:catAx>
        <c:axId val="15678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15760"/>
        <c:crosses val="autoZero"/>
        <c:auto val="1"/>
        <c:lblAlgn val="ctr"/>
        <c:lblOffset val="100"/>
        <c:noMultiLvlLbl val="0"/>
      </c:catAx>
      <c:valAx>
        <c:axId val="15678157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186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Capacity!$B$6:$H$6</c15:sqref>
                  </c15:fullRef>
                </c:ext>
              </c:extLst>
              <c:f>Capacity!$G$6:$H$6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0-49C2-901A-29725CC3CE3B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Capacity!$B$7:$H$7</c15:sqref>
                  </c15:fullRef>
                </c:ext>
              </c:extLst>
              <c:f>Capacity!$G$7:$H$7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0-49C2-901A-29725CC3CE3B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Capacity!$B$8:$H$8</c15:sqref>
                  </c15:fullRef>
                </c:ext>
              </c:extLst>
              <c:f>Capacity!$G$8:$H$8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0-49C2-901A-29725CC3CE3B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Capacity!$B$9:$H$9</c15:sqref>
                  </c15:fullRef>
                </c:ext>
              </c:extLst>
              <c:f>Capacity!$G$9:$H$9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0-49C2-901A-29725CC3CE3B}"/>
            </c:ext>
          </c:extLst>
        </c:ser>
        <c:ser>
          <c:idx val="5"/>
          <c:order val="4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Capacity!$B$5:$H$5</c15:sqref>
                  </c15:fullRef>
                </c:ext>
              </c:extLst>
              <c:f>Capacity!$G$5:$H$5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Capacity!$B$10:$H$10</c15:sqref>
                  </c15:fullRef>
                </c:ext>
              </c:extLst>
              <c:f>Capacity!$G$10:$H$10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A0-49C2-901A-29725CC3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59567"/>
        <c:axId val="2089161487"/>
      </c:barChart>
      <c:catAx>
        <c:axId val="20891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161487"/>
        <c:crosses val="autoZero"/>
        <c:auto val="1"/>
        <c:lblAlgn val="ctr"/>
        <c:lblOffset val="100"/>
        <c:noMultiLvlLbl val="0"/>
      </c:catAx>
      <c:valAx>
        <c:axId val="2089161487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915956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Capacity!$B$106:$H$106</c15:sqref>
                  </c15:fullRef>
                </c:ext>
              </c:extLst>
              <c:f>Capacity!$G$106:$H$106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7-4B4D-AA9C-C990F603B223}"/>
            </c:ext>
          </c:extLst>
        </c:ser>
        <c:ser>
          <c:idx val="1"/>
          <c:order val="1"/>
          <c:tx>
            <c:strRef>
              <c:f>Capacity!$A$107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Capacity!$B$107:$H$107</c15:sqref>
                  </c15:fullRef>
                </c:ext>
              </c:extLst>
              <c:f>Capacity!$G$107:$H$107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7-4B4D-AA9C-C990F603B223}"/>
            </c:ext>
          </c:extLst>
        </c:ser>
        <c:ser>
          <c:idx val="2"/>
          <c:order val="2"/>
          <c:tx>
            <c:strRef>
              <c:f>Capacity!$A$108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Capacity!$B$108:$H$108</c15:sqref>
                  </c15:fullRef>
                </c:ext>
              </c:extLst>
              <c:f>Capacity!$G$108:$H$108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7-4B4D-AA9C-C990F603B223}"/>
            </c:ext>
          </c:extLst>
        </c:ser>
        <c:ser>
          <c:idx val="3"/>
          <c:order val="3"/>
          <c:tx>
            <c:strRef>
              <c:f>Capacity!$A$109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Capacity!$B$109:$H$109</c15:sqref>
                  </c15:fullRef>
                </c:ext>
              </c:extLst>
              <c:f>Capacity!$G$109:$H$109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7-4B4D-AA9C-C990F603B223}"/>
            </c:ext>
          </c:extLst>
        </c:ser>
        <c:ser>
          <c:idx val="4"/>
          <c:order val="4"/>
          <c:tx>
            <c:strRef>
              <c:f>Capacity!$A$110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Capacity!$B$105:$H$105</c15:sqref>
                  </c15:fullRef>
                </c:ext>
              </c:extLst>
              <c:f>Capacity!$G$105:$H$105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Capacity!$B$110:$H$110</c15:sqref>
                  </c15:fullRef>
                </c:ext>
              </c:extLst>
              <c:f>Capacity!$G$110:$H$110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7-4B4D-AA9C-C990F603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50800"/>
        <c:axId val="1567827760"/>
      </c:barChart>
      <c:catAx>
        <c:axId val="15678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27760"/>
        <c:crosses val="autoZero"/>
        <c:auto val="1"/>
        <c:lblAlgn val="ctr"/>
        <c:lblOffset val="100"/>
        <c:noMultiLvlLbl val="0"/>
      </c:catAx>
      <c:valAx>
        <c:axId val="156782776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508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Capacity!$B$117:$H$117</c15:sqref>
                  </c15:fullRef>
                </c:ext>
              </c:extLst>
              <c:f>Capacity!$G$117:$H$117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5-49E3-BC4D-C6B2C5EA92AD}"/>
            </c:ext>
          </c:extLst>
        </c:ser>
        <c:ser>
          <c:idx val="1"/>
          <c:order val="1"/>
          <c:tx>
            <c:strRef>
              <c:f>Capacity!$A$118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Capacity!$B$118:$H$118</c15:sqref>
                  </c15:fullRef>
                </c:ext>
              </c:extLst>
              <c:f>Capacity!$G$118:$H$118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5-49E3-BC4D-C6B2C5EA92AD}"/>
            </c:ext>
          </c:extLst>
        </c:ser>
        <c:ser>
          <c:idx val="2"/>
          <c:order val="2"/>
          <c:tx>
            <c:strRef>
              <c:f>Capacity!$A$119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Capacity!$B$119:$H$119</c15:sqref>
                  </c15:fullRef>
                </c:ext>
              </c:extLst>
              <c:f>Capacity!$G$119:$H$119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5-49E3-BC4D-C6B2C5EA92AD}"/>
            </c:ext>
          </c:extLst>
        </c:ser>
        <c:ser>
          <c:idx val="3"/>
          <c:order val="3"/>
          <c:tx>
            <c:strRef>
              <c:f>Capacity!$A$120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Capacity!$B$120:$H$120</c15:sqref>
                  </c15:fullRef>
                </c:ext>
              </c:extLst>
              <c:f>Capacity!$G$120:$H$120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5-49E3-BC4D-C6B2C5EA92AD}"/>
            </c:ext>
          </c:extLst>
        </c:ser>
        <c:ser>
          <c:idx val="4"/>
          <c:order val="4"/>
          <c:tx>
            <c:strRef>
              <c:f>Capacity!$A$121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Capacity!$B$116:$H$116</c15:sqref>
                  </c15:fullRef>
                </c:ext>
              </c:extLst>
              <c:f>Capacity!$G$116:$H$116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Capacity!$B$121:$H$121</c15:sqref>
                  </c15:fullRef>
                </c:ext>
              </c:extLst>
              <c:f>Capacity!$G$121:$H$121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5-49E3-BC4D-C6B2C5EA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46031"/>
        <c:axId val="1497152271"/>
      </c:barChart>
      <c:catAx>
        <c:axId val="14971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7152271"/>
        <c:crosses val="autoZero"/>
        <c:auto val="1"/>
        <c:lblAlgn val="ctr"/>
        <c:lblOffset val="100"/>
        <c:noMultiLvlLbl val="0"/>
      </c:catAx>
      <c:valAx>
        <c:axId val="149715227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7146031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Capacity!$B$117:$F$117</c:f>
              <c:numCache>
                <c:formatCode>0.00000000000</c:formatCode>
                <c:ptCount val="5"/>
                <c:pt idx="0" formatCode="0.000000000000">
                  <c:v>8035.5340484652997</c:v>
                </c:pt>
                <c:pt idx="1">
                  <c:v>14085.633575518799</c:v>
                </c:pt>
                <c:pt idx="2">
                  <c:v>15886.162641546</c:v>
                </c:pt>
                <c:pt idx="3" formatCode="0.000000000000">
                  <c:v>3558.0256845937001</c:v>
                </c:pt>
                <c:pt idx="4" formatCode="0.000000000000">
                  <c:v>5353.8968855728499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9-4FF5-BD02-D3772D0ABEAD}"/>
            </c:ext>
          </c:extLst>
        </c:ser>
        <c:ser>
          <c:idx val="1"/>
          <c:order val="1"/>
          <c:tx>
            <c:strRef>
              <c:f>Capacity!$A$118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Capacity!$B$118:$F$118</c:f>
              <c:numCache>
                <c:formatCode>0.00000000000</c:formatCode>
                <c:ptCount val="5"/>
                <c:pt idx="0" formatCode="0.000000000000">
                  <c:v>8033.0404613257897</c:v>
                </c:pt>
                <c:pt idx="1">
                  <c:v>14113.3410430189</c:v>
                </c:pt>
                <c:pt idx="2">
                  <c:v>15896.3229013945</c:v>
                </c:pt>
                <c:pt idx="3" formatCode="0.000000000000">
                  <c:v>3600.6988698514201</c:v>
                </c:pt>
                <c:pt idx="4" formatCode="0.000000000000">
                  <c:v>5340.6759295481897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9-4FF5-BD02-D3772D0ABEAD}"/>
            </c:ext>
          </c:extLst>
        </c:ser>
        <c:ser>
          <c:idx val="2"/>
          <c:order val="2"/>
          <c:tx>
            <c:strRef>
              <c:f>Capacity!$A$119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Capacity!$B$119:$F$119</c:f>
              <c:numCache>
                <c:formatCode>0.00000000000</c:formatCode>
                <c:ptCount val="5"/>
                <c:pt idx="0" formatCode="0.000000000000">
                  <c:v>8038.3690936995099</c:v>
                </c:pt>
                <c:pt idx="1">
                  <c:v>13648.8642053076</c:v>
                </c:pt>
                <c:pt idx="2">
                  <c:v>15068.6770783511</c:v>
                </c:pt>
                <c:pt idx="3" formatCode="0.000000000000">
                  <c:v>3826.5457330351901</c:v>
                </c:pt>
                <c:pt idx="4" formatCode="0.000000000000">
                  <c:v>5114.9871773304703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9-4FF5-BD02-D3772D0ABEAD}"/>
            </c:ext>
          </c:extLst>
        </c:ser>
        <c:ser>
          <c:idx val="3"/>
          <c:order val="3"/>
          <c:tx>
            <c:strRef>
              <c:f>Capacity!$A$120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Capacity!$B$120:$F$120</c:f>
              <c:numCache>
                <c:formatCode>0.00000000000</c:formatCode>
                <c:ptCount val="5"/>
                <c:pt idx="0" formatCode="0.000000000000">
                  <c:v>7848.3192263737201</c:v>
                </c:pt>
                <c:pt idx="1">
                  <c:v>14340.599050901699</c:v>
                </c:pt>
                <c:pt idx="2">
                  <c:v>15972.1780115779</c:v>
                </c:pt>
                <c:pt idx="3" formatCode="0.000000000000">
                  <c:v>3726.0299351877402</c:v>
                </c:pt>
                <c:pt idx="4" formatCode="0.000000000000">
                  <c:v>6470.3744603733703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9-4FF5-BD02-D3772D0ABEAD}"/>
            </c:ext>
          </c:extLst>
        </c:ser>
        <c:ser>
          <c:idx val="4"/>
          <c:order val="4"/>
          <c:tx>
            <c:strRef>
              <c:f>Capacity!$A$121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Capacity!$B$121:$F$121</c:f>
              <c:numCache>
                <c:formatCode>0.00000000000</c:formatCode>
                <c:ptCount val="5"/>
                <c:pt idx="0" formatCode="0.000000000000">
                  <c:v>7919.2305429302096</c:v>
                </c:pt>
                <c:pt idx="1">
                  <c:v>14157.3803508891</c:v>
                </c:pt>
                <c:pt idx="2">
                  <c:v>15748.163288083701</c:v>
                </c:pt>
                <c:pt idx="3" formatCode="0.000000000000">
                  <c:v>3690.7448401325501</c:v>
                </c:pt>
                <c:pt idx="4" formatCode="0.000000000000">
                  <c:v>5251.3956191643902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9-4FF5-BD02-D3772D0A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71871"/>
        <c:axId val="1496068511"/>
      </c:barChart>
      <c:catAx>
        <c:axId val="14960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6068511"/>
        <c:crosses val="autoZero"/>
        <c:auto val="1"/>
        <c:lblAlgn val="ctr"/>
        <c:lblOffset val="100"/>
        <c:noMultiLvlLbl val="0"/>
      </c:catAx>
      <c:valAx>
        <c:axId val="149606851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9607187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Capacity!$B$128:$F$128</c:f>
              <c:numCache>
                <c:formatCode>0.00000000000</c:formatCode>
                <c:ptCount val="5"/>
                <c:pt idx="0" formatCode="0.000000000000">
                  <c:v>7839.3387408421504</c:v>
                </c:pt>
                <c:pt idx="1">
                  <c:v>14395.5921487547</c:v>
                </c:pt>
                <c:pt idx="2">
                  <c:v>15941.945602129201</c:v>
                </c:pt>
                <c:pt idx="3" formatCode="0.000000000000">
                  <c:v>3437.1714977172901</c:v>
                </c:pt>
                <c:pt idx="4" formatCode="0.000000000000">
                  <c:v>4436.7064805684304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9-411D-BE2C-13468AF4B00B}"/>
            </c:ext>
          </c:extLst>
        </c:ser>
        <c:ser>
          <c:idx val="1"/>
          <c:order val="1"/>
          <c:tx>
            <c:strRef>
              <c:f>Capacity!$A$129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Capacity!$B$129:$F$129</c:f>
              <c:numCache>
                <c:formatCode>0.00000000000</c:formatCode>
                <c:ptCount val="5"/>
                <c:pt idx="0" formatCode="0.000000000000">
                  <c:v>7835.4174546330796</c:v>
                </c:pt>
                <c:pt idx="1">
                  <c:v>14412.189378290101</c:v>
                </c:pt>
                <c:pt idx="2">
                  <c:v>15985.574486043301</c:v>
                </c:pt>
                <c:pt idx="3" formatCode="0.000000000000">
                  <c:v>3476.2520782629899</c:v>
                </c:pt>
                <c:pt idx="4" formatCode="0.000000000000">
                  <c:v>4416.8931491186104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9-411D-BE2C-13468AF4B00B}"/>
            </c:ext>
          </c:extLst>
        </c:ser>
        <c:ser>
          <c:idx val="2"/>
          <c:order val="2"/>
          <c:tx>
            <c:strRef>
              <c:f>Capacity!$A$130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Capacity!$B$130:$F$130</c:f>
              <c:numCache>
                <c:formatCode>0.00000000000</c:formatCode>
                <c:ptCount val="5"/>
                <c:pt idx="0" formatCode="0.000000000000">
                  <c:v>7753.7371876651596</c:v>
                </c:pt>
                <c:pt idx="1">
                  <c:v>13938.613865457601</c:v>
                </c:pt>
                <c:pt idx="2">
                  <c:v>15184.9435560231</c:v>
                </c:pt>
                <c:pt idx="3" formatCode="0.000000000000">
                  <c:v>3760.7571462734099</c:v>
                </c:pt>
                <c:pt idx="4" formatCode="0.000000000000">
                  <c:v>4291.1215269693903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9-411D-BE2C-13468AF4B00B}"/>
            </c:ext>
          </c:extLst>
        </c:ser>
        <c:ser>
          <c:idx val="3"/>
          <c:order val="3"/>
          <c:tx>
            <c:strRef>
              <c:f>Capacity!$A$131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Capacity!$B$131:$F$131</c:f>
              <c:numCache>
                <c:formatCode>0.00000000000</c:formatCode>
                <c:ptCount val="5"/>
                <c:pt idx="0" formatCode="0.000000000000">
                  <c:v>8343.4845355107409</c:v>
                </c:pt>
                <c:pt idx="1">
                  <c:v>13725.2937452033</c:v>
                </c:pt>
                <c:pt idx="2">
                  <c:v>15957.705943610001</c:v>
                </c:pt>
                <c:pt idx="3" formatCode="0.000000000000">
                  <c:v>3626.8602155738499</c:v>
                </c:pt>
                <c:pt idx="4" formatCode="0.000000000000">
                  <c:v>4686.9587963631802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9-411D-BE2C-13468AF4B00B}"/>
            </c:ext>
          </c:extLst>
        </c:ser>
        <c:ser>
          <c:idx val="4"/>
          <c:order val="4"/>
          <c:tx>
            <c:strRef>
              <c:f>Capacity!$A$132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Capacity!$B$132:$F$132</c:f>
              <c:numCache>
                <c:formatCode>0.00000000000</c:formatCode>
                <c:ptCount val="5"/>
                <c:pt idx="0" formatCode="0.000000000000">
                  <c:v>7740.3113093472002</c:v>
                </c:pt>
                <c:pt idx="1">
                  <c:v>14386.682781077399</c:v>
                </c:pt>
                <c:pt idx="2">
                  <c:v>15828.6656532856</c:v>
                </c:pt>
                <c:pt idx="3" formatCode="0.000000000000">
                  <c:v>3618.9182285909401</c:v>
                </c:pt>
                <c:pt idx="4" formatCode="0.000000000000">
                  <c:v>4290.3194113744503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9-411D-BE2C-13468AF4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95056"/>
        <c:axId val="1875889776"/>
      </c:barChart>
      <c:catAx>
        <c:axId val="18758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89776"/>
        <c:crosses val="autoZero"/>
        <c:auto val="1"/>
        <c:lblAlgn val="ctr"/>
        <c:lblOffset val="100"/>
        <c:noMultiLvlLbl val="0"/>
      </c:catAx>
      <c:valAx>
        <c:axId val="187588977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9505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Capacity!$B$128:$H$128</c15:sqref>
                  </c15:fullRef>
                </c:ext>
              </c:extLst>
              <c:f>Capacity!$G$128:$H$128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6-4686-B906-77EA3A33F6A3}"/>
            </c:ext>
          </c:extLst>
        </c:ser>
        <c:ser>
          <c:idx val="1"/>
          <c:order val="1"/>
          <c:tx>
            <c:strRef>
              <c:f>Capacity!$A$129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Capacity!$B$129:$H$129</c15:sqref>
                  </c15:fullRef>
                </c:ext>
              </c:extLst>
              <c:f>Capacity!$G$129:$H$129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6-4686-B906-77EA3A33F6A3}"/>
            </c:ext>
          </c:extLst>
        </c:ser>
        <c:ser>
          <c:idx val="2"/>
          <c:order val="2"/>
          <c:tx>
            <c:strRef>
              <c:f>Capacity!$A$130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Capacity!$B$130:$H$130</c15:sqref>
                  </c15:fullRef>
                </c:ext>
              </c:extLst>
              <c:f>Capacity!$G$130:$H$130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6-4686-B906-77EA3A33F6A3}"/>
            </c:ext>
          </c:extLst>
        </c:ser>
        <c:ser>
          <c:idx val="3"/>
          <c:order val="3"/>
          <c:tx>
            <c:strRef>
              <c:f>Capacity!$A$131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Capacity!$B$131:$H$131</c15:sqref>
                  </c15:fullRef>
                </c:ext>
              </c:extLst>
              <c:f>Capacity!$G$131:$H$131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6-4686-B906-77EA3A33F6A3}"/>
            </c:ext>
          </c:extLst>
        </c:ser>
        <c:ser>
          <c:idx val="4"/>
          <c:order val="4"/>
          <c:tx>
            <c:strRef>
              <c:f>Capacity!$A$132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Capacity!$B$127:$H$127</c15:sqref>
                  </c15:fullRef>
                </c:ext>
              </c:extLst>
              <c:f>Capacity!$G$127:$H$127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Capacity!$B$132:$H$132</c15:sqref>
                  </c15:fullRef>
                </c:ext>
              </c:extLst>
              <c:f>Capacity!$G$132:$H$132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6-4686-B906-77EA3A33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1776"/>
        <c:axId val="1875886896"/>
      </c:barChart>
      <c:catAx>
        <c:axId val="18759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886896"/>
        <c:crosses val="autoZero"/>
        <c:auto val="1"/>
        <c:lblAlgn val="ctr"/>
        <c:lblOffset val="100"/>
        <c:noMultiLvlLbl val="0"/>
      </c:catAx>
      <c:valAx>
        <c:axId val="18758868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017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Capacity!$B$139:$F$139</c:f>
              <c:numCache>
                <c:formatCode>0.00000000000</c:formatCode>
                <c:ptCount val="5"/>
                <c:pt idx="0" formatCode="0.000000000000">
                  <c:v>6935.0481486855397</c:v>
                </c:pt>
                <c:pt idx="1">
                  <c:v>15756.1221680857</c:v>
                </c:pt>
                <c:pt idx="2">
                  <c:v>16836.0633861608</c:v>
                </c:pt>
                <c:pt idx="3" formatCode="0.000000000000">
                  <c:v>2848.9547691088801</c:v>
                </c:pt>
                <c:pt idx="4" formatCode="0.000000000000">
                  <c:v>598.992325068372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3-44ED-825C-8753D6C88426}"/>
            </c:ext>
          </c:extLst>
        </c:ser>
        <c:ser>
          <c:idx val="1"/>
          <c:order val="1"/>
          <c:tx>
            <c:strRef>
              <c:f>Capacity!$A$140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Capacity!$B$140:$F$140</c:f>
              <c:numCache>
                <c:formatCode>0.00000000000</c:formatCode>
                <c:ptCount val="5"/>
                <c:pt idx="0" formatCode="0.000000000000">
                  <c:v>6949.6284125317898</c:v>
                </c:pt>
                <c:pt idx="1">
                  <c:v>15796.2258515536</c:v>
                </c:pt>
                <c:pt idx="2">
                  <c:v>16927.9375597582</c:v>
                </c:pt>
                <c:pt idx="3" formatCode="0.000000000000">
                  <c:v>2861.1390572028999</c:v>
                </c:pt>
                <c:pt idx="4" formatCode="0.000000000000">
                  <c:v>547.45009709181704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3-44ED-825C-8753D6C88426}"/>
            </c:ext>
          </c:extLst>
        </c:ser>
        <c:ser>
          <c:idx val="2"/>
          <c:order val="2"/>
          <c:tx>
            <c:strRef>
              <c:f>Capacity!$A$141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Capacity!$B$141:$F$141</c:f>
              <c:numCache>
                <c:formatCode>0.00000000000</c:formatCode>
                <c:ptCount val="5"/>
                <c:pt idx="0" formatCode="0.000000000000">
                  <c:v>6780.1243958137802</c:v>
                </c:pt>
                <c:pt idx="1">
                  <c:v>15179.1722026548</c:v>
                </c:pt>
                <c:pt idx="2">
                  <c:v>15892.5523367243</c:v>
                </c:pt>
                <c:pt idx="3" formatCode="0.000000000000">
                  <c:v>3337.9339302153098</c:v>
                </c:pt>
                <c:pt idx="4" formatCode="0.000000000000">
                  <c:v>169.87479404672601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3-44ED-825C-8753D6C88426}"/>
            </c:ext>
          </c:extLst>
        </c:ser>
        <c:ser>
          <c:idx val="3"/>
          <c:order val="3"/>
          <c:tx>
            <c:strRef>
              <c:f>Capacity!$A$142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Capacity!$B$142:$F$142</c:f>
              <c:numCache>
                <c:formatCode>0.00000000000</c:formatCode>
                <c:ptCount val="5"/>
                <c:pt idx="0" formatCode="0.000000000000">
                  <c:v>7171.3217733781203</c:v>
                </c:pt>
                <c:pt idx="1">
                  <c:v>15746.746285720399</c:v>
                </c:pt>
                <c:pt idx="2">
                  <c:v>17651.388775077699</c:v>
                </c:pt>
                <c:pt idx="3" formatCode="0.000000000000">
                  <c:v>2853.8845381528899</c:v>
                </c:pt>
                <c:pt idx="4" formatCode="0.000000000000">
                  <c:v>280.134457303217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3-44ED-825C-8753D6C88426}"/>
            </c:ext>
          </c:extLst>
        </c:ser>
        <c:ser>
          <c:idx val="4"/>
          <c:order val="4"/>
          <c:tx>
            <c:strRef>
              <c:f>Capacity!$A$143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Capacity!$B$143:$F$143</c:f>
              <c:numCache>
                <c:formatCode>0.00000000000</c:formatCode>
                <c:ptCount val="5"/>
                <c:pt idx="0" formatCode="0.000000000000">
                  <c:v>6843.4857979482804</c:v>
                </c:pt>
                <c:pt idx="1">
                  <c:v>15753.5253805711</c:v>
                </c:pt>
                <c:pt idx="2">
                  <c:v>16828.167555080901</c:v>
                </c:pt>
                <c:pt idx="3" formatCode="0.000000000000">
                  <c:v>3130.73549364582</c:v>
                </c:pt>
                <c:pt idx="4" formatCode="0.000000000000">
                  <c:v>217.85948667443199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3-44ED-825C-8753D6C8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17296"/>
        <c:axId val="553122096"/>
      </c:barChart>
      <c:catAx>
        <c:axId val="5531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122096"/>
        <c:crosses val="autoZero"/>
        <c:auto val="1"/>
        <c:lblAlgn val="ctr"/>
        <c:lblOffset val="100"/>
        <c:noMultiLvlLbl val="0"/>
      </c:catAx>
      <c:valAx>
        <c:axId val="5531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11729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Capacity!$B$139:$H$139</c15:sqref>
                  </c15:fullRef>
                </c:ext>
              </c:extLst>
              <c:f>Capacity!$G$139:$H$139</c:f>
              <c:numCache>
                <c:formatCode>0.00000000000</c:formatCode>
                <c:ptCount val="2"/>
                <c:pt idx="0" formatCode="0.000000000000">
                  <c:v>1136.7198627120599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FAA-AF7A-620368AE8316}"/>
            </c:ext>
          </c:extLst>
        </c:ser>
        <c:ser>
          <c:idx val="1"/>
          <c:order val="1"/>
          <c:tx>
            <c:strRef>
              <c:f>Capacity!$A$140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Capacity!$B$140:$H$140</c15:sqref>
                  </c15:fullRef>
                </c:ext>
              </c:extLst>
              <c:f>Capacity!$G$140:$H$140</c:f>
              <c:numCache>
                <c:formatCode>0.00000000000</c:formatCode>
                <c:ptCount val="2"/>
                <c:pt idx="0" formatCode="0.000000000000">
                  <c:v>1254.6935055853701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1-4FAA-AF7A-620368AE8316}"/>
            </c:ext>
          </c:extLst>
        </c:ser>
        <c:ser>
          <c:idx val="2"/>
          <c:order val="2"/>
          <c:tx>
            <c:strRef>
              <c:f>Capacity!$A$141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Capacity!$B$141:$H$141</c15:sqref>
                  </c15:fullRef>
                </c:ext>
              </c:extLst>
              <c:f>Capacity!$G$141:$H$141</c:f>
              <c:numCache>
                <c:formatCode>0.00000000000</c:formatCode>
                <c:ptCount val="2"/>
                <c:pt idx="0" formatCode="0.000000000000">
                  <c:v>1249.15839286801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1-4FAA-AF7A-620368AE8316}"/>
            </c:ext>
          </c:extLst>
        </c:ser>
        <c:ser>
          <c:idx val="3"/>
          <c:order val="3"/>
          <c:tx>
            <c:strRef>
              <c:f>Capacity!$A$142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Capacity!$B$142:$H$142</c15:sqref>
                  </c15:fullRef>
                </c:ext>
              </c:extLst>
              <c:f>Capacity!$G$142:$H$142</c:f>
              <c:numCache>
                <c:formatCode>0.00000000000</c:formatCode>
                <c:ptCount val="2"/>
                <c:pt idx="0" formatCode="0.000000000000">
                  <c:v>2076.9052680699101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01-4FAA-AF7A-620368AE8316}"/>
            </c:ext>
          </c:extLst>
        </c:ser>
        <c:ser>
          <c:idx val="4"/>
          <c:order val="4"/>
          <c:tx>
            <c:strRef>
              <c:f>Capacity!$A$143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Capacity!$B$138:$H$138</c15:sqref>
                  </c15:fullRef>
                </c:ext>
              </c:extLst>
              <c:f>Capacity!$G$138:$H$138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Capacity!$B$143:$H$143</c15:sqref>
                  </c15:fullRef>
                </c:ext>
              </c:extLst>
              <c:f>Capacity!$G$143:$H$143</c:f>
              <c:numCache>
                <c:formatCode>0.00000000000</c:formatCode>
                <c:ptCount val="2"/>
                <c:pt idx="0" formatCode="0.000000000000">
                  <c:v>1435.39604856094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01-4FAA-AF7A-620368AE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73232"/>
        <c:axId val="553478512"/>
      </c:barChart>
      <c:catAx>
        <c:axId val="5534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8512"/>
        <c:crosses val="autoZero"/>
        <c:auto val="1"/>
        <c:lblAlgn val="ctr"/>
        <c:lblOffset val="100"/>
        <c:noMultiLvlLbl val="0"/>
      </c:catAx>
      <c:valAx>
        <c:axId val="5534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Capacity!$B$150:$F$150</c:f>
              <c:numCache>
                <c:formatCode>0.00000000000</c:formatCode>
                <c:ptCount val="5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2842.8746545744898</c:v>
                </c:pt>
                <c:pt idx="4" formatCode="0.000000000000">
                  <c:v>849.302214946719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C33-AF76-3C489BCBAE2C}"/>
            </c:ext>
          </c:extLst>
        </c:ser>
        <c:ser>
          <c:idx val="1"/>
          <c:order val="1"/>
          <c:tx>
            <c:strRef>
              <c:f>Capacity!$A$151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Capacity!$B$151:$F$151</c:f>
              <c:numCache>
                <c:formatCode>0.00000000000</c:formatCode>
                <c:ptCount val="5"/>
                <c:pt idx="0" formatCode="0.000000000000">
                  <c:v>6675.4578717320301</c:v>
                </c:pt>
                <c:pt idx="1">
                  <c:v>15946.96279474</c:v>
                </c:pt>
                <c:pt idx="2">
                  <c:v>16795.999062715298</c:v>
                </c:pt>
                <c:pt idx="3" formatCode="0.000000000000">
                  <c:v>2881.1056344628</c:v>
                </c:pt>
                <c:pt idx="4" formatCode="0.000000000000">
                  <c:v>836.68589557661699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F-4C33-AF76-3C489BCBAE2C}"/>
            </c:ext>
          </c:extLst>
        </c:ser>
        <c:ser>
          <c:idx val="2"/>
          <c:order val="2"/>
          <c:tx>
            <c:strRef>
              <c:f>Capacity!$A$152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Capacity!$B$152:$F$152</c:f>
              <c:numCache>
                <c:formatCode>0.00000000000</c:formatCode>
                <c:ptCount val="5"/>
                <c:pt idx="0" formatCode="0.000000000000">
                  <c:v>8126.9987356627898</c:v>
                </c:pt>
                <c:pt idx="1">
                  <c:v>13448.2213070375</c:v>
                </c:pt>
                <c:pt idx="2">
                  <c:v>15183.020698423299</c:v>
                </c:pt>
                <c:pt idx="3" formatCode="0.000000000000">
                  <c:v>3503.38986269612</c:v>
                </c:pt>
                <c:pt idx="4" formatCode="0.000000000000">
                  <c:v>2989.54481862381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F-4C33-AF76-3C489BCBAE2C}"/>
            </c:ext>
          </c:extLst>
        </c:ser>
        <c:ser>
          <c:idx val="3"/>
          <c:order val="3"/>
          <c:tx>
            <c:strRef>
              <c:f>Capacity!$A$153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Capacity!$B$153:$F$153</c:f>
              <c:numCache>
                <c:formatCode>0.00000000000</c:formatCode>
                <c:ptCount val="5"/>
                <c:pt idx="0" formatCode="0.000000000000">
                  <c:v>8185.7355541868901</c:v>
                </c:pt>
                <c:pt idx="1">
                  <c:v>13937.125186752601</c:v>
                </c:pt>
                <c:pt idx="2">
                  <c:v>16298.2624290362</c:v>
                </c:pt>
                <c:pt idx="3" formatCode="0.000000000000">
                  <c:v>3355.2749848206399</c:v>
                </c:pt>
                <c:pt idx="4" formatCode="0.000000000000">
                  <c:v>3904.9718005928298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F-4C33-AF76-3C489BCBAE2C}"/>
            </c:ext>
          </c:extLst>
        </c:ser>
        <c:ser>
          <c:idx val="4"/>
          <c:order val="4"/>
          <c:tx>
            <c:strRef>
              <c:f>Capacity!$A$154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Capacity!$B$154:$F$154</c:f>
              <c:numCache>
                <c:formatCode>0.00000000000</c:formatCode>
                <c:ptCount val="5"/>
                <c:pt idx="0" formatCode="0.000000000000">
                  <c:v>6552.7638713221304</c:v>
                </c:pt>
                <c:pt idx="1">
                  <c:v>15933.1630828299</c:v>
                </c:pt>
                <c:pt idx="2">
                  <c:v>16622.576070933501</c:v>
                </c:pt>
                <c:pt idx="3" formatCode="0.000000000000">
                  <c:v>3124.80086673391</c:v>
                </c:pt>
                <c:pt idx="4" formatCode="0.000000000000">
                  <c:v>470.42994430106802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BF-4C33-AF76-3C489BCB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99839"/>
        <c:axId val="535708959"/>
      </c:barChart>
      <c:catAx>
        <c:axId val="5356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08959"/>
        <c:crosses val="autoZero"/>
        <c:auto val="1"/>
        <c:lblAlgn val="ctr"/>
        <c:lblOffset val="100"/>
        <c:noMultiLvlLbl val="0"/>
      </c:catAx>
      <c:valAx>
        <c:axId val="535708959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9983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Capacity!$B$150:$H$150</c15:sqref>
                  </c15:fullRef>
                </c:ext>
              </c:extLst>
              <c:f>Capacity!$G$150:$H$150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455E-8799-4385DCD770E9}"/>
            </c:ext>
          </c:extLst>
        </c:ser>
        <c:ser>
          <c:idx val="1"/>
          <c:order val="1"/>
          <c:tx>
            <c:strRef>
              <c:f>Capacity!$A$151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Capacity!$B$151:$H$151</c15:sqref>
                  </c15:fullRef>
                </c:ext>
              </c:extLst>
              <c:f>Capacity!$G$151:$H$151</c:f>
              <c:numCache>
                <c:formatCode>0.00000000000</c:formatCode>
                <c:ptCount val="2"/>
                <c:pt idx="0" formatCode="0.000000000000">
                  <c:v>156.97567007254901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F-455E-8799-4385DCD770E9}"/>
            </c:ext>
          </c:extLst>
        </c:ser>
        <c:ser>
          <c:idx val="2"/>
          <c:order val="2"/>
          <c:tx>
            <c:strRef>
              <c:f>Capacity!$A$152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Capacity!$B$152:$H$152</c15:sqref>
                  </c15:fullRef>
                </c:ext>
              </c:extLst>
              <c:f>Capacity!$G$152:$H$152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F-455E-8799-4385DCD770E9}"/>
            </c:ext>
          </c:extLst>
        </c:ser>
        <c:ser>
          <c:idx val="3"/>
          <c:order val="3"/>
          <c:tx>
            <c:strRef>
              <c:f>Capacity!$A$153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Capacity!$B$153:$H$153</c15:sqref>
                  </c15:fullRef>
                </c:ext>
              </c:extLst>
              <c:f>Capacity!$G$153:$H$153</c:f>
              <c:numCache>
                <c:formatCode>0.00000000000</c:formatCode>
                <c:ptCount val="2"/>
                <c:pt idx="0" formatCode="0.000000000000">
                  <c:v>311.65482561418099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3F-455E-8799-4385DCD770E9}"/>
            </c:ext>
          </c:extLst>
        </c:ser>
        <c:ser>
          <c:idx val="4"/>
          <c:order val="4"/>
          <c:tx>
            <c:strRef>
              <c:f>Capacity!$A$154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Capacity!$B$149:$H$149</c15:sqref>
                  </c15:fullRef>
                </c:ext>
              </c:extLst>
              <c:f>Capacity!$G$149:$H$149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Capacity!$B$154:$H$154</c15:sqref>
                  </c15:fullRef>
                </c:ext>
              </c:extLst>
              <c:f>Capacity!$G$154:$H$154</c:f>
              <c:numCache>
                <c:formatCode>0.00000000000</c:formatCode>
                <c:ptCount val="2"/>
                <c:pt idx="0" formatCode="0.000000000000">
                  <c:v>416.98890834036803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F-455E-8799-4385DCD7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759359"/>
        <c:axId val="535755519"/>
      </c:barChart>
      <c:catAx>
        <c:axId val="5357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55519"/>
        <c:crosses val="autoZero"/>
        <c:auto val="1"/>
        <c:lblAlgn val="ctr"/>
        <c:lblOffset val="100"/>
        <c:noMultiLvlLbl val="0"/>
      </c:catAx>
      <c:valAx>
        <c:axId val="53575551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5935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Capacity!$B$161:$F$161</c:f>
              <c:numCache>
                <c:formatCode>0.00000000000</c:formatCode>
                <c:ptCount val="5"/>
                <c:pt idx="0" formatCode="0.000000000000">
                  <c:v>6472.8946836533296</c:v>
                </c:pt>
                <c:pt idx="1">
                  <c:v>16611.587416062801</c:v>
                </c:pt>
                <c:pt idx="2">
                  <c:v>17024.333463878898</c:v>
                </c:pt>
                <c:pt idx="3" formatCode="0.000000000000">
                  <c:v>2329.9228277361999</c:v>
                </c:pt>
                <c:pt idx="4" formatCode="0.000000000000">
                  <c:v>1298.83868954017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E76-A480-E93C476A153E}"/>
            </c:ext>
          </c:extLst>
        </c:ser>
        <c:ser>
          <c:idx val="1"/>
          <c:order val="1"/>
          <c:tx>
            <c:strRef>
              <c:f>Capacity!$A$162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Capacity!$B$162:$F$162</c:f>
              <c:numCache>
                <c:formatCode>0.00000000000</c:formatCode>
                <c:ptCount val="5"/>
                <c:pt idx="0" formatCode="0.000000000000">
                  <c:v>6516.6110567121304</c:v>
                </c:pt>
                <c:pt idx="1">
                  <c:v>16530.836513156501</c:v>
                </c:pt>
                <c:pt idx="2">
                  <c:v>17083.965728241201</c:v>
                </c:pt>
                <c:pt idx="3" formatCode="0.000000000000">
                  <c:v>2352.4596751864001</c:v>
                </c:pt>
                <c:pt idx="4" formatCode="0.000000000000">
                  <c:v>1207.81798359865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4E76-A480-E93C476A153E}"/>
            </c:ext>
          </c:extLst>
        </c:ser>
        <c:ser>
          <c:idx val="2"/>
          <c:order val="2"/>
          <c:tx>
            <c:strRef>
              <c:f>Capacity!$A$163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Capacity!$B$163:$F$163</c:f>
              <c:numCache>
                <c:formatCode>0.00000000000</c:formatCode>
                <c:ptCount val="5"/>
                <c:pt idx="0" formatCode="0.000000000000">
                  <c:v>6638.8022478123003</c:v>
                </c:pt>
                <c:pt idx="1">
                  <c:v>15380.501841227</c:v>
                </c:pt>
                <c:pt idx="2">
                  <c:v>15985.188763198399</c:v>
                </c:pt>
                <c:pt idx="3" formatCode="0.000000000000">
                  <c:v>3246.4710224325399</c:v>
                </c:pt>
                <c:pt idx="4" formatCode="0.000000000000">
                  <c:v>108.678784219769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4-4E76-A480-E93C476A153E}"/>
            </c:ext>
          </c:extLst>
        </c:ser>
        <c:ser>
          <c:idx val="3"/>
          <c:order val="3"/>
          <c:tx>
            <c:strRef>
              <c:f>Capacity!$A$164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Capacity!$B$164:$F$164</c:f>
              <c:numCache>
                <c:formatCode>0.00000000000</c:formatCode>
                <c:ptCount val="5"/>
                <c:pt idx="0" formatCode="0.000000000000">
                  <c:v>6617.5241013040904</c:v>
                </c:pt>
                <c:pt idx="1">
                  <c:v>16445.576658666199</c:v>
                </c:pt>
                <c:pt idx="2">
                  <c:v>17626.028272665601</c:v>
                </c:pt>
                <c:pt idx="3" formatCode="0.000000000000">
                  <c:v>2711.8544870340602</c:v>
                </c:pt>
                <c:pt idx="4" formatCode="0.000000000000">
                  <c:v>504.67153467147801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4-4E76-A480-E93C476A153E}"/>
            </c:ext>
          </c:extLst>
        </c:ser>
        <c:ser>
          <c:idx val="4"/>
          <c:order val="4"/>
          <c:tx>
            <c:strRef>
              <c:f>Capacity!$A$165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Capacity!$B$165:$F$165</c:f>
              <c:numCache>
                <c:formatCode>0.00000000000</c:formatCode>
                <c:ptCount val="5"/>
                <c:pt idx="0" formatCode="0.000000000000">
                  <c:v>6468.5163833440602</c:v>
                </c:pt>
                <c:pt idx="1">
                  <c:v>16313.1207850756</c:v>
                </c:pt>
                <c:pt idx="2">
                  <c:v>17027.7309212447</c:v>
                </c:pt>
                <c:pt idx="3" formatCode="0.000000000000">
                  <c:v>2478.75153394262</c:v>
                </c:pt>
                <c:pt idx="4" formatCode="0.000000000000">
                  <c:v>916.707690161242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4-4E76-A480-E93C476A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88079"/>
        <c:axId val="563190479"/>
      </c:barChart>
      <c:catAx>
        <c:axId val="5631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3190479"/>
        <c:crosses val="autoZero"/>
        <c:auto val="1"/>
        <c:lblAlgn val="ctr"/>
        <c:lblOffset val="100"/>
        <c:noMultiLvlLbl val="0"/>
      </c:catAx>
      <c:valAx>
        <c:axId val="563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318807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Analysis</a:t>
            </a:r>
            <a:r>
              <a:rPr lang="nl-BE" baseline="0"/>
              <a:t> 1.1</a:t>
            </a:r>
            <a:r>
              <a:rPr lang="nl-BE"/>
              <a:t>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Capacity!$B$18:$F$18</c:f>
              <c:numCache>
                <c:formatCode>0.00000000000</c:formatCode>
                <c:ptCount val="5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B-49D2-8DE9-3BA239F304E7}"/>
            </c:ext>
          </c:extLst>
        </c:ser>
        <c:ser>
          <c:idx val="1"/>
          <c:order val="1"/>
          <c:tx>
            <c:strRef>
              <c:f>Capacity!$A$19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Capacity!$B$19:$F$19</c:f>
              <c:numCache>
                <c:formatCode>0.00000000000</c:formatCode>
                <c:ptCount val="5"/>
                <c:pt idx="0" formatCode="0.000000000000">
                  <c:v>6673.6436557520601</c:v>
                </c:pt>
                <c:pt idx="1">
                  <c:v>15944.8073448497</c:v>
                </c:pt>
                <c:pt idx="2">
                  <c:v>16789.180406166</c:v>
                </c:pt>
                <c:pt idx="3" formatCode="0.000000000000">
                  <c:v>2883.5740496323301</c:v>
                </c:pt>
                <c:pt idx="4" formatCode="0.000000000000">
                  <c:v>840.76472333732204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B-49D2-8DE9-3BA239F304E7}"/>
            </c:ext>
          </c:extLst>
        </c:ser>
        <c:ser>
          <c:idx val="2"/>
          <c:order val="2"/>
          <c:tx>
            <c:strRef>
              <c:f>Capacity!$A$20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Capacity!$B$20:$F$20</c:f>
              <c:numCache>
                <c:formatCode>0.00000000000</c:formatCode>
                <c:ptCount val="5"/>
                <c:pt idx="0" formatCode="0.000000000000">
                  <c:v>8089.2727072696598</c:v>
                </c:pt>
                <c:pt idx="1">
                  <c:v>13470.304848965099</c:v>
                </c:pt>
                <c:pt idx="2">
                  <c:v>15320.6187121689</c:v>
                </c:pt>
                <c:pt idx="3" formatCode="0.000000000000">
                  <c:v>3499.0199747002698</c:v>
                </c:pt>
                <c:pt idx="4" formatCode="0.000000000000">
                  <c:v>3202.5288706968799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B-49D2-8DE9-3BA239F304E7}"/>
            </c:ext>
          </c:extLst>
        </c:ser>
        <c:ser>
          <c:idx val="3"/>
          <c:order val="3"/>
          <c:tx>
            <c:strRef>
              <c:f>Capacity!$A$21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Capacity!$B$21:$F$21</c:f>
              <c:numCache>
                <c:formatCode>0.00000000000</c:formatCode>
                <c:ptCount val="5"/>
                <c:pt idx="0" formatCode="0.000000000000">
                  <c:v>8410.7318184382802</c:v>
                </c:pt>
                <c:pt idx="1">
                  <c:v>13587.4823983938</c:v>
                </c:pt>
                <c:pt idx="2">
                  <c:v>16302.4267460764</c:v>
                </c:pt>
                <c:pt idx="3" formatCode="0.000000000000">
                  <c:v>3385.7474919042102</c:v>
                </c:pt>
                <c:pt idx="4" formatCode="0.000000000000">
                  <c:v>4529.4919854592999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B-49D2-8DE9-3BA239F304E7}"/>
            </c:ext>
          </c:extLst>
        </c:ser>
        <c:ser>
          <c:idx val="5"/>
          <c:order val="4"/>
          <c:tx>
            <c:strRef>
              <c:f>Capacity!$A$22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Capacity!$B$22:$F$22</c:f>
              <c:numCache>
                <c:formatCode>0.00000000000</c:formatCode>
                <c:ptCount val="5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CB-49D2-8DE9-3BA239F3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70047"/>
        <c:axId val="59057567"/>
      </c:barChart>
      <c:catAx>
        <c:axId val="5907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57567"/>
        <c:crosses val="autoZero"/>
        <c:auto val="1"/>
        <c:lblAlgn val="ctr"/>
        <c:lblOffset val="100"/>
        <c:noMultiLvlLbl val="0"/>
      </c:catAx>
      <c:valAx>
        <c:axId val="59057567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700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Capacity!$B$161:$H$161</c15:sqref>
                  </c15:fullRef>
                </c:ext>
              </c:extLst>
              <c:f>Capacity!$G$161:$H$161</c:f>
              <c:numCache>
                <c:formatCode>0.00000000000</c:formatCode>
                <c:ptCount val="2"/>
                <c:pt idx="0" formatCode="0.000000000000">
                  <c:v>165.98500783742901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E-4497-8B76-5F46468B2313}"/>
            </c:ext>
          </c:extLst>
        </c:ser>
        <c:ser>
          <c:idx val="1"/>
          <c:order val="1"/>
          <c:tx>
            <c:strRef>
              <c:f>Capacity!$A$162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Capacity!$B$162:$H$162</c15:sqref>
                  </c15:fullRef>
                </c:ext>
              </c:extLst>
              <c:f>Capacity!$G$162:$H$162</c:f>
              <c:numCache>
                <c:formatCode>0.00000000000</c:formatCode>
                <c:ptCount val="2"/>
                <c:pt idx="0" formatCode="0.000000000000">
                  <c:v>374.12612514092899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E-4497-8B76-5F46468B2313}"/>
            </c:ext>
          </c:extLst>
        </c:ser>
        <c:ser>
          <c:idx val="2"/>
          <c:order val="2"/>
          <c:tx>
            <c:strRef>
              <c:f>Capacity!$A$163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Capacity!$B$163:$H$163</c15:sqref>
                  </c15:fullRef>
                </c:ext>
              </c:extLst>
              <c:f>Capacity!$G$163:$H$163</c:f>
              <c:numCache>
                <c:formatCode>0.00000000000</c:formatCode>
                <c:ptCount val="2"/>
                <c:pt idx="0" formatCode="0.000000000000">
                  <c:v>1136.7764132736199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E-4497-8B76-5F46468B2313}"/>
            </c:ext>
          </c:extLst>
        </c:ser>
        <c:ser>
          <c:idx val="3"/>
          <c:order val="3"/>
          <c:tx>
            <c:strRef>
              <c:f>Capacity!$A$164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Capacity!$B$164:$H$164</c15:sqref>
                  </c15:fullRef>
                </c:ext>
              </c:extLst>
              <c:f>Capacity!$G$164:$H$164</c:f>
              <c:numCache>
                <c:formatCode>0.00000000000</c:formatCode>
                <c:ptCount val="2"/>
                <c:pt idx="0" formatCode="0.000000000000">
                  <c:v>1429.81373578742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E-4497-8B76-5F46468B2313}"/>
            </c:ext>
          </c:extLst>
        </c:ser>
        <c:ser>
          <c:idx val="4"/>
          <c:order val="4"/>
          <c:tx>
            <c:strRef>
              <c:f>Capacity!$A$165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Capacity!$B$160:$H$160</c15:sqref>
                  </c15:fullRef>
                </c:ext>
              </c:extLst>
              <c:f>Capacity!$G$160:$H$160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Capacity!$B$165:$H$165</c15:sqref>
                  </c15:fullRef>
                </c:ext>
              </c:extLst>
              <c:f>Capacity!$G$165:$H$165</c:f>
              <c:numCache>
                <c:formatCode>0.00000000000</c:formatCode>
                <c:ptCount val="2"/>
                <c:pt idx="0" formatCode="0.000000000000">
                  <c:v>879.57481245792803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E-4497-8B76-5F46468B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09791"/>
        <c:axId val="1034991551"/>
      </c:barChart>
      <c:catAx>
        <c:axId val="10350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4991551"/>
        <c:crosses val="autoZero"/>
        <c:auto val="1"/>
        <c:lblAlgn val="ctr"/>
        <c:lblOffset val="100"/>
        <c:noMultiLvlLbl val="0"/>
      </c:catAx>
      <c:valAx>
        <c:axId val="103499155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Capacity!$B$18:$J$18</c15:sqref>
                  </c15:fullRef>
                </c:ext>
              </c:extLst>
              <c:f>(Capacity!$B$18:$F$18,Capacity!$I$18)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D-4BB2-A2F7-CEC7EC97D5AA}"/>
            </c:ext>
          </c:extLst>
        </c:ser>
        <c:ser>
          <c:idx val="1"/>
          <c:order val="1"/>
          <c:tx>
            <c:strRef>
              <c:f>Capacity!$A$19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Capacity!$B$19:$J$19</c15:sqref>
                  </c15:fullRef>
                </c:ext>
              </c:extLst>
              <c:f>(Capacity!$B$19:$F$19,Capacity!$I$19)</c:f>
              <c:numCache>
                <c:formatCode>0.00000000000</c:formatCode>
                <c:ptCount val="6"/>
                <c:pt idx="0" formatCode="0.000000000000">
                  <c:v>6673.6436557520601</c:v>
                </c:pt>
                <c:pt idx="1">
                  <c:v>15944.8073448497</c:v>
                </c:pt>
                <c:pt idx="2">
                  <c:v>16789.180406166</c:v>
                </c:pt>
                <c:pt idx="3" formatCode="0.000000000000">
                  <c:v>2883.5740496323301</c:v>
                </c:pt>
                <c:pt idx="4" formatCode="0.000000000000">
                  <c:v>840.76472333732204</c:v>
                </c:pt>
                <c:pt idx="5" formatCode="0.000000000000">
                  <c:v>48.447625268277669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D-4BB2-A2F7-CEC7EC97D5AA}"/>
            </c:ext>
          </c:extLst>
        </c:ser>
        <c:ser>
          <c:idx val="2"/>
          <c:order val="2"/>
          <c:tx>
            <c:strRef>
              <c:f>Capacity!$A$20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Capacity!$B$20:$J$20</c15:sqref>
                  </c15:fullRef>
                </c:ext>
              </c:extLst>
              <c:f>(Capacity!$B$20:$F$20,Capacity!$I$20)</c:f>
              <c:numCache>
                <c:formatCode>0.00000000000</c:formatCode>
                <c:ptCount val="6"/>
                <c:pt idx="0" formatCode="0.000000000000">
                  <c:v>8089.2727072696598</c:v>
                </c:pt>
                <c:pt idx="1">
                  <c:v>13470.304848965099</c:v>
                </c:pt>
                <c:pt idx="2">
                  <c:v>15320.6187121689</c:v>
                </c:pt>
                <c:pt idx="3" formatCode="0.000000000000">
                  <c:v>3499.0199747002698</c:v>
                </c:pt>
                <c:pt idx="4" formatCode="0.000000000000">
                  <c:v>3202.5288706968799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D-4BB2-A2F7-CEC7EC97D5AA}"/>
            </c:ext>
          </c:extLst>
        </c:ser>
        <c:ser>
          <c:idx val="3"/>
          <c:order val="3"/>
          <c:tx>
            <c:strRef>
              <c:f>Capacity!$A$21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Capacity!$B$21:$J$21</c15:sqref>
                  </c15:fullRef>
                </c:ext>
              </c:extLst>
              <c:f>(Capacity!$B$21:$F$21,Capacity!$I$21)</c:f>
              <c:numCache>
                <c:formatCode>0.00000000000</c:formatCode>
                <c:ptCount val="6"/>
                <c:pt idx="0" formatCode="0.000000000000">
                  <c:v>8410.7318184382802</c:v>
                </c:pt>
                <c:pt idx="1">
                  <c:v>13587.4823983938</c:v>
                </c:pt>
                <c:pt idx="2">
                  <c:v>16302.4267460764</c:v>
                </c:pt>
                <c:pt idx="3" formatCode="0.000000000000">
                  <c:v>3385.7474919042102</c:v>
                </c:pt>
                <c:pt idx="4" formatCode="0.000000000000">
                  <c:v>4529.4919854592999</c:v>
                </c:pt>
                <c:pt idx="5" formatCode="0.000000000000">
                  <c:v>83.718462424106676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D-4BB2-A2F7-CEC7EC97D5AA}"/>
            </c:ext>
          </c:extLst>
        </c:ser>
        <c:ser>
          <c:idx val="4"/>
          <c:order val="4"/>
          <c:tx>
            <c:strRef>
              <c:f>Capacity!$A$22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Capacity!$B$17:$J$17</c15:sqref>
                  </c15:fullRef>
                </c:ext>
              </c:extLst>
              <c:f>(Capacity!$B$17:$F$17,Capacity!$I$17)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Capacity!$B$22:$J$22</c15:sqref>
                  </c15:fullRef>
                </c:ext>
              </c:extLst>
              <c:f>(Capacity!$B$22:$F$22,Capacity!$I$22)</c:f>
              <c:numCache>
                <c:formatCode>0.00000000000</c:formatCode>
                <c:ptCount val="6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  <c:pt idx="5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D-4BB2-A2F7-CEC7EC97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21792"/>
        <c:axId val="1303520352"/>
      </c:barChart>
      <c:catAx>
        <c:axId val="13035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20352"/>
        <c:crosses val="autoZero"/>
        <c:auto val="1"/>
        <c:lblAlgn val="ctr"/>
        <c:lblOffset val="100"/>
        <c:noMultiLvlLbl val="0"/>
      </c:catAx>
      <c:valAx>
        <c:axId val="13035203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217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Capacity!$B$95:$J$95</c15:sqref>
                  </c15:fullRef>
                </c:ext>
              </c:extLst>
              <c:f>(Capacity!$B$95:$F$95,Capacity!$I$95)</c:f>
              <c:numCache>
                <c:formatCode>0.00000000000</c:formatCode>
                <c:ptCount val="6"/>
                <c:pt idx="0" formatCode="0.000000000000">
                  <c:v>7009.6465652831203</c:v>
                </c:pt>
                <c:pt idx="1">
                  <c:v>15720.5766159656</c:v>
                </c:pt>
                <c:pt idx="2">
                  <c:v>16543.918759559401</c:v>
                </c:pt>
                <c:pt idx="3" formatCode="0.000000000000">
                  <c:v>3202.7338016868098</c:v>
                </c:pt>
                <c:pt idx="4" formatCode="0.000000000000">
                  <c:v>577.80542192216103</c:v>
                </c:pt>
                <c:pt idx="5" formatCode="0.000000000000">
                  <c:v>135.47407120240933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A-4927-8949-4DC308E0ED2E}"/>
            </c:ext>
          </c:extLst>
        </c:ser>
        <c:ser>
          <c:idx val="1"/>
          <c:order val="1"/>
          <c:tx>
            <c:strRef>
              <c:f>Capacity!$A$96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Capacity!$B$96:$J$96</c15:sqref>
                  </c15:fullRef>
                </c:ext>
              </c:extLst>
              <c:f>(Capacity!$B$96:$F$96,Capacity!$I$96)</c:f>
              <c:numCache>
                <c:formatCode>0.00000000000</c:formatCode>
                <c:ptCount val="6"/>
                <c:pt idx="0" formatCode="0.000000000000">
                  <c:v>7001.0318951989802</c:v>
                </c:pt>
                <c:pt idx="1">
                  <c:v>15832.398726093799</c:v>
                </c:pt>
                <c:pt idx="2">
                  <c:v>16638.189068176001</c:v>
                </c:pt>
                <c:pt idx="3" formatCode="0.000000000000">
                  <c:v>3219.82946043015</c:v>
                </c:pt>
                <c:pt idx="4" formatCode="0.000000000000">
                  <c:v>534.14841743019497</c:v>
                </c:pt>
                <c:pt idx="5" formatCode="0.000000000000">
                  <c:v>161.87991712546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A-4927-8949-4DC308E0ED2E}"/>
            </c:ext>
          </c:extLst>
        </c:ser>
        <c:ser>
          <c:idx val="2"/>
          <c:order val="2"/>
          <c:tx>
            <c:strRef>
              <c:f>Capacity!$A$97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Capacity!$B$97:$J$97</c15:sqref>
                  </c15:fullRef>
                </c:ext>
              </c:extLst>
              <c:f>(Capacity!$B$97:$F$97,Capacity!$I$97)</c:f>
              <c:numCache>
                <c:formatCode>0.00000000000</c:formatCode>
                <c:ptCount val="6"/>
                <c:pt idx="0" formatCode="0.000000000000">
                  <c:v>8111.5465166363801</c:v>
                </c:pt>
                <c:pt idx="1">
                  <c:v>13508.3577650554</c:v>
                </c:pt>
                <c:pt idx="2">
                  <c:v>15470.9132236723</c:v>
                </c:pt>
                <c:pt idx="3" formatCode="0.000000000000">
                  <c:v>3491.2516723171998</c:v>
                </c:pt>
                <c:pt idx="4" formatCode="0.000000000000">
                  <c:v>3206.5115055199799</c:v>
                </c:pt>
                <c:pt idx="5" formatCode="0.000000000000">
                  <c:v>312.35045080693135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A-4927-8949-4DC308E0ED2E}"/>
            </c:ext>
          </c:extLst>
        </c:ser>
        <c:ser>
          <c:idx val="3"/>
          <c:order val="3"/>
          <c:tx>
            <c:strRef>
              <c:f>Capacity!$A$98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Capacity!$B$98:$J$98</c15:sqref>
                  </c15:fullRef>
                </c:ext>
              </c:extLst>
              <c:f>(Capacity!$B$98:$F$98,Capacity!$I$98)</c:f>
              <c:numCache>
                <c:formatCode>0.00000000000</c:formatCode>
                <c:ptCount val="6"/>
                <c:pt idx="0" formatCode="0.000000000000">
                  <c:v>7730.4644487175801</c:v>
                </c:pt>
                <c:pt idx="1">
                  <c:v>14983.5712108729</c:v>
                </c:pt>
                <c:pt idx="2">
                  <c:v>16909.945406282601</c:v>
                </c:pt>
                <c:pt idx="3" formatCode="0.000000000000">
                  <c:v>3266.0819689198202</c:v>
                </c:pt>
                <c:pt idx="4" formatCode="0.000000000000">
                  <c:v>4029.3979346617002</c:v>
                </c:pt>
                <c:pt idx="5" formatCode="0.000000000000">
                  <c:v>103.85702689761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A-4927-8949-4DC308E0ED2E}"/>
            </c:ext>
          </c:extLst>
        </c:ser>
        <c:ser>
          <c:idx val="4"/>
          <c:order val="4"/>
          <c:tx>
            <c:strRef>
              <c:f>Capacity!$A$99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Capacity!$B$94:$J$94</c15:sqref>
                  </c15:fullRef>
                </c:ext>
              </c:extLst>
              <c:f>(Capacity!$B$94:$F$94,Capacity!$I$94)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Capacity!$B$99:$J$99</c15:sqref>
                  </c15:fullRef>
                </c:ext>
              </c:extLst>
              <c:f>(Capacity!$B$99:$F$99,Capacity!$I$99)</c:f>
              <c:numCache>
                <c:formatCode>0.00000000000</c:formatCode>
                <c:ptCount val="6"/>
                <c:pt idx="0" formatCode="0.000000000000">
                  <c:v>6941.6877397287099</c:v>
                </c:pt>
                <c:pt idx="1">
                  <c:v>15711.5445636923</c:v>
                </c:pt>
                <c:pt idx="2">
                  <c:v>16512.873721429201</c:v>
                </c:pt>
                <c:pt idx="3" formatCode="0.000000000000">
                  <c:v>3297.98478999182</c:v>
                </c:pt>
                <c:pt idx="4" formatCode="0.000000000000">
                  <c:v>355.623971425619</c:v>
                </c:pt>
                <c:pt idx="5" formatCode="0.000000000000">
                  <c:v>263.74356756824835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A-4927-8949-4DC308E0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31872"/>
        <c:axId val="1303525632"/>
      </c:barChart>
      <c:catAx>
        <c:axId val="1303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25632"/>
        <c:crosses val="autoZero"/>
        <c:auto val="1"/>
        <c:lblAlgn val="ctr"/>
        <c:lblOffset val="100"/>
        <c:noMultiLvlLbl val="0"/>
      </c:catAx>
      <c:valAx>
        <c:axId val="13035256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3187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Capacity!$B$51:$J$51</c15:sqref>
                  </c15:fullRef>
                </c:ext>
              </c:extLst>
              <c:f>(Capacity!$B$51:$F$51,Capacity!$I$51)</c:f>
              <c:numCache>
                <c:formatCode>0.00000000000</c:formatCode>
                <c:ptCount val="6"/>
                <c:pt idx="0" formatCode="0.000000000000">
                  <c:v>6473.4571707503901</c:v>
                </c:pt>
                <c:pt idx="1">
                  <c:v>16606.974309720601</c:v>
                </c:pt>
                <c:pt idx="2">
                  <c:v>17017.619421925501</c:v>
                </c:pt>
                <c:pt idx="3" formatCode="0.000000000000">
                  <c:v>2331.6316633133101</c:v>
                </c:pt>
                <c:pt idx="4" formatCode="0.000000000000">
                  <c:v>1300.6226248870901</c:v>
                </c:pt>
                <c:pt idx="5" formatCode="0.000000000000">
                  <c:v>51.901323360389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1BB-8BCE-CC7247E557E5}"/>
            </c:ext>
          </c:extLst>
        </c:ser>
        <c:ser>
          <c:idx val="1"/>
          <c:order val="1"/>
          <c:tx>
            <c:strRef>
              <c:f>Capacity!$A$52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Capacity!$B$52:$J$52</c15:sqref>
                  </c15:fullRef>
                </c:ext>
              </c:extLst>
              <c:f>(Capacity!$B$52:$F$52,Capacity!$I$52)</c:f>
              <c:numCache>
                <c:formatCode>0.00000000000</c:formatCode>
                <c:ptCount val="6"/>
                <c:pt idx="0" formatCode="0.000000000000">
                  <c:v>6525.4670402474003</c:v>
                </c:pt>
                <c:pt idx="1">
                  <c:v>16517.5391087223</c:v>
                </c:pt>
                <c:pt idx="2">
                  <c:v>17071.4239952235</c:v>
                </c:pt>
                <c:pt idx="3" formatCode="0.000000000000">
                  <c:v>2353.69537375135</c:v>
                </c:pt>
                <c:pt idx="4" formatCode="0.000000000000">
                  <c:v>1208.70162849538</c:v>
                </c:pt>
                <c:pt idx="5" formatCode="0.000000000000">
                  <c:v>122.72454083831866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5-41BB-8BCE-CC7247E557E5}"/>
            </c:ext>
          </c:extLst>
        </c:ser>
        <c:ser>
          <c:idx val="2"/>
          <c:order val="2"/>
          <c:tx>
            <c:strRef>
              <c:f>Capacity!$A$53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Capacity!$B$53:$J$53</c15:sqref>
                  </c15:fullRef>
                </c:ext>
              </c:extLst>
              <c:f>(Capacity!$B$53:$F$53,Capacity!$I$53)</c:f>
              <c:numCache>
                <c:formatCode>0.00000000000</c:formatCode>
                <c:ptCount val="6"/>
                <c:pt idx="0" formatCode="0.000000000000">
                  <c:v>6608.7297187149297</c:v>
                </c:pt>
                <c:pt idx="1">
                  <c:v>15508.9173119929</c:v>
                </c:pt>
                <c:pt idx="2">
                  <c:v>15966.644542142199</c:v>
                </c:pt>
                <c:pt idx="3" formatCode="0.000000000000">
                  <c:v>3246.32215886732</c:v>
                </c:pt>
                <c:pt idx="4" formatCode="0.000000000000">
                  <c:v>138.741574760882</c:v>
                </c:pt>
                <c:pt idx="5" formatCode="0.000000000000">
                  <c:v>349.06461527267999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5-41BB-8BCE-CC7247E557E5}"/>
            </c:ext>
          </c:extLst>
        </c:ser>
        <c:ser>
          <c:idx val="3"/>
          <c:order val="3"/>
          <c:tx>
            <c:strRef>
              <c:f>Capacity!$A$54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Capacity!$B$54:$J$54</c15:sqref>
                  </c15:fullRef>
                </c:ext>
              </c:extLst>
              <c:f>(Capacity!$B$54:$F$54,Capacity!$I$54)</c:f>
              <c:numCache>
                <c:formatCode>0.00000000000</c:formatCode>
                <c:ptCount val="6"/>
                <c:pt idx="0" formatCode="0.000000000000">
                  <c:v>6604.2664720259299</c:v>
                </c:pt>
                <c:pt idx="1">
                  <c:v>16502.3405289037</c:v>
                </c:pt>
                <c:pt idx="2">
                  <c:v>17583.6175170428</c:v>
                </c:pt>
                <c:pt idx="3" formatCode="0.000000000000">
                  <c:v>2752.3034333154501</c:v>
                </c:pt>
                <c:pt idx="4" formatCode="0.000000000000">
                  <c:v>494.67591809602999</c:v>
                </c:pt>
                <c:pt idx="5" formatCode="0.000000000000">
                  <c:v>487.15686333993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5-41BB-8BCE-CC7247E557E5}"/>
            </c:ext>
          </c:extLst>
        </c:ser>
        <c:ser>
          <c:idx val="4"/>
          <c:order val="4"/>
          <c:tx>
            <c:strRef>
              <c:f>Capacity!$A$55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Capacity!$B$50:$J$50</c15:sqref>
                  </c15:fullRef>
                </c:ext>
              </c:extLst>
              <c:f>(Capacity!$B$50:$F$50,Capacity!$I$50)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Capacity!$B$55:$J$55</c15:sqref>
                  </c15:fullRef>
                </c:ext>
              </c:extLst>
              <c:f>(Capacity!$B$55:$F$55,Capacity!$I$55)</c:f>
              <c:numCache>
                <c:formatCode>0.00000000000</c:formatCode>
                <c:ptCount val="6"/>
                <c:pt idx="0" formatCode="0.000000000000">
                  <c:v>6485.6994868234997</c:v>
                </c:pt>
                <c:pt idx="1">
                  <c:v>16244.9457699914</c:v>
                </c:pt>
                <c:pt idx="2">
                  <c:v>17020.4668350137</c:v>
                </c:pt>
                <c:pt idx="3" formatCode="0.000000000000">
                  <c:v>2508.1033112391101</c:v>
                </c:pt>
                <c:pt idx="4" formatCode="0.000000000000">
                  <c:v>890.22144888375396</c:v>
                </c:pt>
                <c:pt idx="5" formatCode="0.000000000000">
                  <c:v>291.23121247605366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5-41BB-8BCE-CC7247E5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98592"/>
        <c:axId val="1303297152"/>
      </c:barChart>
      <c:catAx>
        <c:axId val="13032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97152"/>
        <c:crosses val="autoZero"/>
        <c:auto val="1"/>
        <c:lblAlgn val="ctr"/>
        <c:lblOffset val="100"/>
        <c:noMultiLvlLbl val="0"/>
      </c:catAx>
      <c:valAx>
        <c:axId val="13032971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985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Capacity!$B$29:$J$29</c15:sqref>
                  </c15:fullRef>
                </c:ext>
              </c:extLst>
              <c:f>(Capacity!$B$29:$F$29,Capacity!$I$29)</c:f>
              <c:numCache>
                <c:formatCode>0.00000000000</c:formatCode>
                <c:ptCount val="6"/>
                <c:pt idx="0" formatCode="0.000000000000">
                  <c:v>6742.3762762463102</c:v>
                </c:pt>
                <c:pt idx="1">
                  <c:v>15978.2251957423</c:v>
                </c:pt>
                <c:pt idx="2">
                  <c:v>16747.893847327799</c:v>
                </c:pt>
                <c:pt idx="3" formatCode="0.000000000000">
                  <c:v>2688.5234110738102</c:v>
                </c:pt>
                <c:pt idx="4" formatCode="0.000000000000">
                  <c:v>1003.14985872439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2-455D-8973-90A8F6E5511D}"/>
            </c:ext>
          </c:extLst>
        </c:ser>
        <c:ser>
          <c:idx val="1"/>
          <c:order val="1"/>
          <c:tx>
            <c:strRef>
              <c:f>Capacity!$A$30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Capacity!$B$30:$J$30</c15:sqref>
                  </c15:fullRef>
                </c:ext>
              </c:extLst>
              <c:f>(Capacity!$B$30:$F$30,Capacity!$I$30)</c:f>
              <c:numCache>
                <c:formatCode>0.00000000000</c:formatCode>
                <c:ptCount val="6"/>
                <c:pt idx="0" formatCode="0.000000000000">
                  <c:v>6749.1955964296503</c:v>
                </c:pt>
                <c:pt idx="1">
                  <c:v>15943.228386451499</c:v>
                </c:pt>
                <c:pt idx="2">
                  <c:v>16803.900986076002</c:v>
                </c:pt>
                <c:pt idx="3" formatCode="0.000000000000">
                  <c:v>2719.1177970126901</c:v>
                </c:pt>
                <c:pt idx="4" formatCode="0.000000000000">
                  <c:v>948.680237377803</c:v>
                </c:pt>
                <c:pt idx="5" formatCode="0.000000000000">
                  <c:v>66.082412839892996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2-455D-8973-90A8F6E5511D}"/>
            </c:ext>
          </c:extLst>
        </c:ser>
        <c:ser>
          <c:idx val="2"/>
          <c:order val="2"/>
          <c:tx>
            <c:strRef>
              <c:f>Capacity!$A$31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Capacity!$B$31:$J$31</c15:sqref>
                  </c15:fullRef>
                </c:ext>
              </c:extLst>
              <c:f>(Capacity!$B$31:$F$31,Capacity!$I$31)</c:f>
              <c:numCache>
                <c:formatCode>0.00000000000</c:formatCode>
                <c:ptCount val="6"/>
                <c:pt idx="0" formatCode="0.000000000000">
                  <c:v>7682.1952907875302</c:v>
                </c:pt>
                <c:pt idx="1">
                  <c:v>14004.6699275355</c:v>
                </c:pt>
                <c:pt idx="2">
                  <c:v>15541.2508719992</c:v>
                </c:pt>
                <c:pt idx="3" formatCode="0.000000000000">
                  <c:v>3264.2241054400101</c:v>
                </c:pt>
                <c:pt idx="4" formatCode="0.000000000000">
                  <c:v>2039.01118337958</c:v>
                </c:pt>
                <c:pt idx="5" formatCode="0.000000000000">
                  <c:v>227.63944711647832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2-455D-8973-90A8F6E5511D}"/>
            </c:ext>
          </c:extLst>
        </c:ser>
        <c:ser>
          <c:idx val="3"/>
          <c:order val="3"/>
          <c:tx>
            <c:strRef>
              <c:f>Capacity!$A$32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Capacity!$B$32:$J$32</c15:sqref>
                  </c15:fullRef>
                </c:ext>
              </c:extLst>
              <c:f>(Capacity!$B$32:$F$32,Capacity!$I$32)</c:f>
              <c:numCache>
                <c:formatCode>0.00000000000</c:formatCode>
                <c:ptCount val="6"/>
                <c:pt idx="0" formatCode="0.000000000000">
                  <c:v>8030.3179440572703</c:v>
                </c:pt>
                <c:pt idx="1">
                  <c:v>14328.5352327242</c:v>
                </c:pt>
                <c:pt idx="2">
                  <c:v>16344.5005115601</c:v>
                </c:pt>
                <c:pt idx="3" formatCode="0.000000000000">
                  <c:v>3227.2384886064901</c:v>
                </c:pt>
                <c:pt idx="4" formatCode="0.000000000000">
                  <c:v>4069.71637250187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2-455D-8973-90A8F6E5511D}"/>
            </c:ext>
          </c:extLst>
        </c:ser>
        <c:ser>
          <c:idx val="4"/>
          <c:order val="4"/>
          <c:tx>
            <c:strRef>
              <c:f>Capacity!$A$33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Capacity!$B$28:$J$28</c15:sqref>
                  </c15:fullRef>
                </c:ext>
              </c:extLst>
              <c:f>(Capacity!$B$28:$F$28,Capacity!$I$28)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Capacity!$B$33:$J$33</c15:sqref>
                  </c15:fullRef>
                </c:ext>
              </c:extLst>
              <c:f>(Capacity!$B$33:$F$33,Capacity!$I$33)</c:f>
              <c:numCache>
                <c:formatCode>0.00000000000</c:formatCode>
                <c:ptCount val="6"/>
                <c:pt idx="0" formatCode="0.000000000000">
                  <c:v>6638.06455768259</c:v>
                </c:pt>
                <c:pt idx="1">
                  <c:v>15882.529613004101</c:v>
                </c:pt>
                <c:pt idx="2">
                  <c:v>16656.200444814502</c:v>
                </c:pt>
                <c:pt idx="3" formatCode="0.000000000000">
                  <c:v>2891.6801301372202</c:v>
                </c:pt>
                <c:pt idx="4" formatCode="0.000000000000">
                  <c:v>644.43448542287501</c:v>
                </c:pt>
                <c:pt idx="5" formatCode="0.000000000000">
                  <c:v>157.79445479304232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2-455D-8973-90A8F6E5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76512"/>
        <c:axId val="1303283232"/>
      </c:barChart>
      <c:catAx>
        <c:axId val="13032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83232"/>
        <c:crosses val="autoZero"/>
        <c:auto val="1"/>
        <c:lblAlgn val="ctr"/>
        <c:lblOffset val="100"/>
        <c:noMultiLvlLbl val="0"/>
      </c:catAx>
      <c:valAx>
        <c:axId val="13032832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7651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Capacity!$B$40:$J$40</c15:sqref>
                  </c15:fullRef>
                </c:ext>
              </c:extLst>
              <c:f>(Capacity!$B$40:$F$40,Capacity!$I$40)</c:f>
              <c:numCache>
                <c:formatCode>0.00000000000</c:formatCode>
                <c:ptCount val="6"/>
                <c:pt idx="0" formatCode="0.000000000000">
                  <c:v>6613.6463725141102</c:v>
                </c:pt>
                <c:pt idx="1">
                  <c:v>16258.4582527444</c:v>
                </c:pt>
                <c:pt idx="2">
                  <c:v>16961.9452894561</c:v>
                </c:pt>
                <c:pt idx="3" formatCode="0.000000000000">
                  <c:v>2446.2428869092</c:v>
                </c:pt>
                <c:pt idx="4" formatCode="0.000000000000">
                  <c:v>1180.48051814158</c:v>
                </c:pt>
                <c:pt idx="5" formatCode="0.000000000000">
                  <c:v>61.665936602641331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F-4408-8602-00010CC269D4}"/>
            </c:ext>
          </c:extLst>
        </c:ser>
        <c:ser>
          <c:idx val="1"/>
          <c:order val="1"/>
          <c:tx>
            <c:strRef>
              <c:f>Capacity!$A$41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Capacity!$B$41:$J$41</c15:sqref>
                  </c15:fullRef>
                </c:ext>
              </c:extLst>
              <c:f>(Capacity!$B$41:$F$41,Capacity!$I$41)</c:f>
              <c:numCache>
                <c:formatCode>0.00000000000</c:formatCode>
                <c:ptCount val="6"/>
                <c:pt idx="0" formatCode="0.000000000000">
                  <c:v>6640.4785358900599</c:v>
                </c:pt>
                <c:pt idx="1">
                  <c:v>16177.9189739509</c:v>
                </c:pt>
                <c:pt idx="2">
                  <c:v>17019.6179449175</c:v>
                </c:pt>
                <c:pt idx="3" formatCode="0.000000000000">
                  <c:v>2479.9807324846201</c:v>
                </c:pt>
                <c:pt idx="4" formatCode="0.000000000000">
                  <c:v>1093.0257899539899</c:v>
                </c:pt>
                <c:pt idx="5" formatCode="0.000000000000">
                  <c:v>116.40302204612567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F-4408-8602-00010CC269D4}"/>
            </c:ext>
          </c:extLst>
        </c:ser>
        <c:ser>
          <c:idx val="2"/>
          <c:order val="2"/>
          <c:tx>
            <c:strRef>
              <c:f>Capacity!$A$42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Capacity!$B$42:$J$42</c15:sqref>
                  </c15:fullRef>
                </c:ext>
              </c:extLst>
              <c:f>(Capacity!$B$42:$F$42,Capacity!$I$42)</c:f>
              <c:numCache>
                <c:formatCode>0.00000000000</c:formatCode>
                <c:ptCount val="6"/>
                <c:pt idx="0" formatCode="0.000000000000">
                  <c:v>7859.8167967303498</c:v>
                </c:pt>
                <c:pt idx="1">
                  <c:v>13790.370901440599</c:v>
                </c:pt>
                <c:pt idx="2">
                  <c:v>15329.292262544201</c:v>
                </c:pt>
                <c:pt idx="3" formatCode="0.000000000000">
                  <c:v>3291.2492892310802</c:v>
                </c:pt>
                <c:pt idx="4" formatCode="0.000000000000">
                  <c:v>1309.0602489216301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F-4408-8602-00010CC269D4}"/>
            </c:ext>
          </c:extLst>
        </c:ser>
        <c:ser>
          <c:idx val="3"/>
          <c:order val="3"/>
          <c:tx>
            <c:strRef>
              <c:f>Capacity!$A$43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Capacity!$B$43:$J$43</c15:sqref>
                  </c15:fullRef>
                </c:ext>
              </c:extLst>
              <c:f>(Capacity!$B$43:$F$43,Capacity!$I$43)</c:f>
              <c:numCache>
                <c:formatCode>0.00000000000</c:formatCode>
                <c:ptCount val="6"/>
                <c:pt idx="0" formatCode="0.000000000000">
                  <c:v>7994.4199519354797</c:v>
                </c:pt>
                <c:pt idx="1">
                  <c:v>14490.8923065666</c:v>
                </c:pt>
                <c:pt idx="2">
                  <c:v>16457.3803047166</c:v>
                </c:pt>
                <c:pt idx="3" formatCode="0.000000000000">
                  <c:v>3002.6166442318399</c:v>
                </c:pt>
                <c:pt idx="4" formatCode="0.000000000000">
                  <c:v>4201.7277744179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F-4408-8602-00010CC269D4}"/>
            </c:ext>
          </c:extLst>
        </c:ser>
        <c:ser>
          <c:idx val="4"/>
          <c:order val="4"/>
          <c:tx>
            <c:strRef>
              <c:f>Capacity!$A$44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Capacity!$B$39:$J$39</c15:sqref>
                  </c15:fullRef>
                </c:ext>
              </c:extLst>
              <c:f>(Capacity!$B$39:$F$39,Capacity!$I$39)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Capacity!$B$44:$J$44</c15:sqref>
                  </c15:fullRef>
                </c:ext>
              </c:extLst>
              <c:f>(Capacity!$B$44:$F$44,Capacity!$I$44)</c:f>
              <c:numCache>
                <c:formatCode>0.00000000000</c:formatCode>
                <c:ptCount val="6"/>
                <c:pt idx="0" formatCode="0.000000000000">
                  <c:v>6556.6020918644299</c:v>
                </c:pt>
                <c:pt idx="1">
                  <c:v>16111.4993071712</c:v>
                </c:pt>
                <c:pt idx="2">
                  <c:v>16840.2320909384</c:v>
                </c:pt>
                <c:pt idx="3" formatCode="0.000000000000">
                  <c:v>2662.6786459281402</c:v>
                </c:pt>
                <c:pt idx="4" formatCode="0.000000000000">
                  <c:v>771.88793201243504</c:v>
                </c:pt>
                <c:pt idx="5" formatCode="0.000000000000">
                  <c:v>256.48103034422167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F-4408-8602-00010CC2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87072"/>
        <c:axId val="1303292352"/>
      </c:barChart>
      <c:catAx>
        <c:axId val="13032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92352"/>
        <c:crosses val="autoZero"/>
        <c:auto val="1"/>
        <c:lblAlgn val="ctr"/>
        <c:lblOffset val="100"/>
        <c:noMultiLvlLbl val="0"/>
      </c:catAx>
      <c:valAx>
        <c:axId val="13032923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28707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Capacity!$B$62:$J$62</c15:sqref>
                  </c15:fullRef>
                </c:ext>
              </c:extLst>
              <c:f>(Capacity!$B$62:$F$62,Capacity!$I$62)</c:f>
              <c:numCache>
                <c:formatCode>0.00000000000</c:formatCode>
                <c:ptCount val="6"/>
                <c:pt idx="0" formatCode="0.000000000000">
                  <c:v>7867.80615197927</c:v>
                </c:pt>
                <c:pt idx="1">
                  <c:v>14310.9144554997</c:v>
                </c:pt>
                <c:pt idx="2">
                  <c:v>15925.6306639824</c:v>
                </c:pt>
                <c:pt idx="3" formatCode="0.000000000000">
                  <c:v>3494.7455271825202</c:v>
                </c:pt>
                <c:pt idx="4" formatCode="0.000000000000">
                  <c:v>4379.5467598517598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412-8466-870D2772A379}"/>
            </c:ext>
          </c:extLst>
        </c:ser>
        <c:ser>
          <c:idx val="1"/>
          <c:order val="1"/>
          <c:tx>
            <c:strRef>
              <c:f>Capacity!$A$63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Capacity!$B$63:$J$63</c15:sqref>
                  </c15:fullRef>
                </c:ext>
              </c:extLst>
              <c:f>(Capacity!$B$63:$F$63,Capacity!$I$63)</c:f>
              <c:numCache>
                <c:formatCode>0.00000000000</c:formatCode>
                <c:ptCount val="6"/>
                <c:pt idx="0" formatCode="0.000000000000">
                  <c:v>7859.3438365974598</c:v>
                </c:pt>
                <c:pt idx="1">
                  <c:v>14345.411046936801</c:v>
                </c:pt>
                <c:pt idx="2">
                  <c:v>15959.218597074199</c:v>
                </c:pt>
                <c:pt idx="3" formatCode="0.000000000000">
                  <c:v>3538.7140746105501</c:v>
                </c:pt>
                <c:pt idx="4" formatCode="0.000000000000">
                  <c:v>4354.5304962872196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C-4412-8466-870D2772A379}"/>
            </c:ext>
          </c:extLst>
        </c:ser>
        <c:ser>
          <c:idx val="2"/>
          <c:order val="2"/>
          <c:tx>
            <c:strRef>
              <c:f>Capacity!$A$64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Capacity!$B$64:$J$64</c15:sqref>
                  </c15:fullRef>
                </c:ext>
              </c:extLst>
              <c:f>(Capacity!$B$64:$F$64,Capacity!$I$64)</c:f>
              <c:numCache>
                <c:formatCode>0.00000000000</c:formatCode>
                <c:ptCount val="6"/>
                <c:pt idx="0" formatCode="0.000000000000">
                  <c:v>7799.7737622293498</c:v>
                </c:pt>
                <c:pt idx="1">
                  <c:v>13900.164202218401</c:v>
                </c:pt>
                <c:pt idx="2">
                  <c:v>15140.2677891984</c:v>
                </c:pt>
                <c:pt idx="3" formatCode="0.000000000000">
                  <c:v>3779.3064557975199</c:v>
                </c:pt>
                <c:pt idx="4" formatCode="0.000000000000">
                  <c:v>4975.7876175276097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C-4412-8466-870D2772A379}"/>
            </c:ext>
          </c:extLst>
        </c:ser>
        <c:ser>
          <c:idx val="3"/>
          <c:order val="3"/>
          <c:tx>
            <c:strRef>
              <c:f>Capacity!$A$65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Capacity!$B$65:$J$65</c15:sqref>
                  </c15:fullRef>
                </c:ext>
              </c:extLst>
              <c:f>(Capacity!$B$65:$F$65,Capacity!$I$65)</c:f>
              <c:numCache>
                <c:formatCode>0.00000000000</c:formatCode>
                <c:ptCount val="6"/>
                <c:pt idx="0" formatCode="0.000000000000">
                  <c:v>7882.4916612961297</c:v>
                </c:pt>
                <c:pt idx="1">
                  <c:v>14444.0613112758</c:v>
                </c:pt>
                <c:pt idx="2">
                  <c:v>16078.9468682468</c:v>
                </c:pt>
                <c:pt idx="3" formatCode="0.000000000000">
                  <c:v>3641.9936800533801</c:v>
                </c:pt>
                <c:pt idx="4" formatCode="0.000000000000">
                  <c:v>6163.9978880615199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C-4412-8466-870D2772A379}"/>
            </c:ext>
          </c:extLst>
        </c:ser>
        <c:ser>
          <c:idx val="4"/>
          <c:order val="4"/>
          <c:tx>
            <c:strRef>
              <c:f>Capacity!$A$66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Capacity!$B$61:$J$61</c15:sqref>
                  </c15:fullRef>
                </c:ext>
              </c:extLst>
              <c:f>(Capacity!$B$61:$F$61,Capacity!$I$61)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Capacity!$B$66:$J$66</c15:sqref>
                  </c15:fullRef>
                </c:ext>
              </c:extLst>
              <c:f>(Capacity!$B$66:$F$66,Capacity!$I$66)</c:f>
              <c:numCache>
                <c:formatCode>0.00000000000</c:formatCode>
                <c:ptCount val="6"/>
                <c:pt idx="0" formatCode="0.000000000000">
                  <c:v>7719.1532707801498</c:v>
                </c:pt>
                <c:pt idx="1">
                  <c:v>14389.873369159901</c:v>
                </c:pt>
                <c:pt idx="2">
                  <c:v>15834.118636433601</c:v>
                </c:pt>
                <c:pt idx="3" formatCode="0.000000000000">
                  <c:v>3664.5672379314001</c:v>
                </c:pt>
                <c:pt idx="4" formatCode="0.000000000000">
                  <c:v>4247.7480849183503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C-4412-8466-870D2772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16032"/>
        <c:axId val="1303502592"/>
      </c:barChart>
      <c:catAx>
        <c:axId val="1303516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02592"/>
        <c:crosses val="autoZero"/>
        <c:auto val="1"/>
        <c:lblAlgn val="ctr"/>
        <c:lblOffset val="100"/>
        <c:noMultiLvlLbl val="0"/>
      </c:catAx>
      <c:valAx>
        <c:axId val="130350259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03516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Capacity!$B$6:$J$6</c15:sqref>
                  </c15:fullRef>
                </c:ext>
              </c:extLst>
              <c:f>(Capacity!$B$6:$F$6,Capacity!$I$6)</c:f>
              <c:numCache>
                <c:formatCode>0.00000000000</c:formatCode>
                <c:ptCount val="6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3613.5932878424701</c:v>
                </c:pt>
                <c:pt idx="4" formatCode="0.000000000000">
                  <c:v>5707.2809095259099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5-4F34-ADAE-07FE66C2A43E}"/>
            </c:ext>
          </c:extLst>
        </c:ser>
        <c:ser>
          <c:idx val="1"/>
          <c:order val="1"/>
          <c:tx>
            <c:strRef>
              <c:f>Capacity!$A$7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Capacity!$B$7:$J$7</c15:sqref>
                  </c15:fullRef>
                </c:ext>
              </c:extLst>
              <c:f>(Capacity!$B$7:$F$7,Capacity!$I$7)</c:f>
              <c:numCache>
                <c:formatCode>0.00000000000</c:formatCode>
                <c:ptCount val="6"/>
                <c:pt idx="0" formatCode="0.000000000000">
                  <c:v>8033.4007547686297</c:v>
                </c:pt>
                <c:pt idx="1">
                  <c:v>14085.2361544548</c:v>
                </c:pt>
                <c:pt idx="2">
                  <c:v>15892.0892384533</c:v>
                </c:pt>
                <c:pt idx="3" formatCode="0.000000000000">
                  <c:v>3653.7805557864899</c:v>
                </c:pt>
                <c:pt idx="4" formatCode="0.000000000000">
                  <c:v>5687.6035498191004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5-4F34-ADAE-07FE66C2A43E}"/>
            </c:ext>
          </c:extLst>
        </c:ser>
        <c:ser>
          <c:idx val="2"/>
          <c:order val="2"/>
          <c:tx>
            <c:strRef>
              <c:f>Capacity!$A$8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Capacity!$B$8:$J$8</c15:sqref>
                  </c15:fullRef>
                </c:ext>
              </c:extLst>
              <c:f>(Capacity!$B$8:$F$8,Capacity!$I$8)</c:f>
              <c:numCache>
                <c:formatCode>0.00000000000</c:formatCode>
                <c:ptCount val="6"/>
                <c:pt idx="0" formatCode="0.000000000000">
                  <c:v>8013.7993691192396</c:v>
                </c:pt>
                <c:pt idx="1">
                  <c:v>13661.0613449507</c:v>
                </c:pt>
                <c:pt idx="2">
                  <c:v>15076.441080781</c:v>
                </c:pt>
                <c:pt idx="3" formatCode="0.000000000000">
                  <c:v>3848.5304468570598</c:v>
                </c:pt>
                <c:pt idx="4" formatCode="0.000000000000">
                  <c:v>5493.1666289042896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5-4F34-ADAE-07FE66C2A43E}"/>
            </c:ext>
          </c:extLst>
        </c:ser>
        <c:ser>
          <c:idx val="3"/>
          <c:order val="3"/>
          <c:tx>
            <c:strRef>
              <c:f>Capacity!$A$9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Capacity!$B$9:$J$9</c15:sqref>
                  </c15:fullRef>
                </c:ext>
              </c:extLst>
              <c:f>(Capacity!$B$9:$F$9,Capacity!$I$9)</c:f>
              <c:numCache>
                <c:formatCode>0.00000000000</c:formatCode>
                <c:ptCount val="6"/>
                <c:pt idx="0" formatCode="0.000000000000">
                  <c:v>7901.4119872896999</c:v>
                </c:pt>
                <c:pt idx="1">
                  <c:v>14290.1224754137</c:v>
                </c:pt>
                <c:pt idx="2">
                  <c:v>15911.310530319201</c:v>
                </c:pt>
                <c:pt idx="3" formatCode="0.000000000000">
                  <c:v>3745.6954704535101</c:v>
                </c:pt>
                <c:pt idx="4" formatCode="0.000000000000">
                  <c:v>6855.1674700428903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5-4F34-ADAE-07FE66C2A43E}"/>
            </c:ext>
          </c:extLst>
        </c:ser>
        <c:ser>
          <c:idx val="4"/>
          <c:order val="4"/>
          <c:tx>
            <c:strRef>
              <c:f>Capacity!$A$10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Capacity!$B$5:$J$5</c15:sqref>
                  </c15:fullRef>
                </c:ext>
              </c:extLst>
              <c:f>(Capacity!$B$5:$F$5,Capacity!$I$5)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Capacity!$B$10:$J$10</c15:sqref>
                  </c15:fullRef>
                </c:ext>
              </c:extLst>
              <c:f>(Capacity!$B$10:$F$10,Capacity!$I$10)</c:f>
              <c:numCache>
                <c:formatCode>0.00000000000</c:formatCode>
                <c:ptCount val="6"/>
                <c:pt idx="0" formatCode="0.000000000000">
                  <c:v>7934.4671332565304</c:v>
                </c:pt>
                <c:pt idx="1">
                  <c:v>14130.616068019101</c:v>
                </c:pt>
                <c:pt idx="2">
                  <c:v>15744.3217639745</c:v>
                </c:pt>
                <c:pt idx="3" formatCode="0.000000000000">
                  <c:v>3705.7050345613702</c:v>
                </c:pt>
                <c:pt idx="4" formatCode="0.000000000000">
                  <c:v>5636.3416733181202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15-4F34-ADAE-07FE66C2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513936"/>
        <c:axId val="1618514416"/>
      </c:barChart>
      <c:catAx>
        <c:axId val="1618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18514416"/>
        <c:crosses val="autoZero"/>
        <c:auto val="1"/>
        <c:lblAlgn val="ctr"/>
        <c:lblOffset val="100"/>
        <c:noMultiLvlLbl val="0"/>
      </c:catAx>
      <c:valAx>
        <c:axId val="16185144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18513936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Capacity!$B$73:$J$73</c15:sqref>
                  </c15:fullRef>
                </c:ext>
              </c:extLst>
              <c:f>(Capacity!$B$73:$F$73,Capacity!$I$73)</c:f>
              <c:numCache>
                <c:formatCode>0.00000000000</c:formatCode>
                <c:ptCount val="6"/>
                <c:pt idx="0" formatCode="0.000000000000">
                  <c:v>7860.4253819371297</c:v>
                </c:pt>
                <c:pt idx="1">
                  <c:v>14393.4942257197</c:v>
                </c:pt>
                <c:pt idx="2">
                  <c:v>15962.417507066401</c:v>
                </c:pt>
                <c:pt idx="3" formatCode="0.000000000000">
                  <c:v>3407.9350332774002</c:v>
                </c:pt>
                <c:pt idx="4" formatCode="0.000000000000">
                  <c:v>3791.44499373289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EF0-A84F-4CEC9EAA4936}"/>
            </c:ext>
          </c:extLst>
        </c:ser>
        <c:ser>
          <c:idx val="1"/>
          <c:order val="1"/>
          <c:tx>
            <c:strRef>
              <c:f>Capacity!$A$74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Capacity!$B$74:$J$74</c15:sqref>
                  </c15:fullRef>
                </c:ext>
              </c:extLst>
              <c:f>(Capacity!$B$74:$F$74,Capacity!$I$74)</c:f>
              <c:numCache>
                <c:formatCode>0.00000000000</c:formatCode>
                <c:ptCount val="6"/>
                <c:pt idx="0" formatCode="0.000000000000">
                  <c:v>7880.1461027680998</c:v>
                </c:pt>
                <c:pt idx="1">
                  <c:v>14400.8139019266</c:v>
                </c:pt>
                <c:pt idx="2">
                  <c:v>16004.179887342099</c:v>
                </c:pt>
                <c:pt idx="3" formatCode="0.000000000000">
                  <c:v>3451.4544569065802</c:v>
                </c:pt>
                <c:pt idx="4" formatCode="0.000000000000">
                  <c:v>3770.1060168968102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EF0-A84F-4CEC9EAA4936}"/>
            </c:ext>
          </c:extLst>
        </c:ser>
        <c:ser>
          <c:idx val="2"/>
          <c:order val="2"/>
          <c:tx>
            <c:strRef>
              <c:f>Capacity!$A$75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Capacity!$B$75:$J$75</c15:sqref>
                  </c15:fullRef>
                </c:ext>
              </c:extLst>
              <c:f>(Capacity!$B$75:$F$75,Capacity!$I$75)</c:f>
              <c:numCache>
                <c:formatCode>0.00000000000</c:formatCode>
                <c:ptCount val="6"/>
                <c:pt idx="0" formatCode="0.000000000000">
                  <c:v>7527.9937147770897</c:v>
                </c:pt>
                <c:pt idx="1">
                  <c:v>14553.679408067301</c:v>
                </c:pt>
                <c:pt idx="2">
                  <c:v>15364.2567806397</c:v>
                </c:pt>
                <c:pt idx="3" formatCode="0.000000000000">
                  <c:v>3649.87905279392</c:v>
                </c:pt>
                <c:pt idx="4" formatCode="0.000000000000">
                  <c:v>4209.6179599380803</c:v>
                </c:pt>
                <c:pt idx="5" formatCode="0.000000000000">
                  <c:v>150.22419325523768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E-4EF0-A84F-4CEC9EAA4936}"/>
            </c:ext>
          </c:extLst>
        </c:ser>
        <c:ser>
          <c:idx val="3"/>
          <c:order val="3"/>
          <c:tx>
            <c:strRef>
              <c:f>Capacity!$A$76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Capacity!$B$76:$J$76</c15:sqref>
                  </c15:fullRef>
                </c:ext>
              </c:extLst>
              <c:f>(Capacity!$B$76:$F$76,Capacity!$I$76)</c:f>
              <c:numCache>
                <c:formatCode>0.00000000000</c:formatCode>
                <c:ptCount val="6"/>
                <c:pt idx="0" formatCode="0.000000000000">
                  <c:v>7930.3674594100903</c:v>
                </c:pt>
                <c:pt idx="1">
                  <c:v>14611.488589831501</c:v>
                </c:pt>
                <c:pt idx="2">
                  <c:v>16165.7509935819</c:v>
                </c:pt>
                <c:pt idx="3" formatCode="0.000000000000">
                  <c:v>3563.8409845463102</c:v>
                </c:pt>
                <c:pt idx="4" formatCode="0.000000000000">
                  <c:v>6002.1809376272104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E-4EF0-A84F-4CEC9EAA4936}"/>
            </c:ext>
          </c:extLst>
        </c:ser>
        <c:ser>
          <c:idx val="4"/>
          <c:order val="4"/>
          <c:tx>
            <c:strRef>
              <c:f>Capacity!$A$77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Capacity!$B$72:$J$72</c15:sqref>
                  </c15:fullRef>
                </c:ext>
              </c:extLst>
              <c:f>(Capacity!$B$72:$F$72,Capacity!$I$72)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Capacity!$B$77:$J$77</c15:sqref>
                  </c15:fullRef>
                </c:ext>
              </c:extLst>
              <c:f>(Capacity!$B$77:$F$77,Capacity!$I$77)</c:f>
              <c:numCache>
                <c:formatCode>0.00000000000</c:formatCode>
                <c:ptCount val="6"/>
                <c:pt idx="0" formatCode="0.000000000000">
                  <c:v>7727.7432355528799</c:v>
                </c:pt>
                <c:pt idx="1">
                  <c:v>14486.434614616401</c:v>
                </c:pt>
                <c:pt idx="2">
                  <c:v>15881.5046038891</c:v>
                </c:pt>
                <c:pt idx="3" formatCode="0.000000000000">
                  <c:v>3559.8188452673398</c:v>
                </c:pt>
                <c:pt idx="4" formatCode="0.000000000000">
                  <c:v>3669.6296031675602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E-4EF0-A84F-4CEC9EAA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213904"/>
        <c:axId val="1195212944"/>
      </c:barChart>
      <c:catAx>
        <c:axId val="11952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5212944"/>
        <c:crosses val="autoZero"/>
        <c:auto val="1"/>
        <c:lblAlgn val="ctr"/>
        <c:lblOffset val="100"/>
        <c:noMultiLvlLbl val="0"/>
      </c:catAx>
      <c:valAx>
        <c:axId val="11952129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521390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Capacity!$B$84:$J$84</c15:sqref>
                  </c15:fullRef>
                </c:ext>
              </c:extLst>
              <c:f>(Capacity!$B$84:$F$84,Capacity!$I$84)</c:f>
              <c:numCache>
                <c:formatCode>0.00000000000</c:formatCode>
                <c:ptCount val="6"/>
                <c:pt idx="0" formatCode="0.000000000000">
                  <c:v>7056.6847305842903</c:v>
                </c:pt>
                <c:pt idx="1">
                  <c:v>15804.365745156399</c:v>
                </c:pt>
                <c:pt idx="2">
                  <c:v>16455.635180562502</c:v>
                </c:pt>
                <c:pt idx="3" formatCode="0.000000000000">
                  <c:v>3234.67767622782</c:v>
                </c:pt>
                <c:pt idx="4" formatCode="0.000000000000">
                  <c:v>1606.65240092369</c:v>
                </c:pt>
                <c:pt idx="5" formatCode="0.000000000000">
                  <c:v>196.420389774222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9-4A5B-BFCF-AE4EB9D1C90C}"/>
            </c:ext>
          </c:extLst>
        </c:ser>
        <c:ser>
          <c:idx val="1"/>
          <c:order val="1"/>
          <c:tx>
            <c:strRef>
              <c:f>Capacity!$A$85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Capacity!$B$85:$J$85</c15:sqref>
                  </c15:fullRef>
                </c:ext>
              </c:extLst>
              <c:f>(Capacity!$B$85:$F$85,Capacity!$I$85)</c:f>
              <c:numCache>
                <c:formatCode>0.00000000000</c:formatCode>
                <c:ptCount val="6"/>
                <c:pt idx="0" formatCode="0.000000000000">
                  <c:v>7090.2756976403498</c:v>
                </c:pt>
                <c:pt idx="1">
                  <c:v>15795.5475565942</c:v>
                </c:pt>
                <c:pt idx="2">
                  <c:v>16517.931271093399</c:v>
                </c:pt>
                <c:pt idx="3" formatCode="0.000000000000">
                  <c:v>3266.0236054688098</c:v>
                </c:pt>
                <c:pt idx="4" formatCode="0.000000000000">
                  <c:v>1561.3908544462599</c:v>
                </c:pt>
                <c:pt idx="5" formatCode="0.000000000000">
                  <c:v>225.53010696265031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9-4A5B-BFCF-AE4EB9D1C90C}"/>
            </c:ext>
          </c:extLst>
        </c:ser>
        <c:ser>
          <c:idx val="2"/>
          <c:order val="2"/>
          <c:tx>
            <c:strRef>
              <c:f>Capacity!$A$86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Capacity!$B$86:$J$86</c15:sqref>
                  </c15:fullRef>
                </c:ext>
              </c:extLst>
              <c:f>(Capacity!$B$86:$F$86,Capacity!$I$86)</c:f>
              <c:numCache>
                <c:formatCode>0.00000000000</c:formatCode>
                <c:ptCount val="6"/>
                <c:pt idx="0" formatCode="0.000000000000">
                  <c:v>7168.8394383888599</c:v>
                </c:pt>
                <c:pt idx="1">
                  <c:v>15142.707870235799</c:v>
                </c:pt>
                <c:pt idx="2">
                  <c:v>15660.3919437769</c:v>
                </c:pt>
                <c:pt idx="3" formatCode="0.000000000000">
                  <c:v>3508.5900656651902</c:v>
                </c:pt>
                <c:pt idx="4" formatCode="0.000000000000">
                  <c:v>3869.7001038178</c:v>
                </c:pt>
                <c:pt idx="5" formatCode="0.000000000000">
                  <c:v>359.28788191441663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9-4A5B-BFCF-AE4EB9D1C90C}"/>
            </c:ext>
          </c:extLst>
        </c:ser>
        <c:ser>
          <c:idx val="3"/>
          <c:order val="3"/>
          <c:tx>
            <c:strRef>
              <c:f>Capacity!$A$87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Capacity!$B$87:$J$87</c15:sqref>
                  </c15:fullRef>
                </c:ext>
              </c:extLst>
              <c:f>(Capacity!$B$87:$F$87,Capacity!$I$87)</c:f>
              <c:numCache>
                <c:formatCode>0.00000000000</c:formatCode>
                <c:ptCount val="6"/>
                <c:pt idx="0" formatCode="0.000000000000">
                  <c:v>8083.6470005071396</c:v>
                </c:pt>
                <c:pt idx="1">
                  <c:v>14500.206798090599</c:v>
                </c:pt>
                <c:pt idx="2">
                  <c:v>16298.817864631799</c:v>
                </c:pt>
                <c:pt idx="3" formatCode="0.000000000000">
                  <c:v>3415.3351829899598</c:v>
                </c:pt>
                <c:pt idx="4" formatCode="0.000000000000">
                  <c:v>6095.5519735641101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9-4A5B-BFCF-AE4EB9D1C90C}"/>
            </c:ext>
          </c:extLst>
        </c:ser>
        <c:ser>
          <c:idx val="4"/>
          <c:order val="4"/>
          <c:tx>
            <c:strRef>
              <c:f>Capacity!$A$88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Capacity!$B$83:$J$83</c15:sqref>
                  </c15:fullRef>
                </c:ext>
              </c:extLst>
              <c:f>(Capacity!$B$83:$F$83,Capacity!$I$83)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Capacity!$B$88:$J$88</c15:sqref>
                  </c15:fullRef>
                </c:ext>
              </c:extLst>
              <c:f>(Capacity!$B$88:$F$88,Capacity!$I$88)</c:f>
              <c:numCache>
                <c:formatCode>0.00000000000</c:formatCode>
                <c:ptCount val="6"/>
                <c:pt idx="0" formatCode="0.000000000000">
                  <c:v>6981.1176658572303</c:v>
                </c:pt>
                <c:pt idx="1">
                  <c:v>15754.608767289899</c:v>
                </c:pt>
                <c:pt idx="2">
                  <c:v>16437.591391946298</c:v>
                </c:pt>
                <c:pt idx="3" formatCode="0.000000000000">
                  <c:v>3371.6788039537901</c:v>
                </c:pt>
                <c:pt idx="4" formatCode="0.000000000000">
                  <c:v>1392.4457183137099</c:v>
                </c:pt>
                <c:pt idx="5" formatCode="0.000000000000">
                  <c:v>296.65737297626765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9-4A5B-BFCF-AE4EB9D1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16176"/>
        <c:axId val="652715216"/>
      </c:barChart>
      <c:catAx>
        <c:axId val="6527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2715216"/>
        <c:crosses val="autoZero"/>
        <c:auto val="1"/>
        <c:lblAlgn val="ctr"/>
        <c:lblOffset val="100"/>
        <c:noMultiLvlLbl val="0"/>
      </c:catAx>
      <c:valAx>
        <c:axId val="6527152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2716176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Capacity!$B$18:$H$18</c15:sqref>
                  </c15:fullRef>
                </c:ext>
              </c:extLst>
              <c:f>Capacity!$G$18:$H$18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C-45E3-B164-775186C4B107}"/>
            </c:ext>
          </c:extLst>
        </c:ser>
        <c:ser>
          <c:idx val="1"/>
          <c:order val="1"/>
          <c:tx>
            <c:strRef>
              <c:f>Capacity!$A$19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Capacity!$B$19:$H$19</c15:sqref>
                  </c15:fullRef>
                </c:ext>
              </c:extLst>
              <c:f>Capacity!$G$19:$H$19</c:f>
              <c:numCache>
                <c:formatCode>0.00000000000</c:formatCode>
                <c:ptCount val="2"/>
                <c:pt idx="0" formatCode="0.000000000000">
                  <c:v>145.342875804833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C-45E3-B164-775186C4B107}"/>
            </c:ext>
          </c:extLst>
        </c:ser>
        <c:ser>
          <c:idx val="2"/>
          <c:order val="2"/>
          <c:tx>
            <c:strRef>
              <c:f>Capacity!$A$20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Capacity!$B$20:$H$20</c15:sqref>
                  </c15:fullRef>
                </c:ext>
              </c:extLst>
              <c:f>Capacity!$G$20:$H$20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C-45E3-B164-775186C4B107}"/>
            </c:ext>
          </c:extLst>
        </c:ser>
        <c:ser>
          <c:idx val="3"/>
          <c:order val="3"/>
          <c:tx>
            <c:strRef>
              <c:f>Capacity!$A$21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Capacity!$B$21:$H$21</c15:sqref>
                  </c15:fullRef>
                </c:ext>
              </c:extLst>
              <c:f>Capacity!$G$21:$H$21</c:f>
              <c:numCache>
                <c:formatCode>0.00000000000</c:formatCode>
                <c:ptCount val="2"/>
                <c:pt idx="0" formatCode="0.000000000000">
                  <c:v>251.15538727232001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C-45E3-B164-775186C4B107}"/>
            </c:ext>
          </c:extLst>
        </c:ser>
        <c:ser>
          <c:idx val="5"/>
          <c:order val="4"/>
          <c:tx>
            <c:strRef>
              <c:f>Capacity!$A$22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Capacity!$B$17:$H$17</c15:sqref>
                  </c15:fullRef>
                </c:ext>
              </c:extLst>
              <c:f>Capacity!$G$17:$H$17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Capacity!$B$22:$H$22</c15:sqref>
                  </c15:fullRef>
                </c:ext>
              </c:extLst>
              <c:f>Capacity!$G$22:$H$22</c:f>
              <c:numCache>
                <c:formatCode>0.00000000000</c:formatCode>
                <c:ptCount val="2"/>
                <c:pt idx="0" formatCode="0.000000000000">
                  <c:v>418.03035870258998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C-45E3-B164-775186C4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463"/>
        <c:axId val="181040623"/>
      </c:barChart>
      <c:catAx>
        <c:axId val="1810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40623"/>
        <c:crosses val="autoZero"/>
        <c:auto val="1"/>
        <c:lblAlgn val="ctr"/>
        <c:lblOffset val="100"/>
        <c:noMultiLvlLbl val="0"/>
      </c:catAx>
      <c:valAx>
        <c:axId val="18104062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104446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Capacity!$B$106:$J$106</c15:sqref>
                  </c15:fullRef>
                </c:ext>
              </c:extLst>
              <c:f>(Capacity!$B$106:$F$106,Capacity!$I$106)</c:f>
              <c:numCache>
                <c:formatCode>0.00000000000</c:formatCode>
                <c:ptCount val="6"/>
                <c:pt idx="0" formatCode="0.000000000000">
                  <c:v>8029.4292019611503</c:v>
                </c:pt>
                <c:pt idx="1">
                  <c:v>14086.668777954401</c:v>
                </c:pt>
                <c:pt idx="2">
                  <c:v>15886.182913930699</c:v>
                </c:pt>
                <c:pt idx="3" formatCode="0.000000000000">
                  <c:v>3607.51440179876</c:v>
                </c:pt>
                <c:pt idx="4" formatCode="0.000000000000">
                  <c:v>5662.24604556962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C-4DCE-ADD5-90D94390B5CB}"/>
            </c:ext>
          </c:extLst>
        </c:ser>
        <c:ser>
          <c:idx val="1"/>
          <c:order val="1"/>
          <c:tx>
            <c:strRef>
              <c:f>Capacity!$A$107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Capacity!$B$107:$J$107</c15:sqref>
                  </c15:fullRef>
                </c:ext>
              </c:extLst>
              <c:f>(Capacity!$B$107:$F$107,Capacity!$I$107)</c:f>
              <c:numCache>
                <c:formatCode>0.00000000000</c:formatCode>
                <c:ptCount val="6"/>
                <c:pt idx="0" formatCode="0.000000000000">
                  <c:v>8027.5952220407498</c:v>
                </c:pt>
                <c:pt idx="1">
                  <c:v>14084.266929749099</c:v>
                </c:pt>
                <c:pt idx="2">
                  <c:v>15899.0250345526</c:v>
                </c:pt>
                <c:pt idx="3" formatCode="0.000000000000">
                  <c:v>3652.9964244697999</c:v>
                </c:pt>
                <c:pt idx="4" formatCode="0.000000000000">
                  <c:v>5688.4280868687001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C-4DCE-ADD5-90D94390B5CB}"/>
            </c:ext>
          </c:extLst>
        </c:ser>
        <c:ser>
          <c:idx val="2"/>
          <c:order val="2"/>
          <c:tx>
            <c:strRef>
              <c:f>Capacity!$A$108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Capacity!$B$108:$J$108</c15:sqref>
                  </c15:fullRef>
                </c:ext>
              </c:extLst>
              <c:f>(Capacity!$B$108:$F$108,Capacity!$I$108)</c:f>
              <c:numCache>
                <c:formatCode>0.00000000000</c:formatCode>
                <c:ptCount val="6"/>
                <c:pt idx="0" formatCode="0.000000000000">
                  <c:v>8018.5032706387001</c:v>
                </c:pt>
                <c:pt idx="1">
                  <c:v>13633.21970969</c:v>
                </c:pt>
                <c:pt idx="2">
                  <c:v>15075.6851925274</c:v>
                </c:pt>
                <c:pt idx="3" formatCode="0.000000000000">
                  <c:v>3844.0830388116501</c:v>
                </c:pt>
                <c:pt idx="4" formatCode="0.000000000000">
                  <c:v>5497.5933059689796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C-4DCE-ADD5-90D94390B5CB}"/>
            </c:ext>
          </c:extLst>
        </c:ser>
        <c:ser>
          <c:idx val="3"/>
          <c:order val="3"/>
          <c:tx>
            <c:strRef>
              <c:f>Capacity!$A$109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Capacity!$B$109:$J$109</c15:sqref>
                  </c15:fullRef>
                </c:ext>
              </c:extLst>
              <c:f>(Capacity!$B$109:$F$109,Capacity!$I$109)</c:f>
              <c:numCache>
                <c:formatCode>0.00000000000</c:formatCode>
                <c:ptCount val="6"/>
                <c:pt idx="0" formatCode="0.000000000000">
                  <c:v>7884.0176680975301</c:v>
                </c:pt>
                <c:pt idx="1">
                  <c:v>14311.4029979099</c:v>
                </c:pt>
                <c:pt idx="2">
                  <c:v>15954.088443037601</c:v>
                </c:pt>
                <c:pt idx="3" formatCode="0.000000000000">
                  <c:v>3752.1257852479998</c:v>
                </c:pt>
                <c:pt idx="4" formatCode="0.000000000000">
                  <c:v>7139.2460004231898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4C-4DCE-ADD5-90D94390B5CB}"/>
            </c:ext>
          </c:extLst>
        </c:ser>
        <c:ser>
          <c:idx val="4"/>
          <c:order val="4"/>
          <c:tx>
            <c:strRef>
              <c:f>Capacity!$A$110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Capacity!$B$105:$J$105</c15:sqref>
                  </c15:fullRef>
                </c:ext>
              </c:extLst>
              <c:f>(Capacity!$B$105:$F$105,Capacity!$I$105)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Capacity!$B$110:$J$110</c15:sqref>
                  </c15:fullRef>
                </c:ext>
              </c:extLst>
              <c:f>(Capacity!$B$110:$F$110,Capacity!$I$110)</c:f>
              <c:numCache>
                <c:formatCode>0.00000000000</c:formatCode>
                <c:ptCount val="6"/>
                <c:pt idx="0" formatCode="0.000000000000">
                  <c:v>7933.6496674668797</c:v>
                </c:pt>
                <c:pt idx="1">
                  <c:v>14135.4545163284</c:v>
                </c:pt>
                <c:pt idx="2">
                  <c:v>15744.2279707411</c:v>
                </c:pt>
                <c:pt idx="3" formatCode="0.000000000000">
                  <c:v>3698.0430048911498</c:v>
                </c:pt>
                <c:pt idx="4" formatCode="0.000000000000">
                  <c:v>5644.0073057141699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4C-4DCE-ADD5-90D94390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244640"/>
        <c:axId val="1428245120"/>
      </c:barChart>
      <c:catAx>
        <c:axId val="1428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5120"/>
        <c:crosses val="autoZero"/>
        <c:auto val="1"/>
        <c:lblAlgn val="ctr"/>
        <c:lblOffset val="100"/>
        <c:noMultiLvlLbl val="0"/>
      </c:catAx>
      <c:valAx>
        <c:axId val="142824512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46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Capacity!$B$117:$J$117</c15:sqref>
                  </c15:fullRef>
                </c:ext>
              </c:extLst>
              <c:f>(Capacity!$B$117:$F$117,Capacity!$I$117)</c:f>
              <c:numCache>
                <c:formatCode>0.00000000000</c:formatCode>
                <c:ptCount val="6"/>
                <c:pt idx="0" formatCode="0.000000000000">
                  <c:v>8035.5340484652997</c:v>
                </c:pt>
                <c:pt idx="1">
                  <c:v>14085.633575518799</c:v>
                </c:pt>
                <c:pt idx="2">
                  <c:v>15886.162641546</c:v>
                </c:pt>
                <c:pt idx="3" formatCode="0.000000000000">
                  <c:v>3558.0256845937001</c:v>
                </c:pt>
                <c:pt idx="4" formatCode="0.000000000000">
                  <c:v>5353.8968855728499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7-40BA-B7CC-6275A0B79F9D}"/>
            </c:ext>
          </c:extLst>
        </c:ser>
        <c:ser>
          <c:idx val="1"/>
          <c:order val="1"/>
          <c:tx>
            <c:strRef>
              <c:f>Capacity!$A$118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Capacity!$B$118:$J$118</c15:sqref>
                  </c15:fullRef>
                </c:ext>
              </c:extLst>
              <c:f>(Capacity!$B$118:$F$118,Capacity!$I$118)</c:f>
              <c:numCache>
                <c:formatCode>0.00000000000</c:formatCode>
                <c:ptCount val="6"/>
                <c:pt idx="0" formatCode="0.000000000000">
                  <c:v>8033.0404613257897</c:v>
                </c:pt>
                <c:pt idx="1">
                  <c:v>14113.3410430189</c:v>
                </c:pt>
                <c:pt idx="2">
                  <c:v>15896.3229013945</c:v>
                </c:pt>
                <c:pt idx="3" formatCode="0.000000000000">
                  <c:v>3600.6988698514201</c:v>
                </c:pt>
                <c:pt idx="4" formatCode="0.000000000000">
                  <c:v>5340.6759295481897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7-40BA-B7CC-6275A0B79F9D}"/>
            </c:ext>
          </c:extLst>
        </c:ser>
        <c:ser>
          <c:idx val="2"/>
          <c:order val="2"/>
          <c:tx>
            <c:strRef>
              <c:f>Capacity!$A$119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Capacity!$B$119:$J$119</c15:sqref>
                  </c15:fullRef>
                </c:ext>
              </c:extLst>
              <c:f>(Capacity!$B$119:$F$119,Capacity!$I$119)</c:f>
              <c:numCache>
                <c:formatCode>0.00000000000</c:formatCode>
                <c:ptCount val="6"/>
                <c:pt idx="0" formatCode="0.000000000000">
                  <c:v>8038.3690936995099</c:v>
                </c:pt>
                <c:pt idx="1">
                  <c:v>13648.8642053076</c:v>
                </c:pt>
                <c:pt idx="2">
                  <c:v>15068.6770783511</c:v>
                </c:pt>
                <c:pt idx="3" formatCode="0.000000000000">
                  <c:v>3826.5457330351901</c:v>
                </c:pt>
                <c:pt idx="4" formatCode="0.000000000000">
                  <c:v>5114.9871773304703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7-40BA-B7CC-6275A0B79F9D}"/>
            </c:ext>
          </c:extLst>
        </c:ser>
        <c:ser>
          <c:idx val="3"/>
          <c:order val="3"/>
          <c:tx>
            <c:strRef>
              <c:f>Capacity!$A$120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Capacity!$B$120:$J$120</c15:sqref>
                  </c15:fullRef>
                </c:ext>
              </c:extLst>
              <c:f>(Capacity!$B$120:$F$120,Capacity!$I$120)</c:f>
              <c:numCache>
                <c:formatCode>0.00000000000</c:formatCode>
                <c:ptCount val="6"/>
                <c:pt idx="0" formatCode="0.000000000000">
                  <c:v>7848.3192263737201</c:v>
                </c:pt>
                <c:pt idx="1">
                  <c:v>14340.599050901699</c:v>
                </c:pt>
                <c:pt idx="2">
                  <c:v>15972.1780115779</c:v>
                </c:pt>
                <c:pt idx="3" formatCode="0.000000000000">
                  <c:v>3726.0299351877402</c:v>
                </c:pt>
                <c:pt idx="4" formatCode="0.000000000000">
                  <c:v>6470.3744603733703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7-40BA-B7CC-6275A0B79F9D}"/>
            </c:ext>
          </c:extLst>
        </c:ser>
        <c:ser>
          <c:idx val="4"/>
          <c:order val="4"/>
          <c:tx>
            <c:strRef>
              <c:f>Capacity!$A$121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Capacity!$B$116:$J$116</c15:sqref>
                  </c15:fullRef>
                </c:ext>
              </c:extLst>
              <c:f>(Capacity!$B$116:$F$116,Capacity!$I$116)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Capacity!$B$121:$J$121</c15:sqref>
                  </c15:fullRef>
                </c:ext>
              </c:extLst>
              <c:f>(Capacity!$B$121:$F$121,Capacity!$I$121)</c:f>
              <c:numCache>
                <c:formatCode>0.00000000000</c:formatCode>
                <c:ptCount val="6"/>
                <c:pt idx="0" formatCode="0.000000000000">
                  <c:v>7919.2305429302096</c:v>
                </c:pt>
                <c:pt idx="1">
                  <c:v>14157.3803508891</c:v>
                </c:pt>
                <c:pt idx="2">
                  <c:v>15748.163288083701</c:v>
                </c:pt>
                <c:pt idx="3" formatCode="0.000000000000">
                  <c:v>3690.7448401325501</c:v>
                </c:pt>
                <c:pt idx="4" formatCode="0.000000000000">
                  <c:v>5251.3956191643902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7-40BA-B7CC-6275A0B7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246560"/>
        <c:axId val="1428242240"/>
      </c:barChart>
      <c:catAx>
        <c:axId val="14282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2240"/>
        <c:crosses val="autoZero"/>
        <c:auto val="1"/>
        <c:lblAlgn val="ctr"/>
        <c:lblOffset val="100"/>
        <c:noMultiLvlLbl val="0"/>
      </c:catAx>
      <c:valAx>
        <c:axId val="142824224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24656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Capacity!$B$128:$J$128</c15:sqref>
                  </c15:fullRef>
                </c:ext>
              </c:extLst>
              <c:f>(Capacity!$B$128:$F$128,Capacity!$I$128)</c:f>
              <c:numCache>
                <c:formatCode>0.00000000000</c:formatCode>
                <c:ptCount val="6"/>
                <c:pt idx="0" formatCode="0.000000000000">
                  <c:v>7839.3387408421504</c:v>
                </c:pt>
                <c:pt idx="1">
                  <c:v>14395.5921487547</c:v>
                </c:pt>
                <c:pt idx="2">
                  <c:v>15941.945602129201</c:v>
                </c:pt>
                <c:pt idx="3" formatCode="0.000000000000">
                  <c:v>3437.1714977172901</c:v>
                </c:pt>
                <c:pt idx="4" formatCode="0.000000000000">
                  <c:v>4436.7064805684304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7-46D9-982E-99D7EF40C08A}"/>
            </c:ext>
          </c:extLst>
        </c:ser>
        <c:ser>
          <c:idx val="1"/>
          <c:order val="1"/>
          <c:tx>
            <c:strRef>
              <c:f>Capacity!$A$129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Capacity!$B$129:$J$129</c15:sqref>
                  </c15:fullRef>
                </c:ext>
              </c:extLst>
              <c:f>(Capacity!$B$129:$F$129,Capacity!$I$129)</c:f>
              <c:numCache>
                <c:formatCode>0.00000000000</c:formatCode>
                <c:ptCount val="6"/>
                <c:pt idx="0" formatCode="0.000000000000">
                  <c:v>7835.4174546330796</c:v>
                </c:pt>
                <c:pt idx="1">
                  <c:v>14412.189378290101</c:v>
                </c:pt>
                <c:pt idx="2">
                  <c:v>15985.574486043301</c:v>
                </c:pt>
                <c:pt idx="3" formatCode="0.000000000000">
                  <c:v>3476.2520782629899</c:v>
                </c:pt>
                <c:pt idx="4" formatCode="0.000000000000">
                  <c:v>4416.8931491186104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7-46D9-982E-99D7EF40C08A}"/>
            </c:ext>
          </c:extLst>
        </c:ser>
        <c:ser>
          <c:idx val="2"/>
          <c:order val="2"/>
          <c:tx>
            <c:strRef>
              <c:f>Capacity!$A$130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Capacity!$B$130:$J$130</c15:sqref>
                  </c15:fullRef>
                </c:ext>
              </c:extLst>
              <c:f>(Capacity!$B$130:$F$130,Capacity!$I$130)</c:f>
              <c:numCache>
                <c:formatCode>0.00000000000</c:formatCode>
                <c:ptCount val="6"/>
                <c:pt idx="0" formatCode="0.000000000000">
                  <c:v>7753.7371876651596</c:v>
                </c:pt>
                <c:pt idx="1">
                  <c:v>13938.613865457601</c:v>
                </c:pt>
                <c:pt idx="2">
                  <c:v>15184.9435560231</c:v>
                </c:pt>
                <c:pt idx="3" formatCode="0.000000000000">
                  <c:v>3760.7571462734099</c:v>
                </c:pt>
                <c:pt idx="4" formatCode="0.000000000000">
                  <c:v>4291.1215269693903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7-46D9-982E-99D7EF40C08A}"/>
            </c:ext>
          </c:extLst>
        </c:ser>
        <c:ser>
          <c:idx val="3"/>
          <c:order val="3"/>
          <c:tx>
            <c:strRef>
              <c:f>Capacity!$A$131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Capacity!$B$131:$J$131</c15:sqref>
                  </c15:fullRef>
                </c:ext>
              </c:extLst>
              <c:f>(Capacity!$B$131:$F$131,Capacity!$I$131)</c:f>
              <c:numCache>
                <c:formatCode>0.00000000000</c:formatCode>
                <c:ptCount val="6"/>
                <c:pt idx="0" formatCode="0.000000000000">
                  <c:v>8343.4845355107409</c:v>
                </c:pt>
                <c:pt idx="1">
                  <c:v>13725.2937452033</c:v>
                </c:pt>
                <c:pt idx="2">
                  <c:v>15957.705943610001</c:v>
                </c:pt>
                <c:pt idx="3" formatCode="0.000000000000">
                  <c:v>3626.8602155738499</c:v>
                </c:pt>
                <c:pt idx="4" formatCode="0.000000000000">
                  <c:v>4686.9587963631802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7-46D9-982E-99D7EF40C08A}"/>
            </c:ext>
          </c:extLst>
        </c:ser>
        <c:ser>
          <c:idx val="4"/>
          <c:order val="4"/>
          <c:tx>
            <c:strRef>
              <c:f>Capacity!$A$132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Capacity!$B$127:$J$127</c15:sqref>
                  </c15:fullRef>
                </c:ext>
              </c:extLst>
              <c:f>(Capacity!$B$127:$F$127,Capacity!$I$127)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Capacity!$B$132:$J$132</c15:sqref>
                  </c15:fullRef>
                </c:ext>
              </c:extLst>
              <c:f>(Capacity!$B$132:$F$132,Capacity!$I$132)</c:f>
              <c:numCache>
                <c:formatCode>0.00000000000</c:formatCode>
                <c:ptCount val="6"/>
                <c:pt idx="0" formatCode="0.000000000000">
                  <c:v>7740.3113093472002</c:v>
                </c:pt>
                <c:pt idx="1">
                  <c:v>14386.682781077399</c:v>
                </c:pt>
                <c:pt idx="2">
                  <c:v>15828.6656532856</c:v>
                </c:pt>
                <c:pt idx="3" formatCode="0.000000000000">
                  <c:v>3618.9182285909401</c:v>
                </c:pt>
                <c:pt idx="4" formatCode="0.000000000000">
                  <c:v>4290.3194113744503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7-46D9-982E-99D7EF40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49168"/>
        <c:axId val="1622349648"/>
      </c:barChart>
      <c:catAx>
        <c:axId val="16223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2349648"/>
        <c:crosses val="autoZero"/>
        <c:auto val="1"/>
        <c:lblAlgn val="ctr"/>
        <c:lblOffset val="100"/>
        <c:noMultiLvlLbl val="0"/>
      </c:catAx>
      <c:valAx>
        <c:axId val="162234964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23491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Capacity!$B$139:$J$139</c15:sqref>
                  </c15:fullRef>
                </c:ext>
              </c:extLst>
              <c:f>(Capacity!$B$139:$F$139,Capacity!$I$139)</c:f>
              <c:numCache>
                <c:formatCode>0.00000000000</c:formatCode>
                <c:ptCount val="6"/>
                <c:pt idx="0" formatCode="0.000000000000">
                  <c:v>6935.0481486855397</c:v>
                </c:pt>
                <c:pt idx="1">
                  <c:v>15756.1221680857</c:v>
                </c:pt>
                <c:pt idx="2">
                  <c:v>16836.0633861608</c:v>
                </c:pt>
                <c:pt idx="3" formatCode="0.000000000000">
                  <c:v>2848.9547691088801</c:v>
                </c:pt>
                <c:pt idx="4" formatCode="0.000000000000">
                  <c:v>598.992325068372</c:v>
                </c:pt>
                <c:pt idx="5" formatCode="0.000000000000">
                  <c:v>378.90662090401997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006-A6A0-C1E17CACD225}"/>
            </c:ext>
          </c:extLst>
        </c:ser>
        <c:ser>
          <c:idx val="1"/>
          <c:order val="1"/>
          <c:tx>
            <c:strRef>
              <c:f>Capacity!$A$140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Capacity!$B$140:$J$140</c15:sqref>
                  </c15:fullRef>
                </c:ext>
              </c:extLst>
              <c:f>(Capacity!$B$140:$F$140,Capacity!$I$140)</c:f>
              <c:numCache>
                <c:formatCode>0.00000000000</c:formatCode>
                <c:ptCount val="6"/>
                <c:pt idx="0" formatCode="0.000000000000">
                  <c:v>6949.6284125317898</c:v>
                </c:pt>
                <c:pt idx="1">
                  <c:v>15796.2258515536</c:v>
                </c:pt>
                <c:pt idx="2">
                  <c:v>16927.9375597582</c:v>
                </c:pt>
                <c:pt idx="3" formatCode="0.000000000000">
                  <c:v>2861.1390572028999</c:v>
                </c:pt>
                <c:pt idx="4" formatCode="0.000000000000">
                  <c:v>547.45009709181704</c:v>
                </c:pt>
                <c:pt idx="5" formatCode="0.000000000000">
                  <c:v>418.23116852845669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F-4006-A6A0-C1E17CACD225}"/>
            </c:ext>
          </c:extLst>
        </c:ser>
        <c:ser>
          <c:idx val="2"/>
          <c:order val="2"/>
          <c:tx>
            <c:strRef>
              <c:f>Capacity!$A$141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Capacity!$B$141:$J$141</c15:sqref>
                  </c15:fullRef>
                </c:ext>
              </c:extLst>
              <c:f>(Capacity!$B$141:$F$141,Capacity!$I$141)</c:f>
              <c:numCache>
                <c:formatCode>0.00000000000</c:formatCode>
                <c:ptCount val="6"/>
                <c:pt idx="0" formatCode="0.000000000000">
                  <c:v>6780.1243958137802</c:v>
                </c:pt>
                <c:pt idx="1">
                  <c:v>15179.1722026548</c:v>
                </c:pt>
                <c:pt idx="2">
                  <c:v>15892.5523367243</c:v>
                </c:pt>
                <c:pt idx="3" formatCode="0.000000000000">
                  <c:v>3337.9339302153098</c:v>
                </c:pt>
                <c:pt idx="4" formatCode="0.000000000000">
                  <c:v>169.87479404672601</c:v>
                </c:pt>
                <c:pt idx="5" formatCode="0.000000000000">
                  <c:v>416.38613095600334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F-4006-A6A0-C1E17CACD225}"/>
            </c:ext>
          </c:extLst>
        </c:ser>
        <c:ser>
          <c:idx val="3"/>
          <c:order val="3"/>
          <c:tx>
            <c:strRef>
              <c:f>Capacity!$A$142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Capacity!$B$142:$J$142</c15:sqref>
                  </c15:fullRef>
                </c:ext>
              </c:extLst>
              <c:f>(Capacity!$B$142:$F$142,Capacity!$I$142)</c:f>
              <c:numCache>
                <c:formatCode>0.00000000000</c:formatCode>
                <c:ptCount val="6"/>
                <c:pt idx="0" formatCode="0.000000000000">
                  <c:v>7171.3217733781203</c:v>
                </c:pt>
                <c:pt idx="1">
                  <c:v>15746.746285720399</c:v>
                </c:pt>
                <c:pt idx="2">
                  <c:v>17651.388775077699</c:v>
                </c:pt>
                <c:pt idx="3" formatCode="0.000000000000">
                  <c:v>2853.8845381528899</c:v>
                </c:pt>
                <c:pt idx="4" formatCode="0.000000000000">
                  <c:v>280.134457303217</c:v>
                </c:pt>
                <c:pt idx="5" formatCode="0.000000000000">
                  <c:v>692.30175602330337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F-4006-A6A0-C1E17CACD225}"/>
            </c:ext>
          </c:extLst>
        </c:ser>
        <c:ser>
          <c:idx val="4"/>
          <c:order val="4"/>
          <c:tx>
            <c:strRef>
              <c:f>Capacity!$A$143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Capacity!$B$138:$J$138</c15:sqref>
                  </c15:fullRef>
                </c:ext>
              </c:extLst>
              <c:f>(Capacity!$B$138:$F$138,Capacity!$I$138)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Capacity!$B$143:$J$143</c15:sqref>
                  </c15:fullRef>
                </c:ext>
              </c:extLst>
              <c:f>(Capacity!$B$143:$F$143,Capacity!$I$143)</c:f>
              <c:numCache>
                <c:formatCode>0.00000000000</c:formatCode>
                <c:ptCount val="6"/>
                <c:pt idx="0" formatCode="0.000000000000">
                  <c:v>6843.4857979482804</c:v>
                </c:pt>
                <c:pt idx="1">
                  <c:v>15753.5253805711</c:v>
                </c:pt>
                <c:pt idx="2">
                  <c:v>16828.167555080901</c:v>
                </c:pt>
                <c:pt idx="3" formatCode="0.000000000000">
                  <c:v>3130.73549364582</c:v>
                </c:pt>
                <c:pt idx="4" formatCode="0.000000000000">
                  <c:v>217.85948667443199</c:v>
                </c:pt>
                <c:pt idx="5" formatCode="0.000000000000">
                  <c:v>478.46534952031334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F-4006-A6A0-C1E17CAC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654512"/>
        <c:axId val="1626655472"/>
      </c:barChart>
      <c:catAx>
        <c:axId val="16266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655472"/>
        <c:crosses val="autoZero"/>
        <c:auto val="1"/>
        <c:lblAlgn val="ctr"/>
        <c:lblOffset val="100"/>
        <c:noMultiLvlLbl val="0"/>
      </c:catAx>
      <c:valAx>
        <c:axId val="16266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65451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Capacity!$B$150:$J$150</c15:sqref>
                  </c15:fullRef>
                </c:ext>
              </c:extLst>
              <c:f>(Capacity!$B$150:$F$150,Capacity!$I$150)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2842.8746545744898</c:v>
                </c:pt>
                <c:pt idx="4" formatCode="0.000000000000">
                  <c:v>849.302214946719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5-473E-BA78-896EE815A8F9}"/>
            </c:ext>
          </c:extLst>
        </c:ser>
        <c:ser>
          <c:idx val="1"/>
          <c:order val="1"/>
          <c:tx>
            <c:strRef>
              <c:f>Capacity!$A$151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Capacity!$B$151:$J$151</c15:sqref>
                  </c15:fullRef>
                </c:ext>
              </c:extLst>
              <c:f>(Capacity!$B$151:$F$151,Capacity!$I$151)</c:f>
              <c:numCache>
                <c:formatCode>0.00000000000</c:formatCode>
                <c:ptCount val="6"/>
                <c:pt idx="0" formatCode="0.000000000000">
                  <c:v>6675.4578717320301</c:v>
                </c:pt>
                <c:pt idx="1">
                  <c:v>15946.96279474</c:v>
                </c:pt>
                <c:pt idx="2">
                  <c:v>16795.999062715298</c:v>
                </c:pt>
                <c:pt idx="3" formatCode="0.000000000000">
                  <c:v>2881.1056344628</c:v>
                </c:pt>
                <c:pt idx="4" formatCode="0.000000000000">
                  <c:v>836.68589557661699</c:v>
                </c:pt>
                <c:pt idx="5" formatCode="0.000000000000">
                  <c:v>52.325223357516336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5-473E-BA78-896EE815A8F9}"/>
            </c:ext>
          </c:extLst>
        </c:ser>
        <c:ser>
          <c:idx val="2"/>
          <c:order val="2"/>
          <c:tx>
            <c:strRef>
              <c:f>Capacity!$A$152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Capacity!$B$152:$J$152</c15:sqref>
                  </c15:fullRef>
                </c:ext>
              </c:extLst>
              <c:f>(Capacity!$B$152:$F$152,Capacity!$I$152)</c:f>
              <c:numCache>
                <c:formatCode>0.00000000000</c:formatCode>
                <c:ptCount val="6"/>
                <c:pt idx="0" formatCode="0.000000000000">
                  <c:v>8126.9987356627898</c:v>
                </c:pt>
                <c:pt idx="1">
                  <c:v>13448.2213070375</c:v>
                </c:pt>
                <c:pt idx="2">
                  <c:v>15183.020698423299</c:v>
                </c:pt>
                <c:pt idx="3" formatCode="0.000000000000">
                  <c:v>3503.38986269612</c:v>
                </c:pt>
                <c:pt idx="4" formatCode="0.000000000000">
                  <c:v>2989.54481862381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5-473E-BA78-896EE815A8F9}"/>
            </c:ext>
          </c:extLst>
        </c:ser>
        <c:ser>
          <c:idx val="3"/>
          <c:order val="3"/>
          <c:tx>
            <c:strRef>
              <c:f>Capacity!$A$153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Capacity!$B$153:$J$153</c15:sqref>
                  </c15:fullRef>
                </c:ext>
              </c:extLst>
              <c:f>(Capacity!$B$153:$F$153,Capacity!$I$153)</c:f>
              <c:numCache>
                <c:formatCode>0.00000000000</c:formatCode>
                <c:ptCount val="6"/>
                <c:pt idx="0" formatCode="0.000000000000">
                  <c:v>8185.7355541868901</c:v>
                </c:pt>
                <c:pt idx="1">
                  <c:v>13937.125186752601</c:v>
                </c:pt>
                <c:pt idx="2">
                  <c:v>16298.2624290362</c:v>
                </c:pt>
                <c:pt idx="3" formatCode="0.000000000000">
                  <c:v>3355.2749848206399</c:v>
                </c:pt>
                <c:pt idx="4" formatCode="0.000000000000">
                  <c:v>3904.9718005928298</c:v>
                </c:pt>
                <c:pt idx="5" formatCode="0.000000000000">
                  <c:v>103.88494187139366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5-473E-BA78-896EE815A8F9}"/>
            </c:ext>
          </c:extLst>
        </c:ser>
        <c:ser>
          <c:idx val="4"/>
          <c:order val="4"/>
          <c:tx>
            <c:strRef>
              <c:f>Capacity!$A$154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Capacity!$B$149:$J$149</c15:sqref>
                  </c15:fullRef>
                </c:ext>
              </c:extLst>
              <c:f>(Capacity!$B$149:$F$149,Capacity!$I$149)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Capacity!$B$154:$J$154</c15:sqref>
                  </c15:fullRef>
                </c:ext>
              </c:extLst>
              <c:f>(Capacity!$B$154:$F$154,Capacity!$I$154)</c:f>
              <c:numCache>
                <c:formatCode>0.00000000000</c:formatCode>
                <c:ptCount val="6"/>
                <c:pt idx="0" formatCode="0.000000000000">
                  <c:v>6552.7638713221304</c:v>
                </c:pt>
                <c:pt idx="1">
                  <c:v>15933.1630828299</c:v>
                </c:pt>
                <c:pt idx="2">
                  <c:v>16622.576070933501</c:v>
                </c:pt>
                <c:pt idx="3" formatCode="0.000000000000">
                  <c:v>3124.80086673391</c:v>
                </c:pt>
                <c:pt idx="4" formatCode="0.000000000000">
                  <c:v>470.42994430106802</c:v>
                </c:pt>
                <c:pt idx="5" formatCode="0.000000000000">
                  <c:v>138.99630278012268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5-473E-BA78-896EE815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32784"/>
        <c:axId val="1085733264"/>
      </c:barChart>
      <c:catAx>
        <c:axId val="1085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5733264"/>
        <c:crosses val="autoZero"/>
        <c:auto val="1"/>
        <c:lblAlgn val="ctr"/>
        <c:lblOffset val="100"/>
        <c:noMultiLvlLbl val="0"/>
      </c:catAx>
      <c:valAx>
        <c:axId val="108573326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573278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Capacity!$B$161:$J$161</c15:sqref>
                  </c15:fullRef>
                </c:ext>
              </c:extLst>
              <c:f>(Capacity!$B$161:$F$161,Capacity!$I$161)</c:f>
              <c:numCache>
                <c:formatCode>0.00000000000</c:formatCode>
                <c:ptCount val="6"/>
                <c:pt idx="0" formatCode="0.000000000000">
                  <c:v>6472.8946836533296</c:v>
                </c:pt>
                <c:pt idx="1">
                  <c:v>16611.587416062801</c:v>
                </c:pt>
                <c:pt idx="2">
                  <c:v>17024.333463878898</c:v>
                </c:pt>
                <c:pt idx="3" formatCode="0.000000000000">
                  <c:v>2329.9228277361999</c:v>
                </c:pt>
                <c:pt idx="4" formatCode="0.000000000000">
                  <c:v>1298.83868954017</c:v>
                </c:pt>
                <c:pt idx="5" formatCode="0.000000000000">
                  <c:v>55.32833594580967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C05-BB80-3CE94F7A2ED6}"/>
            </c:ext>
          </c:extLst>
        </c:ser>
        <c:ser>
          <c:idx val="1"/>
          <c:order val="1"/>
          <c:tx>
            <c:strRef>
              <c:f>Capacity!$A$162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Capacity!$B$162:$J$162</c15:sqref>
                  </c15:fullRef>
                </c:ext>
              </c:extLst>
              <c:f>(Capacity!$B$162:$F$162,Capacity!$I$162)</c:f>
              <c:numCache>
                <c:formatCode>0.00000000000</c:formatCode>
                <c:ptCount val="6"/>
                <c:pt idx="0" formatCode="0.000000000000">
                  <c:v>6516.6110567121304</c:v>
                </c:pt>
                <c:pt idx="1">
                  <c:v>16530.836513156501</c:v>
                </c:pt>
                <c:pt idx="2">
                  <c:v>17083.965728241201</c:v>
                </c:pt>
                <c:pt idx="3" formatCode="0.000000000000">
                  <c:v>2352.4596751864001</c:v>
                </c:pt>
                <c:pt idx="4" formatCode="0.000000000000">
                  <c:v>1207.81798359865</c:v>
                </c:pt>
                <c:pt idx="5" formatCode="0.000000000000">
                  <c:v>124.70870838030966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A-4C05-BB80-3CE94F7A2ED6}"/>
            </c:ext>
          </c:extLst>
        </c:ser>
        <c:ser>
          <c:idx val="2"/>
          <c:order val="2"/>
          <c:tx>
            <c:strRef>
              <c:f>Capacity!$A$163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Capacity!$B$163:$J$163</c15:sqref>
                  </c15:fullRef>
                </c:ext>
              </c:extLst>
              <c:f>(Capacity!$B$163:$F$163,Capacity!$I$163)</c:f>
              <c:numCache>
                <c:formatCode>0.00000000000</c:formatCode>
                <c:ptCount val="6"/>
                <c:pt idx="0" formatCode="0.000000000000">
                  <c:v>6638.8022478123003</c:v>
                </c:pt>
                <c:pt idx="1">
                  <c:v>15380.501841227</c:v>
                </c:pt>
                <c:pt idx="2">
                  <c:v>15985.188763198399</c:v>
                </c:pt>
                <c:pt idx="3" formatCode="0.000000000000">
                  <c:v>3246.4710224325399</c:v>
                </c:pt>
                <c:pt idx="4" formatCode="0.000000000000">
                  <c:v>108.678784219769</c:v>
                </c:pt>
                <c:pt idx="5" formatCode="0.000000000000">
                  <c:v>378.92547109120665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A-4C05-BB80-3CE94F7A2ED6}"/>
            </c:ext>
          </c:extLst>
        </c:ser>
        <c:ser>
          <c:idx val="3"/>
          <c:order val="3"/>
          <c:tx>
            <c:strRef>
              <c:f>Capacity!$A$164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Capacity!$B$164:$J$164</c15:sqref>
                  </c15:fullRef>
                </c:ext>
              </c:extLst>
              <c:f>(Capacity!$B$164:$F$164,Capacity!$I$164)</c:f>
              <c:numCache>
                <c:formatCode>0.00000000000</c:formatCode>
                <c:ptCount val="6"/>
                <c:pt idx="0" formatCode="0.000000000000">
                  <c:v>6617.5241013040904</c:v>
                </c:pt>
                <c:pt idx="1">
                  <c:v>16445.576658666199</c:v>
                </c:pt>
                <c:pt idx="2">
                  <c:v>17626.028272665601</c:v>
                </c:pt>
                <c:pt idx="3" formatCode="0.000000000000">
                  <c:v>2711.8544870340602</c:v>
                </c:pt>
                <c:pt idx="4" formatCode="0.000000000000">
                  <c:v>504.67153467147801</c:v>
                </c:pt>
                <c:pt idx="5" formatCode="0.000000000000">
                  <c:v>476.60457859580669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A-4C05-BB80-3CE94F7A2ED6}"/>
            </c:ext>
          </c:extLst>
        </c:ser>
        <c:ser>
          <c:idx val="4"/>
          <c:order val="4"/>
          <c:tx>
            <c:strRef>
              <c:f>Capacity!$A$165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Capacity!$B$160:$J$160</c15:sqref>
                  </c15:fullRef>
                </c:ext>
              </c:extLst>
              <c:f>(Capacity!$B$160:$F$160,Capacity!$I$160)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Capacity!$B$165:$J$165</c15:sqref>
                  </c15:fullRef>
                </c:ext>
              </c:extLst>
              <c:f>(Capacity!$B$165:$F$165,Capacity!$I$165)</c:f>
              <c:numCache>
                <c:formatCode>0.00000000000</c:formatCode>
                <c:ptCount val="6"/>
                <c:pt idx="0" formatCode="0.000000000000">
                  <c:v>6468.5163833440602</c:v>
                </c:pt>
                <c:pt idx="1">
                  <c:v>16313.1207850756</c:v>
                </c:pt>
                <c:pt idx="2">
                  <c:v>17027.7309212447</c:v>
                </c:pt>
                <c:pt idx="3" formatCode="0.000000000000">
                  <c:v>2478.75153394262</c:v>
                </c:pt>
                <c:pt idx="4" formatCode="0.000000000000">
                  <c:v>916.707690161242</c:v>
                </c:pt>
                <c:pt idx="5" formatCode="0.000000000000">
                  <c:v>293.1916041526427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A-4C05-BB80-3CE94F7A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505168"/>
        <c:axId val="1520501328"/>
      </c:barChart>
      <c:catAx>
        <c:axId val="15205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20501328"/>
        <c:crosses val="autoZero"/>
        <c:auto val="1"/>
        <c:lblAlgn val="ctr"/>
        <c:lblOffset val="100"/>
        <c:noMultiLvlLbl val="0"/>
      </c:catAx>
      <c:valAx>
        <c:axId val="1520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2050516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Capacity!$B$172:$J$172</c15:sqref>
                  </c15:fullRef>
                </c:ext>
              </c:extLst>
              <c:f>(Capacity!$B$172:$F$172,Capacity!$I$172)</c:f>
              <c:numCache>
                <c:formatCode>0.00000000000</c:formatCode>
                <c:ptCount val="6"/>
                <c:pt idx="0" formatCode="0.000000000000">
                  <c:v>6575.6393550453704</c:v>
                </c:pt>
                <c:pt idx="1">
                  <c:v>16125.3518758517</c:v>
                </c:pt>
                <c:pt idx="2">
                  <c:v>16808.927084792998</c:v>
                </c:pt>
                <c:pt idx="3" formatCode="0.000000000000">
                  <c:v>2724.93661044275</c:v>
                </c:pt>
                <c:pt idx="4" formatCode="0.000000000000">
                  <c:v>965.75775755977497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207-B125-825EF9E7092F}"/>
            </c:ext>
          </c:extLst>
        </c:ser>
        <c:ser>
          <c:idx val="1"/>
          <c:order val="1"/>
          <c:tx>
            <c:strRef>
              <c:f>Capacity!$A$173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Capacity!$B$173:$J$173</c15:sqref>
                  </c15:fullRef>
                </c:ext>
              </c:extLst>
              <c:f>(Capacity!$B$173:$F$173,Capacity!$I$173)</c:f>
              <c:numCache>
                <c:formatCode>0.00000000000</c:formatCode>
                <c:ptCount val="6"/>
                <c:pt idx="0" formatCode="0.000000000000">
                  <c:v>6596.8100917805004</c:v>
                </c:pt>
                <c:pt idx="1">
                  <c:v>16077.5301259442</c:v>
                </c:pt>
                <c:pt idx="2">
                  <c:v>16872.805627076599</c:v>
                </c:pt>
                <c:pt idx="3" formatCode="0.000000000000">
                  <c:v>2759.8882961127101</c:v>
                </c:pt>
                <c:pt idx="4" formatCode="0.000000000000">
                  <c:v>919.42303025041701</c:v>
                </c:pt>
                <c:pt idx="5" formatCode="0.000000000000">
                  <c:v>51.389406255620997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207-B125-825EF9E7092F}"/>
            </c:ext>
          </c:extLst>
        </c:ser>
        <c:ser>
          <c:idx val="2"/>
          <c:order val="2"/>
          <c:tx>
            <c:strRef>
              <c:f>Capacity!$A$174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Capacity!$B$174:$J$174</c15:sqref>
                  </c15:fullRef>
                </c:ext>
              </c:extLst>
              <c:f>(Capacity!$B$174:$F$174,Capacity!$I$174)</c:f>
              <c:numCache>
                <c:formatCode>0.00000000000</c:formatCode>
                <c:ptCount val="6"/>
                <c:pt idx="0" formatCode="0.000000000000">
                  <c:v>8483.8324663993808</c:v>
                </c:pt>
                <c:pt idx="1">
                  <c:v>12989.6224898198</c:v>
                </c:pt>
                <c:pt idx="2">
                  <c:v>15120.326929794801</c:v>
                </c:pt>
                <c:pt idx="3" formatCode="0.000000000000">
                  <c:v>3427.6805263854999</c:v>
                </c:pt>
                <c:pt idx="4" formatCode="0.000000000000">
                  <c:v>1947.1555774352801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3-4207-B125-825EF9E7092F}"/>
            </c:ext>
          </c:extLst>
        </c:ser>
        <c:ser>
          <c:idx val="3"/>
          <c:order val="3"/>
          <c:tx>
            <c:strRef>
              <c:f>Capacity!$A$175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Capacity!$B$175:$J$175</c15:sqref>
                  </c15:fullRef>
                </c:ext>
              </c:extLst>
              <c:f>(Capacity!$B$175:$F$175,Capacity!$I$175)</c:f>
              <c:numCache>
                <c:formatCode>0.00000000000</c:formatCode>
                <c:ptCount val="6"/>
                <c:pt idx="0" formatCode="0.000000000000">
                  <c:v>8237.1853200853293</c:v>
                </c:pt>
                <c:pt idx="1">
                  <c:v>13912.782921843</c:v>
                </c:pt>
                <c:pt idx="2">
                  <c:v>16458.602520174802</c:v>
                </c:pt>
                <c:pt idx="3" formatCode="0.000000000000">
                  <c:v>3176.82791819257</c:v>
                </c:pt>
                <c:pt idx="4" formatCode="0.000000000000">
                  <c:v>4134.6986017047702</c:v>
                </c:pt>
                <c:pt idx="5" formatCode="0.000000000000">
                  <c:v>128.62428451980367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3-4207-B125-825EF9E7092F}"/>
            </c:ext>
          </c:extLst>
        </c:ser>
        <c:ser>
          <c:idx val="4"/>
          <c:order val="4"/>
          <c:tx>
            <c:strRef>
              <c:f>Capacity!$A$176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Capacity!$B$171:$J$171</c15:sqref>
                  </c15:fullRef>
                </c:ext>
              </c:extLst>
              <c:f>(Capacity!$B$171:$F$171,Capacity!$I$171)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Capacity!$B$176:$J$176</c15:sqref>
                  </c15:fullRef>
                </c:ext>
              </c:extLst>
              <c:f>(Capacity!$B$176:$F$176,Capacity!$I$176)</c:f>
              <c:numCache>
                <c:formatCode>0.00000000000</c:formatCode>
                <c:ptCount val="6"/>
                <c:pt idx="0" formatCode="0.000000000000">
                  <c:v>6500.4105835821501</c:v>
                </c:pt>
                <c:pt idx="1">
                  <c:v>16045.1215663983</c:v>
                </c:pt>
                <c:pt idx="2">
                  <c:v>16699.6229312371</c:v>
                </c:pt>
                <c:pt idx="3" formatCode="0.000000000000">
                  <c:v>2988.1307784657602</c:v>
                </c:pt>
                <c:pt idx="4" formatCode="0.000000000000">
                  <c:v>556.68041886839796</c:v>
                </c:pt>
                <c:pt idx="5" formatCode="0.000000000000">
                  <c:v>147.66576241622832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3-4207-B125-825EF9E7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325312"/>
        <c:axId val="1626322432"/>
      </c:barChart>
      <c:catAx>
        <c:axId val="16263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322432"/>
        <c:crosses val="autoZero"/>
        <c:auto val="1"/>
        <c:lblAlgn val="ctr"/>
        <c:lblOffset val="100"/>
        <c:noMultiLvlLbl val="0"/>
      </c:catAx>
      <c:valAx>
        <c:axId val="162632243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2632531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Capacity!$B$172:$F$172</c:f>
              <c:numCache>
                <c:formatCode>0.00000000000</c:formatCode>
                <c:ptCount val="5"/>
                <c:pt idx="0" formatCode="0.000000000000">
                  <c:v>6575.6393550453704</c:v>
                </c:pt>
                <c:pt idx="1">
                  <c:v>16125.3518758517</c:v>
                </c:pt>
                <c:pt idx="2">
                  <c:v>16808.927084792998</c:v>
                </c:pt>
                <c:pt idx="3" formatCode="0.000000000000">
                  <c:v>2724.93661044275</c:v>
                </c:pt>
                <c:pt idx="4" formatCode="0.000000000000">
                  <c:v>965.75775755977497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A96-AF41-8CCC8D3262E9}"/>
            </c:ext>
          </c:extLst>
        </c:ser>
        <c:ser>
          <c:idx val="1"/>
          <c:order val="1"/>
          <c:tx>
            <c:strRef>
              <c:f>Capacity!$A$173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Capacity!$B$173:$F$173</c:f>
              <c:numCache>
                <c:formatCode>0.00000000000</c:formatCode>
                <c:ptCount val="5"/>
                <c:pt idx="0" formatCode="0.000000000000">
                  <c:v>6596.8100917805004</c:v>
                </c:pt>
                <c:pt idx="1">
                  <c:v>16077.5301259442</c:v>
                </c:pt>
                <c:pt idx="2">
                  <c:v>16872.805627076599</c:v>
                </c:pt>
                <c:pt idx="3" formatCode="0.000000000000">
                  <c:v>2759.8882961127101</c:v>
                </c:pt>
                <c:pt idx="4" formatCode="0.000000000000">
                  <c:v>919.42303025041701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A96-AF41-8CCC8D3262E9}"/>
            </c:ext>
          </c:extLst>
        </c:ser>
        <c:ser>
          <c:idx val="2"/>
          <c:order val="2"/>
          <c:tx>
            <c:strRef>
              <c:f>Capacity!$A$174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Capacity!$B$174:$F$174</c:f>
              <c:numCache>
                <c:formatCode>0.00000000000</c:formatCode>
                <c:ptCount val="5"/>
                <c:pt idx="0" formatCode="0.000000000000">
                  <c:v>8483.8324663993808</c:v>
                </c:pt>
                <c:pt idx="1">
                  <c:v>12989.6224898198</c:v>
                </c:pt>
                <c:pt idx="2">
                  <c:v>15120.326929794801</c:v>
                </c:pt>
                <c:pt idx="3" formatCode="0.000000000000">
                  <c:v>3427.6805263854999</c:v>
                </c:pt>
                <c:pt idx="4" formatCode="0.000000000000">
                  <c:v>1947.1555774352801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A96-AF41-8CCC8D3262E9}"/>
            </c:ext>
          </c:extLst>
        </c:ser>
        <c:ser>
          <c:idx val="3"/>
          <c:order val="3"/>
          <c:tx>
            <c:strRef>
              <c:f>Capacity!$A$175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Capacity!$B$175:$F$175</c:f>
              <c:numCache>
                <c:formatCode>0.00000000000</c:formatCode>
                <c:ptCount val="5"/>
                <c:pt idx="0" formatCode="0.000000000000">
                  <c:v>8237.1853200853293</c:v>
                </c:pt>
                <c:pt idx="1">
                  <c:v>13912.782921843</c:v>
                </c:pt>
                <c:pt idx="2">
                  <c:v>16458.602520174802</c:v>
                </c:pt>
                <c:pt idx="3" formatCode="0.000000000000">
                  <c:v>3176.82791819257</c:v>
                </c:pt>
                <c:pt idx="4" formatCode="0.000000000000">
                  <c:v>4134.6986017047702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A96-AF41-8CCC8D3262E9}"/>
            </c:ext>
          </c:extLst>
        </c:ser>
        <c:ser>
          <c:idx val="4"/>
          <c:order val="4"/>
          <c:tx>
            <c:strRef>
              <c:f>Capacity!$A$176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Capacity!$B$176:$F$176</c:f>
              <c:numCache>
                <c:formatCode>0.00000000000</c:formatCode>
                <c:ptCount val="5"/>
                <c:pt idx="0" formatCode="0.000000000000">
                  <c:v>6500.4105835821501</c:v>
                </c:pt>
                <c:pt idx="1">
                  <c:v>16045.1215663983</c:v>
                </c:pt>
                <c:pt idx="2">
                  <c:v>16699.6229312371</c:v>
                </c:pt>
                <c:pt idx="3" formatCode="0.000000000000">
                  <c:v>2988.1307784657602</c:v>
                </c:pt>
                <c:pt idx="4" formatCode="0.000000000000">
                  <c:v>556.68041886839796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3-4A96-AF41-8CCC8D326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81024"/>
        <c:axId val="1171176224"/>
      </c:barChart>
      <c:catAx>
        <c:axId val="11711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1176224"/>
        <c:crosses val="autoZero"/>
        <c:auto val="1"/>
        <c:lblAlgn val="ctr"/>
        <c:lblOffset val="100"/>
        <c:noMultiLvlLbl val="0"/>
      </c:catAx>
      <c:valAx>
        <c:axId val="117117622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118102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Capacity!$B$172:$H$172</c15:sqref>
                  </c15:fullRef>
                </c:ext>
              </c:extLst>
              <c:f>Capacity!$G$172:$H$172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8-4BFD-B48B-9549620CF7E9}"/>
            </c:ext>
          </c:extLst>
        </c:ser>
        <c:ser>
          <c:idx val="1"/>
          <c:order val="1"/>
          <c:tx>
            <c:strRef>
              <c:f>Capacity!$A$173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Capacity!$B$173:$H$173</c15:sqref>
                  </c15:fullRef>
                </c:ext>
              </c:extLst>
              <c:f>Capacity!$G$173:$H$173</c:f>
              <c:numCache>
                <c:formatCode>0.00000000000</c:formatCode>
                <c:ptCount val="2"/>
                <c:pt idx="0" formatCode="0.000000000000">
                  <c:v>154.16821876686299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8-4BFD-B48B-9549620CF7E9}"/>
            </c:ext>
          </c:extLst>
        </c:ser>
        <c:ser>
          <c:idx val="2"/>
          <c:order val="2"/>
          <c:tx>
            <c:strRef>
              <c:f>Capacity!$A$174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Capacity!$B$174:$H$174</c15:sqref>
                  </c15:fullRef>
                </c:ext>
              </c:extLst>
              <c:f>Capacity!$G$174:$H$174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8-4BFD-B48B-9549620CF7E9}"/>
            </c:ext>
          </c:extLst>
        </c:ser>
        <c:ser>
          <c:idx val="3"/>
          <c:order val="3"/>
          <c:tx>
            <c:strRef>
              <c:f>Capacity!$A$175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Capacity!$B$175:$H$175</c15:sqref>
                  </c15:fullRef>
                </c:ext>
              </c:extLst>
              <c:f>Capacity!$G$175:$H$175</c:f>
              <c:numCache>
                <c:formatCode>0.00000000000</c:formatCode>
                <c:ptCount val="2"/>
                <c:pt idx="0" formatCode="0.000000000000">
                  <c:v>385.872853559411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8-4BFD-B48B-9549620CF7E9}"/>
            </c:ext>
          </c:extLst>
        </c:ser>
        <c:ser>
          <c:idx val="4"/>
          <c:order val="4"/>
          <c:tx>
            <c:strRef>
              <c:f>Capacity!$A$176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Capacity!$B$171:$H$171</c15:sqref>
                  </c15:fullRef>
                </c:ext>
              </c:extLst>
              <c:f>Capacity!$G$171:$H$171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Capacity!$B$176:$H$176</c15:sqref>
                  </c15:fullRef>
                </c:ext>
              </c:extLst>
              <c:f>Capacity!$G$176:$H$176</c:f>
              <c:numCache>
                <c:formatCode>0.00000000000</c:formatCode>
                <c:ptCount val="2"/>
                <c:pt idx="0" formatCode="0.000000000000">
                  <c:v>442.99728724868498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8-4BFD-B48B-9549620C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997104"/>
        <c:axId val="1425997584"/>
      </c:barChart>
      <c:catAx>
        <c:axId val="1425997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5997584"/>
        <c:crosses val="autoZero"/>
        <c:auto val="1"/>
        <c:lblAlgn val="ctr"/>
        <c:lblOffset val="100"/>
        <c:noMultiLvlLbl val="0"/>
      </c:catAx>
      <c:valAx>
        <c:axId val="14259975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Capacity!$B$183:$J$183</c15:sqref>
                  </c15:fullRef>
                </c:ext>
              </c:extLst>
              <c:f>(Capacity!$B$183:$F$183,Capacity!$I$183)</c:f>
              <c:numCache>
                <c:formatCode>0.00000000000</c:formatCode>
                <c:ptCount val="6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  <c:pt idx="5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AC2-8D9F-2132E547BCD3}"/>
            </c:ext>
          </c:extLst>
        </c:ser>
        <c:ser>
          <c:idx val="1"/>
          <c:order val="1"/>
          <c:tx>
            <c:strRef>
              <c:f>Capacity!$A$184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Capacity!$B$184:$J$184</c15:sqref>
                  </c15:fullRef>
                </c:ext>
              </c:extLst>
              <c:f>(Capacity!$B$184:$F$184,Capacity!$I$184)</c:f>
              <c:numCache>
                <c:formatCode>0.00000000000</c:formatCode>
                <c:ptCount val="6"/>
                <c:pt idx="0" formatCode="0.000000000000">
                  <c:v>6488.3403728691901</c:v>
                </c:pt>
                <c:pt idx="1">
                  <c:v>16468.690210778699</c:v>
                </c:pt>
                <c:pt idx="2">
                  <c:v>17383.386339057601</c:v>
                </c:pt>
                <c:pt idx="3" formatCode="0.000000000000">
                  <c:v>2222.8408658251001</c:v>
                </c:pt>
                <c:pt idx="4" formatCode="0.000000000000">
                  <c:v>1226.7859295974799</c:v>
                </c:pt>
                <c:pt idx="5" formatCode="0.000000000000">
                  <c:v>236.51487843767868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7-4AC2-8D9F-2132E547BCD3}"/>
            </c:ext>
          </c:extLst>
        </c:ser>
        <c:ser>
          <c:idx val="2"/>
          <c:order val="2"/>
          <c:tx>
            <c:strRef>
              <c:f>Capacity!$A$185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Capacity!$B$185:$J$185</c15:sqref>
                  </c15:fullRef>
                </c:ext>
              </c:extLst>
              <c:f>(Capacity!$B$185:$F$185,Capacity!$I$185)</c:f>
              <c:numCache>
                <c:formatCode>0.00000000000</c:formatCode>
                <c:ptCount val="6"/>
                <c:pt idx="0" formatCode="0.000000000000">
                  <c:v>6233.8050898294296</c:v>
                </c:pt>
                <c:pt idx="1">
                  <c:v>15713.379550978399</c:v>
                </c:pt>
                <c:pt idx="2">
                  <c:v>16107.319885292</c:v>
                </c:pt>
                <c:pt idx="3" formatCode="0.000000000000">
                  <c:v>3028.2785259380698</c:v>
                </c:pt>
                <c:pt idx="4" formatCode="0.000000000000">
                  <c:v>259.183304319012</c:v>
                </c:pt>
                <c:pt idx="5" formatCode="0.000000000000">
                  <c:v>412.05179332681672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7-4AC2-8D9F-2132E547BCD3}"/>
            </c:ext>
          </c:extLst>
        </c:ser>
        <c:ser>
          <c:idx val="3"/>
          <c:order val="3"/>
          <c:tx>
            <c:strRef>
              <c:f>Capacity!$A$186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Capacity!$B$186:$J$186</c15:sqref>
                  </c15:fullRef>
                </c:ext>
              </c:extLst>
              <c:f>(Capacity!$B$186:$F$186,Capacity!$I$186)</c:f>
              <c:numCache>
                <c:formatCode>0.00000000000</c:formatCode>
                <c:ptCount val="6"/>
                <c:pt idx="0" formatCode="0.000000000000">
                  <c:v>6712.4894426176297</c:v>
                </c:pt>
                <c:pt idx="1">
                  <c:v>16441.607404796599</c:v>
                </c:pt>
                <c:pt idx="2">
                  <c:v>18085.569955284001</c:v>
                </c:pt>
                <c:pt idx="3" formatCode="0.000000000000">
                  <c:v>2485.2809727193198</c:v>
                </c:pt>
                <c:pt idx="4" formatCode="0.000000000000">
                  <c:v>633.83549590216103</c:v>
                </c:pt>
                <c:pt idx="5" formatCode="0.000000000000">
                  <c:v>614.82875282790997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7-4AC2-8D9F-2132E547BCD3}"/>
            </c:ext>
          </c:extLst>
        </c:ser>
        <c:ser>
          <c:idx val="4"/>
          <c:order val="4"/>
          <c:tx>
            <c:strRef>
              <c:f>Capacity!$A$187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Capacity!$B$182:$J$182</c15:sqref>
                  </c15:fullRef>
                </c:ext>
              </c:extLst>
              <c:f>(Capacity!$B$182:$F$182,Capacity!$I$182)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Capacity!$B$187:$J$187</c15:sqref>
                  </c15:fullRef>
                </c:ext>
              </c:extLst>
              <c:f>(Capacity!$B$187:$F$187,Capacity!$I$187)</c:f>
              <c:numCache>
                <c:formatCode>0.00000000000</c:formatCode>
                <c:ptCount val="6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  <c:pt idx="5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7-4AC2-8D9F-2132E547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253007"/>
        <c:axId val="1277253967"/>
      </c:barChart>
      <c:catAx>
        <c:axId val="12772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7253967"/>
        <c:crosses val="autoZero"/>
        <c:auto val="1"/>
        <c:lblAlgn val="ctr"/>
        <c:lblOffset val="100"/>
        <c:noMultiLvlLbl val="0"/>
      </c:catAx>
      <c:valAx>
        <c:axId val="1277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7253007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Capacity!$B$29:$F$29</c:f>
              <c:numCache>
                <c:formatCode>0.00000000000</c:formatCode>
                <c:ptCount val="5"/>
                <c:pt idx="0" formatCode="0.000000000000">
                  <c:v>6742.3762762463102</c:v>
                </c:pt>
                <c:pt idx="1">
                  <c:v>15978.2251957423</c:v>
                </c:pt>
                <c:pt idx="2">
                  <c:v>16747.893847327799</c:v>
                </c:pt>
                <c:pt idx="3" formatCode="0.000000000000">
                  <c:v>2688.5234110738102</c:v>
                </c:pt>
                <c:pt idx="4" formatCode="0.000000000000">
                  <c:v>1003.14985872439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6-41BC-8E9F-105CDB0A00B4}"/>
            </c:ext>
          </c:extLst>
        </c:ser>
        <c:ser>
          <c:idx val="1"/>
          <c:order val="1"/>
          <c:tx>
            <c:strRef>
              <c:f>Capacity!$A$30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Capacity!$B$30:$F$30</c:f>
              <c:numCache>
                <c:formatCode>0.00000000000</c:formatCode>
                <c:ptCount val="5"/>
                <c:pt idx="0" formatCode="0.000000000000">
                  <c:v>6749.1955964296503</c:v>
                </c:pt>
                <c:pt idx="1">
                  <c:v>15943.228386451499</c:v>
                </c:pt>
                <c:pt idx="2">
                  <c:v>16803.900986076002</c:v>
                </c:pt>
                <c:pt idx="3" formatCode="0.000000000000">
                  <c:v>2719.1177970126901</c:v>
                </c:pt>
                <c:pt idx="4" formatCode="0.000000000000">
                  <c:v>948.680237377803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6-41BC-8E9F-105CDB0A00B4}"/>
            </c:ext>
          </c:extLst>
        </c:ser>
        <c:ser>
          <c:idx val="2"/>
          <c:order val="2"/>
          <c:tx>
            <c:strRef>
              <c:f>Capacity!$A$31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Capacity!$B$31:$F$31</c:f>
              <c:numCache>
                <c:formatCode>0.00000000000</c:formatCode>
                <c:ptCount val="5"/>
                <c:pt idx="0" formatCode="0.000000000000">
                  <c:v>7682.1952907875302</c:v>
                </c:pt>
                <c:pt idx="1">
                  <c:v>14004.6699275355</c:v>
                </c:pt>
                <c:pt idx="2">
                  <c:v>15541.2508719992</c:v>
                </c:pt>
                <c:pt idx="3" formatCode="0.000000000000">
                  <c:v>3264.2241054400101</c:v>
                </c:pt>
                <c:pt idx="4" formatCode="0.000000000000">
                  <c:v>2039.01118337958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6-41BC-8E9F-105CDB0A00B4}"/>
            </c:ext>
          </c:extLst>
        </c:ser>
        <c:ser>
          <c:idx val="3"/>
          <c:order val="3"/>
          <c:tx>
            <c:strRef>
              <c:f>Capacity!$A$32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Capacity!$B$32:$F$32</c:f>
              <c:numCache>
                <c:formatCode>0.00000000000</c:formatCode>
                <c:ptCount val="5"/>
                <c:pt idx="0" formatCode="0.000000000000">
                  <c:v>8030.3179440572703</c:v>
                </c:pt>
                <c:pt idx="1">
                  <c:v>14328.5352327242</c:v>
                </c:pt>
                <c:pt idx="2">
                  <c:v>16344.5005115601</c:v>
                </c:pt>
                <c:pt idx="3" formatCode="0.000000000000">
                  <c:v>3227.2384886064901</c:v>
                </c:pt>
                <c:pt idx="4" formatCode="0.000000000000">
                  <c:v>4069.71637250187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6-41BC-8E9F-105CDB0A00B4}"/>
            </c:ext>
          </c:extLst>
        </c:ser>
        <c:ser>
          <c:idx val="4"/>
          <c:order val="4"/>
          <c:tx>
            <c:strRef>
              <c:f>Capacity!$A$33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Capacity!$B$33:$F$33</c:f>
              <c:numCache>
                <c:formatCode>0.00000000000</c:formatCode>
                <c:ptCount val="5"/>
                <c:pt idx="0" formatCode="0.000000000000">
                  <c:v>6638.06455768259</c:v>
                </c:pt>
                <c:pt idx="1">
                  <c:v>15882.529613004101</c:v>
                </c:pt>
                <c:pt idx="2">
                  <c:v>16656.200444814502</c:v>
                </c:pt>
                <c:pt idx="3" formatCode="0.000000000000">
                  <c:v>2891.6801301372202</c:v>
                </c:pt>
                <c:pt idx="4" formatCode="0.000000000000">
                  <c:v>644.43448542287501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E6-41BC-8E9F-105CDB0A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195983"/>
        <c:axId val="2085195503"/>
      </c:barChart>
      <c:catAx>
        <c:axId val="20851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5195503"/>
        <c:crosses val="autoZero"/>
        <c:auto val="1"/>
        <c:lblAlgn val="ctr"/>
        <c:lblOffset val="100"/>
        <c:noMultiLvlLbl val="0"/>
      </c:catAx>
      <c:valAx>
        <c:axId val="208519550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8519598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Capacity!$B$183:$H$183</c15:sqref>
                  </c15:fullRef>
                </c:ext>
              </c:extLst>
              <c:f>Capacity!$G$183:$H$183</c:f>
              <c:numCache>
                <c:formatCode>0.00000000000</c:formatCode>
                <c:ptCount val="2"/>
                <c:pt idx="0" formatCode="0.000000000000">
                  <c:v>561.38982150735706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B26-BBFA-EE32ADFFE8C5}"/>
            </c:ext>
          </c:extLst>
        </c:ser>
        <c:ser>
          <c:idx val="1"/>
          <c:order val="1"/>
          <c:tx>
            <c:strRef>
              <c:f>Capacity!$A$184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Capacity!$B$184:$H$184</c15:sqref>
                  </c15:fullRef>
                </c:ext>
              </c:extLst>
              <c:f>Capacity!$G$184:$H$184</c:f>
              <c:numCache>
                <c:formatCode>0.00000000000</c:formatCode>
                <c:ptCount val="2"/>
                <c:pt idx="0" formatCode="0.000000000000">
                  <c:v>709.544635313036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B-4B26-BBFA-EE32ADFFE8C5}"/>
            </c:ext>
          </c:extLst>
        </c:ser>
        <c:ser>
          <c:idx val="2"/>
          <c:order val="2"/>
          <c:tx>
            <c:strRef>
              <c:f>Capacity!$A$185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Capacity!$B$185:$H$185</c15:sqref>
                  </c15:fullRef>
                </c:ext>
              </c:extLst>
              <c:f>Capacity!$G$185:$H$185</c:f>
              <c:numCache>
                <c:formatCode>0.00000000000</c:formatCode>
                <c:ptCount val="2"/>
                <c:pt idx="0" formatCode="0.000000000000">
                  <c:v>1236.1553799804501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B-4B26-BBFA-EE32ADFFE8C5}"/>
            </c:ext>
          </c:extLst>
        </c:ser>
        <c:ser>
          <c:idx val="3"/>
          <c:order val="3"/>
          <c:tx>
            <c:strRef>
              <c:f>Capacity!$A$186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Capacity!$B$186:$H$186</c15:sqref>
                  </c15:fullRef>
                </c:ext>
              </c:extLst>
              <c:f>Capacity!$G$186:$H$186</c:f>
              <c:numCache>
                <c:formatCode>0.00000000000</c:formatCode>
                <c:ptCount val="2"/>
                <c:pt idx="0" formatCode="0.000000000000">
                  <c:v>1844.4862584837299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B-4B26-BBFA-EE32ADFFE8C5}"/>
            </c:ext>
          </c:extLst>
        </c:ser>
        <c:ser>
          <c:idx val="4"/>
          <c:order val="4"/>
          <c:tx>
            <c:strRef>
              <c:f>Capacity!$A$187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Capacity!$B$182:$H$182</c15:sqref>
                  </c15:fullRef>
                </c:ext>
              </c:extLst>
              <c:f>Capacity!$G$182:$H$182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Capacity!$B$187:$H$187</c15:sqref>
                  </c15:fullRef>
                </c:ext>
              </c:extLst>
              <c:f>Capacity!$G$187:$H$187</c:f>
              <c:numCache>
                <c:formatCode>0.00000000000</c:formatCode>
                <c:ptCount val="2"/>
                <c:pt idx="0" formatCode="0.000000000000">
                  <c:v>990.92931852344498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B-4B26-BBFA-EE32ADFF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18111"/>
        <c:axId val="1211518591"/>
      </c:barChart>
      <c:catAx>
        <c:axId val="12115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1518591"/>
        <c:crosses val="autoZero"/>
        <c:auto val="1"/>
        <c:lblAlgn val="ctr"/>
        <c:lblOffset val="100"/>
        <c:noMultiLvlLbl val="0"/>
      </c:catAx>
      <c:valAx>
        <c:axId val="121151859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15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Capacity!$B$183:$F$183</c:f>
              <c:numCache>
                <c:formatCode>0.00000000000</c:formatCode>
                <c:ptCount val="5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C-4AEA-B4CC-9C9F2A9B02F8}"/>
            </c:ext>
          </c:extLst>
        </c:ser>
        <c:ser>
          <c:idx val="1"/>
          <c:order val="1"/>
          <c:tx>
            <c:strRef>
              <c:f>Capacity!$A$184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Capacity!$B$184:$F$184</c:f>
              <c:numCache>
                <c:formatCode>0.00000000000</c:formatCode>
                <c:ptCount val="5"/>
                <c:pt idx="0" formatCode="0.000000000000">
                  <c:v>6488.3403728691901</c:v>
                </c:pt>
                <c:pt idx="1">
                  <c:v>16468.690210778699</c:v>
                </c:pt>
                <c:pt idx="2">
                  <c:v>17383.386339057601</c:v>
                </c:pt>
                <c:pt idx="3" formatCode="0.000000000000">
                  <c:v>2222.8408658251001</c:v>
                </c:pt>
                <c:pt idx="4" formatCode="0.000000000000">
                  <c:v>1226.7859295974799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C-4AEA-B4CC-9C9F2A9B02F8}"/>
            </c:ext>
          </c:extLst>
        </c:ser>
        <c:ser>
          <c:idx val="2"/>
          <c:order val="2"/>
          <c:tx>
            <c:strRef>
              <c:f>Capacity!$A$185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Capacity!$B$185:$F$185</c:f>
              <c:numCache>
                <c:formatCode>0.00000000000</c:formatCode>
                <c:ptCount val="5"/>
                <c:pt idx="0" formatCode="0.000000000000">
                  <c:v>6233.8050898294296</c:v>
                </c:pt>
                <c:pt idx="1">
                  <c:v>15713.379550978399</c:v>
                </c:pt>
                <c:pt idx="2">
                  <c:v>16107.319885292</c:v>
                </c:pt>
                <c:pt idx="3" formatCode="0.000000000000">
                  <c:v>3028.2785259380698</c:v>
                </c:pt>
                <c:pt idx="4" formatCode="0.000000000000">
                  <c:v>259.183304319012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C-4AEA-B4CC-9C9F2A9B02F8}"/>
            </c:ext>
          </c:extLst>
        </c:ser>
        <c:ser>
          <c:idx val="3"/>
          <c:order val="3"/>
          <c:tx>
            <c:strRef>
              <c:f>Capacity!$A$186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Capacity!$B$186:$F$186</c:f>
              <c:numCache>
                <c:formatCode>0.00000000000</c:formatCode>
                <c:ptCount val="5"/>
                <c:pt idx="0" formatCode="0.000000000000">
                  <c:v>6712.4894426176297</c:v>
                </c:pt>
                <c:pt idx="1">
                  <c:v>16441.607404796599</c:v>
                </c:pt>
                <c:pt idx="2">
                  <c:v>18085.569955284001</c:v>
                </c:pt>
                <c:pt idx="3" formatCode="0.000000000000">
                  <c:v>2485.2809727193198</c:v>
                </c:pt>
                <c:pt idx="4" formatCode="0.000000000000">
                  <c:v>633.83549590216103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C-4AEA-B4CC-9C9F2A9B02F8}"/>
            </c:ext>
          </c:extLst>
        </c:ser>
        <c:ser>
          <c:idx val="4"/>
          <c:order val="4"/>
          <c:tx>
            <c:strRef>
              <c:f>Capacity!$A$187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Capacity!$B$187:$F$187</c:f>
              <c:numCache>
                <c:formatCode>0.00000000000</c:formatCode>
                <c:ptCount val="5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C-4AEA-B4CC-9C9F2A9B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22831"/>
        <c:axId val="1379301711"/>
      </c:barChart>
      <c:catAx>
        <c:axId val="13793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01711"/>
        <c:crosses val="autoZero"/>
        <c:auto val="1"/>
        <c:lblAlgn val="ctr"/>
        <c:lblOffset val="100"/>
        <c:noMultiLvlLbl val="0"/>
      </c:catAx>
      <c:valAx>
        <c:axId val="13793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932283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(Capacity!$B$194:$F$194,Capacity!$I$194)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C10-9BB5-C2FEF54DF579}"/>
            </c:ext>
          </c:extLst>
        </c:ser>
        <c:ser>
          <c:idx val="1"/>
          <c:order val="1"/>
          <c:tx>
            <c:strRef>
              <c:f>Capacity!$A$201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Capacity!$B$201:$J$201</c15:sqref>
                  </c15:fullRef>
                </c:ext>
              </c:extLst>
              <c:f>(Capacity!$B$201:$F$201,Capacity!$I$201)</c:f>
              <c:numCache>
                <c:formatCode>0.00000000000</c:formatCode>
                <c:ptCount val="6"/>
                <c:pt idx="0" formatCode="0.000000000000">
                  <c:v>8480.6010828972703</c:v>
                </c:pt>
                <c:pt idx="1">
                  <c:v>12992.512243625</c:v>
                </c:pt>
                <c:pt idx="2">
                  <c:v>15208.094676447499</c:v>
                </c:pt>
                <c:pt idx="3" formatCode="0.000000000000">
                  <c:v>3474.9846674697201</c:v>
                </c:pt>
                <c:pt idx="4" formatCode="0.000000000000">
                  <c:v>2822.23294838121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8-4C10-9BB5-C2FEF54DF579}"/>
            </c:ext>
          </c:extLst>
        </c:ser>
        <c:ser>
          <c:idx val="2"/>
          <c:order val="2"/>
          <c:tx>
            <c:strRef>
              <c:f>Capacity!$A$205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Capacity!$B$205:$J$205</c15:sqref>
                  </c15:fullRef>
                </c:ext>
              </c:extLst>
              <c:f>(Capacity!$B$205:$F$205,Capacity!$I$205)</c:f>
              <c:numCache>
                <c:formatCode>0.00000000000</c:formatCode>
                <c:ptCount val="6"/>
                <c:pt idx="0" formatCode="0.000000000000">
                  <c:v>7890.3681527815897</c:v>
                </c:pt>
                <c:pt idx="1">
                  <c:v>13827.708063828301</c:v>
                </c:pt>
                <c:pt idx="2">
                  <c:v>15891.2483331937</c:v>
                </c:pt>
                <c:pt idx="3" formatCode="0.000000000000">
                  <c:v>3376.7317304887001</c:v>
                </c:pt>
                <c:pt idx="4" formatCode="0.000000000000">
                  <c:v>884.77716527397297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8-4C10-9BB5-C2FEF54DF579}"/>
            </c:ext>
          </c:extLst>
        </c:ser>
        <c:ser>
          <c:idx val="3"/>
          <c:order val="3"/>
          <c:tx>
            <c:strRef>
              <c:f>Capacity!$A$209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Capacity!$B$209:$J$209</c15:sqref>
                  </c15:fullRef>
                </c:ext>
              </c:extLst>
              <c:f>(Capacity!$B$209:$F$209,Capacity!$I$209)</c:f>
              <c:numCache>
                <c:formatCode>0.00000000000</c:formatCode>
                <c:ptCount val="6"/>
                <c:pt idx="0" formatCode="0.000000000000">
                  <c:v>6901.4017723622401</c:v>
                </c:pt>
                <c:pt idx="1">
                  <c:v>15284.856024901501</c:v>
                </c:pt>
                <c:pt idx="2">
                  <c:v>16140.1694303937</c:v>
                </c:pt>
                <c:pt idx="3" formatCode="0.000000000000">
                  <c:v>3360.7412850733199</c:v>
                </c:pt>
                <c:pt idx="4" formatCode="0.000000000000">
                  <c:v>580.65192234741505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8-4C10-9BB5-C2FEF54DF579}"/>
            </c:ext>
          </c:extLst>
        </c:ser>
        <c:ser>
          <c:idx val="4"/>
          <c:order val="4"/>
          <c:tx>
            <c:strRef>
              <c:f>Capacity!$A$213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Capacity!$B$213:$J$213</c15:sqref>
                  </c15:fullRef>
                </c:ext>
              </c:extLst>
              <c:f>(Capacity!$B$213:$F$213,Capacity!$I$213)</c:f>
              <c:numCache>
                <c:formatCode>0.00000000000</c:formatCode>
                <c:ptCount val="6"/>
                <c:pt idx="0" formatCode="0.000000000000">
                  <c:v>6436.3569583049202</c:v>
                </c:pt>
                <c:pt idx="1">
                  <c:v>15958.961934750499</c:v>
                </c:pt>
                <c:pt idx="2">
                  <c:v>16568.557318113999</c:v>
                </c:pt>
                <c:pt idx="3" formatCode="0.000000000000">
                  <c:v>3296.3994974511202</c:v>
                </c:pt>
                <c:pt idx="4" formatCode="0.000000000000">
                  <c:v>314.74949244728901</c:v>
                </c:pt>
                <c:pt idx="5" formatCode="0.000000000000">
                  <c:v>123.283560783027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8-4C10-9BB5-C2FEF54DF579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(Capacity!$B$198:$F$198,Capacity!$I$198)</c:f>
              <c:numCache>
                <c:formatCode>0.00000000000</c:formatCode>
                <c:ptCount val="6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  <c:pt idx="5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B-45CC-8A6E-C0EF0244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986064"/>
        <c:axId val="1727986544"/>
      </c:barChart>
      <c:catAx>
        <c:axId val="17279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986544"/>
        <c:crosses val="autoZero"/>
        <c:auto val="1"/>
        <c:lblAlgn val="ctr"/>
        <c:lblOffset val="100"/>
        <c:noMultiLvlLbl val="0"/>
      </c:catAx>
      <c:valAx>
        <c:axId val="17279865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27986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(Capacity!$B$220:$F$220,Capacity!$I$220)</c:f>
              <c:numCache>
                <c:formatCode>0.00000000000</c:formatCode>
                <c:ptCount val="6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  <c:pt idx="5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2-4153-9F21-92D01B21FDFF}"/>
            </c:ext>
          </c:extLst>
        </c:ser>
        <c:ser>
          <c:idx val="1"/>
          <c:order val="1"/>
          <c:tx>
            <c:strRef>
              <c:f>Capacity!$A$226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Capacity!$B$226:$J$226</c15:sqref>
                  </c15:fullRef>
                </c:ext>
              </c:extLst>
              <c:f>(Capacity!$B$226:$F$226,Capacity!$I$226)</c:f>
              <c:numCache>
                <c:formatCode>0.00000000000</c:formatCode>
                <c:ptCount val="6"/>
                <c:pt idx="0" formatCode="0.000000000000">
                  <c:v>6465.6699326897296</c:v>
                </c:pt>
                <c:pt idx="1">
                  <c:v>16584.823865882299</c:v>
                </c:pt>
                <c:pt idx="2">
                  <c:v>17305.7274603531</c:v>
                </c:pt>
                <c:pt idx="3" formatCode="0.000000000000">
                  <c:v>2148.35601855912</c:v>
                </c:pt>
                <c:pt idx="4" formatCode="0.000000000000">
                  <c:v>1051.5317368316801</c:v>
                </c:pt>
                <c:pt idx="5" formatCode="0.000000000000">
                  <c:v>501.78473594879665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2-4153-9F21-92D01B21FDFF}"/>
            </c:ext>
          </c:extLst>
        </c:ser>
        <c:ser>
          <c:idx val="2"/>
          <c:order val="2"/>
          <c:tx>
            <c:strRef>
              <c:f>Capacity!$A$230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Capacity!$B$230:$J$230</c15:sqref>
                  </c15:fullRef>
                </c:ext>
              </c:extLst>
              <c:f>(Capacity!$B$230:$F$230,Capacity!$I$230)</c:f>
              <c:numCache>
                <c:formatCode>0.00000000000</c:formatCode>
                <c:ptCount val="6"/>
                <c:pt idx="0" formatCode="0.000000000000">
                  <c:v>6417.0335282629103</c:v>
                </c:pt>
                <c:pt idx="1">
                  <c:v>16486.666131125701</c:v>
                </c:pt>
                <c:pt idx="2">
                  <c:v>17212.908783426399</c:v>
                </c:pt>
                <c:pt idx="3" formatCode="0.000000000000">
                  <c:v>2240.69276593316</c:v>
                </c:pt>
                <c:pt idx="4" formatCode="0.000000000000">
                  <c:v>996.07361866862698</c:v>
                </c:pt>
                <c:pt idx="5" formatCode="0.000000000000">
                  <c:v>449.63850739808328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2-4153-9F21-92D01B21FDFF}"/>
            </c:ext>
          </c:extLst>
        </c:ser>
        <c:ser>
          <c:idx val="3"/>
          <c:order val="3"/>
          <c:tx>
            <c:strRef>
              <c:f>Capacity!$A$234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Capacity!$B$234:$J$234</c15:sqref>
                  </c15:fullRef>
                </c:ext>
              </c:extLst>
              <c:f>(Capacity!$B$234:$F$234,Capacity!$I$234)</c:f>
              <c:numCache>
                <c:formatCode>0.00000000000</c:formatCode>
                <c:ptCount val="6"/>
                <c:pt idx="0" formatCode="0.000000000000">
                  <c:v>6434.0885465568599</c:v>
                </c:pt>
                <c:pt idx="1">
                  <c:v>16481.7189023274</c:v>
                </c:pt>
                <c:pt idx="2">
                  <c:v>17180.985357371501</c:v>
                </c:pt>
                <c:pt idx="3" formatCode="0.000000000000">
                  <c:v>2251.8074434246801</c:v>
                </c:pt>
                <c:pt idx="4" formatCode="0.000000000000">
                  <c:v>1013.50235364098</c:v>
                </c:pt>
                <c:pt idx="5" formatCode="0.000000000000">
                  <c:v>421.04196662287001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2-4153-9F21-92D01B21FDFF}"/>
            </c:ext>
          </c:extLst>
        </c:ser>
        <c:ser>
          <c:idx val="4"/>
          <c:order val="4"/>
          <c:tx>
            <c:strRef>
              <c:f>Capacity!$A$238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Capacity!$B$238:$J$238</c15:sqref>
                  </c15:fullRef>
                </c:ext>
              </c:extLst>
              <c:f>(Capacity!$B$238:$F$238,Capacity!$I$238)</c:f>
              <c:numCache>
                <c:formatCode>0.00000000000</c:formatCode>
                <c:ptCount val="6"/>
                <c:pt idx="0" formatCode="0.000000000000">
                  <c:v>6448.9443681789699</c:v>
                </c:pt>
                <c:pt idx="1">
                  <c:v>16452.622763579799</c:v>
                </c:pt>
                <c:pt idx="2">
                  <c:v>17143.5976926189</c:v>
                </c:pt>
                <c:pt idx="3" formatCode="0.000000000000">
                  <c:v>2236.9857186357999</c:v>
                </c:pt>
                <c:pt idx="4" formatCode="0.000000000000">
                  <c:v>1060.1505665444699</c:v>
                </c:pt>
                <c:pt idx="5" formatCode="0.000000000000">
                  <c:v>389.54524469033004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2-4153-9F21-92D01B21FDFF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(Capacity!$B$224:$F$224,Capacity!$I$224)</c:f>
              <c:numCache>
                <c:formatCode>0.00000000000</c:formatCode>
                <c:ptCount val="6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  <c:pt idx="5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A-4356-BAC7-750AA541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95408"/>
        <c:axId val="223683888"/>
      </c:barChart>
      <c:catAx>
        <c:axId val="2236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83888"/>
        <c:crosses val="autoZero"/>
        <c:auto val="1"/>
        <c:lblAlgn val="ctr"/>
        <c:lblOffset val="100"/>
        <c:noMultiLvlLbl val="0"/>
      </c:catAx>
      <c:valAx>
        <c:axId val="2236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69540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(Capacity!$B$220:$F$220,Capacity!$I$220)</c:f>
              <c:numCache>
                <c:formatCode>0.00000000000</c:formatCode>
                <c:ptCount val="6"/>
                <c:pt idx="0" formatCode="0.000000000000">
                  <c:v>6469.3785917445603</c:v>
                </c:pt>
                <c:pt idx="1">
                  <c:v>16462.176555189199</c:v>
                </c:pt>
                <c:pt idx="2">
                  <c:v>17282.111025691302</c:v>
                </c:pt>
                <c:pt idx="3" formatCode="0.000000000000">
                  <c:v>2199.8385729441202</c:v>
                </c:pt>
                <c:pt idx="4" formatCode="0.000000000000">
                  <c:v>1299.4144939687801</c:v>
                </c:pt>
                <c:pt idx="5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9-47DB-AA90-03F43E768F74}"/>
            </c:ext>
          </c:extLst>
        </c:ser>
        <c:ser>
          <c:idx val="1"/>
          <c:order val="1"/>
          <c:tx>
            <c:strRef>
              <c:f>Capacity!$A$227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Capacity!$B$227:$J$227</c15:sqref>
                  </c15:fullRef>
                </c:ext>
              </c:extLst>
              <c:f>(Capacity!$B$227:$F$227,Capacity!$I$227)</c:f>
              <c:numCache>
                <c:formatCode>0.00000000000</c:formatCode>
                <c:ptCount val="6"/>
                <c:pt idx="0" formatCode="0.000000000000">
                  <c:v>6269.3676472983898</c:v>
                </c:pt>
                <c:pt idx="1">
                  <c:v>15751.416900587999</c:v>
                </c:pt>
                <c:pt idx="2">
                  <c:v>16150.169609819201</c:v>
                </c:pt>
                <c:pt idx="3" formatCode="0.000000000000">
                  <c:v>2965.56098169095</c:v>
                </c:pt>
                <c:pt idx="4" formatCode="0.000000000000">
                  <c:v>356.26056240616498</c:v>
                </c:pt>
                <c:pt idx="5" formatCode="0.000000000000">
                  <c:v>376.84772747701328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9-47DB-AA90-03F43E768F74}"/>
            </c:ext>
          </c:extLst>
        </c:ser>
        <c:ser>
          <c:idx val="2"/>
          <c:order val="2"/>
          <c:tx>
            <c:strRef>
              <c:f>Capacity!$A$231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Capacity!$B$231:$J$231</c15:sqref>
                  </c15:fullRef>
                </c:ext>
              </c:extLst>
              <c:f>(Capacity!$B$231:$F$231,Capacity!$I$231)</c:f>
              <c:numCache>
                <c:formatCode>0.00000000000</c:formatCode>
                <c:ptCount val="6"/>
                <c:pt idx="0" formatCode="0.000000000000">
                  <c:v>6385.0650241641997</c:v>
                </c:pt>
                <c:pt idx="1">
                  <c:v>16077.0704780548</c:v>
                </c:pt>
                <c:pt idx="2">
                  <c:v>17056.582702789401</c:v>
                </c:pt>
                <c:pt idx="3" formatCode="0.000000000000">
                  <c:v>2689.75305632961</c:v>
                </c:pt>
                <c:pt idx="4" formatCode="0.000000000000">
                  <c:v>629.09496491578102</c:v>
                </c:pt>
                <c:pt idx="5" formatCode="0.000000000000">
                  <c:v>374.01116002421668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9-47DB-AA90-03F43E768F74}"/>
            </c:ext>
          </c:extLst>
        </c:ser>
        <c:ser>
          <c:idx val="3"/>
          <c:order val="3"/>
          <c:tx>
            <c:strRef>
              <c:f>Capacity!$A$235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Capacity!$B$235:$J$235</c15:sqref>
                  </c15:fullRef>
                </c:ext>
              </c:extLst>
              <c:f>(Capacity!$B$235:$F$235,Capacity!$I$235)</c:f>
              <c:numCache>
                <c:formatCode>0.00000000000</c:formatCode>
                <c:ptCount val="6"/>
                <c:pt idx="0" formatCode="0.000000000000">
                  <c:v>6422.9441890367498</c:v>
                </c:pt>
                <c:pt idx="1">
                  <c:v>16194.977386836399</c:v>
                </c:pt>
                <c:pt idx="2">
                  <c:v>17024.505894593301</c:v>
                </c:pt>
                <c:pt idx="3" formatCode="0.000000000000">
                  <c:v>2684.5174555988101</c:v>
                </c:pt>
                <c:pt idx="4" formatCode="0.000000000000">
                  <c:v>657.07862633674597</c:v>
                </c:pt>
                <c:pt idx="5" formatCode="0.000000000000">
                  <c:v>349.18962662023665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9-47DB-AA90-03F43E768F74}"/>
            </c:ext>
          </c:extLst>
        </c:ser>
        <c:ser>
          <c:idx val="4"/>
          <c:order val="4"/>
          <c:tx>
            <c:strRef>
              <c:f>Capacity!$A$239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(Capacity!$B$219:$F$219,Capacity!$I$219)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Capacity!$B$239:$J$239</c15:sqref>
                  </c15:fullRef>
                </c:ext>
              </c:extLst>
              <c:f>(Capacity!$B$239:$F$239,Capacity!$I$239)</c:f>
              <c:numCache>
                <c:formatCode>0.00000000000</c:formatCode>
                <c:ptCount val="6"/>
                <c:pt idx="0" formatCode="0.000000000000">
                  <c:v>6505.0814820072601</c:v>
                </c:pt>
                <c:pt idx="1">
                  <c:v>16180.0832676302</c:v>
                </c:pt>
                <c:pt idx="2">
                  <c:v>17090.649170754299</c:v>
                </c:pt>
                <c:pt idx="3" formatCode="0.000000000000">
                  <c:v>2640.85730574236</c:v>
                </c:pt>
                <c:pt idx="4" formatCode="0.000000000000">
                  <c:v>728.52978561715202</c:v>
                </c:pt>
                <c:pt idx="5" formatCode="0.000000000000">
                  <c:v>321.00724453094199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9-47DB-AA90-03F43E768F74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(Capacity!$B$224:$F$224,Capacity!$I$224)</c:f>
              <c:numCache>
                <c:formatCode>0.00000000000</c:formatCode>
                <c:ptCount val="6"/>
                <c:pt idx="0" formatCode="0.000000000000">
                  <c:v>6478.9442886973302</c:v>
                </c:pt>
                <c:pt idx="1">
                  <c:v>16251.688812259201</c:v>
                </c:pt>
                <c:pt idx="2">
                  <c:v>17207.3671794529</c:v>
                </c:pt>
                <c:pt idx="3" formatCode="0.000000000000">
                  <c:v>2349.8004932066701</c:v>
                </c:pt>
                <c:pt idx="4" formatCode="0.000000000000">
                  <c:v>1009.39417831995</c:v>
                </c:pt>
                <c:pt idx="5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002-978B-A16A2140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22288"/>
        <c:axId val="223734768"/>
      </c:barChart>
      <c:catAx>
        <c:axId val="2237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34768"/>
        <c:crosses val="autoZero"/>
        <c:auto val="1"/>
        <c:lblAlgn val="ctr"/>
        <c:lblOffset val="100"/>
        <c:noMultiLvlLbl val="0"/>
      </c:catAx>
      <c:valAx>
        <c:axId val="223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2228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(Capacity!$F$220,Capacity!$I$220)</c:f>
              <c:numCache>
                <c:formatCode>0.00000000000</c:formatCode>
                <c:ptCount val="2"/>
                <c:pt idx="0" formatCode="0.000000000000">
                  <c:v>1299.4144939687801</c:v>
                </c:pt>
                <c:pt idx="1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1FB-AE1B-80B367D42DFF}"/>
            </c:ext>
          </c:extLst>
        </c:ser>
        <c:ser>
          <c:idx val="1"/>
          <c:order val="1"/>
          <c:tx>
            <c:strRef>
              <c:f>Capacity!$A$227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Capacity!$B$227:$J$227</c15:sqref>
                  </c15:fullRef>
                </c:ext>
              </c:extLst>
              <c:f>(Capacity!$F$227,Capacity!$I$227)</c:f>
              <c:numCache>
                <c:formatCode>0.00000000000</c:formatCode>
                <c:ptCount val="2"/>
                <c:pt idx="0" formatCode="0.000000000000">
                  <c:v>356.26056240616498</c:v>
                </c:pt>
                <c:pt idx="1" formatCode="0.000000000000">
                  <c:v>376.84772747701328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1FB-AE1B-80B367D42DFF}"/>
            </c:ext>
          </c:extLst>
        </c:ser>
        <c:ser>
          <c:idx val="2"/>
          <c:order val="2"/>
          <c:tx>
            <c:strRef>
              <c:f>Capacity!$A$231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Capacity!$B$231:$J$231</c15:sqref>
                  </c15:fullRef>
                </c:ext>
              </c:extLst>
              <c:f>(Capacity!$F$231,Capacity!$I$231)</c:f>
              <c:numCache>
                <c:formatCode>0.00000000000</c:formatCode>
                <c:ptCount val="2"/>
                <c:pt idx="0" formatCode="0.000000000000">
                  <c:v>629.09496491578102</c:v>
                </c:pt>
                <c:pt idx="1" formatCode="0.000000000000">
                  <c:v>374.01116002421668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1FB-AE1B-80B367D42DFF}"/>
            </c:ext>
          </c:extLst>
        </c:ser>
        <c:ser>
          <c:idx val="3"/>
          <c:order val="3"/>
          <c:tx>
            <c:strRef>
              <c:f>Capacity!$A$235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Capacity!$B$235:$J$235</c15:sqref>
                  </c15:fullRef>
                </c:ext>
              </c:extLst>
              <c:f>(Capacity!$F$235,Capacity!$I$235)</c:f>
              <c:numCache>
                <c:formatCode>0.00000000000</c:formatCode>
                <c:ptCount val="2"/>
                <c:pt idx="0" formatCode="0.000000000000">
                  <c:v>657.07862633674597</c:v>
                </c:pt>
                <c:pt idx="1" formatCode="0.000000000000">
                  <c:v>349.18962662023665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4-41FB-AE1B-80B367D42DFF}"/>
            </c:ext>
          </c:extLst>
        </c:ser>
        <c:ser>
          <c:idx val="4"/>
          <c:order val="4"/>
          <c:tx>
            <c:strRef>
              <c:f>Capacity!$A$239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Capacity!$B$239:$J$239</c15:sqref>
                  </c15:fullRef>
                </c:ext>
              </c:extLst>
              <c:f>(Capacity!$F$239,Capacity!$I$239)</c:f>
              <c:numCache>
                <c:formatCode>0.00000000000</c:formatCode>
                <c:ptCount val="2"/>
                <c:pt idx="0" formatCode="0.000000000000">
                  <c:v>728.52978561715202</c:v>
                </c:pt>
                <c:pt idx="1" formatCode="0.000000000000">
                  <c:v>321.00724453094199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4-41FB-AE1B-80B367D42DFF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(Capacity!$F$224,Capacity!$I$224)</c:f>
              <c:numCache>
                <c:formatCode>0.00000000000</c:formatCode>
                <c:ptCount val="2"/>
                <c:pt idx="0" formatCode="0.000000000000">
                  <c:v>1009.39417831995</c:v>
                </c:pt>
                <c:pt idx="1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9-4116-8868-671CBE47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22288"/>
        <c:axId val="223734768"/>
      </c:barChart>
      <c:catAx>
        <c:axId val="2237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34768"/>
        <c:crosses val="autoZero"/>
        <c:auto val="1"/>
        <c:lblAlgn val="ctr"/>
        <c:lblOffset val="100"/>
        <c:noMultiLvlLbl val="0"/>
      </c:catAx>
      <c:valAx>
        <c:axId val="22373476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222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(Capacity!$F$194,Capacity!$I$194)</c:f>
              <c:numCache>
                <c:formatCode>0.00000000000</c:formatCode>
                <c:ptCount val="2"/>
                <c:pt idx="0" formatCode="0.000000000000">
                  <c:v>849.028447107906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F-44E4-8DA6-6C4A1A065123}"/>
            </c:ext>
          </c:extLst>
        </c:ser>
        <c:ser>
          <c:idx val="1"/>
          <c:order val="1"/>
          <c:tx>
            <c:strRef>
              <c:f>Capacity!$A$200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Capacity!$B$200:$J$200</c15:sqref>
                  </c15:fullRef>
                </c:ext>
              </c:extLst>
              <c:f>(Capacity!$F$200,Capacity!$I$200)</c:f>
              <c:numCache>
                <c:formatCode>0.00000000000</c:formatCode>
                <c:ptCount val="2"/>
                <c:pt idx="0" formatCode="0.000000000000">
                  <c:v>693.20748929996603</c:v>
                </c:pt>
                <c:pt idx="1" formatCode="0.000000000000">
                  <c:v>286.19389392309034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F-44E4-8DA6-6C4A1A065123}"/>
            </c:ext>
          </c:extLst>
        </c:ser>
        <c:ser>
          <c:idx val="2"/>
          <c:order val="2"/>
          <c:tx>
            <c:strRef>
              <c:f>Capacity!$A$204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Capacity!$B$204:$J$204</c15:sqref>
                  </c15:fullRef>
                </c:ext>
              </c:extLst>
              <c:f>(Capacity!$F$204,Capacity!$I$204)</c:f>
              <c:numCache>
                <c:formatCode>0.00000000000</c:formatCode>
                <c:ptCount val="2"/>
                <c:pt idx="0" formatCode="0.000000000000">
                  <c:v>630.08953131812495</c:v>
                </c:pt>
                <c:pt idx="1" formatCode="0.000000000000">
                  <c:v>216.07869048414332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F-44E4-8DA6-6C4A1A065123}"/>
            </c:ext>
          </c:extLst>
        </c:ser>
        <c:ser>
          <c:idx val="3"/>
          <c:order val="3"/>
          <c:tx>
            <c:strRef>
              <c:f>Capacity!$A$208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Capacity!$B$208:$J$208</c15:sqref>
                  </c15:fullRef>
                </c:ext>
              </c:extLst>
              <c:f>(Capacity!$F$208,Capacity!$I$208)</c:f>
              <c:numCache>
                <c:formatCode>0.00000000000</c:formatCode>
                <c:ptCount val="2"/>
                <c:pt idx="0" formatCode="0.000000000000">
                  <c:v>612.92813944470902</c:v>
                </c:pt>
                <c:pt idx="1" formatCode="0.000000000000">
                  <c:v>229.44212045385632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F-44E4-8DA6-6C4A1A065123}"/>
            </c:ext>
          </c:extLst>
        </c:ser>
        <c:ser>
          <c:idx val="4"/>
          <c:order val="4"/>
          <c:tx>
            <c:strRef>
              <c:f>Capacity!$A$212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Capacity!$B$212:$J$212</c15:sqref>
                  </c15:fullRef>
                </c:ext>
              </c:extLst>
              <c:f>(Capacity!$F$212,Capacity!$I$212)</c:f>
              <c:numCache>
                <c:formatCode>0.00000000000</c:formatCode>
                <c:ptCount val="2"/>
                <c:pt idx="0" formatCode="0.000000000000">
                  <c:v>650.358028543616</c:v>
                </c:pt>
                <c:pt idx="1" formatCode="0.000000000000">
                  <c:v>175.07698788865767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F-44E4-8DA6-6C4A1A065123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(Capacity!$F$198,Capacity!$I$198)</c:f>
              <c:numCache>
                <c:formatCode>0.00000000000</c:formatCode>
                <c:ptCount val="2"/>
                <c:pt idx="0" formatCode="0.000000000000">
                  <c:v>468.597723763175</c:v>
                </c:pt>
                <c:pt idx="1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FF-44E4-8DA6-6C4A1A06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52288"/>
        <c:axId val="1384840288"/>
      </c:barChart>
      <c:catAx>
        <c:axId val="13848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40288"/>
        <c:crosses val="autoZero"/>
        <c:auto val="1"/>
        <c:lblAlgn val="ctr"/>
        <c:lblOffset val="100"/>
        <c:noMultiLvlLbl val="0"/>
      </c:catAx>
      <c:valAx>
        <c:axId val="13848402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5228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(Capacity!$F$194,Capacity!$I$194)</c:f>
              <c:numCache>
                <c:formatCode>0.00000000000</c:formatCode>
                <c:ptCount val="2"/>
                <c:pt idx="0" formatCode="0.000000000000">
                  <c:v>849.028447107906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591-932E-D9ADAEF3DD16}"/>
            </c:ext>
          </c:extLst>
        </c:ser>
        <c:ser>
          <c:idx val="1"/>
          <c:order val="1"/>
          <c:tx>
            <c:strRef>
              <c:f>Capacity!$A$201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Capacity!$B$201:$J$201</c15:sqref>
                  </c15:fullRef>
                </c:ext>
              </c:extLst>
              <c:f>(Capacity!$F$201,Capacity!$I$201)</c:f>
              <c:numCache>
                <c:formatCode>0.00000000000</c:formatCode>
                <c:ptCount val="2"/>
                <c:pt idx="0" formatCode="0.000000000000">
                  <c:v>2822.23294838121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B-4591-932E-D9ADAEF3DD16}"/>
            </c:ext>
          </c:extLst>
        </c:ser>
        <c:ser>
          <c:idx val="2"/>
          <c:order val="2"/>
          <c:tx>
            <c:strRef>
              <c:f>Capacity!$A$205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Capacity!$B$205:$J$205</c15:sqref>
                  </c15:fullRef>
                </c:ext>
              </c:extLst>
              <c:f>(Capacity!$F$205,Capacity!$I$205)</c:f>
              <c:numCache>
                <c:formatCode>0.00000000000</c:formatCode>
                <c:ptCount val="2"/>
                <c:pt idx="0" formatCode="0.000000000000">
                  <c:v>884.77716527397297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B-4591-932E-D9ADAEF3DD16}"/>
            </c:ext>
          </c:extLst>
        </c:ser>
        <c:ser>
          <c:idx val="3"/>
          <c:order val="3"/>
          <c:tx>
            <c:strRef>
              <c:f>Capacity!$A$209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Capacity!$B$209:$J$209</c15:sqref>
                  </c15:fullRef>
                </c:ext>
              </c:extLst>
              <c:f>(Capacity!$F$209,Capacity!$I$209)</c:f>
              <c:numCache>
                <c:formatCode>0.00000000000</c:formatCode>
                <c:ptCount val="2"/>
                <c:pt idx="0" formatCode="0.000000000000">
                  <c:v>580.65192234741505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B-4591-932E-D9ADAEF3DD16}"/>
            </c:ext>
          </c:extLst>
        </c:ser>
        <c:ser>
          <c:idx val="4"/>
          <c:order val="4"/>
          <c:tx>
            <c:strRef>
              <c:f>Capacity!$A$213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(Capacity!$F$193,Capacity!$I$193)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Capacity!$B$213:$J$213</c15:sqref>
                  </c15:fullRef>
                </c:ext>
              </c:extLst>
              <c:f>(Capacity!$F$213,Capacity!$I$213)</c:f>
              <c:numCache>
                <c:formatCode>0.00000000000</c:formatCode>
                <c:ptCount val="2"/>
                <c:pt idx="0" formatCode="0.000000000000">
                  <c:v>314.74949244728901</c:v>
                </c:pt>
                <c:pt idx="1" formatCode="0.000000000000">
                  <c:v>123.283560783027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B-4591-932E-D9ADAEF3DD16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(Capacity!$F$198,Capacity!$I$198)</c:f>
              <c:numCache>
                <c:formatCode>0.00000000000</c:formatCode>
                <c:ptCount val="2"/>
                <c:pt idx="0" formatCode="0.000000000000">
                  <c:v>468.597723763175</c:v>
                </c:pt>
                <c:pt idx="1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B-4591-932E-D9ADAEF3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41248"/>
        <c:axId val="1384851808"/>
      </c:barChart>
      <c:catAx>
        <c:axId val="13848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51808"/>
        <c:crosses val="autoZero"/>
        <c:auto val="1"/>
        <c:lblAlgn val="ctr"/>
        <c:lblOffset val="100"/>
        <c:noMultiLvlLbl val="0"/>
      </c:catAx>
      <c:valAx>
        <c:axId val="13848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4124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Capacity!$B$194:$J$194</c15:sqref>
                  </c15:fullRef>
                </c:ext>
              </c:extLst>
              <c:f>(Capacity!$B$194:$F$194,Capacity!$I$194)</c:f>
              <c:numCache>
                <c:formatCode>0.00000000000</c:formatCode>
                <c:ptCount val="6"/>
                <c:pt idx="0" formatCode="0.000000000000">
                  <c:v>6650.1382448799504</c:v>
                </c:pt>
                <c:pt idx="1">
                  <c:v>15990.725866191</c:v>
                </c:pt>
                <c:pt idx="2">
                  <c:v>16762.9672555338</c:v>
                </c:pt>
                <c:pt idx="3" formatCode="0.000000000000">
                  <c:v>2843.1484224133001</c:v>
                </c:pt>
                <c:pt idx="4" formatCode="0.000000000000">
                  <c:v>849.028447107906</c:v>
                </c:pt>
                <c:pt idx="5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1-41DC-8759-0921FC2E8E2A}"/>
            </c:ext>
          </c:extLst>
        </c:ser>
        <c:ser>
          <c:idx val="1"/>
          <c:order val="1"/>
          <c:tx>
            <c:strRef>
              <c:f>Capacity!$A$200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Capacity!$B$200:$J$200</c15:sqref>
                  </c15:fullRef>
                </c:ext>
              </c:extLst>
              <c:f>(Capacity!$B$200:$F$200,Capacity!$I$200)</c:f>
              <c:numCache>
                <c:formatCode>0.00000000000</c:formatCode>
                <c:ptCount val="6"/>
                <c:pt idx="0" formatCode="0.000000000000">
                  <c:v>6581.0015713367702</c:v>
                </c:pt>
                <c:pt idx="1">
                  <c:v>16147.3960168828</c:v>
                </c:pt>
                <c:pt idx="2">
                  <c:v>16784.836350467998</c:v>
                </c:pt>
                <c:pt idx="3" formatCode="0.000000000000">
                  <c:v>2848.2462879705399</c:v>
                </c:pt>
                <c:pt idx="4" formatCode="0.000000000000">
                  <c:v>693.20748929996603</c:v>
                </c:pt>
                <c:pt idx="5" formatCode="0.000000000000">
                  <c:v>286.19389392309034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1-41DC-8759-0921FC2E8E2A}"/>
            </c:ext>
          </c:extLst>
        </c:ser>
        <c:ser>
          <c:idx val="2"/>
          <c:order val="2"/>
          <c:tx>
            <c:strRef>
              <c:f>Capacity!$A$204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Capacity!$B$204:$J$204</c15:sqref>
                  </c15:fullRef>
                </c:ext>
              </c:extLst>
              <c:f>(Capacity!$B$204:$F$204,Capacity!$I$204)</c:f>
              <c:numCache>
                <c:formatCode>0.00000000000</c:formatCode>
                <c:ptCount val="6"/>
                <c:pt idx="0" formatCode="0.000000000000">
                  <c:v>6623.42433490643</c:v>
                </c:pt>
                <c:pt idx="1">
                  <c:v>15924.873033911101</c:v>
                </c:pt>
                <c:pt idx="2">
                  <c:v>16690.713807619701</c:v>
                </c:pt>
                <c:pt idx="3" formatCode="0.000000000000">
                  <c:v>2887.9341891638901</c:v>
                </c:pt>
                <c:pt idx="4" formatCode="0.000000000000">
                  <c:v>630.08953131812495</c:v>
                </c:pt>
                <c:pt idx="5" formatCode="0.000000000000">
                  <c:v>216.07869048414332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1-41DC-8759-0921FC2E8E2A}"/>
            </c:ext>
          </c:extLst>
        </c:ser>
        <c:ser>
          <c:idx val="3"/>
          <c:order val="3"/>
          <c:tx>
            <c:strRef>
              <c:f>Capacity!$A$208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Capacity!$B$208:$J$208</c15:sqref>
                  </c15:fullRef>
                </c:ext>
              </c:extLst>
              <c:f>(Capacity!$B$208:$F$208,Capacity!$I$208)</c:f>
              <c:numCache>
                <c:formatCode>0.00000000000</c:formatCode>
                <c:ptCount val="6"/>
                <c:pt idx="0" formatCode="0.000000000000">
                  <c:v>6626.13388071177</c:v>
                </c:pt>
                <c:pt idx="1">
                  <c:v>15889.5425277742</c:v>
                </c:pt>
                <c:pt idx="2">
                  <c:v>16712.780609957401</c:v>
                </c:pt>
                <c:pt idx="3" formatCode="0.000000000000">
                  <c:v>2891.72736959947</c:v>
                </c:pt>
                <c:pt idx="4" formatCode="0.000000000000">
                  <c:v>612.92813944470902</c:v>
                </c:pt>
                <c:pt idx="5" formatCode="0.000000000000">
                  <c:v>229.44212045385632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1-41DC-8759-0921FC2E8E2A}"/>
            </c:ext>
          </c:extLst>
        </c:ser>
        <c:ser>
          <c:idx val="4"/>
          <c:order val="4"/>
          <c:tx>
            <c:strRef>
              <c:f>Capacity!$A$212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Capacity!$B$193:$J$193</c15:sqref>
                  </c15:fullRef>
                </c:ext>
              </c:extLst>
              <c:f>(Capacity!$B$193:$F$193,Capacity!$I$193)</c:f>
              <c:strCache>
                <c:ptCount val="6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  <c:pt idx="5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Capacity!$B$212:$J$212</c15:sqref>
                  </c15:fullRef>
                </c:ext>
              </c:extLst>
              <c:f>(Capacity!$B$212:$F$212,Capacity!$I$212)</c:f>
              <c:numCache>
                <c:formatCode>0.00000000000</c:formatCode>
                <c:ptCount val="6"/>
                <c:pt idx="0" formatCode="0.000000000000">
                  <c:v>6568.6395458218303</c:v>
                </c:pt>
                <c:pt idx="1">
                  <c:v>15954.4010377165</c:v>
                </c:pt>
                <c:pt idx="2">
                  <c:v>16623.293292574101</c:v>
                </c:pt>
                <c:pt idx="3" formatCode="0.000000000000">
                  <c:v>2908.7640794535901</c:v>
                </c:pt>
                <c:pt idx="4" formatCode="0.000000000000">
                  <c:v>650.358028543616</c:v>
                </c:pt>
                <c:pt idx="5" formatCode="0.000000000000">
                  <c:v>175.07698788865767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1-41DC-8759-0921FC2E8E2A}"/>
            </c:ext>
          </c:extLst>
        </c:ser>
        <c:ser>
          <c:idx val="5"/>
          <c:order val="5"/>
          <c:tx>
            <c:strRef>
              <c:f>Capacity!$A$198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w_off</c:v>
              </c:pt>
              <c:pt idx="1">
                <c:v>w_on</c:v>
              </c:pt>
              <c:pt idx="2">
                <c:v>PV</c:v>
              </c:pt>
              <c:pt idx="3">
                <c:v>CCGT</c:v>
              </c:pt>
              <c:pt idx="4">
                <c:v>OCGT</c:v>
              </c:pt>
              <c:pt idx="5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Capacity!$B$198:$J$198</c15:sqref>
                  </c15:fullRef>
                </c:ext>
              </c:extLst>
              <c:f>(Capacity!$B$198:$F$198,Capacity!$I$198)</c:f>
              <c:numCache>
                <c:formatCode>0.00000000000</c:formatCode>
                <c:ptCount val="6"/>
                <c:pt idx="0" formatCode="0.000000000000">
                  <c:v>6555.3864401425099</c:v>
                </c:pt>
                <c:pt idx="1">
                  <c:v>15927.0667949444</c:v>
                </c:pt>
                <c:pt idx="2">
                  <c:v>16623.421280725499</c:v>
                </c:pt>
                <c:pt idx="3" formatCode="0.000000000000">
                  <c:v>3126.2813088586799</c:v>
                </c:pt>
                <c:pt idx="4" formatCode="0.000000000000">
                  <c:v>468.597723763175</c:v>
                </c:pt>
                <c:pt idx="5" formatCode="0.000000000000">
                  <c:v>139.34345290086333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51-41DC-8759-0921FC2E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855648"/>
        <c:axId val="1384868608"/>
      </c:barChart>
      <c:catAx>
        <c:axId val="13848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68608"/>
        <c:crosses val="autoZero"/>
        <c:auto val="1"/>
        <c:lblAlgn val="ctr"/>
        <c:lblOffset val="100"/>
        <c:noMultiLvlLbl val="0"/>
      </c:catAx>
      <c:valAx>
        <c:axId val="138486860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85564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Capacity!$B$220:$J$220</c15:sqref>
                  </c15:fullRef>
                </c:ext>
              </c:extLst>
              <c:f>(Capacity!$F$220,Capacity!$I$220)</c:f>
              <c:numCache>
                <c:formatCode>0.00000000000</c:formatCode>
                <c:ptCount val="2"/>
                <c:pt idx="0" formatCode="0.000000000000">
                  <c:v>1299.4144939687801</c:v>
                </c:pt>
                <c:pt idx="1" formatCode="0.000000000000">
                  <c:v>187.12994050245234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6-476D-A0DB-DFD554116511}"/>
            </c:ext>
          </c:extLst>
        </c:ser>
        <c:ser>
          <c:idx val="1"/>
          <c:order val="1"/>
          <c:tx>
            <c:strRef>
              <c:f>Capacity!$A$226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Capacity!$B$226:$J$226</c15:sqref>
                  </c15:fullRef>
                </c:ext>
              </c:extLst>
              <c:f>(Capacity!$F$226,Capacity!$I$226)</c:f>
              <c:numCache>
                <c:formatCode>0.00000000000</c:formatCode>
                <c:ptCount val="2"/>
                <c:pt idx="0" formatCode="0.000000000000">
                  <c:v>1051.5317368316801</c:v>
                </c:pt>
                <c:pt idx="1" formatCode="0.000000000000">
                  <c:v>501.78473594879665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6-476D-A0DB-DFD554116511}"/>
            </c:ext>
          </c:extLst>
        </c:ser>
        <c:ser>
          <c:idx val="2"/>
          <c:order val="2"/>
          <c:tx>
            <c:strRef>
              <c:f>Capacity!$A$230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Capacity!$B$230:$J$230</c15:sqref>
                  </c15:fullRef>
                </c:ext>
              </c:extLst>
              <c:f>(Capacity!$F$230,Capacity!$I$230)</c:f>
              <c:numCache>
                <c:formatCode>0.00000000000</c:formatCode>
                <c:ptCount val="2"/>
                <c:pt idx="0" formatCode="0.000000000000">
                  <c:v>996.07361866862698</c:v>
                </c:pt>
                <c:pt idx="1" formatCode="0.000000000000">
                  <c:v>449.63850739808328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6-476D-A0DB-DFD554116511}"/>
            </c:ext>
          </c:extLst>
        </c:ser>
        <c:ser>
          <c:idx val="3"/>
          <c:order val="3"/>
          <c:tx>
            <c:strRef>
              <c:f>Capacity!$A$234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Capacity!$B$234:$J$234</c15:sqref>
                  </c15:fullRef>
                </c:ext>
              </c:extLst>
              <c:f>(Capacity!$F$234,Capacity!$I$234)</c:f>
              <c:numCache>
                <c:formatCode>0.00000000000</c:formatCode>
                <c:ptCount val="2"/>
                <c:pt idx="0" formatCode="0.000000000000">
                  <c:v>1013.50235364098</c:v>
                </c:pt>
                <c:pt idx="1" formatCode="0.000000000000">
                  <c:v>421.04196662287001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6-476D-A0DB-DFD554116511}"/>
            </c:ext>
          </c:extLst>
        </c:ser>
        <c:ser>
          <c:idx val="4"/>
          <c:order val="4"/>
          <c:tx>
            <c:strRef>
              <c:f>Capacity!$A$238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Capacity!$B$219:$J$219</c15:sqref>
                  </c15:fullRef>
                </c:ext>
              </c:extLst>
              <c:f>(Capacity!$F$219,Capacity!$I$219)</c:f>
              <c:strCache>
                <c:ptCount val="2"/>
                <c:pt idx="0">
                  <c:v>OCGT</c:v>
                </c:pt>
                <c:pt idx="1">
                  <c:v>Battery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Capacity!$B$238:$J$238</c15:sqref>
                  </c15:fullRef>
                </c:ext>
              </c:extLst>
              <c:f>(Capacity!$F$238,Capacity!$I$238)</c:f>
              <c:numCache>
                <c:formatCode>0.00000000000</c:formatCode>
                <c:ptCount val="2"/>
                <c:pt idx="0" formatCode="0.000000000000">
                  <c:v>1060.1505665444699</c:v>
                </c:pt>
                <c:pt idx="1" formatCode="0.000000000000">
                  <c:v>389.54524469033004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6-476D-A0DB-DFD554116511}"/>
            </c:ext>
          </c:extLst>
        </c:ser>
        <c:ser>
          <c:idx val="5"/>
          <c:order val="5"/>
          <c:tx>
            <c:strRef>
              <c:f>Capacity!$A$224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OCGT</c:v>
              </c:pt>
              <c:pt idx="1">
                <c:v>Battery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Capacity!$B$224:$J$224</c15:sqref>
                  </c15:fullRef>
                </c:ext>
              </c:extLst>
              <c:f>(Capacity!$F$224,Capacity!$I$224)</c:f>
              <c:numCache>
                <c:formatCode>0.00000000000</c:formatCode>
                <c:ptCount val="2"/>
                <c:pt idx="0" formatCode="0.000000000000">
                  <c:v>1009.39417831995</c:v>
                </c:pt>
                <c:pt idx="1" formatCode="0.000000000000">
                  <c:v>330.30977284114834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36-476D-A0DB-DFD55411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36768"/>
        <c:axId val="1384631008"/>
      </c:barChart>
      <c:catAx>
        <c:axId val="13846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31008"/>
        <c:crosses val="autoZero"/>
        <c:auto val="1"/>
        <c:lblAlgn val="ctr"/>
        <c:lblOffset val="100"/>
        <c:noMultiLvlLbl val="0"/>
      </c:catAx>
      <c:valAx>
        <c:axId val="138463100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367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Capacity!$B$29:$H$29</c15:sqref>
                  </c15:fullRef>
                </c:ext>
              </c:extLst>
              <c:f>Capacity!$G$29:$H$29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BA5-8ACA-D176F25EFBC2}"/>
            </c:ext>
          </c:extLst>
        </c:ser>
        <c:ser>
          <c:idx val="1"/>
          <c:order val="1"/>
          <c:tx>
            <c:strRef>
              <c:f>Capacity!$A$30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Capacity!$B$30:$H$30</c15:sqref>
                  </c15:fullRef>
                </c:ext>
              </c:extLst>
              <c:f>Capacity!$G$30:$H$30</c:f>
              <c:numCache>
                <c:formatCode>0.00000000000</c:formatCode>
                <c:ptCount val="2"/>
                <c:pt idx="0" formatCode="0.000000000000">
                  <c:v>198.247238519679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BA5-8ACA-D176F25EFBC2}"/>
            </c:ext>
          </c:extLst>
        </c:ser>
        <c:ser>
          <c:idx val="2"/>
          <c:order val="2"/>
          <c:tx>
            <c:strRef>
              <c:f>Capacity!$A$31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Capacity!$B$31:$H$31</c15:sqref>
                  </c15:fullRef>
                </c:ext>
              </c:extLst>
              <c:f>Capacity!$G$31:$H$31</c:f>
              <c:numCache>
                <c:formatCode>0.00000000000</c:formatCode>
                <c:ptCount val="2"/>
                <c:pt idx="0" formatCode="0.000000000000">
                  <c:v>682.91834134943497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A-4BA5-8ACA-D176F25EFBC2}"/>
            </c:ext>
          </c:extLst>
        </c:ser>
        <c:ser>
          <c:idx val="3"/>
          <c:order val="3"/>
          <c:tx>
            <c:strRef>
              <c:f>Capacity!$A$32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Capacity!$B$32:$H$32</c15:sqref>
                  </c15:fullRef>
                </c:ext>
              </c:extLst>
              <c:f>Capacity!$G$32:$H$32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A-4BA5-8ACA-D176F25EFBC2}"/>
            </c:ext>
          </c:extLst>
        </c:ser>
        <c:ser>
          <c:idx val="4"/>
          <c:order val="4"/>
          <c:tx>
            <c:strRef>
              <c:f>Capacity!$A$33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Capacity!$B$28:$H$28</c15:sqref>
                  </c15:fullRef>
                </c:ext>
              </c:extLst>
              <c:f>Capacity!$G$28:$H$28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Capacity!$B$33:$H$33</c15:sqref>
                  </c15:fullRef>
                </c:ext>
              </c:extLst>
              <c:f>Capacity!$G$33:$H$33</c:f>
              <c:numCache>
                <c:formatCode>0.00000000000</c:formatCode>
                <c:ptCount val="2"/>
                <c:pt idx="0" formatCode="0.000000000000">
                  <c:v>473.38336437912699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A-4BA5-8ACA-D176F25E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43759"/>
        <c:axId val="2078539439"/>
      </c:barChart>
      <c:catAx>
        <c:axId val="20785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8539439"/>
        <c:crosses val="autoZero"/>
        <c:auto val="1"/>
        <c:lblAlgn val="ctr"/>
        <c:lblOffset val="100"/>
        <c:noMultiLvlLbl val="0"/>
      </c:catAx>
      <c:valAx>
        <c:axId val="207853943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854375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Capacity!$B$251:$F$251</c:f>
              <c:numCache>
                <c:formatCode>0.00000000000</c:formatCode>
                <c:ptCount val="5"/>
                <c:pt idx="0" formatCode="0.000000000000">
                  <c:v>7913.9019322823397</c:v>
                </c:pt>
                <c:pt idx="1">
                  <c:v>14768.9459322775</c:v>
                </c:pt>
                <c:pt idx="2">
                  <c:v>16372.1705509286</c:v>
                </c:pt>
                <c:pt idx="3" formatCode="0.000000000000">
                  <c:v>2932.7560002749701</c:v>
                </c:pt>
                <c:pt idx="4" formatCode="0.000000000000">
                  <c:v>5520.2941268664899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F82-8DC4-6231189BF681}"/>
            </c:ext>
          </c:extLst>
        </c:ser>
        <c:ser>
          <c:idx val="1"/>
          <c:order val="1"/>
          <c:tx>
            <c:strRef>
              <c:f>Capacity!$A$253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Capacity!$B$253:$F$253</c:f>
              <c:numCache>
                <c:formatCode>0.00000000000</c:formatCode>
                <c:ptCount val="5"/>
                <c:pt idx="0" formatCode="0.000000000000">
                  <c:v>7830.1134186813597</c:v>
                </c:pt>
                <c:pt idx="1">
                  <c:v>14096.3481432029</c:v>
                </c:pt>
                <c:pt idx="2">
                  <c:v>15561.269948007</c:v>
                </c:pt>
                <c:pt idx="3" formatCode="0.000000000000">
                  <c:v>3222.1576844114902</c:v>
                </c:pt>
                <c:pt idx="4" formatCode="0.000000000000">
                  <c:v>5405.45239391621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F82-8DC4-6231189BF681}"/>
            </c:ext>
          </c:extLst>
        </c:ser>
        <c:ser>
          <c:idx val="2"/>
          <c:order val="2"/>
          <c:tx>
            <c:strRef>
              <c:f>Capacity!$A$258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Capacity!$B$258:$F$258</c:f>
              <c:numCache>
                <c:formatCode>0.00000000000</c:formatCode>
                <c:ptCount val="5"/>
                <c:pt idx="0" formatCode="0.000000000000">
                  <c:v>7905.2625896878499</c:v>
                </c:pt>
                <c:pt idx="1">
                  <c:v>14632.916911062601</c:v>
                </c:pt>
                <c:pt idx="2">
                  <c:v>16191.6174668114</c:v>
                </c:pt>
                <c:pt idx="3" formatCode="0.000000000000">
                  <c:v>3022.0801585642798</c:v>
                </c:pt>
                <c:pt idx="4" formatCode="0.000000000000">
                  <c:v>5447.8003088341602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C-4F82-8DC4-6231189BF681}"/>
            </c:ext>
          </c:extLst>
        </c:ser>
        <c:ser>
          <c:idx val="3"/>
          <c:order val="3"/>
          <c:tx>
            <c:strRef>
              <c:f>Capacity!$A$255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Capacity!$B$255:$F$255</c:f>
              <c:numCache>
                <c:formatCode>0.00000000000</c:formatCode>
                <c:ptCount val="5"/>
                <c:pt idx="0" formatCode="0.000000000000">
                  <c:v>7830.1134186813597</c:v>
                </c:pt>
                <c:pt idx="1">
                  <c:v>14648.4784966142</c:v>
                </c:pt>
                <c:pt idx="2">
                  <c:v>16213.465870883099</c:v>
                </c:pt>
                <c:pt idx="3" formatCode="0.000000000000">
                  <c:v>3021.3362878748599</c:v>
                </c:pt>
                <c:pt idx="4" formatCode="0.000000000000">
                  <c:v>5448.2054566286397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C-4F82-8DC4-6231189B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86943"/>
        <c:axId val="663987423"/>
      </c:barChart>
      <c:catAx>
        <c:axId val="66398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3987423"/>
        <c:crosses val="autoZero"/>
        <c:auto val="1"/>
        <c:lblAlgn val="ctr"/>
        <c:lblOffset val="100"/>
        <c:noMultiLvlLbl val="0"/>
      </c:catAx>
      <c:valAx>
        <c:axId val="663987423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3986943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Reference case - Electricity</a:t>
            </a:r>
            <a:r>
              <a:rPr lang="nl-BE" baseline="0"/>
              <a:t> p</a:t>
            </a:r>
            <a:r>
              <a:rPr lang="nl-BE"/>
              <a:t>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Production!$B$6:$F$6</c:f>
              <c:numCache>
                <c:formatCode>0.000000000000000E+00</c:formatCode>
                <c:ptCount val="5"/>
                <c:pt idx="0">
                  <c:v>33526808.7964339</c:v>
                </c:pt>
                <c:pt idx="1">
                  <c:v>37843929.713710703</c:v>
                </c:pt>
                <c:pt idx="2">
                  <c:v>15304865.2332762</c:v>
                </c:pt>
                <c:pt idx="3">
                  <c:v>8347322.9361807704</c:v>
                </c:pt>
                <c:pt idx="4" formatCode="0.0000000000">
                  <c:v>691033.38162312098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969-BF6D-8D77F3E3094F}"/>
            </c:ext>
          </c:extLst>
        </c:ser>
        <c:ser>
          <c:idx val="1"/>
          <c:order val="1"/>
          <c:tx>
            <c:strRef>
              <c:f>Production!$A$7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Production!$B$7:$F$7</c:f>
              <c:numCache>
                <c:formatCode>0.000000000000000E+00</c:formatCode>
                <c:ptCount val="5"/>
                <c:pt idx="0">
                  <c:v>33543391.979154699</c:v>
                </c:pt>
                <c:pt idx="1">
                  <c:v>37840080.9611146</c:v>
                </c:pt>
                <c:pt idx="2">
                  <c:v>15310555.429677101</c:v>
                </c:pt>
                <c:pt idx="3">
                  <c:v>8040948.7776614698</c:v>
                </c:pt>
                <c:pt idx="4" formatCode="0.0000000000">
                  <c:v>646455.43538078805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9-4969-BF6D-8D77F3E3094F}"/>
            </c:ext>
          </c:extLst>
        </c:ser>
        <c:ser>
          <c:idx val="2"/>
          <c:order val="2"/>
          <c:tx>
            <c:strRef>
              <c:f>Production!$A$8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Production!$B$8:$F$8</c:f>
              <c:numCache>
                <c:formatCode>0.000000000000000E+00</c:formatCode>
                <c:ptCount val="5"/>
                <c:pt idx="0">
                  <c:v>33461546.571183398</c:v>
                </c:pt>
                <c:pt idx="1">
                  <c:v>36700532.503617004</c:v>
                </c:pt>
                <c:pt idx="2">
                  <c:v>14524754.007234899</c:v>
                </c:pt>
                <c:pt idx="3">
                  <c:v>8594311.8266260698</c:v>
                </c:pt>
                <c:pt idx="4" formatCode="0.0000000000">
                  <c:v>681613.29494179401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9-4969-BF6D-8D77F3E3094F}"/>
            </c:ext>
          </c:extLst>
        </c:ser>
        <c:ser>
          <c:idx val="3"/>
          <c:order val="3"/>
          <c:tx>
            <c:strRef>
              <c:f>Production!$A$9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Production!$B$9:$F$9</c:f>
              <c:numCache>
                <c:formatCode>0.000000000000000E+00</c:formatCode>
                <c:ptCount val="5"/>
                <c:pt idx="0">
                  <c:v>32992274.0778393</c:v>
                </c:pt>
                <c:pt idx="1">
                  <c:v>38390509.430179499</c:v>
                </c:pt>
                <c:pt idx="2">
                  <c:v>15329073.3633564</c:v>
                </c:pt>
                <c:pt idx="3">
                  <c:v>8269543.9231271297</c:v>
                </c:pt>
                <c:pt idx="4" formatCode="0.0000000000">
                  <c:v>783993.39511670405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9-4969-BF6D-8D77F3E3094F}"/>
            </c:ext>
          </c:extLst>
        </c:ser>
        <c:ser>
          <c:idx val="5"/>
          <c:order val="4"/>
          <c:tx>
            <c:strRef>
              <c:f>Production!$A$10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Production!$B$5:$F$5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Production!$B$10:$F$10</c:f>
              <c:numCache>
                <c:formatCode>0.000000000000000E+00</c:formatCode>
                <c:ptCount val="5"/>
                <c:pt idx="0">
                  <c:v>33130295.539974902</c:v>
                </c:pt>
                <c:pt idx="1">
                  <c:v>37961994.401859</c:v>
                </c:pt>
                <c:pt idx="2">
                  <c:v>15168195.1600635</c:v>
                </c:pt>
                <c:pt idx="3">
                  <c:v>8189178.2969644303</c:v>
                </c:pt>
                <c:pt idx="4" formatCode="0.0000000000">
                  <c:v>636676.69373378204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9-4969-BF6D-8D77F3E3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4175"/>
        <c:axId val="175522735"/>
      </c:barChart>
      <c:catAx>
        <c:axId val="1755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522735"/>
        <c:crosses val="autoZero"/>
        <c:auto val="1"/>
        <c:lblAlgn val="ctr"/>
        <c:lblOffset val="100"/>
        <c:noMultiLvlLbl val="0"/>
      </c:catAx>
      <c:valAx>
        <c:axId val="1755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552417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Production!$B$18:$F$18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6845300.2102412404</c:v>
                </c:pt>
                <c:pt idx="4" formatCode="0.0000000000">
                  <c:v>116399.780170684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966-9393-33DB2478A537}"/>
            </c:ext>
          </c:extLst>
        </c:ser>
        <c:ser>
          <c:idx val="1"/>
          <c:order val="1"/>
          <c:tx>
            <c:strRef>
              <c:f>Production!$A$19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Production!$B$19:$F$19</c:f>
              <c:numCache>
                <c:formatCode>0.000000000000000E+00</c:formatCode>
                <c:ptCount val="5"/>
                <c:pt idx="0">
                  <c:v>27865738.546805602</c:v>
                </c:pt>
                <c:pt idx="1">
                  <c:v>42835831.378493696</c:v>
                </c:pt>
                <c:pt idx="2">
                  <c:v>16174819.6458323</c:v>
                </c:pt>
                <c:pt idx="3">
                  <c:v>6657542.4555706298</c:v>
                </c:pt>
                <c:pt idx="4" formatCode="0.0000000000">
                  <c:v>113272.76795536101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3-4966-9393-33DB2478A537}"/>
            </c:ext>
          </c:extLst>
        </c:ser>
        <c:ser>
          <c:idx val="2"/>
          <c:order val="2"/>
          <c:tx>
            <c:strRef>
              <c:f>Production!$A$20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Production!$B$20:$F$20</c:f>
              <c:numCache>
                <c:formatCode>0.000000000000000E+00</c:formatCode>
                <c:ptCount val="5"/>
                <c:pt idx="0">
                  <c:v>33776684.809998401</c:v>
                </c:pt>
                <c:pt idx="1">
                  <c:v>36188063.903673097</c:v>
                </c:pt>
                <c:pt idx="2">
                  <c:v>14759996.529722501</c:v>
                </c:pt>
                <c:pt idx="3">
                  <c:v>7880751.8021672498</c:v>
                </c:pt>
                <c:pt idx="4" formatCode="0.0000000000">
                  <c:v>457084.16201916902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3-4966-9393-33DB2478A537}"/>
            </c:ext>
          </c:extLst>
        </c:ser>
        <c:ser>
          <c:idx val="3"/>
          <c:order val="3"/>
          <c:tx>
            <c:strRef>
              <c:f>Production!$A$21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Production!$B$21:$F$21</c:f>
              <c:numCache>
                <c:formatCode>0.000000000000000E+00</c:formatCode>
                <c:ptCount val="5"/>
                <c:pt idx="0">
                  <c:v>35118934.412671298</c:v>
                </c:pt>
                <c:pt idx="1">
                  <c:v>36502862.1724834</c:v>
                </c:pt>
                <c:pt idx="2">
                  <c:v>15705877.596641701</c:v>
                </c:pt>
                <c:pt idx="3">
                  <c:v>7574384.1770978495</c:v>
                </c:pt>
                <c:pt idx="4" formatCode="0.0000000000">
                  <c:v>606106.14374968503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3-4966-9393-33DB2478A537}"/>
            </c:ext>
          </c:extLst>
        </c:ser>
        <c:ser>
          <c:idx val="5"/>
          <c:order val="4"/>
          <c:tx>
            <c:strRef>
              <c:f>Production!$A$22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Production!$B$17:$F$17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Production!$B$22:$F$22</c:f>
              <c:numCache>
                <c:formatCode>0.000000000000000E+00</c:formatCode>
                <c:ptCount val="5"/>
                <c:pt idx="0">
                  <c:v>27371956.615759399</c:v>
                </c:pt>
                <c:pt idx="1">
                  <c:v>42788171.272738501</c:v>
                </c:pt>
                <c:pt idx="2">
                  <c:v>16015126.087612599</c:v>
                </c:pt>
                <c:pt idx="3">
                  <c:v>7115984.2882644199</c:v>
                </c:pt>
                <c:pt idx="4" formatCode="0.0000000000">
                  <c:v>70141.8155749867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B3-4966-9393-33DB2478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2783"/>
        <c:axId val="186403743"/>
      </c:barChart>
      <c:catAx>
        <c:axId val="1864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3743"/>
        <c:crosses val="autoZero"/>
        <c:auto val="1"/>
        <c:lblAlgn val="ctr"/>
        <c:lblOffset val="100"/>
        <c:noMultiLvlLbl val="0"/>
      </c:catAx>
      <c:valAx>
        <c:axId val="1864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2783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Production!$B$29:$F$29</c:f>
              <c:numCache>
                <c:formatCode>0.000000000000000E+00</c:formatCode>
                <c:ptCount val="5"/>
                <c:pt idx="0">
                  <c:v>28152730.980193499</c:v>
                </c:pt>
                <c:pt idx="1">
                  <c:v>42925608.658012301</c:v>
                </c:pt>
                <c:pt idx="2">
                  <c:v>16135043.8719797</c:v>
                </c:pt>
                <c:pt idx="3">
                  <c:v>6463044.78400118</c:v>
                </c:pt>
                <c:pt idx="4" formatCode="0.0000000000">
                  <c:v>100918.90072880599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4E12-9ED2-6F63629E2910}"/>
            </c:ext>
          </c:extLst>
        </c:ser>
        <c:ser>
          <c:idx val="1"/>
          <c:order val="1"/>
          <c:tx>
            <c:strRef>
              <c:f>Production!$A$30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Production!$B$30:$F$30</c:f>
              <c:numCache>
                <c:formatCode>0.000000000000000E+00</c:formatCode>
                <c:ptCount val="5"/>
                <c:pt idx="0">
                  <c:v>28181204.98976</c:v>
                </c:pt>
                <c:pt idx="1">
                  <c:v>42831589.496216103</c:v>
                </c:pt>
                <c:pt idx="2">
                  <c:v>16189001.5605754</c:v>
                </c:pt>
                <c:pt idx="3">
                  <c:v>6276578.9023590302</c:v>
                </c:pt>
                <c:pt idx="4" formatCode="0.0000000000">
                  <c:v>96409.778493077902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1-4E12-9ED2-6F63629E2910}"/>
            </c:ext>
          </c:extLst>
        </c:ser>
        <c:ser>
          <c:idx val="2"/>
          <c:order val="2"/>
          <c:tx>
            <c:strRef>
              <c:f>Production!$A$31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Production!$B$31:$F$31</c:f>
              <c:numCache>
                <c:formatCode>0.000000000000000E+00</c:formatCode>
                <c:ptCount val="5"/>
                <c:pt idx="0">
                  <c:v>32076936.750147499</c:v>
                </c:pt>
                <c:pt idx="1">
                  <c:v>37623639.254640803</c:v>
                </c:pt>
                <c:pt idx="2">
                  <c:v>14972555.1720738</c:v>
                </c:pt>
                <c:pt idx="3">
                  <c:v>7432213.3716061898</c:v>
                </c:pt>
                <c:pt idx="4" formatCode="0.0000000000">
                  <c:v>297953.45607872499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1-4E12-9ED2-6F63629E2910}"/>
            </c:ext>
          </c:extLst>
        </c:ser>
        <c:ser>
          <c:idx val="3"/>
          <c:order val="3"/>
          <c:tx>
            <c:strRef>
              <c:f>Production!$A$32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Production!$B$32:$F$32</c:f>
              <c:numCache>
                <c:formatCode>0.000000000000000E+00</c:formatCode>
                <c:ptCount val="5"/>
                <c:pt idx="0">
                  <c:v>33530519.7309938</c:v>
                </c:pt>
                <c:pt idx="1">
                  <c:v>38493705.559135102</c:v>
                </c:pt>
                <c:pt idx="2">
                  <c:v>15746411.7711551</c:v>
                </c:pt>
                <c:pt idx="3">
                  <c:v>7231400.4713726602</c:v>
                </c:pt>
                <c:pt idx="4" formatCode="0.0000000000">
                  <c:v>540899.29507502995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1-4E12-9ED2-6F63629E2910}"/>
            </c:ext>
          </c:extLst>
        </c:ser>
        <c:ser>
          <c:idx val="4"/>
          <c:order val="4"/>
          <c:tx>
            <c:strRef>
              <c:f>Production!$A$33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Production!$B$28:$F$28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Production!$B$33:$F$33</c:f>
              <c:numCache>
                <c:formatCode>0.000000000000000E+00</c:formatCode>
                <c:ptCount val="5"/>
                <c:pt idx="0">
                  <c:v>27717178.345560301</c:v>
                </c:pt>
                <c:pt idx="1">
                  <c:v>42668521.836128101</c:v>
                </c:pt>
                <c:pt idx="2">
                  <c:v>16046705.774914499</c:v>
                </c:pt>
                <c:pt idx="3">
                  <c:v>6617983.2893196801</c:v>
                </c:pt>
                <c:pt idx="4" formatCode="0.0000000000">
                  <c:v>78336.693287148402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1-4E12-9ED2-6F63629E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47135"/>
        <c:axId val="253544255"/>
      </c:barChart>
      <c:catAx>
        <c:axId val="2535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44255"/>
        <c:crosses val="autoZero"/>
        <c:auto val="1"/>
        <c:lblAlgn val="ctr"/>
        <c:lblOffset val="100"/>
        <c:noMultiLvlLbl val="0"/>
      </c:catAx>
      <c:valAx>
        <c:axId val="2535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4713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Production!$B$40:$F$40</c:f>
              <c:numCache>
                <c:formatCode>0.000000000000000E+00</c:formatCode>
                <c:ptCount val="5"/>
                <c:pt idx="0">
                  <c:v>27615220.434890799</c:v>
                </c:pt>
                <c:pt idx="1">
                  <c:v>43678456.636467002</c:v>
                </c:pt>
                <c:pt idx="2">
                  <c:v>16341262.6025906</c:v>
                </c:pt>
                <c:pt idx="3">
                  <c:v>5983472.1660214895</c:v>
                </c:pt>
                <c:pt idx="4" formatCode="0.0000000000">
                  <c:v>116482.333487753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7-4A55-9E47-1241C9C0989D}"/>
            </c:ext>
          </c:extLst>
        </c:ser>
        <c:ser>
          <c:idx val="1"/>
          <c:order val="1"/>
          <c:tx>
            <c:strRef>
              <c:f>Production!$A$41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Production!$B$41:$F$41</c:f>
              <c:numCache>
                <c:formatCode>0.000000000000000E+00</c:formatCode>
                <c:ptCount val="5"/>
                <c:pt idx="0">
                  <c:v>27727257.889668401</c:v>
                </c:pt>
                <c:pt idx="1">
                  <c:v>43462087.326312996</c:v>
                </c:pt>
                <c:pt idx="2">
                  <c:v>16396824.8622136</c:v>
                </c:pt>
                <c:pt idx="3">
                  <c:v>5801429.2441012897</c:v>
                </c:pt>
                <c:pt idx="4" formatCode="0.0000000000">
                  <c:v>108616.079130995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7-4A55-9E47-1241C9C0989D}"/>
            </c:ext>
          </c:extLst>
        </c:ser>
        <c:ser>
          <c:idx val="2"/>
          <c:order val="2"/>
          <c:tx>
            <c:strRef>
              <c:f>Production!$A$42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Production!$B$42:$F$42</c:f>
              <c:numCache>
                <c:formatCode>0.000000000000000E+00</c:formatCode>
                <c:ptCount val="5"/>
                <c:pt idx="0">
                  <c:v>32818593.736976001</c:v>
                </c:pt>
                <c:pt idx="1">
                  <c:v>37047923.490389697</c:v>
                </c:pt>
                <c:pt idx="2">
                  <c:v>14768352.691823101</c:v>
                </c:pt>
                <c:pt idx="3">
                  <c:v>7459208.9912789697</c:v>
                </c:pt>
                <c:pt idx="4" formatCode="0.0000000000">
                  <c:v>194816.18614780501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7-4A55-9E47-1241C9C0989D}"/>
            </c:ext>
          </c:extLst>
        </c:ser>
        <c:ser>
          <c:idx val="3"/>
          <c:order val="3"/>
          <c:tx>
            <c:strRef>
              <c:f>Production!$A$43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Production!$B$43:$F$43</c:f>
              <c:numCache>
                <c:formatCode>0.000000000000000E+00</c:formatCode>
                <c:ptCount val="5"/>
                <c:pt idx="0">
                  <c:v>33380627.990527</c:v>
                </c:pt>
                <c:pt idx="1">
                  <c:v>38929878.921898499</c:v>
                </c:pt>
                <c:pt idx="2">
                  <c:v>15855160.9924866</c:v>
                </c:pt>
                <c:pt idx="3">
                  <c:v>6765754.9332251605</c:v>
                </c:pt>
                <c:pt idx="4" formatCode="0.0000000000">
                  <c:v>498436.78659955098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7-4A55-9E47-1241C9C0989D}"/>
            </c:ext>
          </c:extLst>
        </c:ser>
        <c:ser>
          <c:idx val="4"/>
          <c:order val="4"/>
          <c:tx>
            <c:strRef>
              <c:f>Production!$A$44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Production!$B$44:$F$44</c:f>
              <c:numCache>
                <c:formatCode>0.000000000000000E+00</c:formatCode>
                <c:ptCount val="5"/>
                <c:pt idx="0">
                  <c:v>27377032.558496699</c:v>
                </c:pt>
                <c:pt idx="1">
                  <c:v>43283650.4480955</c:v>
                </c:pt>
                <c:pt idx="2">
                  <c:v>16224003.213691499</c:v>
                </c:pt>
                <c:pt idx="3">
                  <c:v>6130119.7663444998</c:v>
                </c:pt>
                <c:pt idx="4" formatCode="0.0000000000">
                  <c:v>81156.296532638196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7-4A55-9E47-1241C9C0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01631"/>
        <c:axId val="188303071"/>
      </c:barChart>
      <c:catAx>
        <c:axId val="188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303071"/>
        <c:crosses val="autoZero"/>
        <c:auto val="1"/>
        <c:lblAlgn val="ctr"/>
        <c:lblOffset val="100"/>
        <c:noMultiLvlLbl val="0"/>
      </c:catAx>
      <c:valAx>
        <c:axId val="1883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30163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Production!$B$51:$F$51</c:f>
              <c:numCache>
                <c:formatCode>0.000000000000000E+00</c:formatCode>
                <c:ptCount val="5"/>
                <c:pt idx="0">
                  <c:v>27029861.694607802</c:v>
                </c:pt>
                <c:pt idx="1">
                  <c:v>44614747.350205399</c:v>
                </c:pt>
                <c:pt idx="2">
                  <c:v>16394899.4704927</c:v>
                </c:pt>
                <c:pt idx="3">
                  <c:v>5641864.5663601598</c:v>
                </c:pt>
                <c:pt idx="4" formatCode="0.0000000000">
                  <c:v>113505.10036488601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06A-9D3B-CF7E5A542E95}"/>
            </c:ext>
          </c:extLst>
        </c:ser>
        <c:ser>
          <c:idx val="1"/>
          <c:order val="1"/>
          <c:tx>
            <c:strRef>
              <c:f>Production!$A$52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Production!$B$52:$F$52</c:f>
              <c:numCache>
                <c:formatCode>0.000000000000000E+00</c:formatCode>
                <c:ptCount val="5"/>
                <c:pt idx="0">
                  <c:v>27247028.432901699</c:v>
                </c:pt>
                <c:pt idx="1">
                  <c:v>44374479.085659496</c:v>
                </c:pt>
                <c:pt idx="2">
                  <c:v>16446735.1913654</c:v>
                </c:pt>
                <c:pt idx="3">
                  <c:v>5470777.0911949901</c:v>
                </c:pt>
                <c:pt idx="4" formatCode="0.0000000000">
                  <c:v>106273.20866877399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2-406A-9D3B-CF7E5A542E95}"/>
            </c:ext>
          </c:extLst>
        </c:ser>
        <c:ser>
          <c:idx val="2"/>
          <c:order val="2"/>
          <c:tx>
            <c:strRef>
              <c:f>Production!$A$53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Production!$B$53:$F$53</c:f>
              <c:numCache>
                <c:formatCode>0.000000000000000E+00</c:formatCode>
                <c:ptCount val="5"/>
                <c:pt idx="0">
                  <c:v>27594690.9915528</c:v>
                </c:pt>
                <c:pt idx="1">
                  <c:v>41664809.895248801</c:v>
                </c:pt>
                <c:pt idx="2">
                  <c:v>15382382.5565312</c:v>
                </c:pt>
                <c:pt idx="3">
                  <c:v>7285587.3150582099</c:v>
                </c:pt>
                <c:pt idx="4" formatCode="0.0000000000">
                  <c:v>17741.594323618599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2-406A-9D3B-CF7E5A542E95}"/>
            </c:ext>
          </c:extLst>
        </c:ser>
        <c:ser>
          <c:idx val="3"/>
          <c:order val="3"/>
          <c:tx>
            <c:strRef>
              <c:f>Production!$A$54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Production!$B$54:$F$54</c:f>
              <c:numCache>
                <c:formatCode>0.000000000000000E+00</c:formatCode>
                <c:ptCount val="5"/>
                <c:pt idx="0">
                  <c:v>27576054.745489601</c:v>
                </c:pt>
                <c:pt idx="1">
                  <c:v>44333647.9995123</c:v>
                </c:pt>
                <c:pt idx="2">
                  <c:v>16940186.190090001</c:v>
                </c:pt>
                <c:pt idx="3">
                  <c:v>6242238.0911451504</c:v>
                </c:pt>
                <c:pt idx="4" formatCode="0.0000000000">
                  <c:v>71657.931716209903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2-406A-9D3B-CF7E5A542E95}"/>
            </c:ext>
          </c:extLst>
        </c:ser>
        <c:ser>
          <c:idx val="4"/>
          <c:order val="4"/>
          <c:tx>
            <c:strRef>
              <c:f>Production!$A$55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Production!$B$55:$F$55</c:f>
              <c:numCache>
                <c:formatCode>0.000000000000000E+00</c:formatCode>
                <c:ptCount val="5"/>
                <c:pt idx="0">
                  <c:v>27080979.374318101</c:v>
                </c:pt>
                <c:pt idx="1">
                  <c:v>43642155.261342399</c:v>
                </c:pt>
                <c:pt idx="2">
                  <c:v>16397642.689163599</c:v>
                </c:pt>
                <c:pt idx="3">
                  <c:v>5768429.5425874302</c:v>
                </c:pt>
                <c:pt idx="4" formatCode="0.0000000000">
                  <c:v>82475.321558621305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2-406A-9D3B-CF7E5A54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9567"/>
        <c:axId val="59056127"/>
      </c:barChart>
      <c:catAx>
        <c:axId val="590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56127"/>
        <c:crosses val="autoZero"/>
        <c:auto val="1"/>
        <c:lblAlgn val="ctr"/>
        <c:lblOffset val="100"/>
        <c:noMultiLvlLbl val="0"/>
      </c:catAx>
      <c:valAx>
        <c:axId val="590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069567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Production!$B$62:$F$62</c:f>
              <c:numCache>
                <c:formatCode>0.000000000000000E+00</c:formatCode>
                <c:ptCount val="5"/>
                <c:pt idx="0">
                  <c:v>32851953.2173457</c:v>
                </c:pt>
                <c:pt idx="1">
                  <c:v>38446367.223486401</c:v>
                </c:pt>
                <c:pt idx="2">
                  <c:v>15342869.4852458</c:v>
                </c:pt>
                <c:pt idx="3">
                  <c:v>8120446.97027897</c:v>
                </c:pt>
                <c:pt idx="4" formatCode="0.0000000000">
                  <c:v>607132.110390894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8-4198-9F38-B9FCBE13A984}"/>
            </c:ext>
          </c:extLst>
        </c:ser>
        <c:ser>
          <c:idx val="1"/>
          <c:order val="1"/>
          <c:tx>
            <c:strRef>
              <c:f>Production!$A$63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Production!$B$63:$F$63</c:f>
              <c:numCache>
                <c:formatCode>0.000000000000000E+00</c:formatCode>
                <c:ptCount val="5"/>
                <c:pt idx="0">
                  <c:v>32816618.896231901</c:v>
                </c:pt>
                <c:pt idx="1">
                  <c:v>38539042.546679199</c:v>
                </c:pt>
                <c:pt idx="2">
                  <c:v>15375228.3465418</c:v>
                </c:pt>
                <c:pt idx="3">
                  <c:v>7843385.5116151804</c:v>
                </c:pt>
                <c:pt idx="4" formatCode="0.0000000000">
                  <c:v>569007.69600564498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8-4198-9F38-B9FCBE13A984}"/>
            </c:ext>
          </c:extLst>
        </c:ser>
        <c:ser>
          <c:idx val="2"/>
          <c:order val="2"/>
          <c:tx>
            <c:strRef>
              <c:f>Production!$A$64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Production!$B$64:$F$64</c:f>
              <c:numCache>
                <c:formatCode>0.000000000000000E+00</c:formatCode>
                <c:ptCount val="5"/>
                <c:pt idx="0">
                  <c:v>32567884.591078602</c:v>
                </c:pt>
                <c:pt idx="1">
                  <c:v>37342883.925902799</c:v>
                </c:pt>
                <c:pt idx="2">
                  <c:v>14586245.12665</c:v>
                </c:pt>
                <c:pt idx="3">
                  <c:v>8492184.4029849097</c:v>
                </c:pt>
                <c:pt idx="4" formatCode="0.0000000000">
                  <c:v>635794.87768402998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8-4198-9F38-B9FCBE13A984}"/>
            </c:ext>
          </c:extLst>
        </c:ser>
        <c:ser>
          <c:idx val="3"/>
          <c:order val="3"/>
          <c:tx>
            <c:strRef>
              <c:f>Production!$A$65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Production!$B$65:$F$65</c:f>
              <c:numCache>
                <c:formatCode>0.000000000000000E+00</c:formatCode>
                <c:ptCount val="5"/>
                <c:pt idx="0">
                  <c:v>32913272.428282902</c:v>
                </c:pt>
                <c:pt idx="1">
                  <c:v>38804067.140409</c:v>
                </c:pt>
                <c:pt idx="2">
                  <c:v>15490575.441865901</c:v>
                </c:pt>
                <c:pt idx="3">
                  <c:v>8069224.1484825797</c:v>
                </c:pt>
                <c:pt idx="4" formatCode="0.0000000000">
                  <c:v>766469.54958232702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8-4198-9F38-B9FCBE13A984}"/>
            </c:ext>
          </c:extLst>
        </c:ser>
        <c:ser>
          <c:idx val="4"/>
          <c:order val="4"/>
          <c:tx>
            <c:strRef>
              <c:f>Production!$A$66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Production!$B$61:$F$61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Production!$B$66:$F$66</c:f>
              <c:numCache>
                <c:formatCode>0.000000000000000E+00</c:formatCode>
                <c:ptCount val="5"/>
                <c:pt idx="0">
                  <c:v>32231254.460354701</c:v>
                </c:pt>
                <c:pt idx="1">
                  <c:v>38658490.872159198</c:v>
                </c:pt>
                <c:pt idx="2">
                  <c:v>15254706.1261528</c:v>
                </c:pt>
                <c:pt idx="3">
                  <c:v>8122037.73049263</c:v>
                </c:pt>
                <c:pt idx="4" formatCode="0.0000000000">
                  <c:v>547506.09783207404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8-4198-9F38-B9FCBE13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7887"/>
        <c:axId val="50904047"/>
      </c:barChart>
      <c:catAx>
        <c:axId val="509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04047"/>
        <c:crosses val="autoZero"/>
        <c:auto val="1"/>
        <c:lblAlgn val="ctr"/>
        <c:lblOffset val="100"/>
        <c:noMultiLvlLbl val="0"/>
      </c:catAx>
      <c:valAx>
        <c:axId val="50904047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07887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Production!$B$73:$F$73</c:f>
              <c:numCache>
                <c:formatCode>0.000000000000000E+00</c:formatCode>
                <c:ptCount val="5"/>
                <c:pt idx="0">
                  <c:v>32821134.878986999</c:v>
                </c:pt>
                <c:pt idx="1">
                  <c:v>38668218.327479698</c:v>
                </c:pt>
                <c:pt idx="2">
                  <c:v>15378310.199910101</c:v>
                </c:pt>
                <c:pt idx="3">
                  <c:v>7937879.3180277599</c:v>
                </c:pt>
                <c:pt idx="4" formatCode="0.0000000000">
                  <c:v>556996.23760102596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B-4BD4-89D2-24094E66410C}"/>
            </c:ext>
          </c:extLst>
        </c:ser>
        <c:ser>
          <c:idx val="1"/>
          <c:order val="1"/>
          <c:tx>
            <c:strRef>
              <c:f>Production!$A$74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Production!$B$74:$F$74</c:f>
              <c:numCache>
                <c:formatCode>0.000000000000000E+00</c:formatCode>
                <c:ptCount val="5"/>
                <c:pt idx="0">
                  <c:v>32903478.569926299</c:v>
                </c:pt>
                <c:pt idx="1">
                  <c:v>38687882.686475202</c:v>
                </c:pt>
                <c:pt idx="2">
                  <c:v>15418544.3836284</c:v>
                </c:pt>
                <c:pt idx="3">
                  <c:v>7634545.8106987402</c:v>
                </c:pt>
                <c:pt idx="4" formatCode="0.0000000000">
                  <c:v>514202.13746204303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B-4BD4-89D2-24094E66410C}"/>
            </c:ext>
          </c:extLst>
        </c:ser>
        <c:ser>
          <c:idx val="2"/>
          <c:order val="2"/>
          <c:tx>
            <c:strRef>
              <c:f>Production!$A$75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Production!$B$75:$F$75</c:f>
              <c:numCache>
                <c:formatCode>0.000000000000000E+00</c:formatCode>
                <c:ptCount val="5"/>
                <c:pt idx="0">
                  <c:v>31433069.468305901</c:v>
                </c:pt>
                <c:pt idx="1">
                  <c:v>39098556.8892432</c:v>
                </c:pt>
                <c:pt idx="2">
                  <c:v>14802037.7652166</c:v>
                </c:pt>
                <c:pt idx="3">
                  <c:v>8181111.5727089802</c:v>
                </c:pt>
                <c:pt idx="4" formatCode="0.0000000000">
                  <c:v>612294.128214141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B-4BD4-89D2-24094E66410C}"/>
            </c:ext>
          </c:extLst>
        </c:ser>
        <c:ser>
          <c:idx val="3"/>
          <c:order val="3"/>
          <c:tx>
            <c:strRef>
              <c:f>Production!$A$76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Production!$B$76:$F$76</c:f>
              <c:numCache>
                <c:formatCode>0.000000000000000E+00</c:formatCode>
                <c:ptCount val="5"/>
                <c:pt idx="0">
                  <c:v>33113177.389018402</c:v>
                </c:pt>
                <c:pt idx="1">
                  <c:v>39253861.6419833</c:v>
                </c:pt>
                <c:pt idx="2">
                  <c:v>15574203.1734074</c:v>
                </c:pt>
                <c:pt idx="3">
                  <c:v>7874086.3163595702</c:v>
                </c:pt>
                <c:pt idx="4" formatCode="0.0000000000">
                  <c:v>749853.47862293199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B-4BD4-89D2-24094E66410C}"/>
            </c:ext>
          </c:extLst>
        </c:ser>
        <c:ser>
          <c:idx val="4"/>
          <c:order val="4"/>
          <c:tx>
            <c:strRef>
              <c:f>Production!$A$77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Production!$B$72:$F$72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Production!$B$77:$F$77</c:f>
              <c:numCache>
                <c:formatCode>0.000000000000000E+00</c:formatCode>
                <c:ptCount val="5"/>
                <c:pt idx="0">
                  <c:v>32267121.7803418</c:v>
                </c:pt>
                <c:pt idx="1">
                  <c:v>38917903.3027151</c:v>
                </c:pt>
                <c:pt idx="2">
                  <c:v>15300358.1150405</c:v>
                </c:pt>
                <c:pt idx="3">
                  <c:v>7910687.2668346101</c:v>
                </c:pt>
                <c:pt idx="4" formatCode="0.0000000000">
                  <c:v>492609.290829606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B-4BD4-89D2-24094E66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379679"/>
        <c:axId val="1996380159"/>
      </c:barChart>
      <c:catAx>
        <c:axId val="19963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6380159"/>
        <c:crosses val="autoZero"/>
        <c:auto val="1"/>
        <c:lblAlgn val="ctr"/>
        <c:lblOffset val="100"/>
        <c:noMultiLvlLbl val="0"/>
      </c:catAx>
      <c:valAx>
        <c:axId val="199638015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637967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Production!$B$84:$F$84</c:f>
              <c:numCache>
                <c:formatCode>0.000000000000000E+00</c:formatCode>
                <c:ptCount val="5"/>
                <c:pt idx="0">
                  <c:v>29465123.080135301</c:v>
                </c:pt>
                <c:pt idx="1">
                  <c:v>42458534.083338097</c:v>
                </c:pt>
                <c:pt idx="2">
                  <c:v>15853479.7270662</c:v>
                </c:pt>
                <c:pt idx="3">
                  <c:v>7553484.9852893697</c:v>
                </c:pt>
                <c:pt idx="4" formatCode="0.0000000000">
                  <c:v>302521.64922873402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A-4B96-B291-8A6B105AA47E}"/>
            </c:ext>
          </c:extLst>
        </c:ser>
        <c:ser>
          <c:idx val="1"/>
          <c:order val="1"/>
          <c:tx>
            <c:strRef>
              <c:f>Production!$A$85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Production!$B$85:$F$85</c:f>
              <c:numCache>
                <c:formatCode>0.000000000000000E+00</c:formatCode>
                <c:ptCount val="5"/>
                <c:pt idx="0">
                  <c:v>29605381.858367801</c:v>
                </c:pt>
                <c:pt idx="1">
                  <c:v>42434843.960896097</c:v>
                </c:pt>
                <c:pt idx="2">
                  <c:v>15913496.237973999</c:v>
                </c:pt>
                <c:pt idx="3">
                  <c:v>7246367.2731955703</c:v>
                </c:pt>
                <c:pt idx="4" formatCode="0.0000000000">
                  <c:v>269752.45746353897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A-4B96-B291-8A6B105AA47E}"/>
            </c:ext>
          </c:extLst>
        </c:ser>
        <c:ser>
          <c:idx val="2"/>
          <c:order val="2"/>
          <c:tx>
            <c:strRef>
              <c:f>Production!$A$86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Production!$B$86:$F$86</c:f>
              <c:numCache>
                <c:formatCode>0.000000000000000E+00</c:formatCode>
                <c:ptCount val="5"/>
                <c:pt idx="0">
                  <c:v>29933424.0451978</c:v>
                </c:pt>
                <c:pt idx="1">
                  <c:v>40680985.785176501</c:v>
                </c:pt>
                <c:pt idx="2">
                  <c:v>15087336.5551905</c:v>
                </c:pt>
                <c:pt idx="3">
                  <c:v>7888342.3318922604</c:v>
                </c:pt>
                <c:pt idx="4" formatCode="0.0000000000">
                  <c:v>555502.26374100405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A-4B96-B291-8A6B105AA47E}"/>
            </c:ext>
          </c:extLst>
        </c:ser>
        <c:ser>
          <c:idx val="3"/>
          <c:order val="3"/>
          <c:tx>
            <c:strRef>
              <c:f>Production!$A$87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Production!$B$87:$F$87</c:f>
              <c:numCache>
                <c:formatCode>0.000000000000000E+00</c:formatCode>
                <c:ptCount val="5"/>
                <c:pt idx="0">
                  <c:v>33753194.722443603</c:v>
                </c:pt>
                <c:pt idx="1">
                  <c:v>38954902.365560897</c:v>
                </c:pt>
                <c:pt idx="2">
                  <c:v>15702400.7737667</c:v>
                </c:pt>
                <c:pt idx="3">
                  <c:v>7599215.1170354905</c:v>
                </c:pt>
                <c:pt idx="4" formatCode="0.0000000000">
                  <c:v>734557.85345663596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A-4B96-B291-8A6B105AA47E}"/>
            </c:ext>
          </c:extLst>
        </c:ser>
        <c:ser>
          <c:idx val="4"/>
          <c:order val="4"/>
          <c:tx>
            <c:strRef>
              <c:f>Production!$A$88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Production!$B$83:$F$83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Production!$B$88:$F$88</c:f>
              <c:numCache>
                <c:formatCode>0.000000000000000E+00</c:formatCode>
                <c:ptCount val="5"/>
                <c:pt idx="0">
                  <c:v>29149593.4868492</c:v>
                </c:pt>
                <c:pt idx="1">
                  <c:v>42324861.630125597</c:v>
                </c:pt>
                <c:pt idx="2">
                  <c:v>15836096.208661299</c:v>
                </c:pt>
                <c:pt idx="3">
                  <c:v>7504779.3823472597</c:v>
                </c:pt>
                <c:pt idx="4" formatCode="0.0000000000">
                  <c:v>231347.122859089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A-4B96-B291-8A6B105A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93792"/>
        <c:axId val="379520192"/>
      </c:barChart>
      <c:catAx>
        <c:axId val="3794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20192"/>
        <c:crosses val="autoZero"/>
        <c:auto val="1"/>
        <c:lblAlgn val="ctr"/>
        <c:lblOffset val="100"/>
        <c:noMultiLvlLbl val="0"/>
      </c:catAx>
      <c:valAx>
        <c:axId val="379520192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9379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Production!$B$95:$F$95</c:f>
              <c:numCache>
                <c:formatCode>0.000000000000000E+00</c:formatCode>
                <c:ptCount val="5"/>
                <c:pt idx="0">
                  <c:v>29268715.647611</c:v>
                </c:pt>
                <c:pt idx="1">
                  <c:v>42233434.028396003</c:v>
                </c:pt>
                <c:pt idx="2">
                  <c:v>15938532.775125699</c:v>
                </c:pt>
                <c:pt idx="3">
                  <c:v>7480083.6719652796</c:v>
                </c:pt>
                <c:pt idx="4" formatCode="0.0000000000">
                  <c:v>119835.41142981801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9-4E51-AB52-F8A472F74BFC}"/>
            </c:ext>
          </c:extLst>
        </c:ser>
        <c:ser>
          <c:idx val="1"/>
          <c:order val="1"/>
          <c:tx>
            <c:strRef>
              <c:f>Production!$A$96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Production!$B$96:$F$96</c:f>
              <c:numCache>
                <c:formatCode>0.000000000000000E+00</c:formatCode>
                <c:ptCount val="5"/>
                <c:pt idx="0">
                  <c:v>29232745.1708198</c:v>
                </c:pt>
                <c:pt idx="1">
                  <c:v>42533844.8737728</c:v>
                </c:pt>
                <c:pt idx="2">
                  <c:v>16029353.4824469</c:v>
                </c:pt>
                <c:pt idx="3">
                  <c:v>7154838.6281661596</c:v>
                </c:pt>
                <c:pt idx="4" formatCode="0.0000000000">
                  <c:v>106068.123316401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9-4E51-AB52-F8A472F74BFC}"/>
            </c:ext>
          </c:extLst>
        </c:ser>
        <c:ser>
          <c:idx val="2"/>
          <c:order val="2"/>
          <c:tx>
            <c:strRef>
              <c:f>Production!$A$97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Production!$B$97:$F$97</c:f>
              <c:numCache>
                <c:formatCode>0.000000000000000E+00</c:formatCode>
                <c:ptCount val="5"/>
                <c:pt idx="0">
                  <c:v>33869688.898960099</c:v>
                </c:pt>
                <c:pt idx="1">
                  <c:v>36290293.316788502</c:v>
                </c:pt>
                <c:pt idx="2">
                  <c:v>14904791.3653557</c:v>
                </c:pt>
                <c:pt idx="3">
                  <c:v>7843853.8489054302</c:v>
                </c:pt>
                <c:pt idx="4" formatCode="0.0000000000">
                  <c:v>450343.684962128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9-4E51-AB52-F8A472F74BFC}"/>
            </c:ext>
          </c:extLst>
        </c:ser>
        <c:ser>
          <c:idx val="3"/>
          <c:order val="3"/>
          <c:tx>
            <c:strRef>
              <c:f>Production!$A$98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Production!$B$98:$F$98</c:f>
              <c:numCache>
                <c:formatCode>0.000000000000000E+00</c:formatCode>
                <c:ptCount val="5"/>
                <c:pt idx="0">
                  <c:v>32278484.181226499</c:v>
                </c:pt>
                <c:pt idx="1">
                  <c:v>40253464.087411702</c:v>
                </c:pt>
                <c:pt idx="2">
                  <c:v>16291165.5334312</c:v>
                </c:pt>
                <c:pt idx="3">
                  <c:v>7296952.4985086899</c:v>
                </c:pt>
                <c:pt idx="4" formatCode="0.0000000000">
                  <c:v>568474.23982006498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9-4E51-AB52-F8A472F74BFC}"/>
            </c:ext>
          </c:extLst>
        </c:ser>
        <c:ser>
          <c:idx val="4"/>
          <c:order val="4"/>
          <c:tx>
            <c:strRef>
              <c:f>Production!$A$99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Production!$B$94:$F$94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Production!$B$99:$F$99</c:f>
              <c:numCache>
                <c:formatCode>0.000000000000000E+00</c:formatCode>
                <c:ptCount val="5"/>
                <c:pt idx="0">
                  <c:v>28984954.187975399</c:v>
                </c:pt>
                <c:pt idx="1">
                  <c:v>42209169.359666698</c:v>
                </c:pt>
                <c:pt idx="2">
                  <c:v>15908623.757502099</c:v>
                </c:pt>
                <c:pt idx="3">
                  <c:v>7371319.9882826796</c:v>
                </c:pt>
                <c:pt idx="4" formatCode="0.0000000000">
                  <c:v>65881.215085338903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9-4E51-AB52-F8A472F7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033216"/>
        <c:axId val="308031776"/>
      </c:barChart>
      <c:catAx>
        <c:axId val="3080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031776"/>
        <c:crosses val="autoZero"/>
        <c:auto val="1"/>
        <c:lblAlgn val="ctr"/>
        <c:lblOffset val="100"/>
        <c:noMultiLvlLbl val="0"/>
      </c:catAx>
      <c:valAx>
        <c:axId val="308031776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8033216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Capacity!$B$40:$F$40</c:f>
              <c:numCache>
                <c:formatCode>0.00000000000</c:formatCode>
                <c:ptCount val="5"/>
                <c:pt idx="0" formatCode="0.000000000000">
                  <c:v>6613.6463725141102</c:v>
                </c:pt>
                <c:pt idx="1">
                  <c:v>16258.4582527444</c:v>
                </c:pt>
                <c:pt idx="2">
                  <c:v>16961.9452894561</c:v>
                </c:pt>
                <c:pt idx="3" formatCode="0.000000000000">
                  <c:v>2446.2428869092</c:v>
                </c:pt>
                <c:pt idx="4" formatCode="0.000000000000">
                  <c:v>1180.48051814158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4C15-A467-495AFAB6A93B}"/>
            </c:ext>
          </c:extLst>
        </c:ser>
        <c:ser>
          <c:idx val="1"/>
          <c:order val="1"/>
          <c:tx>
            <c:strRef>
              <c:f>Capacity!$A$41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Capacity!$B$41:$F$41</c:f>
              <c:numCache>
                <c:formatCode>0.00000000000</c:formatCode>
                <c:ptCount val="5"/>
                <c:pt idx="0" formatCode="0.000000000000">
                  <c:v>6640.4785358900599</c:v>
                </c:pt>
                <c:pt idx="1">
                  <c:v>16177.9189739509</c:v>
                </c:pt>
                <c:pt idx="2">
                  <c:v>17019.6179449175</c:v>
                </c:pt>
                <c:pt idx="3" formatCode="0.000000000000">
                  <c:v>2479.9807324846201</c:v>
                </c:pt>
                <c:pt idx="4" formatCode="0.000000000000">
                  <c:v>1093.0257899539899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4C15-A467-495AFAB6A93B}"/>
            </c:ext>
          </c:extLst>
        </c:ser>
        <c:ser>
          <c:idx val="2"/>
          <c:order val="2"/>
          <c:tx>
            <c:strRef>
              <c:f>Capacity!$A$42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Capacity!$B$42:$F$42</c:f>
              <c:numCache>
                <c:formatCode>0.00000000000</c:formatCode>
                <c:ptCount val="5"/>
                <c:pt idx="0" formatCode="0.000000000000">
                  <c:v>7859.8167967303498</c:v>
                </c:pt>
                <c:pt idx="1">
                  <c:v>13790.370901440599</c:v>
                </c:pt>
                <c:pt idx="2">
                  <c:v>15329.292262544201</c:v>
                </c:pt>
                <c:pt idx="3" formatCode="0.000000000000">
                  <c:v>3291.2492892310802</c:v>
                </c:pt>
                <c:pt idx="4" formatCode="0.000000000000">
                  <c:v>1309.0602489216301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4C15-A467-495AFAB6A93B}"/>
            </c:ext>
          </c:extLst>
        </c:ser>
        <c:ser>
          <c:idx val="3"/>
          <c:order val="3"/>
          <c:tx>
            <c:strRef>
              <c:f>Capacity!$A$43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Capacity!$B$43:$F$43</c:f>
              <c:numCache>
                <c:formatCode>0.00000000000</c:formatCode>
                <c:ptCount val="5"/>
                <c:pt idx="0" formatCode="0.000000000000">
                  <c:v>7994.4199519354797</c:v>
                </c:pt>
                <c:pt idx="1">
                  <c:v>14490.8923065666</c:v>
                </c:pt>
                <c:pt idx="2">
                  <c:v>16457.3803047166</c:v>
                </c:pt>
                <c:pt idx="3" formatCode="0.000000000000">
                  <c:v>3002.6166442318399</c:v>
                </c:pt>
                <c:pt idx="4" formatCode="0.000000000000">
                  <c:v>4201.7277744179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6-4C15-A467-495AFAB6A93B}"/>
            </c:ext>
          </c:extLst>
        </c:ser>
        <c:ser>
          <c:idx val="4"/>
          <c:order val="4"/>
          <c:tx>
            <c:strRef>
              <c:f>Capacity!$A$44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Capacity!$B$39:$F$39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Capacity!$B$44:$F$44</c:f>
              <c:numCache>
                <c:formatCode>0.00000000000</c:formatCode>
                <c:ptCount val="5"/>
                <c:pt idx="0" formatCode="0.000000000000">
                  <c:v>6556.6020918644299</c:v>
                </c:pt>
                <c:pt idx="1">
                  <c:v>16111.4993071712</c:v>
                </c:pt>
                <c:pt idx="2">
                  <c:v>16840.2320909384</c:v>
                </c:pt>
                <c:pt idx="3" formatCode="0.000000000000">
                  <c:v>2662.6786459281402</c:v>
                </c:pt>
                <c:pt idx="4" formatCode="0.000000000000">
                  <c:v>771.88793201243504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6-4C15-A467-495AFAB6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99711"/>
        <c:axId val="188300191"/>
      </c:barChart>
      <c:catAx>
        <c:axId val="1882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300191"/>
        <c:crosses val="autoZero"/>
        <c:auto val="1"/>
        <c:lblAlgn val="ctr"/>
        <c:lblOffset val="100"/>
        <c:noMultiLvlLbl val="0"/>
      </c:catAx>
      <c:valAx>
        <c:axId val="18830019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829971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Production!$B$106:$F$106</c:f>
              <c:numCache>
                <c:formatCode>0.000000000000000E+00</c:formatCode>
                <c:ptCount val="5"/>
                <c:pt idx="0">
                  <c:v>33526808.7964339</c:v>
                </c:pt>
                <c:pt idx="1">
                  <c:v>37843929.713710703</c:v>
                </c:pt>
                <c:pt idx="2">
                  <c:v>15304865.233276101</c:v>
                </c:pt>
                <c:pt idx="3">
                  <c:v>8484541.1983752102</c:v>
                </c:pt>
                <c:pt idx="4" formatCode="0.0000000000">
                  <c:v>691873.14614028996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A-40CE-827D-FCDF0ED23009}"/>
            </c:ext>
          </c:extLst>
        </c:ser>
        <c:ser>
          <c:idx val="1"/>
          <c:order val="1"/>
          <c:tx>
            <c:strRef>
              <c:f>Production!$A$107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Production!$B$107:$F$107</c:f>
              <c:numCache>
                <c:formatCode>0.000000000000000E+00</c:formatCode>
                <c:ptCount val="5"/>
                <c:pt idx="0">
                  <c:v>33519151.0299122</c:v>
                </c:pt>
                <c:pt idx="1">
                  <c:v>37837477.132472299</c:v>
                </c:pt>
                <c:pt idx="2">
                  <c:v>15317237.4265521</c:v>
                </c:pt>
                <c:pt idx="3">
                  <c:v>8041140.5704407003</c:v>
                </c:pt>
                <c:pt idx="4" formatCode="0.0000000000">
                  <c:v>642707.00948426896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A-40CE-827D-FCDF0ED23009}"/>
            </c:ext>
          </c:extLst>
        </c:ser>
        <c:ser>
          <c:idx val="2"/>
          <c:order val="2"/>
          <c:tx>
            <c:strRef>
              <c:f>Production!$A$108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Production!$B$108:$F$108</c:f>
              <c:numCache>
                <c:formatCode>0.000000000000000E+00</c:formatCode>
                <c:ptCount val="5"/>
                <c:pt idx="0">
                  <c:v>33481187.6693081</c:v>
                </c:pt>
                <c:pt idx="1">
                  <c:v>36625735.764619902</c:v>
                </c:pt>
                <c:pt idx="2">
                  <c:v>14524025.7789427</c:v>
                </c:pt>
                <c:pt idx="3">
                  <c:v>8585195.2842745595</c:v>
                </c:pt>
                <c:pt idx="4" formatCode="0.0000000000">
                  <c:v>672588.05052042403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A-40CE-827D-FCDF0ED23009}"/>
            </c:ext>
          </c:extLst>
        </c:ser>
        <c:ser>
          <c:idx val="3"/>
          <c:order val="3"/>
          <c:tx>
            <c:strRef>
              <c:f>Production!$A$109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Production!$B$109:$F$109</c:f>
              <c:numCache>
                <c:formatCode>0.000000000000000E+00</c:formatCode>
                <c:ptCount val="5"/>
                <c:pt idx="0">
                  <c:v>32919644.255839299</c:v>
                </c:pt>
                <c:pt idx="1">
                  <c:v>38447679.695932597</c:v>
                </c:pt>
                <c:pt idx="2">
                  <c:v>15370285.9184846</c:v>
                </c:pt>
                <c:pt idx="3">
                  <c:v>8265650.8648046702</c:v>
                </c:pt>
                <c:pt idx="4" formatCode="0.0000000000">
                  <c:v>774288.49023668596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A-40CE-827D-FCDF0ED23009}"/>
            </c:ext>
          </c:extLst>
        </c:ser>
        <c:ser>
          <c:idx val="4"/>
          <c:order val="4"/>
          <c:tx>
            <c:strRef>
              <c:f>Production!$A$110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Production!$B$105:$F$105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Production!$B$110:$F$110</c:f>
              <c:numCache>
                <c:formatCode>0.000000000000000E+00</c:formatCode>
                <c:ptCount val="5"/>
                <c:pt idx="0">
                  <c:v>33126882.218985599</c:v>
                </c:pt>
                <c:pt idx="1">
                  <c:v>37974992.925542802</c:v>
                </c:pt>
                <c:pt idx="2">
                  <c:v>15168104.798973899</c:v>
                </c:pt>
                <c:pt idx="3">
                  <c:v>8176658.1476479499</c:v>
                </c:pt>
                <c:pt idx="4" formatCode="0.0000000000">
                  <c:v>634262.19200780196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A-40CE-827D-FCDF0ED2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850320"/>
        <c:axId val="1567824400"/>
      </c:barChart>
      <c:catAx>
        <c:axId val="1567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24400"/>
        <c:crosses val="autoZero"/>
        <c:auto val="1"/>
        <c:lblAlgn val="ctr"/>
        <c:lblOffset val="100"/>
        <c:noMultiLvlLbl val="0"/>
      </c:catAx>
      <c:valAx>
        <c:axId val="1567824400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85032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Production!$B$117:$F$117</c:f>
              <c:numCache>
                <c:formatCode>0.000000000000000E+00</c:formatCode>
                <c:ptCount val="5"/>
                <c:pt idx="0">
                  <c:v>33552299.5276336</c:v>
                </c:pt>
                <c:pt idx="1">
                  <c:v>37841148.635456301</c:v>
                </c:pt>
                <c:pt idx="2">
                  <c:v>15304845.702711901</c:v>
                </c:pt>
                <c:pt idx="3">
                  <c:v>8394403.2819559891</c:v>
                </c:pt>
                <c:pt idx="4" formatCode="0.0000000000">
                  <c:v>662202.90768689394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1-4210-91D8-566A47559051}"/>
            </c:ext>
          </c:extLst>
        </c:ser>
        <c:ser>
          <c:idx val="1"/>
          <c:order val="1"/>
          <c:tx>
            <c:strRef>
              <c:f>Production!$A$118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Production!$B$118:$F$118</c:f>
              <c:numCache>
                <c:formatCode>0.000000000000000E+00</c:formatCode>
                <c:ptCount val="5"/>
                <c:pt idx="0">
                  <c:v>33541887.5771522</c:v>
                </c:pt>
                <c:pt idx="1">
                  <c:v>37915584.931868397</c:v>
                </c:pt>
                <c:pt idx="2">
                  <c:v>15314634.171632299</c:v>
                </c:pt>
                <c:pt idx="3">
                  <c:v>7955700.77728415</c:v>
                </c:pt>
                <c:pt idx="4" formatCode="0.0000000000">
                  <c:v>613280.62347959098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1-4210-91D8-566A47559051}"/>
            </c:ext>
          </c:extLst>
        </c:ser>
        <c:ser>
          <c:idx val="2"/>
          <c:order val="2"/>
          <c:tx>
            <c:strRef>
              <c:f>Production!$A$119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Production!$B$119:$F$119</c:f>
              <c:numCache>
                <c:formatCode>0.000000000000000E+00</c:formatCode>
                <c:ptCount val="5"/>
                <c:pt idx="0">
                  <c:v>33564137.2332917</c:v>
                </c:pt>
                <c:pt idx="1">
                  <c:v>36667764.806538299</c:v>
                </c:pt>
                <c:pt idx="2">
                  <c:v>14517274.110301601</c:v>
                </c:pt>
                <c:pt idx="3">
                  <c:v>8541218.1610331908</c:v>
                </c:pt>
                <c:pt idx="4" formatCode="0.0000000000">
                  <c:v>628661.56303158496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1-4210-91D8-566A47559051}"/>
            </c:ext>
          </c:extLst>
        </c:ser>
        <c:ser>
          <c:idx val="3"/>
          <c:order val="3"/>
          <c:tx>
            <c:strRef>
              <c:f>Production!$A$120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Production!$B$120:$F$120</c:f>
              <c:numCache>
                <c:formatCode>0.000000000000000E+00</c:formatCode>
                <c:ptCount val="5"/>
                <c:pt idx="0">
                  <c:v>32770585.736248899</c:v>
                </c:pt>
                <c:pt idx="1">
                  <c:v>38526115.087205999</c:v>
                </c:pt>
                <c:pt idx="2">
                  <c:v>15387713.5416044</c:v>
                </c:pt>
                <c:pt idx="3">
                  <c:v>8240223.2684454797</c:v>
                </c:pt>
                <c:pt idx="4" formatCode="0.0000000000">
                  <c:v>755773.20008575101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1-4210-91D8-566A47559051}"/>
            </c:ext>
          </c:extLst>
        </c:ser>
        <c:ser>
          <c:idx val="4"/>
          <c:order val="4"/>
          <c:tx>
            <c:strRef>
              <c:f>Production!$A$121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Production!$B$116:$F$116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Production!$B$121:$F$121</c:f>
              <c:numCache>
                <c:formatCode>0.000000000000000E+00</c:formatCode>
                <c:ptCount val="5"/>
                <c:pt idx="0">
                  <c:v>33066675.295281701</c:v>
                </c:pt>
                <c:pt idx="1">
                  <c:v>38033896.826465704</c:v>
                </c:pt>
                <c:pt idx="2">
                  <c:v>15171896.1125894</c:v>
                </c:pt>
                <c:pt idx="3">
                  <c:v>8162881.4972502803</c:v>
                </c:pt>
                <c:pt idx="4" formatCode="0.0000000000">
                  <c:v>596453.47160170204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1-4210-91D8-566A4755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23359"/>
        <c:axId val="1382623839"/>
      </c:barChart>
      <c:catAx>
        <c:axId val="13826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2623839"/>
        <c:crosses val="autoZero"/>
        <c:auto val="1"/>
        <c:lblAlgn val="ctr"/>
        <c:lblOffset val="100"/>
        <c:noMultiLvlLbl val="0"/>
      </c:catAx>
      <c:valAx>
        <c:axId val="13826238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262335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Production!$B$128:$F$128</c:f>
              <c:numCache>
                <c:formatCode>0.000000000000000E+00</c:formatCode>
                <c:ptCount val="5"/>
                <c:pt idx="0">
                  <c:v>32733087.800375599</c:v>
                </c:pt>
                <c:pt idx="1">
                  <c:v>38673854.411718898</c:v>
                </c:pt>
                <c:pt idx="2">
                  <c:v>15358587.4164178</c:v>
                </c:pt>
                <c:pt idx="3">
                  <c:v>8167996.41284924</c:v>
                </c:pt>
                <c:pt idx="4" formatCode="0.0000000000">
                  <c:v>543972.06861160696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0-4BBD-86E7-CE340CC6206C}"/>
            </c:ext>
          </c:extLst>
        </c:ser>
        <c:ser>
          <c:idx val="1"/>
          <c:order val="1"/>
          <c:tx>
            <c:strRef>
              <c:f>Production!$A$129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Production!$B$129:$F$129</c:f>
              <c:numCache>
                <c:formatCode>0.000000000000000E+00</c:formatCode>
                <c:ptCount val="5"/>
                <c:pt idx="0">
                  <c:v>32716714.505380299</c:v>
                </c:pt>
                <c:pt idx="1">
                  <c:v>38718442.979667597</c:v>
                </c:pt>
                <c:pt idx="2">
                  <c:v>15400619.803442501</c:v>
                </c:pt>
                <c:pt idx="3">
                  <c:v>7711529.9981092196</c:v>
                </c:pt>
                <c:pt idx="4" formatCode="0.0000000000">
                  <c:v>496891.25852014701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0-4BBD-86E7-CE340CC6206C}"/>
            </c:ext>
          </c:extLst>
        </c:ser>
        <c:ser>
          <c:idx val="2"/>
          <c:order val="2"/>
          <c:tx>
            <c:strRef>
              <c:f>Production!$A$130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Production!$B$130:$F$130</c:f>
              <c:numCache>
                <c:formatCode>0.000000000000000E+00</c:formatCode>
                <c:ptCount val="5"/>
                <c:pt idx="0">
                  <c:v>32375659.291591201</c:v>
                </c:pt>
                <c:pt idx="1">
                  <c:v>37446179.202882104</c:v>
                </c:pt>
                <c:pt idx="2">
                  <c:v>14629286.0883555</c:v>
                </c:pt>
                <c:pt idx="3">
                  <c:v>8448021.3910895605</c:v>
                </c:pt>
                <c:pt idx="4" formatCode="0.0000000000">
                  <c:v>545733.77865973301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0-4BBD-86E7-CE340CC6206C}"/>
            </c:ext>
          </c:extLst>
        </c:ser>
        <c:ser>
          <c:idx val="3"/>
          <c:order val="3"/>
          <c:tx>
            <c:strRef>
              <c:f>Production!$A$131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Production!$B$131:$F$131</c:f>
              <c:numCache>
                <c:formatCode>0.000000000000000E+00</c:formatCode>
                <c:ptCount val="5"/>
                <c:pt idx="0">
                  <c:v>34838143.992819302</c:v>
                </c:pt>
                <c:pt idx="1">
                  <c:v>36873093.275707103</c:v>
                </c:pt>
                <c:pt idx="2">
                  <c:v>15373771.0450907</c:v>
                </c:pt>
                <c:pt idx="3">
                  <c:v>8048530.8449567696</c:v>
                </c:pt>
                <c:pt idx="4" formatCode="0.0000000000">
                  <c:v>625794.56932706595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0-4BBD-86E7-CE340CC6206C}"/>
            </c:ext>
          </c:extLst>
        </c:ser>
        <c:ser>
          <c:idx val="4"/>
          <c:order val="4"/>
          <c:tx>
            <c:strRef>
              <c:f>Production!$A$132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Production!$B$127:$F$127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Production!$B$132:$F$132</c:f>
              <c:numCache>
                <c:formatCode>0.000000000000000E+00</c:formatCode>
                <c:ptCount val="5"/>
                <c:pt idx="0">
                  <c:v>32319599.6584628</c:v>
                </c:pt>
                <c:pt idx="1">
                  <c:v>38649919.335975498</c:v>
                </c:pt>
                <c:pt idx="2">
                  <c:v>15249452.682159999</c:v>
                </c:pt>
                <c:pt idx="3">
                  <c:v>8046570.60202346</c:v>
                </c:pt>
                <c:pt idx="4" formatCode="0.0000000000">
                  <c:v>475088.81849009602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0-4BBD-86E7-CE340CC6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77136"/>
        <c:axId val="1875996336"/>
      </c:barChart>
      <c:catAx>
        <c:axId val="18759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96336"/>
        <c:crosses val="autoZero"/>
        <c:auto val="1"/>
        <c:lblAlgn val="ctr"/>
        <c:lblOffset val="100"/>
        <c:noMultiLvlLbl val="0"/>
      </c:catAx>
      <c:valAx>
        <c:axId val="1875996336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77136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Production!$B$139:$F$139</c:f>
              <c:numCache>
                <c:formatCode>0.000000000000000E+00</c:formatCode>
                <c:ptCount val="5"/>
                <c:pt idx="0">
                  <c:v>28957230.635803401</c:v>
                </c:pt>
                <c:pt idx="1">
                  <c:v>42328927.391466603</c:v>
                </c:pt>
                <c:pt idx="2">
                  <c:v>16219987.0529081</c:v>
                </c:pt>
                <c:pt idx="3">
                  <c:v>6902080.9586974801</c:v>
                </c:pt>
                <c:pt idx="4" formatCode="0.0000000000">
                  <c:v>40144.154325650699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F-4D73-AECB-AEBF9F102C20}"/>
            </c:ext>
          </c:extLst>
        </c:ser>
        <c:ser>
          <c:idx val="1"/>
          <c:order val="1"/>
          <c:tx>
            <c:strRef>
              <c:f>Production!$A$140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Production!$B$140:$F$140</c:f>
              <c:numCache>
                <c:formatCode>0.000000000000000E+00</c:formatCode>
                <c:ptCount val="5"/>
                <c:pt idx="0">
                  <c:v>29018110.395232901</c:v>
                </c:pt>
                <c:pt idx="1">
                  <c:v>42436666.204832599</c:v>
                </c:pt>
                <c:pt idx="2">
                  <c:v>16308499.3061627</c:v>
                </c:pt>
                <c:pt idx="3">
                  <c:v>6514322.0548838396</c:v>
                </c:pt>
                <c:pt idx="4" formatCode="0.0000000000">
                  <c:v>35736.517840508102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F-4D73-AECB-AEBF9F102C20}"/>
            </c:ext>
          </c:extLst>
        </c:ser>
        <c:ser>
          <c:idx val="2"/>
          <c:order val="2"/>
          <c:tx>
            <c:strRef>
              <c:f>Production!$A$141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Production!$B$141:$F$141</c:f>
              <c:numCache>
                <c:formatCode>0.000000000000000E+00</c:formatCode>
                <c:ptCount val="5"/>
                <c:pt idx="0">
                  <c:v>28310347.911028001</c:v>
                </c:pt>
                <c:pt idx="1">
                  <c:v>40778947.457653999</c:v>
                </c:pt>
                <c:pt idx="2">
                  <c:v>15311001.581950899</c:v>
                </c:pt>
                <c:pt idx="3">
                  <c:v>7666173.9824330602</c:v>
                </c:pt>
                <c:pt idx="4" formatCode="0.0000000000">
                  <c:v>24591.204536880399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F-4D73-AECB-AEBF9F102C20}"/>
            </c:ext>
          </c:extLst>
        </c:ser>
        <c:ser>
          <c:idx val="3"/>
          <c:order val="3"/>
          <c:tx>
            <c:strRef>
              <c:f>Production!$A$142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Production!$B$142:$F$142</c:f>
              <c:numCache>
                <c:formatCode>0.000000000000000E+00</c:formatCode>
                <c:ptCount val="5"/>
                <c:pt idx="0">
                  <c:v>29943789.012428202</c:v>
                </c:pt>
                <c:pt idx="1">
                  <c:v>42303739.020899199</c:v>
                </c:pt>
                <c:pt idx="2">
                  <c:v>17005477.517561998</c:v>
                </c:pt>
                <c:pt idx="3">
                  <c:v>6510365.2063842705</c:v>
                </c:pt>
                <c:pt idx="4" formatCode="0.0000000000">
                  <c:v>35538.508549796497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1F-4D73-AECB-AEBF9F102C20}"/>
            </c:ext>
          </c:extLst>
        </c:ser>
        <c:ser>
          <c:idx val="4"/>
          <c:order val="4"/>
          <c:tx>
            <c:strRef>
              <c:f>Production!$A$143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Production!$B$138:$F$138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Production!$B$143:$F$143</c:f>
              <c:numCache>
                <c:formatCode>0.000000000000000E+00</c:formatCode>
                <c:ptCount val="5"/>
                <c:pt idx="0">
                  <c:v>28574912.8708781</c:v>
                </c:pt>
                <c:pt idx="1">
                  <c:v>42321951.104472697</c:v>
                </c:pt>
                <c:pt idx="2">
                  <c:v>16212380.151285701</c:v>
                </c:pt>
                <c:pt idx="3">
                  <c:v>7062947.4354500696</c:v>
                </c:pt>
                <c:pt idx="4" formatCode="0.0000000000">
                  <c:v>12199.3782603744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1F-4D73-AECB-AEBF9F10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74672"/>
        <c:axId val="553475152"/>
      </c:barChart>
      <c:catAx>
        <c:axId val="5534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5152"/>
        <c:crosses val="autoZero"/>
        <c:auto val="1"/>
        <c:lblAlgn val="ctr"/>
        <c:lblOffset val="100"/>
        <c:noMultiLvlLbl val="0"/>
      </c:catAx>
      <c:valAx>
        <c:axId val="553475152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74672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Production!$B$150:$F$150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6861691.1350047998</c:v>
                </c:pt>
                <c:pt idx="4" formatCode="0.0000000000">
                  <c:v>117411.034629439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6-44C7-9020-5145D96D39F1}"/>
            </c:ext>
          </c:extLst>
        </c:ser>
        <c:ser>
          <c:idx val="1"/>
          <c:order val="1"/>
          <c:tx>
            <c:strRef>
              <c:f>Production!$A$151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Production!$B$151:$F$151</c:f>
              <c:numCache>
                <c:formatCode>0.000000000000000E+00</c:formatCode>
                <c:ptCount val="5"/>
                <c:pt idx="0">
                  <c:v>27873313.789172798</c:v>
                </c:pt>
                <c:pt idx="1">
                  <c:v>42841622.009013698</c:v>
                </c:pt>
                <c:pt idx="2">
                  <c:v>16181388.7896049</c:v>
                </c:pt>
                <c:pt idx="3">
                  <c:v>6647171.2177332398</c:v>
                </c:pt>
                <c:pt idx="4" formatCode="0.0000000000">
                  <c:v>112754.45180317901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6-44C7-9020-5145D96D39F1}"/>
            </c:ext>
          </c:extLst>
        </c:ser>
        <c:ser>
          <c:idx val="2"/>
          <c:order val="2"/>
          <c:tx>
            <c:strRef>
              <c:f>Production!$A$152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Production!$B$152:$F$152</c:f>
              <c:numCache>
                <c:formatCode>0.000000000000000E+00</c:formatCode>
                <c:ptCount val="5"/>
                <c:pt idx="0">
                  <c:v>33934209.499334604</c:v>
                </c:pt>
                <c:pt idx="1">
                  <c:v>36128736.320855998</c:v>
                </c:pt>
                <c:pt idx="2">
                  <c:v>14627433.593229</c:v>
                </c:pt>
                <c:pt idx="3">
                  <c:v>7893570.3770045899</c:v>
                </c:pt>
                <c:pt idx="4" formatCode="0.0000000000">
                  <c:v>443159.89926056901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6-44C7-9020-5145D96D39F1}"/>
            </c:ext>
          </c:extLst>
        </c:ser>
        <c:ser>
          <c:idx val="3"/>
          <c:order val="3"/>
          <c:tx>
            <c:strRef>
              <c:f>Production!$A$153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Production!$B$153:$F$153</c:f>
              <c:numCache>
                <c:formatCode>0.000000000000000E+00</c:formatCode>
                <c:ptCount val="5"/>
                <c:pt idx="0">
                  <c:v>34179464.552269697</c:v>
                </c:pt>
                <c:pt idx="1">
                  <c:v>37442179.857602999</c:v>
                </c:pt>
                <c:pt idx="2">
                  <c:v>15701865.6630366</c:v>
                </c:pt>
                <c:pt idx="3">
                  <c:v>7515031.5960382596</c:v>
                </c:pt>
                <c:pt idx="4" formatCode="0.0000000000">
                  <c:v>577131.25275931298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6-44C7-9020-5145D96D39F1}"/>
            </c:ext>
          </c:extLst>
        </c:ser>
        <c:ser>
          <c:idx val="4"/>
          <c:order val="4"/>
          <c:tx>
            <c:strRef>
              <c:f>Production!$A$154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Production!$B$149:$F$149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Production!$B$154:$F$154</c:f>
              <c:numCache>
                <c:formatCode>0.000000000000000E+00</c:formatCode>
                <c:ptCount val="5"/>
                <c:pt idx="0">
                  <c:v>27361006.103439901</c:v>
                </c:pt>
                <c:pt idx="1">
                  <c:v>42804548.990841404</c:v>
                </c:pt>
                <c:pt idx="2">
                  <c:v>16014311.806294801</c:v>
                </c:pt>
                <c:pt idx="3">
                  <c:v>7112785.7485525599</c:v>
                </c:pt>
                <c:pt idx="4" formatCode="0.0000000000">
                  <c:v>70436.636738314002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6-44C7-9020-5145D96D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83999"/>
        <c:axId val="535691679"/>
      </c:barChart>
      <c:catAx>
        <c:axId val="5356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91679"/>
        <c:crosses val="autoZero"/>
        <c:auto val="1"/>
        <c:lblAlgn val="ctr"/>
        <c:lblOffset val="100"/>
        <c:noMultiLvlLbl val="0"/>
      </c:catAx>
      <c:valAx>
        <c:axId val="5356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83999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Production!$B$161:$F$161</c:f>
              <c:numCache>
                <c:formatCode>0.000000000000000E+00</c:formatCode>
                <c:ptCount val="5"/>
                <c:pt idx="0">
                  <c:v>27027513.034835901</c:v>
                </c:pt>
                <c:pt idx="1">
                  <c:v>44627140.491190501</c:v>
                </c:pt>
                <c:pt idx="2">
                  <c:v>16401367.827795601</c:v>
                </c:pt>
                <c:pt idx="3">
                  <c:v>5648194.1831315598</c:v>
                </c:pt>
                <c:pt idx="4" formatCode="0.0000000000">
                  <c:v>113436.82619007101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C-44A8-A2E6-B56FE542CBD6}"/>
            </c:ext>
          </c:extLst>
        </c:ser>
        <c:ser>
          <c:idx val="1"/>
          <c:order val="1"/>
          <c:tx>
            <c:strRef>
              <c:f>Production!$A$162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Production!$B$162:$F$162</c:f>
              <c:numCache>
                <c:formatCode>0.000000000000000E+00</c:formatCode>
                <c:ptCount val="5"/>
                <c:pt idx="0">
                  <c:v>27210050.353984199</c:v>
                </c:pt>
                <c:pt idx="1">
                  <c:v>44410202.651444599</c:v>
                </c:pt>
                <c:pt idx="2">
                  <c:v>16458817.989018399</c:v>
                </c:pt>
                <c:pt idx="3">
                  <c:v>5471715.3964803601</c:v>
                </c:pt>
                <c:pt idx="4" formatCode="0.0000000000">
                  <c:v>106060.19303893299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C-44A8-A2E6-B56FE542CBD6}"/>
            </c:ext>
          </c:extLst>
        </c:ser>
        <c:ser>
          <c:idx val="2"/>
          <c:order val="2"/>
          <c:tx>
            <c:strRef>
              <c:f>Production!$A$163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Production!$B$163:$F$163</c:f>
              <c:numCache>
                <c:formatCode>0.000000000000000E+00</c:formatCode>
                <c:ptCount val="5"/>
                <c:pt idx="0">
                  <c:v>27720258.564005099</c:v>
                </c:pt>
                <c:pt idx="1">
                  <c:v>41319820.875742599</c:v>
                </c:pt>
                <c:pt idx="2">
                  <c:v>15400248.1952223</c:v>
                </c:pt>
                <c:pt idx="3">
                  <c:v>7303702.0635044305</c:v>
                </c:pt>
                <c:pt idx="4" formatCode="0.0000000000">
                  <c:v>13792.8203287989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C-44A8-A2E6-B56FE542CBD6}"/>
            </c:ext>
          </c:extLst>
        </c:ser>
        <c:ser>
          <c:idx val="3"/>
          <c:order val="3"/>
          <c:tx>
            <c:strRef>
              <c:f>Production!$A$164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Production!$B$164:$F$164</c:f>
              <c:numCache>
                <c:formatCode>0.000000000000000E+00</c:formatCode>
                <c:ptCount val="5"/>
                <c:pt idx="0">
                  <c:v>27631411.856277902</c:v>
                </c:pt>
                <c:pt idx="1">
                  <c:v>44181151.483167</c:v>
                </c:pt>
                <c:pt idx="2">
                  <c:v>16981045.023377199</c:v>
                </c:pt>
                <c:pt idx="3">
                  <c:v>6153551.3539227396</c:v>
                </c:pt>
                <c:pt idx="4" formatCode="0.0000000000">
                  <c:v>73858.471975317094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C-44A8-A2E6-B56FE542CBD6}"/>
            </c:ext>
          </c:extLst>
        </c:ser>
        <c:ser>
          <c:idx val="4"/>
          <c:order val="4"/>
          <c:tx>
            <c:strRef>
              <c:f>Production!$A$165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Production!$B$160:$F$160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Production!$B$165:$F$165</c:f>
              <c:numCache>
                <c:formatCode>0.000000000000000E+00</c:formatCode>
                <c:ptCount val="5"/>
                <c:pt idx="0">
                  <c:v>27009231.481610902</c:v>
                </c:pt>
                <c:pt idx="1">
                  <c:v>43825307.8944984</c:v>
                </c:pt>
                <c:pt idx="2">
                  <c:v>16404640.9631612</c:v>
                </c:pt>
                <c:pt idx="3">
                  <c:v>5710222.35683122</c:v>
                </c:pt>
                <c:pt idx="4" formatCode="0.0000000000">
                  <c:v>84640.493828583494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C-44A8-A2E6-B56FE542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049151"/>
        <c:axId val="1035052511"/>
      </c:barChart>
      <c:catAx>
        <c:axId val="103504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52511"/>
        <c:crosses val="autoZero"/>
        <c:auto val="1"/>
        <c:lblAlgn val="ctr"/>
        <c:lblOffset val="100"/>
        <c:noMultiLvlLbl val="0"/>
      </c:catAx>
      <c:valAx>
        <c:axId val="10350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504915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Production!$B$172:$F$172</c:f>
              <c:numCache>
                <c:formatCode>0.000000000000000E+00</c:formatCode>
                <c:ptCount val="5"/>
                <c:pt idx="0">
                  <c:v>27456522.4782186</c:v>
                </c:pt>
                <c:pt idx="1">
                  <c:v>43320865.466334701</c:v>
                </c:pt>
                <c:pt idx="2">
                  <c:v>16193843.740973899</c:v>
                </c:pt>
                <c:pt idx="3">
                  <c:v>6625125.8222564701</c:v>
                </c:pt>
                <c:pt idx="4" formatCode="0.0000000000">
                  <c:v>102749.205260357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6-4991-B482-CEDB7F971362}"/>
            </c:ext>
          </c:extLst>
        </c:ser>
        <c:ser>
          <c:idx val="1"/>
          <c:order val="1"/>
          <c:tx>
            <c:strRef>
              <c:f>Production!$A$173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Production!$B$173:$F$173</c:f>
              <c:numCache>
                <c:formatCode>0.000000000000000E+00</c:formatCode>
                <c:ptCount val="5"/>
                <c:pt idx="0">
                  <c:v>27544920.697412901</c:v>
                </c:pt>
                <c:pt idx="1">
                  <c:v>43192392.015953399</c:v>
                </c:pt>
                <c:pt idx="2">
                  <c:v>16255384.797516201</c:v>
                </c:pt>
                <c:pt idx="3">
                  <c:v>6411029.1009627003</c:v>
                </c:pt>
                <c:pt idx="4" formatCode="0.0000000000">
                  <c:v>101377.071995879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6-4991-B482-CEDB7F971362}"/>
            </c:ext>
          </c:extLst>
        </c:ser>
        <c:ser>
          <c:idx val="2"/>
          <c:order val="2"/>
          <c:tx>
            <c:strRef>
              <c:f>Production!$A$174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Production!$B$174:$F$174</c:f>
              <c:numCache>
                <c:formatCode>0.000000000000000E+00</c:formatCode>
                <c:ptCount val="5"/>
                <c:pt idx="0">
                  <c:v>35424165.505123898</c:v>
                </c:pt>
                <c:pt idx="1">
                  <c:v>34896707.536823101</c:v>
                </c:pt>
                <c:pt idx="2">
                  <c:v>14567033.956323</c:v>
                </c:pt>
                <c:pt idx="3">
                  <c:v>7730272.0814905902</c:v>
                </c:pt>
                <c:pt idx="4" formatCode="0.0000000000">
                  <c:v>323743.806968241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6-4991-B482-CEDB7F971362}"/>
            </c:ext>
          </c:extLst>
        </c:ser>
        <c:ser>
          <c:idx val="3"/>
          <c:order val="3"/>
          <c:tx>
            <c:strRef>
              <c:f>Production!$A$175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Production!$B$175:$F$175</c:f>
              <c:numCache>
                <c:formatCode>0.000000000000000E+00</c:formatCode>
                <c:ptCount val="5"/>
                <c:pt idx="0">
                  <c:v>34394292.583069302</c:v>
                </c:pt>
                <c:pt idx="1">
                  <c:v>37376784.200415902</c:v>
                </c:pt>
                <c:pt idx="2">
                  <c:v>15856338.4838307</c:v>
                </c:pt>
                <c:pt idx="3">
                  <c:v>7194312.1015918003</c:v>
                </c:pt>
                <c:pt idx="4" formatCode="0.0000000000">
                  <c:v>554504.769359909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6-4991-B482-CEDB7F971362}"/>
            </c:ext>
          </c:extLst>
        </c:ser>
        <c:ser>
          <c:idx val="4"/>
          <c:order val="4"/>
          <c:tx>
            <c:strRef>
              <c:f>Production!$A$176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Production!$B$171:$F$171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Production!$B$176:$F$176</c:f>
              <c:numCache>
                <c:formatCode>0.000000000000000E+00</c:formatCode>
                <c:ptCount val="5"/>
                <c:pt idx="0">
                  <c:v>27142405.425387599</c:v>
                </c:pt>
                <c:pt idx="1">
                  <c:v>43105326.204375602</c:v>
                </c:pt>
                <c:pt idx="2">
                  <c:v>16088539.3170809</c:v>
                </c:pt>
                <c:pt idx="3">
                  <c:v>6860616.5094987899</c:v>
                </c:pt>
                <c:pt idx="4" formatCode="0.0000000000">
                  <c:v>74484.160257910597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6-4991-B482-CEDB7F97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914528"/>
        <c:axId val="1567915008"/>
      </c:barChart>
      <c:catAx>
        <c:axId val="1567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915008"/>
        <c:crosses val="autoZero"/>
        <c:auto val="1"/>
        <c:lblAlgn val="ctr"/>
        <c:lblOffset val="100"/>
        <c:noMultiLvlLbl val="0"/>
      </c:catAx>
      <c:valAx>
        <c:axId val="15679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91452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Production!$B$183:$F$183</c:f>
              <c:numCache>
                <c:formatCode>0.000000000000000E+00</c:formatCode>
                <c:ptCount val="5"/>
                <c:pt idx="0">
                  <c:v>27012831.624965999</c:v>
                </c:pt>
                <c:pt idx="1">
                  <c:v>44225747.2159959</c:v>
                </c:pt>
                <c:pt idx="2">
                  <c:v>16649712.623085801</c:v>
                </c:pt>
                <c:pt idx="3">
                  <c:v>5302335.3742505396</c:v>
                </c:pt>
                <c:pt idx="4" formatCode="0.0000000000">
                  <c:v>96349.339160242394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7-4B25-96FC-8DFDA004225C}"/>
            </c:ext>
          </c:extLst>
        </c:ser>
        <c:ser>
          <c:idx val="1"/>
          <c:order val="1"/>
          <c:tx>
            <c:strRef>
              <c:f>Production!$A$184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Production!$B$184:$F$184</c:f>
              <c:numCache>
                <c:formatCode>0.000000000000000E+00</c:formatCode>
                <c:ptCount val="5"/>
                <c:pt idx="0">
                  <c:v>27092006.370046601</c:v>
                </c:pt>
                <c:pt idx="1">
                  <c:v>44243246.1952217</c:v>
                </c:pt>
                <c:pt idx="2">
                  <c:v>16747282.0034036</c:v>
                </c:pt>
                <c:pt idx="3">
                  <c:v>5136274.2191859297</c:v>
                </c:pt>
                <c:pt idx="4" formatCode="0.0000000000">
                  <c:v>90655.829369440704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7-4B25-96FC-8DFDA004225C}"/>
            </c:ext>
          </c:extLst>
        </c:ser>
        <c:ser>
          <c:idx val="2"/>
          <c:order val="2"/>
          <c:tx>
            <c:strRef>
              <c:f>Production!$A$185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Production!$B$185:$F$185</c:f>
              <c:numCache>
                <c:formatCode>0.000000000000000E+00</c:formatCode>
                <c:ptCount val="5"/>
                <c:pt idx="0">
                  <c:v>26029196.604647599</c:v>
                </c:pt>
                <c:pt idx="1">
                  <c:v>42214099.065260701</c:v>
                </c:pt>
                <c:pt idx="2">
                  <c:v>15517910.214762</c:v>
                </c:pt>
                <c:pt idx="3">
                  <c:v>6909846.8237794703</c:v>
                </c:pt>
                <c:pt idx="4" formatCode="0.0000000000">
                  <c:v>24814.5091105668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7-4B25-96FC-8DFDA004225C}"/>
            </c:ext>
          </c:extLst>
        </c:ser>
        <c:ser>
          <c:idx val="3"/>
          <c:order val="3"/>
          <c:tx>
            <c:strRef>
              <c:f>Production!$A$186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Production!$B$186:$F$186</c:f>
              <c:numCache>
                <c:formatCode>0.000000000000000E+00</c:formatCode>
                <c:ptCount val="5"/>
                <c:pt idx="0">
                  <c:v>28027938.777485602</c:v>
                </c:pt>
                <c:pt idx="1">
                  <c:v>44170488.056147799</c:v>
                </c:pt>
                <c:pt idx="2">
                  <c:v>17423770.853719901</c:v>
                </c:pt>
                <c:pt idx="3">
                  <c:v>5666942.0176562499</c:v>
                </c:pt>
                <c:pt idx="4" formatCode="0.0000000000">
                  <c:v>58398.5724168671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7-4B25-96FC-8DFDA004225C}"/>
            </c:ext>
          </c:extLst>
        </c:ser>
        <c:ser>
          <c:idx val="4"/>
          <c:order val="4"/>
          <c:tx>
            <c:strRef>
              <c:f>Production!$A$187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Production!$B$182:$F$182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Production!$B$187:$F$187</c:f>
              <c:numCache>
                <c:formatCode>0.000000000000000E+00</c:formatCode>
                <c:ptCount val="5"/>
                <c:pt idx="0">
                  <c:v>27052773.105820101</c:v>
                </c:pt>
                <c:pt idx="1">
                  <c:v>43660270.489411302</c:v>
                </c:pt>
                <c:pt idx="2">
                  <c:v>16577703.8529556</c:v>
                </c:pt>
                <c:pt idx="3">
                  <c:v>5402572.9884205703</c:v>
                </c:pt>
                <c:pt idx="4" formatCode="0.0000000000">
                  <c:v>73046.933390910795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7-4B25-96FC-8DFDA004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944415"/>
        <c:axId val="1275945375"/>
      </c:barChart>
      <c:catAx>
        <c:axId val="12759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5945375"/>
        <c:crosses val="autoZero"/>
        <c:auto val="1"/>
        <c:lblAlgn val="ctr"/>
        <c:lblOffset val="100"/>
        <c:noMultiLvlLbl val="0"/>
      </c:catAx>
      <c:valAx>
        <c:axId val="12759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5944415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Production!$B$194:$F$194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6845300.2102412404</c:v>
                </c:pt>
                <c:pt idx="4" formatCode="0.0000000000">
                  <c:v>116399.780170684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9-48AC-A06B-42C6C4ACE4BC}"/>
            </c:ext>
          </c:extLst>
        </c:ser>
        <c:ser>
          <c:idx val="1"/>
          <c:order val="1"/>
          <c:tx>
            <c:strRef>
              <c:f>Production!$A$200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Production!$B$200:$F$200</c:f>
              <c:numCache>
                <c:formatCode>0.000000000000000E+00</c:formatCode>
                <c:ptCount val="5"/>
                <c:pt idx="0">
                  <c:v>27478912.3637021</c:v>
                </c:pt>
                <c:pt idx="1">
                  <c:v>43380087.198380098</c:v>
                </c:pt>
                <c:pt idx="2">
                  <c:v>16170634.550685</c:v>
                </c:pt>
                <c:pt idx="3">
                  <c:v>6539828.7619508198</c:v>
                </c:pt>
                <c:pt idx="4" formatCode="0.0000000000">
                  <c:v>103142.03717095499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48AC-A06B-42C6C4ACE4BC}"/>
            </c:ext>
          </c:extLst>
        </c:ser>
        <c:ser>
          <c:idx val="2"/>
          <c:order val="2"/>
          <c:tx>
            <c:strRef>
              <c:f>Production!$A$204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Production!$B$204:$F$204</c:f>
              <c:numCache>
                <c:formatCode>0.000000000000000E+00</c:formatCode>
                <c:ptCount val="5"/>
                <c:pt idx="0">
                  <c:v>27656048.228162501</c:v>
                </c:pt>
                <c:pt idx="1">
                  <c:v>42782277.719076999</c:v>
                </c:pt>
                <c:pt idx="2">
                  <c:v>16079956.2019896</c:v>
                </c:pt>
                <c:pt idx="3">
                  <c:v>6698616.40747815</c:v>
                </c:pt>
                <c:pt idx="4" formatCode="0.0000000000">
                  <c:v>96931.827610830995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9-48AC-A06B-42C6C4ACE4BC}"/>
            </c:ext>
          </c:extLst>
        </c:ser>
        <c:ser>
          <c:idx val="3"/>
          <c:order val="3"/>
          <c:tx>
            <c:strRef>
              <c:f>Production!$A$208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Production!$B$208:$F$208</c:f>
              <c:numCache>
                <c:formatCode>0.000000000000000E+00</c:formatCode>
                <c:ptCount val="5"/>
                <c:pt idx="0">
                  <c:v>27667361.912094198</c:v>
                </c:pt>
                <c:pt idx="1">
                  <c:v>42687362.0784759</c:v>
                </c:pt>
                <c:pt idx="2">
                  <c:v>16101215.521345099</c:v>
                </c:pt>
                <c:pt idx="3">
                  <c:v>6729500.1055411296</c:v>
                </c:pt>
                <c:pt idx="4" formatCode="0.0000000000">
                  <c:v>98937.529089942604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9-48AC-A06B-42C6C4ACE4BC}"/>
            </c:ext>
          </c:extLst>
        </c:ser>
        <c:ser>
          <c:idx val="4"/>
          <c:order val="4"/>
          <c:tx>
            <c:strRef>
              <c:f>Production!$A$212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Production!$B$212:$F$212</c:f>
              <c:numCache>
                <c:formatCode>0.000000000000000E+00</c:formatCode>
                <c:ptCount val="5"/>
                <c:pt idx="0">
                  <c:v>27427294.838302001</c:v>
                </c:pt>
                <c:pt idx="1">
                  <c:v>42861604.8984273</c:v>
                </c:pt>
                <c:pt idx="2">
                  <c:v>16015002.7828881</c:v>
                </c:pt>
                <c:pt idx="3">
                  <c:v>6763261.9739297898</c:v>
                </c:pt>
                <c:pt idx="4" formatCode="0.0000000000">
                  <c:v>106871.041153182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9-48AC-A06B-42C6C4ACE4BC}"/>
            </c:ext>
          </c:extLst>
        </c:ser>
        <c:ser>
          <c:idx val="5"/>
          <c:order val="5"/>
          <c:tx>
            <c:strRef>
              <c:f>Production!$A$198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Production!$B$198:$F$198</c:f>
              <c:numCache>
                <c:formatCode>0.000000000000000E+00</c:formatCode>
                <c:ptCount val="5"/>
                <c:pt idx="0">
                  <c:v>27371956.615759399</c:v>
                </c:pt>
                <c:pt idx="1">
                  <c:v>42788171.272738501</c:v>
                </c:pt>
                <c:pt idx="2">
                  <c:v>16015126.087612599</c:v>
                </c:pt>
                <c:pt idx="3">
                  <c:v>7115984.2882644199</c:v>
                </c:pt>
                <c:pt idx="4" formatCode="0.0000000000">
                  <c:v>70141.8155749867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E-4F32-9A0A-B7D13381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99440"/>
        <c:axId val="1850900880"/>
      </c:barChart>
      <c:catAx>
        <c:axId val="18508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00880"/>
        <c:crosses val="autoZero"/>
        <c:auto val="1"/>
        <c:lblAlgn val="ctr"/>
        <c:lblOffset val="100"/>
        <c:noMultiLvlLbl val="0"/>
      </c:catAx>
      <c:valAx>
        <c:axId val="18509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9944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Production!$A$194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Production!$B$194:$F$194</c:f>
              <c:numCache>
                <c:formatCode>0.000000000000000E+00</c:formatCode>
                <c:ptCount val="5"/>
                <c:pt idx="0">
                  <c:v>27767591.9169305</c:v>
                </c:pt>
                <c:pt idx="1">
                  <c:v>42959191.792626597</c:v>
                </c:pt>
                <c:pt idx="2">
                  <c:v>16149565.704093199</c:v>
                </c:pt>
                <c:pt idx="3">
                  <c:v>6845300.2102412404</c:v>
                </c:pt>
                <c:pt idx="4" formatCode="0.0000000000">
                  <c:v>116399.780170684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041-A945-A98050577D79}"/>
            </c:ext>
          </c:extLst>
        </c:ser>
        <c:ser>
          <c:idx val="1"/>
          <c:order val="1"/>
          <c:tx>
            <c:strRef>
              <c:f>Production!$A$201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Production!$B$201:$F$201</c:f>
              <c:numCache>
                <c:formatCode>0.000000000000000E+00</c:formatCode>
                <c:ptCount val="5"/>
                <c:pt idx="0">
                  <c:v>35410672.892623998</c:v>
                </c:pt>
                <c:pt idx="1">
                  <c:v>34904470.879712798</c:v>
                </c:pt>
                <c:pt idx="2">
                  <c:v>14651590.047715301</c:v>
                </c:pt>
                <c:pt idx="3">
                  <c:v>7817607.8599847397</c:v>
                </c:pt>
                <c:pt idx="4" formatCode="0.0000000000">
                  <c:v>417644.84245634201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A-4041-A945-A98050577D79}"/>
            </c:ext>
          </c:extLst>
        </c:ser>
        <c:ser>
          <c:idx val="2"/>
          <c:order val="2"/>
          <c:tx>
            <c:strRef>
              <c:f>Production!$A$205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Production!$B$205:$F$205</c:f>
              <c:numCache>
                <c:formatCode>0.000000000000000E+00</c:formatCode>
                <c:ptCount val="5"/>
                <c:pt idx="0">
                  <c:v>32946160.647031799</c:v>
                </c:pt>
                <c:pt idx="1">
                  <c:v>37148230.026404798</c:v>
                </c:pt>
                <c:pt idx="2">
                  <c:v>15309745.295377299</c:v>
                </c:pt>
                <c:pt idx="3">
                  <c:v>7601771.4306305097</c:v>
                </c:pt>
                <c:pt idx="4" formatCode="0.0000000000">
                  <c:v>156173.388110106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A-4041-A945-A98050577D79}"/>
            </c:ext>
          </c:extLst>
        </c:ser>
        <c:ser>
          <c:idx val="3"/>
          <c:order val="3"/>
          <c:tx>
            <c:strRef>
              <c:f>Production!$A$209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Production!$B$209:$F$209</c:f>
              <c:numCache>
                <c:formatCode>0.000000000000000E+00</c:formatCode>
                <c:ptCount val="5"/>
                <c:pt idx="0">
                  <c:v>28816740.496677201</c:v>
                </c:pt>
                <c:pt idx="1">
                  <c:v>41062867.751658298</c:v>
                </c:pt>
                <c:pt idx="2">
                  <c:v>15549557.7076481</c:v>
                </c:pt>
                <c:pt idx="3">
                  <c:v>7597510.2581227198</c:v>
                </c:pt>
                <c:pt idx="4" formatCode="0.0000000000">
                  <c:v>110223.624471259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A-4041-A945-A98050577D79}"/>
            </c:ext>
          </c:extLst>
        </c:ser>
        <c:ser>
          <c:idx val="4"/>
          <c:order val="4"/>
          <c:tx>
            <c:strRef>
              <c:f>Production!$A$213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Production!$B$193:$F$193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Production!$B$213:$F$213</c:f>
              <c:numCache>
                <c:formatCode>0.000000000000000E+00</c:formatCode>
                <c:ptCount val="5"/>
                <c:pt idx="0">
                  <c:v>26874950.0940837</c:v>
                </c:pt>
                <c:pt idx="1">
                  <c:v>42873857.778757602</c:v>
                </c:pt>
                <c:pt idx="2">
                  <c:v>15962269.743298801</c:v>
                </c:pt>
                <c:pt idx="3">
                  <c:v>7468947.7861118503</c:v>
                </c:pt>
                <c:pt idx="4" formatCode="0.0000000000">
                  <c:v>60225.449696486903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A-4041-A945-A98050577D79}"/>
            </c:ext>
          </c:extLst>
        </c:ser>
        <c:ser>
          <c:idx val="5"/>
          <c:order val="5"/>
          <c:tx>
            <c:strRef>
              <c:f>Production!$A$198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Production!$B$198:$F$198</c:f>
              <c:numCache>
                <c:formatCode>0.000000000000000E+00</c:formatCode>
                <c:ptCount val="5"/>
                <c:pt idx="0">
                  <c:v>27371956.615759399</c:v>
                </c:pt>
                <c:pt idx="1">
                  <c:v>42788171.272738501</c:v>
                </c:pt>
                <c:pt idx="2">
                  <c:v>16015126.087612599</c:v>
                </c:pt>
                <c:pt idx="3">
                  <c:v>7115984.2882644199</c:v>
                </c:pt>
                <c:pt idx="4" formatCode="0.0000000000">
                  <c:v>70141.8155749867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09D-AC5E-A353905F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99920"/>
        <c:axId val="1850900400"/>
      </c:barChart>
      <c:catAx>
        <c:axId val="1850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900400"/>
        <c:crosses val="autoZero"/>
        <c:auto val="1"/>
        <c:lblAlgn val="ctr"/>
        <c:lblOffset val="100"/>
        <c:noMultiLvlLbl val="0"/>
      </c:catAx>
      <c:valAx>
        <c:axId val="18509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50899920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Energy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Capacity!$B$40:$H$40</c15:sqref>
                  </c15:fullRef>
                </c:ext>
              </c:extLst>
              <c:f>Capacity!$G$40:$H$40</c:f>
              <c:numCache>
                <c:formatCode>0.00000000000</c:formatCode>
                <c:ptCount val="2"/>
                <c:pt idx="0" formatCode="0.000000000000">
                  <c:v>184.997809807924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E3A-99FF-2F04193576D4}"/>
            </c:ext>
          </c:extLst>
        </c:ser>
        <c:ser>
          <c:idx val="1"/>
          <c:order val="1"/>
          <c:tx>
            <c:strRef>
              <c:f>Capacity!$A$41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Capacity!$B$41:$H$41</c15:sqref>
                  </c15:fullRef>
                </c:ext>
              </c:extLst>
              <c:f>Capacity!$G$41:$H$41</c:f>
              <c:numCache>
                <c:formatCode>0.00000000000</c:formatCode>
                <c:ptCount val="2"/>
                <c:pt idx="0" formatCode="0.000000000000">
                  <c:v>349.20906613837701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E3A-99FF-2F04193576D4}"/>
            </c:ext>
          </c:extLst>
        </c:ser>
        <c:ser>
          <c:idx val="2"/>
          <c:order val="2"/>
          <c:tx>
            <c:strRef>
              <c:f>Capacity!$A$42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Capacity!$B$42:$H$42</c15:sqref>
                  </c15:fullRef>
                </c:ext>
              </c:extLst>
              <c:f>Capacity!$G$42:$H$42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E3A-99FF-2F04193576D4}"/>
            </c:ext>
          </c:extLst>
        </c:ser>
        <c:ser>
          <c:idx val="3"/>
          <c:order val="3"/>
          <c:tx>
            <c:strRef>
              <c:f>Capacity!$A$43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Capacity!$B$43:$H$43</c15:sqref>
                  </c15:fullRef>
                </c:ext>
              </c:extLst>
              <c:f>Capacity!$G$43:$H$43</c:f>
              <c:numCache>
                <c:formatCode>0.00000000000</c:formatCode>
                <c:ptCount val="2"/>
                <c:pt idx="0" formatCode="0.000000000000">
                  <c:v>0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E3A-99FF-2F04193576D4}"/>
            </c:ext>
          </c:extLst>
        </c:ser>
        <c:ser>
          <c:idx val="4"/>
          <c:order val="4"/>
          <c:tx>
            <c:strRef>
              <c:f>Capacity!$A$44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Capacity!$B$39:$H$39</c15:sqref>
                  </c15:fullRef>
                </c:ext>
              </c:extLst>
              <c:f>Capacity!$G$39:$H$39</c:f>
              <c:strCache>
                <c:ptCount val="2"/>
                <c:pt idx="0">
                  <c:v>Battery</c:v>
                </c:pt>
                <c:pt idx="1">
                  <c:v>Hydrogen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Capacity!$B$44:$H$44</c15:sqref>
                  </c15:fullRef>
                </c:ext>
              </c:extLst>
              <c:f>Capacity!$G$44:$H$44</c:f>
              <c:numCache>
                <c:formatCode>0.00000000000</c:formatCode>
                <c:ptCount val="2"/>
                <c:pt idx="0" formatCode="0.000000000000">
                  <c:v>769.44309103266505</c:v>
                </c:pt>
                <c:pt idx="1" formatCode="0.00000000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E3A-99FF-2F041935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02303"/>
        <c:axId val="186408063"/>
      </c:barChart>
      <c:catAx>
        <c:axId val="1864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8063"/>
        <c:crosses val="autoZero"/>
        <c:auto val="1"/>
        <c:lblAlgn val="ctr"/>
        <c:lblOffset val="100"/>
        <c:noMultiLvlLbl val="0"/>
      </c:catAx>
      <c:valAx>
        <c:axId val="18640806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capacity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640230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Production!$B$220:$F$220</c:f>
              <c:numCache>
                <c:formatCode>0.000000000000000E+00</c:formatCode>
                <c:ptCount val="5"/>
                <c:pt idx="0">
                  <c:v>27012831.624965999</c:v>
                </c:pt>
                <c:pt idx="1">
                  <c:v>44225747.2159959</c:v>
                </c:pt>
                <c:pt idx="2">
                  <c:v>16649712.623085801</c:v>
                </c:pt>
                <c:pt idx="3">
                  <c:v>5302335.3742505396</c:v>
                </c:pt>
                <c:pt idx="4" formatCode="0.0000000000">
                  <c:v>96349.339160242394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B-4EDB-9A26-2A0249FD2836}"/>
            </c:ext>
          </c:extLst>
        </c:ser>
        <c:ser>
          <c:idx val="1"/>
          <c:order val="1"/>
          <c:tx>
            <c:strRef>
              <c:f>Production!$A$226</c:f>
              <c:strCache>
                <c:ptCount val="1"/>
                <c:pt idx="0">
                  <c:v>TCS-BM,C1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Production!$B$226:$F$226</c:f>
              <c:numCache>
                <c:formatCode>0.000000000000000E+00</c:formatCode>
                <c:ptCount val="5"/>
                <c:pt idx="0">
                  <c:v>26997346.152724601</c:v>
                </c:pt>
                <c:pt idx="1">
                  <c:v>44555240.034958899</c:v>
                </c:pt>
                <c:pt idx="2">
                  <c:v>16672464.869597601</c:v>
                </c:pt>
                <c:pt idx="3">
                  <c:v>4964677.3629986597</c:v>
                </c:pt>
                <c:pt idx="4" formatCode="0.0000000000">
                  <c:v>85015.217895841401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B-4EDB-9A26-2A0249FD2836}"/>
            </c:ext>
          </c:extLst>
        </c:ser>
        <c:ser>
          <c:idx val="2"/>
          <c:order val="2"/>
          <c:tx>
            <c:strRef>
              <c:f>Production!$A$230</c:f>
              <c:strCache>
                <c:ptCount val="1"/>
                <c:pt idx="0">
                  <c:v>TCS-BM,C2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Production!$B$230:$F$230</c:f>
              <c:numCache>
                <c:formatCode>0.000000000000000E+00</c:formatCode>
                <c:ptCount val="5"/>
                <c:pt idx="0">
                  <c:v>26794265.287229199</c:v>
                </c:pt>
                <c:pt idx="1">
                  <c:v>44291538.625240304</c:v>
                </c:pt>
                <c:pt idx="2">
                  <c:v>16583042.674902201</c:v>
                </c:pt>
                <c:pt idx="3">
                  <c:v>5216754.62946185</c:v>
                </c:pt>
                <c:pt idx="4" formatCode="0.0000000000">
                  <c:v>74885.849464197003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B-4EDB-9A26-2A0249FD2836}"/>
            </c:ext>
          </c:extLst>
        </c:ser>
        <c:ser>
          <c:idx val="3"/>
          <c:order val="3"/>
          <c:tx>
            <c:strRef>
              <c:f>Production!$A$234</c:f>
              <c:strCache>
                <c:ptCount val="1"/>
                <c:pt idx="0">
                  <c:v>TCS-BM,C3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Production!$B$234:$F$234</c:f>
              <c:numCache>
                <c:formatCode>0.000000000000000E+00</c:formatCode>
                <c:ptCount val="5"/>
                <c:pt idx="0">
                  <c:v>26865478.361406699</c:v>
                </c:pt>
                <c:pt idx="1">
                  <c:v>44278247.862046398</c:v>
                </c:pt>
                <c:pt idx="2">
                  <c:v>16552287.4119041</c:v>
                </c:pt>
                <c:pt idx="3">
                  <c:v>5233917.3643005304</c:v>
                </c:pt>
                <c:pt idx="4" formatCode="0.0000000000">
                  <c:v>84651.816083961996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B-4EDB-9A26-2A0249FD2836}"/>
            </c:ext>
          </c:extLst>
        </c:ser>
        <c:ser>
          <c:idx val="4"/>
          <c:order val="4"/>
          <c:tx>
            <c:strRef>
              <c:f>Production!$A$238</c:f>
              <c:strCache>
                <c:ptCount val="1"/>
                <c:pt idx="0">
                  <c:v>TCS-BM,C4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Production!$B$238:$F$238</c:f>
              <c:numCache>
                <c:formatCode>0.000000000000000E+00</c:formatCode>
                <c:ptCount val="5"/>
                <c:pt idx="0">
                  <c:v>26927508.709830001</c:v>
                </c:pt>
                <c:pt idx="1">
                  <c:v>44200080.891056903</c:v>
                </c:pt>
                <c:pt idx="2">
                  <c:v>16516267.861233899</c:v>
                </c:pt>
                <c:pt idx="3">
                  <c:v>5211600.7007998601</c:v>
                </c:pt>
                <c:pt idx="4" formatCode="0.0000000000">
                  <c:v>93784.771716145595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B-4EDB-9A26-2A0249FD2836}"/>
            </c:ext>
          </c:extLst>
        </c:ser>
        <c:ser>
          <c:idx val="5"/>
          <c:order val="5"/>
          <c:tx>
            <c:strRef>
              <c:f>Production!$A$224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Production!$B$224:$F$224</c:f>
              <c:numCache>
                <c:formatCode>0.000000000000000E+00</c:formatCode>
                <c:ptCount val="5"/>
                <c:pt idx="0">
                  <c:v>27052773.105820101</c:v>
                </c:pt>
                <c:pt idx="1">
                  <c:v>43660270.489411302</c:v>
                </c:pt>
                <c:pt idx="2">
                  <c:v>16577703.8529556</c:v>
                </c:pt>
                <c:pt idx="3">
                  <c:v>5402572.9884205703</c:v>
                </c:pt>
                <c:pt idx="4" formatCode="0.0000000000">
                  <c:v>73046.933390910795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E44-9008-88FCF598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79888"/>
        <c:axId val="223767408"/>
      </c:barChart>
      <c:catAx>
        <c:axId val="2237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67408"/>
        <c:crosses val="autoZero"/>
        <c:auto val="1"/>
        <c:lblAlgn val="ctr"/>
        <c:lblOffset val="100"/>
        <c:noMultiLvlLbl val="0"/>
      </c:catAx>
      <c:valAx>
        <c:axId val="2237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77988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Production!$A$220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Production!$B$220:$F$220</c:f>
              <c:numCache>
                <c:formatCode>0.000000000000000E+00</c:formatCode>
                <c:ptCount val="5"/>
                <c:pt idx="0">
                  <c:v>27012831.624965999</c:v>
                </c:pt>
                <c:pt idx="1">
                  <c:v>44225747.2159959</c:v>
                </c:pt>
                <c:pt idx="2">
                  <c:v>16649712.623085801</c:v>
                </c:pt>
                <c:pt idx="3">
                  <c:v>5302335.3742505396</c:v>
                </c:pt>
                <c:pt idx="4" formatCode="0.0000000000">
                  <c:v>96349.339160242394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D-47CE-AA78-692FC1126196}"/>
            </c:ext>
          </c:extLst>
        </c:ser>
        <c:ser>
          <c:idx val="1"/>
          <c:order val="1"/>
          <c:tx>
            <c:strRef>
              <c:f>Production!$A$227</c:f>
              <c:strCache>
                <c:ptCount val="1"/>
                <c:pt idx="0">
                  <c:v>TCS-TYNDP,C1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Production!$B$227:$F$227</c:f>
              <c:numCache>
                <c:formatCode>0.000000000000000E+00</c:formatCode>
                <c:ptCount val="5"/>
                <c:pt idx="0">
                  <c:v>26177687.7407647</c:v>
                </c:pt>
                <c:pt idx="1">
                  <c:v>42316286.658921801</c:v>
                </c:pt>
                <c:pt idx="2">
                  <c:v>15559191.953913899</c:v>
                </c:pt>
                <c:pt idx="3">
                  <c:v>6773685.56005402</c:v>
                </c:pt>
                <c:pt idx="4" formatCode="0.0000000000">
                  <c:v>30374.206220969401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D-47CE-AA78-692FC1126196}"/>
            </c:ext>
          </c:extLst>
        </c:ser>
        <c:ser>
          <c:idx val="2"/>
          <c:order val="2"/>
          <c:tx>
            <c:strRef>
              <c:f>Production!$A$231</c:f>
              <c:strCache>
                <c:ptCount val="1"/>
                <c:pt idx="0">
                  <c:v>TCS-TYNDP,C2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Production!$B$231:$F$231</c:f>
              <c:numCache>
                <c:formatCode>0.000000000000000E+00</c:formatCode>
                <c:ptCount val="5"/>
                <c:pt idx="0">
                  <c:v>26660781.088357601</c:v>
                </c:pt>
                <c:pt idx="1">
                  <c:v>43191157.16883</c:v>
                </c:pt>
                <c:pt idx="2">
                  <c:v>16432436.981290599</c:v>
                </c:pt>
                <c:pt idx="3">
                  <c:v>6099851.20578718</c:v>
                </c:pt>
                <c:pt idx="4" formatCode="0.0000000000">
                  <c:v>45486.845725655199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D-47CE-AA78-692FC1126196}"/>
            </c:ext>
          </c:extLst>
        </c:ser>
        <c:ser>
          <c:idx val="3"/>
          <c:order val="3"/>
          <c:tx>
            <c:strRef>
              <c:f>Production!$A$235</c:f>
              <c:strCache>
                <c:ptCount val="1"/>
                <c:pt idx="0">
                  <c:v>TCS-TYNDP,C3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Production!$B$235:$F$235</c:f>
              <c:numCache>
                <c:formatCode>0.000000000000000E+00</c:formatCode>
                <c:ptCount val="5"/>
                <c:pt idx="0">
                  <c:v>26818945.197673999</c:v>
                </c:pt>
                <c:pt idx="1">
                  <c:v>43507914.866411</c:v>
                </c:pt>
                <c:pt idx="2">
                  <c:v>16401533.948811701</c:v>
                </c:pt>
                <c:pt idx="3">
                  <c:v>6067214.5841693198</c:v>
                </c:pt>
                <c:pt idx="4" formatCode="0.0000000000">
                  <c:v>55369.748293875302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D-47CE-AA78-692FC1126196}"/>
            </c:ext>
          </c:extLst>
        </c:ser>
        <c:ser>
          <c:idx val="4"/>
          <c:order val="4"/>
          <c:tx>
            <c:strRef>
              <c:f>Production!$A$239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Production!$B$219:$F$219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Production!$B$239:$F$239</c:f>
              <c:numCache>
                <c:formatCode>0.000000000000000E+00</c:formatCode>
                <c:ptCount val="5"/>
                <c:pt idx="0">
                  <c:v>27161908.719391201</c:v>
                </c:pt>
                <c:pt idx="1">
                  <c:v>43467901.715731002</c:v>
                </c:pt>
                <c:pt idx="2">
                  <c:v>16465256.866596</c:v>
                </c:pt>
                <c:pt idx="3">
                  <c:v>5955247.37905306</c:v>
                </c:pt>
                <c:pt idx="4" formatCode="0.0000000000">
                  <c:v>61564.949224654702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D-47CE-AA78-692FC1126196}"/>
            </c:ext>
          </c:extLst>
        </c:ser>
        <c:ser>
          <c:idx val="5"/>
          <c:order val="5"/>
          <c:tx>
            <c:strRef>
              <c:f>Production!$A$224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Production!$B$224:$F$224</c:f>
              <c:numCache>
                <c:formatCode>0.000000000000000E+00</c:formatCode>
                <c:ptCount val="5"/>
                <c:pt idx="0">
                  <c:v>27052773.105820101</c:v>
                </c:pt>
                <c:pt idx="1">
                  <c:v>43660270.489411302</c:v>
                </c:pt>
                <c:pt idx="2">
                  <c:v>16577703.8529556</c:v>
                </c:pt>
                <c:pt idx="3">
                  <c:v>5402572.9884205703</c:v>
                </c:pt>
                <c:pt idx="4" formatCode="0.0000000000">
                  <c:v>73046.933390910795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B-4F17-A2D9-93B97480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15888"/>
        <c:axId val="223803888"/>
      </c:barChart>
      <c:catAx>
        <c:axId val="2238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03888"/>
        <c:crosses val="autoZero"/>
        <c:auto val="1"/>
        <c:lblAlgn val="ctr"/>
        <c:lblOffset val="100"/>
        <c:noMultiLvlLbl val="0"/>
      </c:catAx>
      <c:valAx>
        <c:axId val="223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23815888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Reference case with Norway - Electricity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Production!$A$251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Production!$B$251:$F$251</c:f>
              <c:numCache>
                <c:formatCode>0.000000000000000E+00</c:formatCode>
                <c:ptCount val="5"/>
                <c:pt idx="0">
                  <c:v>33044425.729858201</c:v>
                </c:pt>
                <c:pt idx="1">
                  <c:v>39676871.843639903</c:v>
                </c:pt>
                <c:pt idx="2">
                  <c:v>15773069.2901971</c:v>
                </c:pt>
                <c:pt idx="3">
                  <c:v>6838863.3178741196</c:v>
                </c:pt>
                <c:pt idx="4" formatCode="0.0000000000">
                  <c:v>644801.80857427197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3DD-BED8-B7368B80AACE}"/>
            </c:ext>
          </c:extLst>
        </c:ser>
        <c:ser>
          <c:idx val="1"/>
          <c:order val="1"/>
          <c:tx>
            <c:strRef>
              <c:f>Production!$A$253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Production!$B$253:$F$253</c:f>
              <c:numCache>
                <c:formatCode>0.000000000000000E+00</c:formatCode>
                <c:ptCount val="5"/>
                <c:pt idx="0">
                  <c:v>32694567.551377598</c:v>
                </c:pt>
                <c:pt idx="1">
                  <c:v>37869933.393069498</c:v>
                </c:pt>
                <c:pt idx="2">
                  <c:v>14991841.696851701</c:v>
                </c:pt>
                <c:pt idx="3">
                  <c:v>7197184.8475374803</c:v>
                </c:pt>
                <c:pt idx="4" formatCode="0.0000000000">
                  <c:v>612611.63196616399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3DD-BED8-B7368B80AACE}"/>
            </c:ext>
          </c:extLst>
        </c:ser>
        <c:ser>
          <c:idx val="2"/>
          <c:order val="2"/>
          <c:tx>
            <c:strRef>
              <c:f>Production!$A$258</c:f>
              <c:strCache>
                <c:ptCount val="1"/>
                <c:pt idx="0">
                  <c:v>TCS-TYNDP,C4</c:v>
                </c:pt>
              </c:strCache>
            </c:strRef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Production!$B$250:$F$250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Production!$B$258:$F$258</c:f>
              <c:numCache>
                <c:formatCode>0.000000000000000E+00</c:formatCode>
                <c:ptCount val="5"/>
                <c:pt idx="0">
                  <c:v>33008352.2332233</c:v>
                </c:pt>
                <c:pt idx="1">
                  <c:v>39311428.970024802</c:v>
                </c:pt>
                <c:pt idx="2">
                  <c:v>15599123.123592099</c:v>
                </c:pt>
                <c:pt idx="3">
                  <c:v>6660110.30108805</c:v>
                </c:pt>
                <c:pt idx="4" formatCode="0.0000000000">
                  <c:v>581979.19948673097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5-43DD-BED8-B7368B80AACE}"/>
            </c:ext>
          </c:extLst>
        </c:ser>
        <c:ser>
          <c:idx val="3"/>
          <c:order val="3"/>
          <c:tx>
            <c:strRef>
              <c:f>Production!$A$255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Production!$B$255:$F$255</c:f>
              <c:numCache>
                <c:formatCode>0.000000000000000E+00</c:formatCode>
                <c:ptCount val="5"/>
                <c:pt idx="0">
                  <c:v>32993627.0785475</c:v>
                </c:pt>
                <c:pt idx="1">
                  <c:v>39353235.273497403</c:v>
                </c:pt>
                <c:pt idx="2">
                  <c:v>15620172.036454899</c:v>
                </c:pt>
                <c:pt idx="3">
                  <c:v>6659874.7387462696</c:v>
                </c:pt>
                <c:pt idx="4" formatCode="0.0000000000">
                  <c:v>577215.97140891396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5-43DD-BED8-B7368B80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339871"/>
        <c:axId val="768348031"/>
      </c:barChart>
      <c:catAx>
        <c:axId val="7683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48031"/>
        <c:crosses val="autoZero"/>
        <c:auto val="1"/>
        <c:lblAlgn val="ctr"/>
        <c:lblOffset val="100"/>
        <c:noMultiLvlLbl val="0"/>
      </c:catAx>
      <c:valAx>
        <c:axId val="768348031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Electricity production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68339871"/>
        <c:crosses val="autoZero"/>
        <c:crossBetween val="between"/>
        <c:majorUnit val="10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="1"/>
              <a:t>Reference case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Cost!$B$6:$F$6</c:f>
              <c:numCache>
                <c:formatCode>0.000000000000000E+00</c:formatCode>
                <c:ptCount val="5"/>
                <c:pt idx="0">
                  <c:v>3491107523.2154799</c:v>
                </c:pt>
                <c:pt idx="1">
                  <c:v>894595945.80013001</c:v>
                </c:pt>
                <c:pt idx="2">
                  <c:v>2288558836.5434299</c:v>
                </c:pt>
                <c:pt idx="3">
                  <c:v>-984808973.819067</c:v>
                </c:pt>
                <c:pt idx="4">
                  <c:v>-1355014767.15137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3-4604-9628-14328F53AF09}"/>
            </c:ext>
          </c:extLst>
        </c:ser>
        <c:ser>
          <c:idx val="1"/>
          <c:order val="1"/>
          <c:tx>
            <c:strRef>
              <c:f>Cost!$A$7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Cost!$B$7:$F$7</c:f>
              <c:numCache>
                <c:formatCode>0.000000000000000E+00</c:formatCode>
                <c:ptCount val="5"/>
                <c:pt idx="0">
                  <c:v>3493639768.5374799</c:v>
                </c:pt>
                <c:pt idx="1">
                  <c:v>859229553.56682003</c:v>
                </c:pt>
                <c:pt idx="2">
                  <c:v>2314055846.9577098</c:v>
                </c:pt>
                <c:pt idx="3">
                  <c:v>-963775924.35875702</c:v>
                </c:pt>
                <c:pt idx="4">
                  <c:v>-1402577214.25207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3-4604-9628-14328F53AF09}"/>
            </c:ext>
          </c:extLst>
        </c:ser>
        <c:ser>
          <c:idx val="2"/>
          <c:order val="2"/>
          <c:tx>
            <c:strRef>
              <c:f>Cost!$A$8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Cost!$B$8:$F$8</c:f>
              <c:numCache>
                <c:formatCode>0.000000000000000E+00</c:formatCode>
                <c:ptCount val="5"/>
                <c:pt idx="0">
                  <c:v>3424035496.7315602</c:v>
                </c:pt>
                <c:pt idx="1">
                  <c:v>917130780.36733603</c:v>
                </c:pt>
                <c:pt idx="2">
                  <c:v>2255262198.3204098</c:v>
                </c:pt>
                <c:pt idx="3">
                  <c:v>-941563050.70892</c:v>
                </c:pt>
                <c:pt idx="4">
                  <c:v>-1309720284.60216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3-4604-9628-14328F53AF09}"/>
            </c:ext>
          </c:extLst>
        </c:ser>
        <c:ser>
          <c:idx val="3"/>
          <c:order val="3"/>
          <c:tx>
            <c:strRef>
              <c:f>Cost!$A$9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Cost!$B$9:$F$9</c:f>
              <c:numCache>
                <c:formatCode>0.000000000000000E+00</c:formatCode>
                <c:ptCount val="5"/>
                <c:pt idx="0">
                  <c:v>3555090294.2774901</c:v>
                </c:pt>
                <c:pt idx="1">
                  <c:v>899357298.94932497</c:v>
                </c:pt>
                <c:pt idx="2">
                  <c:v>2227454747.27704</c:v>
                </c:pt>
                <c:pt idx="3">
                  <c:v>-983335318.84200597</c:v>
                </c:pt>
                <c:pt idx="4">
                  <c:v>-1347430958.7725501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3-4604-9628-14328F53AF09}"/>
            </c:ext>
          </c:extLst>
        </c:ser>
        <c:ser>
          <c:idx val="5"/>
          <c:order val="4"/>
          <c:tx>
            <c:strRef>
              <c:f>Cost!$A$10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Cost!$B$5:$F$5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Cost!$B$10:$F$10</c:f>
              <c:numCache>
                <c:formatCode>0.000000000000000E+00</c:formatCode>
                <c:ptCount val="5"/>
                <c:pt idx="0">
                  <c:v>3477448487.2396102</c:v>
                </c:pt>
                <c:pt idx="1">
                  <c:v>872210194.66676795</c:v>
                </c:pt>
                <c:pt idx="2">
                  <c:v>2309031582.56986</c:v>
                </c:pt>
                <c:pt idx="3">
                  <c:v>-961451597.05037498</c:v>
                </c:pt>
                <c:pt idx="4">
                  <c:v>-1359387823.08129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53-4604-9628-14328F53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44735"/>
        <c:axId val="253531775"/>
      </c:barChart>
      <c:catAx>
        <c:axId val="25354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31775"/>
        <c:crosses val="autoZero"/>
        <c:auto val="1"/>
        <c:lblAlgn val="ctr"/>
        <c:lblOffset val="100"/>
        <c:noMultiLvlLbl val="0"/>
      </c:catAx>
      <c:valAx>
        <c:axId val="253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b="1"/>
                  <a:t>Cost</a:t>
                </a:r>
                <a:r>
                  <a:rPr lang="nl-BE" b="1" baseline="0"/>
                  <a:t> (bn </a:t>
                </a:r>
                <a:r>
                  <a:rPr lang="nl-BE" b="1"/>
                  <a:t>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3544735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Cost!$B$18:$F$18</c:f>
              <c:numCache>
                <c:formatCode>0.000000000000000E+00</c:formatCode>
                <c:ptCount val="5"/>
                <c:pt idx="0">
                  <c:v>3195412426.3431401</c:v>
                </c:pt>
                <c:pt idx="1">
                  <c:v>674290616.36045301</c:v>
                </c:pt>
                <c:pt idx="2">
                  <c:v>2756417712.29599</c:v>
                </c:pt>
                <c:pt idx="3">
                  <c:v>-914921715.63135099</c:v>
                </c:pt>
                <c:pt idx="4">
                  <c:v>-1588480935.5021501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9-406E-A78F-F60EEED76A0E}"/>
            </c:ext>
          </c:extLst>
        </c:ser>
        <c:ser>
          <c:idx val="1"/>
          <c:order val="1"/>
          <c:tx>
            <c:strRef>
              <c:f>Cost!$A$19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Cost!$B$19:$F$19</c:f>
              <c:numCache>
                <c:formatCode>0.000000000000000E+00</c:formatCode>
                <c:ptCount val="5"/>
                <c:pt idx="0">
                  <c:v>3198753671.9527102</c:v>
                </c:pt>
                <c:pt idx="1">
                  <c:v>655804349.19097698</c:v>
                </c:pt>
                <c:pt idx="2">
                  <c:v>2764505997.3010302</c:v>
                </c:pt>
                <c:pt idx="3">
                  <c:v>-891875759.86769605</c:v>
                </c:pt>
                <c:pt idx="4">
                  <c:v>-1655002936.3394699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9-406E-A78F-F60EEED76A0E}"/>
            </c:ext>
          </c:extLst>
        </c:ser>
        <c:ser>
          <c:idx val="2"/>
          <c:order val="2"/>
          <c:tx>
            <c:strRef>
              <c:f>Cost!$A$20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Cost!$B$20:$F$20</c:f>
              <c:numCache>
                <c:formatCode>0.000000000000000E+00</c:formatCode>
                <c:ptCount val="5"/>
                <c:pt idx="0">
                  <c:v>3295431200.7500401</c:v>
                </c:pt>
                <c:pt idx="1">
                  <c:v>818856377.759794</c:v>
                </c:pt>
                <c:pt idx="2">
                  <c:v>2384137276.6568499</c:v>
                </c:pt>
                <c:pt idx="3">
                  <c:v>-866916877.84710598</c:v>
                </c:pt>
                <c:pt idx="4">
                  <c:v>-1372586609.9828999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9-406E-A78F-F60EEED76A0E}"/>
            </c:ext>
          </c:extLst>
        </c:ser>
        <c:ser>
          <c:idx val="3"/>
          <c:order val="3"/>
          <c:tx>
            <c:strRef>
              <c:f>Cost!$A$21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Cost!$B$21:$F$21</c:f>
              <c:numCache>
                <c:formatCode>0.000000000000000E+00</c:formatCode>
                <c:ptCount val="5"/>
                <c:pt idx="0">
                  <c:v>3452244529.0061698</c:v>
                </c:pt>
                <c:pt idx="1">
                  <c:v>808999824.97301102</c:v>
                </c:pt>
                <c:pt idx="2">
                  <c:v>2336723325.7224202</c:v>
                </c:pt>
                <c:pt idx="3">
                  <c:v>-936997389.39565897</c:v>
                </c:pt>
                <c:pt idx="4">
                  <c:v>-1443697119.9735999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9-406E-A78F-F60EEED76A0E}"/>
            </c:ext>
          </c:extLst>
        </c:ser>
        <c:ser>
          <c:idx val="5"/>
          <c:order val="4"/>
          <c:tx>
            <c:strRef>
              <c:f>Cost!$A$22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Cost!$B$17:$F$17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Cost!$B$22:$F$22</c:f>
              <c:numCache>
                <c:formatCode>0.000000000000000E+00</c:formatCode>
                <c:ptCount val="5"/>
                <c:pt idx="0">
                  <c:v>3171599108.0416398</c:v>
                </c:pt>
                <c:pt idx="1">
                  <c:v>694252584.959252</c:v>
                </c:pt>
                <c:pt idx="2">
                  <c:v>2745297696.3747201</c:v>
                </c:pt>
                <c:pt idx="3">
                  <c:v>-901648831.10159194</c:v>
                </c:pt>
                <c:pt idx="4">
                  <c:v>-1594700365.5745201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79-406E-A78F-F60EEED7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18272"/>
        <c:axId val="379507712"/>
      </c:barChart>
      <c:catAx>
        <c:axId val="3795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07712"/>
        <c:crosses val="autoZero"/>
        <c:auto val="1"/>
        <c:lblAlgn val="ctr"/>
        <c:lblOffset val="100"/>
        <c:noMultiLvlLbl val="0"/>
      </c:catAx>
      <c:valAx>
        <c:axId val="379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1827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Cost!$A$29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Cost!$B$29:$F$29</c:f>
              <c:numCache>
                <c:formatCode>0.000000000000000E+00</c:formatCode>
                <c:ptCount val="5"/>
                <c:pt idx="0">
                  <c:v>3203607872.9021001</c:v>
                </c:pt>
                <c:pt idx="1">
                  <c:v>635453519.62836397</c:v>
                </c:pt>
                <c:pt idx="2">
                  <c:v>2778447351.3219199</c:v>
                </c:pt>
                <c:pt idx="3">
                  <c:v>-904572201.18442595</c:v>
                </c:pt>
                <c:pt idx="4">
                  <c:v>-1609060061.8831601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4E8C-B644-59D7E9D61CC3}"/>
            </c:ext>
          </c:extLst>
        </c:ser>
        <c:ser>
          <c:idx val="1"/>
          <c:order val="1"/>
          <c:tx>
            <c:strRef>
              <c:f>Cost!$A$30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Cost!$B$30:$F$30</c:f>
              <c:numCache>
                <c:formatCode>0.000000000000000E+00</c:formatCode>
                <c:ptCount val="5"/>
                <c:pt idx="0">
                  <c:v>3203896384.4938998</c:v>
                </c:pt>
                <c:pt idx="1">
                  <c:v>616909502.58278596</c:v>
                </c:pt>
                <c:pt idx="2">
                  <c:v>2797570151.4524698</c:v>
                </c:pt>
                <c:pt idx="3">
                  <c:v>-888049596.99934995</c:v>
                </c:pt>
                <c:pt idx="4">
                  <c:v>-1700737539.6461101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E-4E8C-B644-59D7E9D61CC3}"/>
            </c:ext>
          </c:extLst>
        </c:ser>
        <c:ser>
          <c:idx val="2"/>
          <c:order val="2"/>
          <c:tx>
            <c:strRef>
              <c:f>Cost!$A$31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Cost!$B$31:$F$31</c:f>
              <c:numCache>
                <c:formatCode>0.000000000000000E+00</c:formatCode>
                <c:ptCount val="5"/>
                <c:pt idx="0">
                  <c:v>3216913524.39329</c:v>
                </c:pt>
                <c:pt idx="1">
                  <c:v>754710977.73532701</c:v>
                </c:pt>
                <c:pt idx="2">
                  <c:v>2455779631.4435401</c:v>
                </c:pt>
                <c:pt idx="3">
                  <c:v>-844603962.44703305</c:v>
                </c:pt>
                <c:pt idx="4">
                  <c:v>-1385481854.8455501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E-4E8C-B644-59D7E9D61CC3}"/>
            </c:ext>
          </c:extLst>
        </c:ser>
        <c:ser>
          <c:idx val="3"/>
          <c:order val="3"/>
          <c:tx>
            <c:strRef>
              <c:f>Cost!$A$32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Cost!$B$32:$F$32</c:f>
              <c:numCache>
                <c:formatCode>0.000000000000000E+00</c:formatCode>
                <c:ptCount val="5"/>
                <c:pt idx="0">
                  <c:v>3424843306.0157299</c:v>
                </c:pt>
                <c:pt idx="1">
                  <c:v>767391148.84258795</c:v>
                </c:pt>
                <c:pt idx="2">
                  <c:v>2381126993.9130101</c:v>
                </c:pt>
                <c:pt idx="3">
                  <c:v>-897963102.08879697</c:v>
                </c:pt>
                <c:pt idx="4">
                  <c:v>-1411316809.73702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E-4E8C-B644-59D7E9D61CC3}"/>
            </c:ext>
          </c:extLst>
        </c:ser>
        <c:ser>
          <c:idx val="4"/>
          <c:order val="4"/>
          <c:tx>
            <c:strRef>
              <c:f>Cost!$A$33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Cost!$B$28:$F$28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Cost!$B$33:$F$33</c:f>
              <c:numCache>
                <c:formatCode>0.000000000000000E+00</c:formatCode>
                <c:ptCount val="5"/>
                <c:pt idx="0">
                  <c:v>3173720332.2604699</c:v>
                </c:pt>
                <c:pt idx="1">
                  <c:v>647392975.45658696</c:v>
                </c:pt>
                <c:pt idx="2">
                  <c:v>2777648804.4252701</c:v>
                </c:pt>
                <c:pt idx="3">
                  <c:v>-889150065.96439302</c:v>
                </c:pt>
                <c:pt idx="4">
                  <c:v>-1615701916.7976899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E-4E8C-B644-59D7E9D6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59232"/>
        <c:axId val="379436672"/>
      </c:barChart>
      <c:catAx>
        <c:axId val="3794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6672"/>
        <c:crosses val="autoZero"/>
        <c:auto val="1"/>
        <c:lblAlgn val="ctr"/>
        <c:lblOffset val="100"/>
        <c:noMultiLvlLbl val="0"/>
      </c:catAx>
      <c:valAx>
        <c:axId val="3794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592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Cost!$A$40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Cost!$B$40:$F$40</c:f>
              <c:numCache>
                <c:formatCode>0.000000000000000E+00</c:formatCode>
                <c:ptCount val="5"/>
                <c:pt idx="0">
                  <c:v>3209114501.5234299</c:v>
                </c:pt>
                <c:pt idx="1">
                  <c:v>591338792.32440901</c:v>
                </c:pt>
                <c:pt idx="2">
                  <c:v>2820235543.39639</c:v>
                </c:pt>
                <c:pt idx="3">
                  <c:v>-904336464.52390206</c:v>
                </c:pt>
                <c:pt idx="4">
                  <c:v>-1656834512.01156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9-44FC-80B3-D3182C4053AF}"/>
            </c:ext>
          </c:extLst>
        </c:ser>
        <c:ser>
          <c:idx val="1"/>
          <c:order val="1"/>
          <c:tx>
            <c:strRef>
              <c:f>Cost!$A$41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Cost!$B$41:$F$41</c:f>
              <c:numCache>
                <c:formatCode>0.000000000000000E+00</c:formatCode>
                <c:ptCount val="5"/>
                <c:pt idx="0">
                  <c:v>3207369756.7083602</c:v>
                </c:pt>
                <c:pt idx="1">
                  <c:v>572778201.34402704</c:v>
                </c:pt>
                <c:pt idx="2">
                  <c:v>2838362009.4962201</c:v>
                </c:pt>
                <c:pt idx="3">
                  <c:v>-885221015.247316</c:v>
                </c:pt>
                <c:pt idx="4">
                  <c:v>-1743431258.87975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9-44FC-80B3-D3182C4053AF}"/>
            </c:ext>
          </c:extLst>
        </c:ser>
        <c:ser>
          <c:idx val="2"/>
          <c:order val="2"/>
          <c:tx>
            <c:strRef>
              <c:f>Cost!$A$42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Cost!$B$42:$F$42</c:f>
              <c:numCache>
                <c:formatCode>0.000000000000000E+00</c:formatCode>
                <c:ptCount val="5"/>
                <c:pt idx="0">
                  <c:v>3181759980.1555099</c:v>
                </c:pt>
                <c:pt idx="1">
                  <c:v>743720049.72022402</c:v>
                </c:pt>
                <c:pt idx="2">
                  <c:v>2518448659.51929</c:v>
                </c:pt>
                <c:pt idx="3">
                  <c:v>-826632787.18192601</c:v>
                </c:pt>
                <c:pt idx="4">
                  <c:v>-1408554217.5959799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9-44FC-80B3-D3182C4053AF}"/>
            </c:ext>
          </c:extLst>
        </c:ser>
        <c:ser>
          <c:idx val="3"/>
          <c:order val="3"/>
          <c:tx>
            <c:strRef>
              <c:f>Cost!$A$43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Cost!$B$43:$F$43</c:f>
              <c:numCache>
                <c:formatCode>0.000000000000000E+00</c:formatCode>
                <c:ptCount val="5"/>
                <c:pt idx="0">
                  <c:v>3428594707.7953701</c:v>
                </c:pt>
                <c:pt idx="1">
                  <c:v>716971449.80444205</c:v>
                </c:pt>
                <c:pt idx="2">
                  <c:v>2412606480.40028</c:v>
                </c:pt>
                <c:pt idx="3">
                  <c:v>-878704912.70614195</c:v>
                </c:pt>
                <c:pt idx="4">
                  <c:v>-1477577433.6850901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9-44FC-80B3-D3182C4053AF}"/>
            </c:ext>
          </c:extLst>
        </c:ser>
        <c:ser>
          <c:idx val="4"/>
          <c:order val="4"/>
          <c:tx>
            <c:strRef>
              <c:f>Cost!$A$44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Cost!$B$39:$F$39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Cost!$B$44:$F$44</c:f>
              <c:numCache>
                <c:formatCode>0.000000000000000E+00</c:formatCode>
                <c:ptCount val="5"/>
                <c:pt idx="0">
                  <c:v>3178999230.2690902</c:v>
                </c:pt>
                <c:pt idx="1">
                  <c:v>600800976.65244901</c:v>
                </c:pt>
                <c:pt idx="2">
                  <c:v>2813133357.0434699</c:v>
                </c:pt>
                <c:pt idx="3">
                  <c:v>-885461333.26212704</c:v>
                </c:pt>
                <c:pt idx="4">
                  <c:v>-1661632287.99736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9-44FC-80B3-D3182C40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33312"/>
        <c:axId val="379446752"/>
      </c:barChart>
      <c:catAx>
        <c:axId val="3794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46752"/>
        <c:crosses val="autoZero"/>
        <c:auto val="1"/>
        <c:lblAlgn val="ctr"/>
        <c:lblOffset val="100"/>
        <c:noMultiLvlLbl val="0"/>
      </c:catAx>
      <c:valAx>
        <c:axId val="379446752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331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Cost!$B$51:$F$51</c:f>
              <c:numCache>
                <c:formatCode>0.000000000000000E+00</c:formatCode>
                <c:ptCount val="5"/>
                <c:pt idx="0">
                  <c:v>3216985518.2968001</c:v>
                </c:pt>
                <c:pt idx="1">
                  <c:v>558062114.88791096</c:v>
                </c:pt>
                <c:pt idx="2">
                  <c:v>2824970788.5799599</c:v>
                </c:pt>
                <c:pt idx="3">
                  <c:v>-881251876.92813802</c:v>
                </c:pt>
                <c:pt idx="4">
                  <c:v>-1670903654.38416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D17-891B-FC25B15749F0}"/>
            </c:ext>
          </c:extLst>
        </c:ser>
        <c:ser>
          <c:idx val="1"/>
          <c:order val="1"/>
          <c:tx>
            <c:strRef>
              <c:f>Cost!$A$52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Cost!$B$52:$F$52</c:f>
              <c:numCache>
                <c:formatCode>0.000000000000000E+00</c:formatCode>
                <c:ptCount val="5"/>
                <c:pt idx="0">
                  <c:v>3216898401.14678</c:v>
                </c:pt>
                <c:pt idx="1">
                  <c:v>540639720.26037204</c:v>
                </c:pt>
                <c:pt idx="2">
                  <c:v>2848419159.6944699</c:v>
                </c:pt>
                <c:pt idx="3">
                  <c:v>-867101991.80822897</c:v>
                </c:pt>
                <c:pt idx="4">
                  <c:v>-1763534250.9276299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D17-891B-FC25B15749F0}"/>
            </c:ext>
          </c:extLst>
        </c:ser>
        <c:ser>
          <c:idx val="2"/>
          <c:order val="2"/>
          <c:tx>
            <c:strRef>
              <c:f>Cost!$A$53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Cost!$B$53:$F$53</c:f>
              <c:numCache>
                <c:formatCode>0.000000000000000E+00</c:formatCode>
                <c:ptCount val="5"/>
                <c:pt idx="0">
                  <c:v>3108364303.7265</c:v>
                </c:pt>
                <c:pt idx="1">
                  <c:v>703674804.90523803</c:v>
                </c:pt>
                <c:pt idx="2">
                  <c:v>2664418963.8621402</c:v>
                </c:pt>
                <c:pt idx="3">
                  <c:v>-833209808.19611096</c:v>
                </c:pt>
                <c:pt idx="4">
                  <c:v>-1498518113.55405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5-4D17-891B-FC25B15749F0}"/>
            </c:ext>
          </c:extLst>
        </c:ser>
        <c:ser>
          <c:idx val="3"/>
          <c:order val="3"/>
          <c:tx>
            <c:strRef>
              <c:f>Cost!$A$54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Cost!$B$54:$F$54</c:f>
              <c:numCache>
                <c:formatCode>0.000000000000000E+00</c:formatCode>
                <c:ptCount val="5"/>
                <c:pt idx="0">
                  <c:v>3243225877.6614699</c:v>
                </c:pt>
                <c:pt idx="1">
                  <c:v>610342366.00782001</c:v>
                </c:pt>
                <c:pt idx="2">
                  <c:v>2747727962.4719501</c:v>
                </c:pt>
                <c:pt idx="3">
                  <c:v>-888596950.01380706</c:v>
                </c:pt>
                <c:pt idx="4">
                  <c:v>-1624908941.6415501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5-4D17-891B-FC25B15749F0}"/>
            </c:ext>
          </c:extLst>
        </c:ser>
        <c:ser>
          <c:idx val="4"/>
          <c:order val="4"/>
          <c:tx>
            <c:strRef>
              <c:f>Cost!$A$55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Cost!$B$50:$F$50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Cost!$B$55:$F$55</c:f>
              <c:numCache>
                <c:formatCode>0.000000000000000E+00</c:formatCode>
                <c:ptCount val="5"/>
                <c:pt idx="0">
                  <c:v>3182846512.9180999</c:v>
                </c:pt>
                <c:pt idx="1">
                  <c:v>566157158.50690496</c:v>
                </c:pt>
                <c:pt idx="2">
                  <c:v>2823383277.1725898</c:v>
                </c:pt>
                <c:pt idx="3">
                  <c:v>-863324710.09068096</c:v>
                </c:pt>
                <c:pt idx="4">
                  <c:v>-1677504694.1015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5-4D17-891B-FC25B157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34752"/>
        <c:axId val="379442432"/>
      </c:barChart>
      <c:catAx>
        <c:axId val="3794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42432"/>
        <c:crosses val="autoZero"/>
        <c:auto val="1"/>
        <c:lblAlgn val="ctr"/>
        <c:lblOffset val="100"/>
        <c:noMultiLvlLbl val="0"/>
      </c:catAx>
      <c:valAx>
        <c:axId val="379442432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3475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Cost!$A$62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Cost!$B$62:$F$62</c:f>
              <c:numCache>
                <c:formatCode>0.000000000000000E+00</c:formatCode>
                <c:ptCount val="5"/>
                <c:pt idx="0">
                  <c:v>3414677984.2925801</c:v>
                </c:pt>
                <c:pt idx="1">
                  <c:v>861700999.06384206</c:v>
                </c:pt>
                <c:pt idx="2">
                  <c:v>2292706087.4934802</c:v>
                </c:pt>
                <c:pt idx="3">
                  <c:v>-957237840.98579204</c:v>
                </c:pt>
                <c:pt idx="4">
                  <c:v>-1374477308.6326599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7-490C-BD14-4700E2B183F7}"/>
            </c:ext>
          </c:extLst>
        </c:ser>
        <c:ser>
          <c:idx val="1"/>
          <c:order val="1"/>
          <c:tx>
            <c:strRef>
              <c:f>Cost!$A$63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Cost!$B$63:$F$63</c:f>
              <c:numCache>
                <c:formatCode>0.000000000000000E+00</c:formatCode>
                <c:ptCount val="5"/>
                <c:pt idx="0">
                  <c:v>3419533812.0379</c:v>
                </c:pt>
                <c:pt idx="1">
                  <c:v>830006687.40212798</c:v>
                </c:pt>
                <c:pt idx="2">
                  <c:v>2327216181.13378</c:v>
                </c:pt>
                <c:pt idx="3">
                  <c:v>-929567519.58346701</c:v>
                </c:pt>
                <c:pt idx="4">
                  <c:v>-1438098748.55316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7-490C-BD14-4700E2B183F7}"/>
            </c:ext>
          </c:extLst>
        </c:ser>
        <c:ser>
          <c:idx val="2"/>
          <c:order val="2"/>
          <c:tx>
            <c:strRef>
              <c:f>Cost!$A$64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Cost!$B$64:$F$64</c:f>
              <c:numCache>
                <c:formatCode>0.000000000000000E+00</c:formatCode>
                <c:ptCount val="5"/>
                <c:pt idx="0">
                  <c:v>3385417028.3108902</c:v>
                </c:pt>
                <c:pt idx="1">
                  <c:v>901262473.98922098</c:v>
                </c:pt>
                <c:pt idx="2">
                  <c:v>2296989851.8523002</c:v>
                </c:pt>
                <c:pt idx="3">
                  <c:v>-928719377.14078999</c:v>
                </c:pt>
                <c:pt idx="4">
                  <c:v>-1325332697.81581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7-490C-BD14-4700E2B183F7}"/>
            </c:ext>
          </c:extLst>
        </c:ser>
        <c:ser>
          <c:idx val="3"/>
          <c:order val="3"/>
          <c:tx>
            <c:strRef>
              <c:f>Cost!$A$65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Cost!$B$65:$F$65</c:f>
              <c:numCache>
                <c:formatCode>0.000000000000000E+00</c:formatCode>
                <c:ptCount val="5"/>
                <c:pt idx="0">
                  <c:v>3531328040.5713902</c:v>
                </c:pt>
                <c:pt idx="1">
                  <c:v>877764803.30647898</c:v>
                </c:pt>
                <c:pt idx="2">
                  <c:v>2238084181.9061399</c:v>
                </c:pt>
                <c:pt idx="3">
                  <c:v>-957047300.56984997</c:v>
                </c:pt>
                <c:pt idx="4">
                  <c:v>-1359574821.9379399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67-490C-BD14-4700E2B183F7}"/>
            </c:ext>
          </c:extLst>
        </c:ser>
        <c:ser>
          <c:idx val="4"/>
          <c:order val="4"/>
          <c:tx>
            <c:strRef>
              <c:f>Cost!$A$66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Cost!$B$61:$F$61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Cost!$B$66:$F$66</c:f>
              <c:numCache>
                <c:formatCode>0.000000000000000E+00</c:formatCode>
                <c:ptCount val="5"/>
                <c:pt idx="0">
                  <c:v>3400890919.4920301</c:v>
                </c:pt>
                <c:pt idx="1">
                  <c:v>853997658.94587195</c:v>
                </c:pt>
                <c:pt idx="2">
                  <c:v>2366684834.4921799</c:v>
                </c:pt>
                <c:pt idx="3">
                  <c:v>-934960286.96640301</c:v>
                </c:pt>
                <c:pt idx="4">
                  <c:v>-1379777634.6670301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67-490C-BD14-4700E2B1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77952"/>
        <c:axId val="379460672"/>
      </c:barChart>
      <c:catAx>
        <c:axId val="3794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60672"/>
        <c:crosses val="autoZero"/>
        <c:auto val="1"/>
        <c:lblAlgn val="ctr"/>
        <c:lblOffset val="100"/>
        <c:noMultiLvlLbl val="0"/>
      </c:catAx>
      <c:valAx>
        <c:axId val="3794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7795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Cost!$A$73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Cost!$B$73:$F$73</c:f>
              <c:numCache>
                <c:formatCode>0.000000000000000E+00</c:formatCode>
                <c:ptCount val="5"/>
                <c:pt idx="0">
                  <c:v>3387117945.3864398</c:v>
                </c:pt>
                <c:pt idx="1">
                  <c:v>837520345.03417397</c:v>
                </c:pt>
                <c:pt idx="2">
                  <c:v>2366924241.66504</c:v>
                </c:pt>
                <c:pt idx="3">
                  <c:v>-953415459.94117296</c:v>
                </c:pt>
                <c:pt idx="4">
                  <c:v>-1395973096.00419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B-4F7C-8967-F165392E3A8F}"/>
            </c:ext>
          </c:extLst>
        </c:ser>
        <c:ser>
          <c:idx val="1"/>
          <c:order val="1"/>
          <c:tx>
            <c:strRef>
              <c:f>Cost!$A$74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Cost!$B$74:$F$74</c:f>
              <c:numCache>
                <c:formatCode>0.000000000000000E+00</c:formatCode>
                <c:ptCount val="5"/>
                <c:pt idx="0">
                  <c:v>3394361955.0889502</c:v>
                </c:pt>
                <c:pt idx="1">
                  <c:v>802681700.96369398</c:v>
                </c:pt>
                <c:pt idx="2">
                  <c:v>2368650284.9179001</c:v>
                </c:pt>
                <c:pt idx="3">
                  <c:v>-927348233.86264098</c:v>
                </c:pt>
                <c:pt idx="4">
                  <c:v>-1488246393.9586401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B-4F7C-8967-F165392E3A8F}"/>
            </c:ext>
          </c:extLst>
        </c:ser>
        <c:ser>
          <c:idx val="2"/>
          <c:order val="2"/>
          <c:tx>
            <c:strRef>
              <c:f>Cost!$A$75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Cost!$B$75:$F$75</c:f>
              <c:numCache>
                <c:formatCode>0.000000000000000E+00</c:formatCode>
                <c:ptCount val="5"/>
                <c:pt idx="0">
                  <c:v>3362028112.5205898</c:v>
                </c:pt>
                <c:pt idx="1">
                  <c:v>868220954.66665399</c:v>
                </c:pt>
                <c:pt idx="2">
                  <c:v>2306114769.9831901</c:v>
                </c:pt>
                <c:pt idx="3">
                  <c:v>-927787709.62850904</c:v>
                </c:pt>
                <c:pt idx="4">
                  <c:v>-1345763546.16486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B-4F7C-8967-F165392E3A8F}"/>
            </c:ext>
          </c:extLst>
        </c:ser>
        <c:ser>
          <c:idx val="3"/>
          <c:order val="3"/>
          <c:tx>
            <c:strRef>
              <c:f>Cost!$A$76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Cost!$B$76:$F$76</c:f>
              <c:numCache>
                <c:formatCode>0.000000000000000E+00</c:formatCode>
                <c:ptCount val="5"/>
                <c:pt idx="0">
                  <c:v>3541850367.1887498</c:v>
                </c:pt>
                <c:pt idx="1">
                  <c:v>856790750.94174302</c:v>
                </c:pt>
                <c:pt idx="2">
                  <c:v>2238103780.4189301</c:v>
                </c:pt>
                <c:pt idx="3">
                  <c:v>-955803531.80068302</c:v>
                </c:pt>
                <c:pt idx="4">
                  <c:v>-1380221878.1714201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B-4F7C-8967-F165392E3A8F}"/>
            </c:ext>
          </c:extLst>
        </c:ser>
        <c:ser>
          <c:idx val="4"/>
          <c:order val="4"/>
          <c:tx>
            <c:strRef>
              <c:f>Cost!$A$77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Cost!$B$72:$F$72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Cost!$B$77:$F$77</c:f>
              <c:numCache>
                <c:formatCode>0.000000000000000E+00</c:formatCode>
                <c:ptCount val="5"/>
                <c:pt idx="0">
                  <c:v>3376412236.3915901</c:v>
                </c:pt>
                <c:pt idx="1">
                  <c:v>826418954.23076403</c:v>
                </c:pt>
                <c:pt idx="2">
                  <c:v>2377589956.7118201</c:v>
                </c:pt>
                <c:pt idx="3">
                  <c:v>-931069082.97254896</c:v>
                </c:pt>
                <c:pt idx="4">
                  <c:v>-1413884882.7480299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B-4F7C-8967-F165392E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33632"/>
        <c:axId val="379527392"/>
      </c:barChart>
      <c:catAx>
        <c:axId val="3795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27392"/>
        <c:crosses val="autoZero"/>
        <c:auto val="1"/>
        <c:lblAlgn val="ctr"/>
        <c:lblOffset val="100"/>
        <c:noMultiLvlLbl val="0"/>
      </c:catAx>
      <c:valAx>
        <c:axId val="3795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53363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1.4 - Power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Capacity!$A$51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Capacity!$B$51:$F$51</c:f>
              <c:numCache>
                <c:formatCode>0.00000000000</c:formatCode>
                <c:ptCount val="5"/>
                <c:pt idx="0" formatCode="0.000000000000">
                  <c:v>6473.4571707503901</c:v>
                </c:pt>
                <c:pt idx="1">
                  <c:v>16606.974309720601</c:v>
                </c:pt>
                <c:pt idx="2">
                  <c:v>17017.619421925501</c:v>
                </c:pt>
                <c:pt idx="3" formatCode="0.000000000000">
                  <c:v>2331.6316633133101</c:v>
                </c:pt>
                <c:pt idx="4" formatCode="0.000000000000">
                  <c:v>1300.6226248870901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7-4C39-A979-7E0FB7A45C89}"/>
            </c:ext>
          </c:extLst>
        </c:ser>
        <c:ser>
          <c:idx val="1"/>
          <c:order val="1"/>
          <c:tx>
            <c:strRef>
              <c:f>Capacity!$A$52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Capacity!$B$52:$F$52</c:f>
              <c:numCache>
                <c:formatCode>0.00000000000</c:formatCode>
                <c:ptCount val="5"/>
                <c:pt idx="0" formatCode="0.000000000000">
                  <c:v>6525.4670402474003</c:v>
                </c:pt>
                <c:pt idx="1">
                  <c:v>16517.5391087223</c:v>
                </c:pt>
                <c:pt idx="2">
                  <c:v>17071.4239952235</c:v>
                </c:pt>
                <c:pt idx="3" formatCode="0.000000000000">
                  <c:v>2353.69537375135</c:v>
                </c:pt>
                <c:pt idx="4" formatCode="0.000000000000">
                  <c:v>1208.70162849538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7-4C39-A979-7E0FB7A45C89}"/>
            </c:ext>
          </c:extLst>
        </c:ser>
        <c:ser>
          <c:idx val="2"/>
          <c:order val="2"/>
          <c:tx>
            <c:strRef>
              <c:f>Capacity!$A$53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Capacity!$B$53:$F$53</c:f>
              <c:numCache>
                <c:formatCode>0.00000000000</c:formatCode>
                <c:ptCount val="5"/>
                <c:pt idx="0" formatCode="0.000000000000">
                  <c:v>6608.7297187149297</c:v>
                </c:pt>
                <c:pt idx="1">
                  <c:v>15508.9173119929</c:v>
                </c:pt>
                <c:pt idx="2">
                  <c:v>15966.644542142199</c:v>
                </c:pt>
                <c:pt idx="3" formatCode="0.000000000000">
                  <c:v>3246.32215886732</c:v>
                </c:pt>
                <c:pt idx="4" formatCode="0.000000000000">
                  <c:v>138.741574760882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7-4C39-A979-7E0FB7A45C89}"/>
            </c:ext>
          </c:extLst>
        </c:ser>
        <c:ser>
          <c:idx val="3"/>
          <c:order val="3"/>
          <c:tx>
            <c:strRef>
              <c:f>Capacity!$A$54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Capacity!$B$54:$F$54</c:f>
              <c:numCache>
                <c:formatCode>0.00000000000</c:formatCode>
                <c:ptCount val="5"/>
                <c:pt idx="0" formatCode="0.000000000000">
                  <c:v>6604.2664720259299</c:v>
                </c:pt>
                <c:pt idx="1">
                  <c:v>16502.3405289037</c:v>
                </c:pt>
                <c:pt idx="2">
                  <c:v>17583.6175170428</c:v>
                </c:pt>
                <c:pt idx="3" formatCode="0.000000000000">
                  <c:v>2752.3034333154501</c:v>
                </c:pt>
                <c:pt idx="4" formatCode="0.000000000000">
                  <c:v>494.67591809602999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7-4C39-A979-7E0FB7A45C89}"/>
            </c:ext>
          </c:extLst>
        </c:ser>
        <c:ser>
          <c:idx val="4"/>
          <c:order val="4"/>
          <c:tx>
            <c:strRef>
              <c:f>Capacity!$A$55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Capacity!$B$50:$F$50</c:f>
              <c:strCache>
                <c:ptCount val="5"/>
                <c:pt idx="0">
                  <c:v>w_off</c:v>
                </c:pt>
                <c:pt idx="1">
                  <c:v>w_on</c:v>
                </c:pt>
                <c:pt idx="2">
                  <c:v>PV</c:v>
                </c:pt>
                <c:pt idx="3">
                  <c:v>CCGT</c:v>
                </c:pt>
                <c:pt idx="4">
                  <c:v>OCGT</c:v>
                </c:pt>
              </c:strCache>
            </c:strRef>
          </c:cat>
          <c:val>
            <c:numRef>
              <c:f>Capacity!$B$55:$F$55</c:f>
              <c:numCache>
                <c:formatCode>0.00000000000</c:formatCode>
                <c:ptCount val="5"/>
                <c:pt idx="0" formatCode="0.000000000000">
                  <c:v>6485.6994868234997</c:v>
                </c:pt>
                <c:pt idx="1">
                  <c:v>16244.9457699914</c:v>
                </c:pt>
                <c:pt idx="2">
                  <c:v>17020.4668350137</c:v>
                </c:pt>
                <c:pt idx="3" formatCode="0.000000000000">
                  <c:v>2508.1033112391101</c:v>
                </c:pt>
                <c:pt idx="4" formatCode="0.000000000000">
                  <c:v>890.22144888375396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7-4C39-A979-7E0FB7A4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7951"/>
        <c:axId val="47111791"/>
      </c:barChart>
      <c:catAx>
        <c:axId val="471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11791"/>
        <c:crosses val="autoZero"/>
        <c:auto val="1"/>
        <c:lblAlgn val="ctr"/>
        <c:lblOffset val="100"/>
        <c:noMultiLvlLbl val="0"/>
      </c:catAx>
      <c:valAx>
        <c:axId val="47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capacity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07951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Cost!$A$84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Cost!$B$84:$F$84</c:f>
              <c:numCache>
                <c:formatCode>0.000000000000000E+00</c:formatCode>
                <c:ptCount val="5"/>
                <c:pt idx="0">
                  <c:v>3287916399.65587</c:v>
                </c:pt>
                <c:pt idx="1">
                  <c:v>766986940.80766594</c:v>
                </c:pt>
                <c:pt idx="2">
                  <c:v>2474081604.7413402</c:v>
                </c:pt>
                <c:pt idx="3">
                  <c:v>-941026598.29989398</c:v>
                </c:pt>
                <c:pt idx="4">
                  <c:v>-1442724567.89446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4-4A04-BCB6-DB3C980624C7}"/>
            </c:ext>
          </c:extLst>
        </c:ser>
        <c:ser>
          <c:idx val="1"/>
          <c:order val="1"/>
          <c:tx>
            <c:strRef>
              <c:f>Cost!$A$85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Cost!$B$85:$F$85</c:f>
              <c:numCache>
                <c:formatCode>0.000000000000000E+00</c:formatCode>
                <c:ptCount val="5"/>
                <c:pt idx="0">
                  <c:v>3294808221.3091602</c:v>
                </c:pt>
                <c:pt idx="1">
                  <c:v>733104922.41554499</c:v>
                </c:pt>
                <c:pt idx="2">
                  <c:v>2501672127.02913</c:v>
                </c:pt>
                <c:pt idx="3">
                  <c:v>-916579830.27901697</c:v>
                </c:pt>
                <c:pt idx="4">
                  <c:v>-1549081227.4401801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4-4A04-BCB6-DB3C980624C7}"/>
            </c:ext>
          </c:extLst>
        </c:ser>
        <c:ser>
          <c:idx val="2"/>
          <c:order val="2"/>
          <c:tx>
            <c:strRef>
              <c:f>Cost!$A$86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Cost!$B$86:$F$86</c:f>
              <c:numCache>
                <c:formatCode>0.000000000000000E+00</c:formatCode>
                <c:ptCount val="5"/>
                <c:pt idx="0">
                  <c:v>3344603751.2168198</c:v>
                </c:pt>
                <c:pt idx="1">
                  <c:v>832554884.88294101</c:v>
                </c:pt>
                <c:pt idx="2">
                  <c:v>2352172620.9253302</c:v>
                </c:pt>
                <c:pt idx="3">
                  <c:v>-922999378.52659404</c:v>
                </c:pt>
                <c:pt idx="4">
                  <c:v>-1329774607.2281001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4-4A04-BCB6-DB3C980624C7}"/>
            </c:ext>
          </c:extLst>
        </c:ser>
        <c:ser>
          <c:idx val="3"/>
          <c:order val="3"/>
          <c:tx>
            <c:strRef>
              <c:f>Cost!$A$87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Cost!$B$87:$F$87</c:f>
              <c:numCache>
                <c:formatCode>0.000000000000000E+00</c:formatCode>
                <c:ptCount val="5"/>
                <c:pt idx="0">
                  <c:v>3555297568.2195601</c:v>
                </c:pt>
                <c:pt idx="1">
                  <c:v>828315259.94848394</c:v>
                </c:pt>
                <c:pt idx="2">
                  <c:v>2258342948.3796802</c:v>
                </c:pt>
                <c:pt idx="3">
                  <c:v>-939817658.80371296</c:v>
                </c:pt>
                <c:pt idx="4">
                  <c:v>-1406683995.2121401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4-4A04-BCB6-DB3C980624C7}"/>
            </c:ext>
          </c:extLst>
        </c:ser>
        <c:ser>
          <c:idx val="4"/>
          <c:order val="4"/>
          <c:tx>
            <c:strRef>
              <c:f>Cost!$A$88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Cost!$B$83:$F$83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Cost!$B$88:$F$88</c:f>
              <c:numCache>
                <c:formatCode>0.000000000000000E+00</c:formatCode>
                <c:ptCount val="5"/>
                <c:pt idx="0">
                  <c:v>3271553013.0784898</c:v>
                </c:pt>
                <c:pt idx="1">
                  <c:v>752920228.82464695</c:v>
                </c:pt>
                <c:pt idx="2">
                  <c:v>2478392275.9637599</c:v>
                </c:pt>
                <c:pt idx="3">
                  <c:v>-919180872.65061295</c:v>
                </c:pt>
                <c:pt idx="4">
                  <c:v>-1449189427.2764001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4-4A04-BCB6-DB3C9806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94272"/>
        <c:axId val="379499552"/>
      </c:barChart>
      <c:catAx>
        <c:axId val="3794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99552"/>
        <c:crosses val="autoZero"/>
        <c:auto val="1"/>
        <c:lblAlgn val="ctr"/>
        <c:lblOffset val="100"/>
        <c:noMultiLvlLbl val="0"/>
      </c:catAx>
      <c:valAx>
        <c:axId val="379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949427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2.4 -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Cost!$A$95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Cost!$B$95:$F$95</c:f>
              <c:numCache>
                <c:formatCode>0.000000000000000E+00</c:formatCode>
                <c:ptCount val="5"/>
                <c:pt idx="0">
                  <c:v>3226510343.3165898</c:v>
                </c:pt>
                <c:pt idx="1">
                  <c:v>735849868.06121099</c:v>
                </c:pt>
                <c:pt idx="2">
                  <c:v>2653701685.5731101</c:v>
                </c:pt>
                <c:pt idx="3">
                  <c:v>-933411003.84460199</c:v>
                </c:pt>
                <c:pt idx="4">
                  <c:v>-1530079518.0287099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C02-B714-6F1E5E549C38}"/>
            </c:ext>
          </c:extLst>
        </c:ser>
        <c:ser>
          <c:idx val="1"/>
          <c:order val="1"/>
          <c:tx>
            <c:strRef>
              <c:f>Cost!$A$96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Cost!$B$96:$F$96</c:f>
              <c:numCache>
                <c:formatCode>0.000000000000000E+00</c:formatCode>
                <c:ptCount val="5"/>
                <c:pt idx="0">
                  <c:v>3237409716.8115802</c:v>
                </c:pt>
                <c:pt idx="1">
                  <c:v>702726585.13156796</c:v>
                </c:pt>
                <c:pt idx="2">
                  <c:v>2656706729.82512</c:v>
                </c:pt>
                <c:pt idx="3">
                  <c:v>-905957407.30812097</c:v>
                </c:pt>
                <c:pt idx="4">
                  <c:v>-1669357956.5618601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C02-B714-6F1E5E549C38}"/>
            </c:ext>
          </c:extLst>
        </c:ser>
        <c:ser>
          <c:idx val="2"/>
          <c:order val="2"/>
          <c:tx>
            <c:strRef>
              <c:f>Cost!$A$97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Cost!$B$97:$F$97</c:f>
              <c:numCache>
                <c:formatCode>0.000000000000000E+00</c:formatCode>
                <c:ptCount val="5"/>
                <c:pt idx="0">
                  <c:v>3308154777.33322</c:v>
                </c:pt>
                <c:pt idx="1">
                  <c:v>814416304.49562001</c:v>
                </c:pt>
                <c:pt idx="2">
                  <c:v>2357713150.0520401</c:v>
                </c:pt>
                <c:pt idx="3">
                  <c:v>-894792542.75423002</c:v>
                </c:pt>
                <c:pt idx="4">
                  <c:v>-1364824141.39905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C02-B714-6F1E5E549C38}"/>
            </c:ext>
          </c:extLst>
        </c:ser>
        <c:ser>
          <c:idx val="3"/>
          <c:order val="3"/>
          <c:tx>
            <c:strRef>
              <c:f>Cost!$A$98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Cost!$B$98:$F$98</c:f>
              <c:numCache>
                <c:formatCode>0.000000000000000E+00</c:formatCode>
                <c:ptCount val="5"/>
                <c:pt idx="0">
                  <c:v>3460408191.7063198</c:v>
                </c:pt>
                <c:pt idx="1">
                  <c:v>777334769.00397301</c:v>
                </c:pt>
                <c:pt idx="2">
                  <c:v>2350304417.8927999</c:v>
                </c:pt>
                <c:pt idx="3">
                  <c:v>-938597307.18492997</c:v>
                </c:pt>
                <c:pt idx="4">
                  <c:v>-1384206386.0639701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C02-B714-6F1E5E549C38}"/>
            </c:ext>
          </c:extLst>
        </c:ser>
        <c:ser>
          <c:idx val="4"/>
          <c:order val="4"/>
          <c:tx>
            <c:strRef>
              <c:f>Cost!$A$99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Cost!$B$94:$F$94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Cost!$B$99:$F$99</c:f>
              <c:numCache>
                <c:formatCode>0.000000000000000E+00</c:formatCode>
                <c:ptCount val="5"/>
                <c:pt idx="0">
                  <c:v>3210519144.5862398</c:v>
                </c:pt>
                <c:pt idx="1">
                  <c:v>718270740.56755805</c:v>
                </c:pt>
                <c:pt idx="2">
                  <c:v>2660834798.2519598</c:v>
                </c:pt>
                <c:pt idx="3">
                  <c:v>-910581472.657408</c:v>
                </c:pt>
                <c:pt idx="4">
                  <c:v>-1550932285.7323599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C02-B714-6F1E5E54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02480"/>
        <c:axId val="491002000"/>
      </c:barChart>
      <c:catAx>
        <c:axId val="4910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1002000"/>
        <c:crosses val="autoZero"/>
        <c:auto val="1"/>
        <c:lblAlgn val="ctr"/>
        <c:lblOffset val="100"/>
        <c:noMultiLvlLbl val="0"/>
      </c:catAx>
      <c:valAx>
        <c:axId val="491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100248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Cost!$A$106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Cost!$B$106:$F$106</c:f>
              <c:numCache>
                <c:formatCode>0.000000000000000E+00</c:formatCode>
                <c:ptCount val="5"/>
                <c:pt idx="0">
                  <c:v>3488493663.5061598</c:v>
                </c:pt>
                <c:pt idx="1">
                  <c:v>907915724.16829801</c:v>
                </c:pt>
                <c:pt idx="2">
                  <c:v>2286480538.7803202</c:v>
                </c:pt>
                <c:pt idx="3">
                  <c:v>-993679298.786026</c:v>
                </c:pt>
                <c:pt idx="4">
                  <c:v>-1355363043.4879601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D-40A7-B67E-9A3D72C34B40}"/>
            </c:ext>
          </c:extLst>
        </c:ser>
        <c:ser>
          <c:idx val="1"/>
          <c:order val="1"/>
          <c:tx>
            <c:strRef>
              <c:f>Cost!$A$107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Cost!$B$107:$F$107</c:f>
              <c:numCache>
                <c:formatCode>0.000000000000000E+00</c:formatCode>
                <c:ptCount val="5"/>
                <c:pt idx="0">
                  <c:v>3493053212.8840799</c:v>
                </c:pt>
                <c:pt idx="1">
                  <c:v>858754114.26994205</c:v>
                </c:pt>
                <c:pt idx="2">
                  <c:v>2263834081.9047599</c:v>
                </c:pt>
                <c:pt idx="3">
                  <c:v>-944373678.30448306</c:v>
                </c:pt>
                <c:pt idx="4">
                  <c:v>-1408566450.2734699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D-40A7-B67E-9A3D72C34B40}"/>
            </c:ext>
          </c:extLst>
        </c:ser>
        <c:ser>
          <c:idx val="2"/>
          <c:order val="2"/>
          <c:tx>
            <c:strRef>
              <c:f>Cost!$A$108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Cost!$B$108:$F$108</c:f>
              <c:numCache>
                <c:formatCode>0.000000000000000E+00</c:formatCode>
                <c:ptCount val="5"/>
                <c:pt idx="0">
                  <c:v>3422408040.125</c:v>
                </c:pt>
                <c:pt idx="1">
                  <c:v>915064000.08118296</c:v>
                </c:pt>
                <c:pt idx="2">
                  <c:v>2217809990.7726402</c:v>
                </c:pt>
                <c:pt idx="3">
                  <c:v>-925821390.74118495</c:v>
                </c:pt>
                <c:pt idx="4">
                  <c:v>-1314040538.6904299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D-40A7-B67E-9A3D72C34B40}"/>
            </c:ext>
          </c:extLst>
        </c:ser>
        <c:ser>
          <c:idx val="3"/>
          <c:order val="3"/>
          <c:tx>
            <c:strRef>
              <c:f>Cost!$A$109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Cost!$B$109:$F$109</c:f>
              <c:numCache>
                <c:formatCode>0.000000000000000E+00</c:formatCode>
                <c:ptCount val="5"/>
                <c:pt idx="0">
                  <c:v>3570563518.4647698</c:v>
                </c:pt>
                <c:pt idx="1">
                  <c:v>897703796.46913695</c:v>
                </c:pt>
                <c:pt idx="2">
                  <c:v>2204867258.1897998</c:v>
                </c:pt>
                <c:pt idx="3">
                  <c:v>-968904853.18394196</c:v>
                </c:pt>
                <c:pt idx="4">
                  <c:v>-1346970307.2785699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D-40A7-B67E-9A3D72C34B40}"/>
            </c:ext>
          </c:extLst>
        </c:ser>
        <c:ser>
          <c:idx val="4"/>
          <c:order val="4"/>
          <c:tx>
            <c:strRef>
              <c:f>Cost!$A$110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Cost!$B$105:$F$105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Cost!$B$110:$F$110</c:f>
              <c:numCache>
                <c:formatCode>0.000000000000000E+00</c:formatCode>
                <c:ptCount val="5"/>
                <c:pt idx="0">
                  <c:v>3477550824.57618</c:v>
                </c:pt>
                <c:pt idx="1">
                  <c:v>870686818.78191197</c:v>
                </c:pt>
                <c:pt idx="2">
                  <c:v>2297507728.5556202</c:v>
                </c:pt>
                <c:pt idx="3">
                  <c:v>-961030894.90008402</c:v>
                </c:pt>
                <c:pt idx="4">
                  <c:v>-1359568243.0118699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D-40A7-B67E-9A3D72C3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56896"/>
        <c:axId val="1384643936"/>
      </c:barChart>
      <c:catAx>
        <c:axId val="13846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43936"/>
        <c:crosses val="autoZero"/>
        <c:auto val="1"/>
        <c:lblAlgn val="ctr"/>
        <c:lblOffset val="100"/>
        <c:noMultiLvlLbl val="0"/>
      </c:catAx>
      <c:valAx>
        <c:axId val="13846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8465689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Cost!$A$117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Cost!$B$117:$F$117</c:f>
              <c:numCache>
                <c:formatCode>0.000000000000000E+00</c:formatCode>
                <c:ptCount val="5"/>
                <c:pt idx="0">
                  <c:v>3470834270.06881</c:v>
                </c:pt>
                <c:pt idx="1">
                  <c:v>895329295.76380599</c:v>
                </c:pt>
                <c:pt idx="2">
                  <c:v>2287589877.98034</c:v>
                </c:pt>
                <c:pt idx="3">
                  <c:v>-988072142.92731094</c:v>
                </c:pt>
                <c:pt idx="4">
                  <c:v>-1357085770.01705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2-4E91-B53E-45704113882C}"/>
            </c:ext>
          </c:extLst>
        </c:ser>
        <c:ser>
          <c:idx val="1"/>
          <c:order val="1"/>
          <c:tx>
            <c:strRef>
              <c:f>Cost!$A$118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Cost!$B$118:$F$118</c:f>
              <c:numCache>
                <c:formatCode>0.000000000000000E+00</c:formatCode>
                <c:ptCount val="5"/>
                <c:pt idx="0">
                  <c:v>3475403954.1746302</c:v>
                </c:pt>
                <c:pt idx="1">
                  <c:v>846652074.90301299</c:v>
                </c:pt>
                <c:pt idx="2">
                  <c:v>2266183269.1244502</c:v>
                </c:pt>
                <c:pt idx="3">
                  <c:v>-937044172.85056198</c:v>
                </c:pt>
                <c:pt idx="4">
                  <c:v>-1409639557.48279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2-4E91-B53E-45704113882C}"/>
            </c:ext>
          </c:extLst>
        </c:ser>
        <c:ser>
          <c:idx val="2"/>
          <c:order val="2"/>
          <c:tx>
            <c:strRef>
              <c:f>Cost!$A$119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Cost!$B$119:$F$119</c:f>
              <c:numCache>
                <c:formatCode>0.000000000000000E+00</c:formatCode>
                <c:ptCount val="5"/>
                <c:pt idx="0">
                  <c:v>3406244799.7926002</c:v>
                </c:pt>
                <c:pt idx="1">
                  <c:v>905042738.47211206</c:v>
                </c:pt>
                <c:pt idx="2">
                  <c:v>2232353530.02143</c:v>
                </c:pt>
                <c:pt idx="3">
                  <c:v>-924339164.71296203</c:v>
                </c:pt>
                <c:pt idx="4">
                  <c:v>-1314043965.8645599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2-4E91-B53E-45704113882C}"/>
            </c:ext>
          </c:extLst>
        </c:ser>
        <c:ser>
          <c:idx val="3"/>
          <c:order val="3"/>
          <c:tx>
            <c:strRef>
              <c:f>Cost!$A$120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Cost!$B$120:$F$120</c:f>
              <c:numCache>
                <c:formatCode>0.000000000000000E+00</c:formatCode>
                <c:ptCount val="5"/>
                <c:pt idx="0">
                  <c:v>3534238699.1997199</c:v>
                </c:pt>
                <c:pt idx="1">
                  <c:v>892816422.66049397</c:v>
                </c:pt>
                <c:pt idx="2">
                  <c:v>2239235590.74264</c:v>
                </c:pt>
                <c:pt idx="3">
                  <c:v>-964610896.52281904</c:v>
                </c:pt>
                <c:pt idx="4">
                  <c:v>-1350925899.87271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2-4E91-B53E-45704113882C}"/>
            </c:ext>
          </c:extLst>
        </c:ser>
        <c:ser>
          <c:idx val="4"/>
          <c:order val="4"/>
          <c:tx>
            <c:strRef>
              <c:f>Cost!$A$121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Cost!$B$116:$F$116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Cost!$B$121:$F$121</c:f>
              <c:numCache>
                <c:formatCode>0.000000000000000E+00</c:formatCode>
                <c:ptCount val="5"/>
                <c:pt idx="0">
                  <c:v>3457765891.4855399</c:v>
                </c:pt>
                <c:pt idx="1">
                  <c:v>864378856.79438996</c:v>
                </c:pt>
                <c:pt idx="2">
                  <c:v>2299246167.2194901</c:v>
                </c:pt>
                <c:pt idx="3">
                  <c:v>-951570831.60117102</c:v>
                </c:pt>
                <c:pt idx="4">
                  <c:v>-1361831721.7992401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2-4E91-B53E-45704113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31871"/>
        <c:axId val="1378433791"/>
      </c:barChart>
      <c:catAx>
        <c:axId val="13784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8433791"/>
        <c:crosses val="autoZero"/>
        <c:auto val="1"/>
        <c:lblAlgn val="ctr"/>
        <c:lblOffset val="100"/>
        <c:noMultiLvlLbl val="0"/>
      </c:catAx>
      <c:valAx>
        <c:axId val="13784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7843187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Cost!$A$128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Cost!$B$128:$F$128</c:f>
              <c:numCache>
                <c:formatCode>0.000000000000000E+00</c:formatCode>
                <c:ptCount val="5"/>
                <c:pt idx="0">
                  <c:v>3416823421.3117399</c:v>
                </c:pt>
                <c:pt idx="1">
                  <c:v>857956156.30733097</c:v>
                </c:pt>
                <c:pt idx="2">
                  <c:v>2304332130.3917799</c:v>
                </c:pt>
                <c:pt idx="3">
                  <c:v>-965824263.501055</c:v>
                </c:pt>
                <c:pt idx="4">
                  <c:v>-1381302233.3459699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2-4158-82B8-D13E1E5FED48}"/>
            </c:ext>
          </c:extLst>
        </c:ser>
        <c:ser>
          <c:idx val="1"/>
          <c:order val="1"/>
          <c:tx>
            <c:strRef>
              <c:f>Cost!$A$129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Cost!$B$129:$F$129</c:f>
              <c:numCache>
                <c:formatCode>0.000000000000000E+00</c:formatCode>
                <c:ptCount val="5"/>
                <c:pt idx="0">
                  <c:v>3421309773.1304402</c:v>
                </c:pt>
                <c:pt idx="1">
                  <c:v>807811554.10041106</c:v>
                </c:pt>
                <c:pt idx="2">
                  <c:v>2362150110.01998</c:v>
                </c:pt>
                <c:pt idx="3">
                  <c:v>-925461934.66806495</c:v>
                </c:pt>
                <c:pt idx="4">
                  <c:v>-1443953578.37359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2-4158-82B8-D13E1E5FED48}"/>
            </c:ext>
          </c:extLst>
        </c:ser>
        <c:ser>
          <c:idx val="2"/>
          <c:order val="2"/>
          <c:tx>
            <c:strRef>
              <c:f>Cost!$A$130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Cost!$B$130:$F$130</c:f>
              <c:numCache>
                <c:formatCode>0.000000000000000E+00</c:formatCode>
                <c:ptCount val="5"/>
                <c:pt idx="0">
                  <c:v>3349335953.9850001</c:v>
                </c:pt>
                <c:pt idx="1">
                  <c:v>885144506.30910695</c:v>
                </c:pt>
                <c:pt idx="2">
                  <c:v>2291023112.59758</c:v>
                </c:pt>
                <c:pt idx="3">
                  <c:v>-912650664.67102802</c:v>
                </c:pt>
                <c:pt idx="4">
                  <c:v>-1323458170.9654901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2-4158-82B8-D13E1E5FED48}"/>
            </c:ext>
          </c:extLst>
        </c:ser>
        <c:ser>
          <c:idx val="3"/>
          <c:order val="3"/>
          <c:tx>
            <c:strRef>
              <c:f>Cost!$A$131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Cost!$B$131:$F$131</c:f>
              <c:numCache>
                <c:formatCode>0.000000000000000E+00</c:formatCode>
                <c:ptCount val="5"/>
                <c:pt idx="0">
                  <c:v>3461792347.8161802</c:v>
                </c:pt>
                <c:pt idx="1">
                  <c:v>857237103.572173</c:v>
                </c:pt>
                <c:pt idx="2">
                  <c:v>2248488071.9039402</c:v>
                </c:pt>
                <c:pt idx="3">
                  <c:v>-935569883.83977103</c:v>
                </c:pt>
                <c:pt idx="4">
                  <c:v>-1370581517.1299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2-4158-82B8-D13E1E5FED48}"/>
            </c:ext>
          </c:extLst>
        </c:ser>
        <c:ser>
          <c:idx val="4"/>
          <c:order val="4"/>
          <c:tx>
            <c:strRef>
              <c:f>Cost!$A$132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Cost!$B$127:$F$127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Cost!$B$132:$F$132</c:f>
              <c:numCache>
                <c:formatCode>0.000000000000000E+00</c:formatCode>
                <c:ptCount val="5"/>
                <c:pt idx="0">
                  <c:v>3402303622.7810702</c:v>
                </c:pt>
                <c:pt idx="1">
                  <c:v>837191036.96202195</c:v>
                </c:pt>
                <c:pt idx="2">
                  <c:v>2351633239.65697</c:v>
                </c:pt>
                <c:pt idx="3">
                  <c:v>-933407961.61927295</c:v>
                </c:pt>
                <c:pt idx="4">
                  <c:v>-1386320080.4219799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2-4158-82B8-D13E1E5F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98736"/>
        <c:axId val="1876000176"/>
      </c:barChart>
      <c:catAx>
        <c:axId val="18759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6000176"/>
        <c:crosses val="autoZero"/>
        <c:auto val="1"/>
        <c:lblAlgn val="ctr"/>
        <c:lblOffset val="100"/>
        <c:noMultiLvlLbl val="0"/>
      </c:catAx>
      <c:valAx>
        <c:axId val="18760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599873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3.4 -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Cost!$A$139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Cost!$B$139:$F$139</c:f>
              <c:numCache>
                <c:formatCode>0.000000000000000E+00</c:formatCode>
                <c:ptCount val="5"/>
                <c:pt idx="0">
                  <c:v>3208948342.5619602</c:v>
                </c:pt>
                <c:pt idx="1">
                  <c:v>669708905.78131199</c:v>
                </c:pt>
                <c:pt idx="2">
                  <c:v>2763500128.9767399</c:v>
                </c:pt>
                <c:pt idx="3">
                  <c:v>-968144333.53174496</c:v>
                </c:pt>
                <c:pt idx="4">
                  <c:v>-1592651857.2723601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C-4F09-9F1E-F2A0C446C1AB}"/>
            </c:ext>
          </c:extLst>
        </c:ser>
        <c:ser>
          <c:idx val="1"/>
          <c:order val="1"/>
          <c:tx>
            <c:strRef>
              <c:f>Cost!$A$140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Cost!$B$140:$F$140</c:f>
              <c:numCache>
                <c:formatCode>0.000000000000000E+00</c:formatCode>
                <c:ptCount val="5"/>
                <c:pt idx="0">
                  <c:v>3216707802.8063898</c:v>
                </c:pt>
                <c:pt idx="1">
                  <c:v>631801062.46051502</c:v>
                </c:pt>
                <c:pt idx="2">
                  <c:v>2791651766.1423998</c:v>
                </c:pt>
                <c:pt idx="3">
                  <c:v>-943591505.68533504</c:v>
                </c:pt>
                <c:pt idx="4">
                  <c:v>-1601612236.80794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C-4F09-9F1E-F2A0C446C1AB}"/>
            </c:ext>
          </c:extLst>
        </c:ser>
        <c:ser>
          <c:idx val="2"/>
          <c:order val="2"/>
          <c:tx>
            <c:strRef>
              <c:f>Cost!$A$141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Cost!$B$141:$F$141</c:f>
              <c:numCache>
                <c:formatCode>0.000000000000000E+00</c:formatCode>
                <c:ptCount val="5"/>
                <c:pt idx="0">
                  <c:v>3111288887.2934899</c:v>
                </c:pt>
                <c:pt idx="1">
                  <c:v>741213983.22885299</c:v>
                </c:pt>
                <c:pt idx="2">
                  <c:v>2676454210.0700598</c:v>
                </c:pt>
                <c:pt idx="3">
                  <c:v>-890754771.59932101</c:v>
                </c:pt>
                <c:pt idx="4">
                  <c:v>-1514216872.8133299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C-4F09-9F1E-F2A0C446C1AB}"/>
            </c:ext>
          </c:extLst>
        </c:ser>
        <c:ser>
          <c:idx val="3"/>
          <c:order val="3"/>
          <c:tx>
            <c:strRef>
              <c:f>Cost!$A$142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Cost!$B$142:$F$142</c:f>
              <c:numCache>
                <c:formatCode>0.000000000000000E+00</c:formatCode>
                <c:ptCount val="5"/>
                <c:pt idx="0">
                  <c:v>3264118694.3308401</c:v>
                </c:pt>
                <c:pt idx="1">
                  <c:v>631394071.63620198</c:v>
                </c:pt>
                <c:pt idx="2">
                  <c:v>2736238631.7333202</c:v>
                </c:pt>
                <c:pt idx="3">
                  <c:v>-948597740.14739001</c:v>
                </c:pt>
                <c:pt idx="4">
                  <c:v>-1650666982.4473901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4C-4F09-9F1E-F2A0C446C1AB}"/>
            </c:ext>
          </c:extLst>
        </c:ser>
        <c:ser>
          <c:idx val="4"/>
          <c:order val="4"/>
          <c:tx>
            <c:strRef>
              <c:f>Cost!$A$143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Cost!$B$138:$F$138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Cost!$B$143:$F$143</c:f>
              <c:numCache>
                <c:formatCode>0.000000000000000E+00</c:formatCode>
                <c:ptCount val="5"/>
                <c:pt idx="0">
                  <c:v>3196306358.0247698</c:v>
                </c:pt>
                <c:pt idx="1">
                  <c:v>681512424.24772096</c:v>
                </c:pt>
                <c:pt idx="2">
                  <c:v>2748969270.0817099</c:v>
                </c:pt>
                <c:pt idx="3">
                  <c:v>-957106649.14287901</c:v>
                </c:pt>
                <c:pt idx="4">
                  <c:v>-1612068201.49505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C-4F09-9F1E-F2A0C446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1152"/>
        <c:axId val="559691632"/>
      </c:barChart>
      <c:catAx>
        <c:axId val="5596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691632"/>
        <c:crosses val="autoZero"/>
        <c:auto val="1"/>
        <c:lblAlgn val="ctr"/>
        <c:lblOffset val="100"/>
        <c:noMultiLvlLbl val="0"/>
      </c:catAx>
      <c:valAx>
        <c:axId val="5596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691152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4.1 -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Cost!$A$150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Cost!$B$150:$F$150</c:f>
              <c:numCache>
                <c:formatCode>0.000000000000000E+00</c:formatCode>
                <c:ptCount val="5"/>
                <c:pt idx="0">
                  <c:v>3195406906.90941</c:v>
                </c:pt>
                <c:pt idx="1">
                  <c:v>676001711.79741395</c:v>
                </c:pt>
                <c:pt idx="2">
                  <c:v>2753537157.4068298</c:v>
                </c:pt>
                <c:pt idx="3">
                  <c:v>-913731380.15995395</c:v>
                </c:pt>
                <c:pt idx="4">
                  <c:v>-1588552343.4465001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85E-BEE6-B2B6A8F8ADDF}"/>
            </c:ext>
          </c:extLst>
        </c:ser>
        <c:ser>
          <c:idx val="1"/>
          <c:order val="1"/>
          <c:tx>
            <c:strRef>
              <c:f>Cost!$A$151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Cost!$B$151:$F$151</c:f>
              <c:numCache>
                <c:formatCode>0.000000000000000E+00</c:formatCode>
                <c:ptCount val="5"/>
                <c:pt idx="0">
                  <c:v>3199124224.3372202</c:v>
                </c:pt>
                <c:pt idx="1">
                  <c:v>654737681.49097395</c:v>
                </c:pt>
                <c:pt idx="2">
                  <c:v>2765337599.2870798</c:v>
                </c:pt>
                <c:pt idx="3">
                  <c:v>-891576137.14879704</c:v>
                </c:pt>
                <c:pt idx="4">
                  <c:v>-1676969768.3689101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B-485E-BEE6-B2B6A8F8ADDF}"/>
            </c:ext>
          </c:extLst>
        </c:ser>
        <c:ser>
          <c:idx val="2"/>
          <c:order val="2"/>
          <c:tx>
            <c:strRef>
              <c:f>Cost!$A$152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Cost!$B$152:$F$152</c:f>
              <c:numCache>
                <c:formatCode>0.000000000000000E+00</c:formatCode>
                <c:ptCount val="5"/>
                <c:pt idx="0">
                  <c:v>3282578409.7000699</c:v>
                </c:pt>
                <c:pt idx="1">
                  <c:v>818255644.71480501</c:v>
                </c:pt>
                <c:pt idx="2">
                  <c:v>2371087393.9320402</c:v>
                </c:pt>
                <c:pt idx="3">
                  <c:v>-863716968.95453095</c:v>
                </c:pt>
                <c:pt idx="4">
                  <c:v>-1371660954.80373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B-485E-BEE6-B2B6A8F8ADDF}"/>
            </c:ext>
          </c:extLst>
        </c:ser>
        <c:ser>
          <c:idx val="3"/>
          <c:order val="3"/>
          <c:tx>
            <c:strRef>
              <c:f>Cost!$A$153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Cost!$B$153:$F$153</c:f>
              <c:numCache>
                <c:formatCode>0.000000000000000E+00</c:formatCode>
                <c:ptCount val="5"/>
                <c:pt idx="0">
                  <c:v>3414972528.7008901</c:v>
                </c:pt>
                <c:pt idx="1">
                  <c:v>799468525.61728704</c:v>
                </c:pt>
                <c:pt idx="2">
                  <c:v>2344949568.28297</c:v>
                </c:pt>
                <c:pt idx="3">
                  <c:v>-919431906.78989995</c:v>
                </c:pt>
                <c:pt idx="4">
                  <c:v>-1435048951.8959401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B-485E-BEE6-B2B6A8F8ADDF}"/>
            </c:ext>
          </c:extLst>
        </c:ser>
        <c:ser>
          <c:idx val="4"/>
          <c:order val="4"/>
          <c:tx>
            <c:strRef>
              <c:f>Cost!$A$154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Cost!$B$149:$F$149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Cost!$B$154:$F$154</c:f>
              <c:numCache>
                <c:formatCode>0.000000000000000E+00</c:formatCode>
                <c:ptCount val="5"/>
                <c:pt idx="0">
                  <c:v>3171651473.8545499</c:v>
                </c:pt>
                <c:pt idx="1">
                  <c:v>693983528.26898897</c:v>
                </c:pt>
                <c:pt idx="2">
                  <c:v>2745368339.8926702</c:v>
                </c:pt>
                <c:pt idx="3">
                  <c:v>-901462113.03384197</c:v>
                </c:pt>
                <c:pt idx="4">
                  <c:v>-1594715256.1275401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B-485E-BEE6-B2B6A8F8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85919"/>
        <c:axId val="535681599"/>
      </c:barChart>
      <c:catAx>
        <c:axId val="5356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81599"/>
        <c:crosses val="autoZero"/>
        <c:auto val="1"/>
        <c:lblAlgn val="ctr"/>
        <c:lblOffset val="100"/>
        <c:noMultiLvlLbl val="0"/>
      </c:catAx>
      <c:valAx>
        <c:axId val="5356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68591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4.2 -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Cost!$A$161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Cost!$B$161:$F$161</c:f>
              <c:numCache>
                <c:formatCode>0.000000000000000E+00</c:formatCode>
                <c:ptCount val="5"/>
                <c:pt idx="0">
                  <c:v>3217371357.4732199</c:v>
                </c:pt>
                <c:pt idx="1">
                  <c:v>558662430.83922005</c:v>
                </c:pt>
                <c:pt idx="2">
                  <c:v>2824458014.6767902</c:v>
                </c:pt>
                <c:pt idx="3">
                  <c:v>-881957345.24929702</c:v>
                </c:pt>
                <c:pt idx="4">
                  <c:v>-1671939507.1124499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F-4257-B9AD-AE9701C26171}"/>
            </c:ext>
          </c:extLst>
        </c:ser>
        <c:ser>
          <c:idx val="1"/>
          <c:order val="1"/>
          <c:tx>
            <c:strRef>
              <c:f>Cost!$A$162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Cost!$B$162:$F$162</c:f>
              <c:numCache>
                <c:formatCode>0.000000000000000E+00</c:formatCode>
                <c:ptCount val="5"/>
                <c:pt idx="0">
                  <c:v>3217136504.0261898</c:v>
                </c:pt>
                <c:pt idx="1">
                  <c:v>540701977.46727502</c:v>
                </c:pt>
                <c:pt idx="2">
                  <c:v>2849804440.8791599</c:v>
                </c:pt>
                <c:pt idx="3">
                  <c:v>-868098053.42048001</c:v>
                </c:pt>
                <c:pt idx="4">
                  <c:v>-1767332886.1991799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F-4257-B9AD-AE9701C26171}"/>
            </c:ext>
          </c:extLst>
        </c:ser>
        <c:ser>
          <c:idx val="2"/>
          <c:order val="2"/>
          <c:tx>
            <c:strRef>
              <c:f>Cost!$A$163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Cost!$B$163:$F$163</c:f>
              <c:numCache>
                <c:formatCode>0.000000000000000E+00</c:formatCode>
                <c:ptCount val="5"/>
                <c:pt idx="0">
                  <c:v>3102023257.8277102</c:v>
                </c:pt>
                <c:pt idx="1">
                  <c:v>704898296.12915301</c:v>
                </c:pt>
                <c:pt idx="2">
                  <c:v>2668320289.6729999</c:v>
                </c:pt>
                <c:pt idx="3">
                  <c:v>-834196837.32209301</c:v>
                </c:pt>
                <c:pt idx="4">
                  <c:v>-1486775366.2121799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F-4257-B9AD-AE9701C26171}"/>
            </c:ext>
          </c:extLst>
        </c:ser>
        <c:ser>
          <c:idx val="3"/>
          <c:order val="3"/>
          <c:tx>
            <c:strRef>
              <c:f>Cost!$A$164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Cost!$B$164:$F$164</c:f>
              <c:numCache>
                <c:formatCode>0.000000000000000E+00</c:formatCode>
                <c:ptCount val="5"/>
                <c:pt idx="0">
                  <c:v>3240346676.5993199</c:v>
                </c:pt>
                <c:pt idx="1">
                  <c:v>602095006.87039196</c:v>
                </c:pt>
                <c:pt idx="2">
                  <c:v>2755167904.3084602</c:v>
                </c:pt>
                <c:pt idx="3">
                  <c:v>-883763195.160748</c:v>
                </c:pt>
                <c:pt idx="4">
                  <c:v>-1644733900.6965899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F-4257-B9AD-AE9701C26171}"/>
            </c:ext>
          </c:extLst>
        </c:ser>
        <c:ser>
          <c:idx val="4"/>
          <c:order val="4"/>
          <c:tx>
            <c:strRef>
              <c:f>Cost!$A$165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Cost!$B$160:$F$160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Cost!$B$165:$F$165</c:f>
              <c:numCache>
                <c:formatCode>0.000000000000000E+00</c:formatCode>
                <c:ptCount val="5"/>
                <c:pt idx="0">
                  <c:v>3185330107.4085598</c:v>
                </c:pt>
                <c:pt idx="1">
                  <c:v>560839211.65406299</c:v>
                </c:pt>
                <c:pt idx="2">
                  <c:v>2827163526.0686402</c:v>
                </c:pt>
                <c:pt idx="3">
                  <c:v>-863749789.27015495</c:v>
                </c:pt>
                <c:pt idx="4">
                  <c:v>-1679053481.0871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F-4257-B9AD-AE9701C2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6511"/>
        <c:axId val="1034970431"/>
      </c:barChart>
      <c:catAx>
        <c:axId val="10349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4970431"/>
        <c:crosses val="autoZero"/>
        <c:auto val="1"/>
        <c:lblAlgn val="ctr"/>
        <c:lblOffset val="100"/>
        <c:noMultiLvlLbl val="0"/>
      </c:catAx>
      <c:valAx>
        <c:axId val="1034970431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495651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4.3 -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Cost!$A$172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Cost!$B$172:$F$172</c:f>
              <c:numCache>
                <c:formatCode>0.000000000000000E+00</c:formatCode>
                <c:ptCount val="5"/>
                <c:pt idx="0">
                  <c:v>3195049586.2428598</c:v>
                </c:pt>
                <c:pt idx="1">
                  <c:v>651297195.25934803</c:v>
                </c:pt>
                <c:pt idx="2">
                  <c:v>2778932520.7899499</c:v>
                </c:pt>
                <c:pt idx="3">
                  <c:v>-909097873.42722404</c:v>
                </c:pt>
                <c:pt idx="4">
                  <c:v>-1600781134.4653001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D-4681-943B-C8DDC01918C2}"/>
            </c:ext>
          </c:extLst>
        </c:ser>
        <c:ser>
          <c:idx val="1"/>
          <c:order val="1"/>
          <c:tx>
            <c:strRef>
              <c:f>Cost!$A$173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Cost!$B$173:$F$173</c:f>
              <c:numCache>
                <c:formatCode>0.000000000000000E+00</c:formatCode>
                <c:ptCount val="5"/>
                <c:pt idx="0">
                  <c:v>3197426145.1700802</c:v>
                </c:pt>
                <c:pt idx="1">
                  <c:v>630506670.62209296</c:v>
                </c:pt>
                <c:pt idx="2">
                  <c:v>2797295964.5071001</c:v>
                </c:pt>
                <c:pt idx="3">
                  <c:v>-893613808.67717898</c:v>
                </c:pt>
                <c:pt idx="4">
                  <c:v>-1699191820.8432701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D-4681-943B-C8DDC01918C2}"/>
            </c:ext>
          </c:extLst>
        </c:ser>
        <c:ser>
          <c:idx val="2"/>
          <c:order val="2"/>
          <c:tx>
            <c:strRef>
              <c:f>Cost!$A$174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Cost!$B$174:$F$174</c:f>
              <c:numCache>
                <c:formatCode>0.000000000000000E+00</c:formatCode>
                <c:ptCount val="5"/>
                <c:pt idx="0">
                  <c:v>3238309974.3046699</c:v>
                </c:pt>
                <c:pt idx="1">
                  <c:v>786801394.11192405</c:v>
                </c:pt>
                <c:pt idx="2">
                  <c:v>2414180138.8789802</c:v>
                </c:pt>
                <c:pt idx="3">
                  <c:v>-853066093.66255403</c:v>
                </c:pt>
                <c:pt idx="4">
                  <c:v>-1345432709.14779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D-4681-943B-C8DDC01918C2}"/>
            </c:ext>
          </c:extLst>
        </c:ser>
        <c:ser>
          <c:idx val="3"/>
          <c:order val="3"/>
          <c:tx>
            <c:strRef>
              <c:f>Cost!$A$175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Cost!$B$175:$F$175</c:f>
              <c:numCache>
                <c:formatCode>0.000000000000000E+00</c:formatCode>
                <c:ptCount val="5"/>
                <c:pt idx="0">
                  <c:v>3426666805.9755802</c:v>
                </c:pt>
                <c:pt idx="1">
                  <c:v>765613578.80586898</c:v>
                </c:pt>
                <c:pt idx="2">
                  <c:v>2378644712.7804399</c:v>
                </c:pt>
                <c:pt idx="3">
                  <c:v>-909971614.97841001</c:v>
                </c:pt>
                <c:pt idx="4">
                  <c:v>-1355596322.17855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D-4681-943B-C8DDC01918C2}"/>
            </c:ext>
          </c:extLst>
        </c:ser>
        <c:ser>
          <c:idx val="4"/>
          <c:order val="4"/>
          <c:tx>
            <c:strRef>
              <c:f>Cost!$A$176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Cost!$B$171:$F$171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Cost!$B$176:$F$176</c:f>
              <c:numCache>
                <c:formatCode>0.000000000000000E+00</c:formatCode>
                <c:ptCount val="5"/>
                <c:pt idx="0">
                  <c:v>3171332134.3047199</c:v>
                </c:pt>
                <c:pt idx="1">
                  <c:v>670242112.15333796</c:v>
                </c:pt>
                <c:pt idx="2">
                  <c:v>2768676441.5446501</c:v>
                </c:pt>
                <c:pt idx="3">
                  <c:v>-901464703.48323095</c:v>
                </c:pt>
                <c:pt idx="4">
                  <c:v>-1606122719.75808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D-4681-943B-C8DDC019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79200"/>
        <c:axId val="919977760"/>
      </c:barChart>
      <c:catAx>
        <c:axId val="919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977760"/>
        <c:crosses val="autoZero"/>
        <c:auto val="1"/>
        <c:lblAlgn val="ctr"/>
        <c:lblOffset val="100"/>
        <c:noMultiLvlLbl val="0"/>
      </c:catAx>
      <c:valAx>
        <c:axId val="919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979200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4.4 - Cost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Cost!$A$183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Cost!$B$183:$F$183</c:f>
              <c:numCache>
                <c:formatCode>0.000000000000000E+00</c:formatCode>
                <c:ptCount val="5"/>
                <c:pt idx="0">
                  <c:v>3208266324.2764602</c:v>
                </c:pt>
                <c:pt idx="1">
                  <c:v>523117314.21356302</c:v>
                </c:pt>
                <c:pt idx="2">
                  <c:v>2884851600.1029201</c:v>
                </c:pt>
                <c:pt idx="3">
                  <c:v>-893921859.64681494</c:v>
                </c:pt>
                <c:pt idx="4">
                  <c:v>-1741213602.3568599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D-4D50-8941-F95CA3F9D82B}"/>
            </c:ext>
          </c:extLst>
        </c:ser>
        <c:ser>
          <c:idx val="1"/>
          <c:order val="1"/>
          <c:tx>
            <c:strRef>
              <c:f>Cost!$A$184</c:f>
              <c:strCache>
                <c:ptCount val="1"/>
                <c:pt idx="0">
                  <c:v>TCS-BM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Cost!$B$184:$F$184</c:f>
              <c:numCache>
                <c:formatCode>0.000000000000000E+00</c:formatCode>
                <c:ptCount val="5"/>
                <c:pt idx="0">
                  <c:v>3214184781.7098799</c:v>
                </c:pt>
                <c:pt idx="1">
                  <c:v>506381472.48232502</c:v>
                </c:pt>
                <c:pt idx="2">
                  <c:v>2909146040.9525599</c:v>
                </c:pt>
                <c:pt idx="3">
                  <c:v>-885263130.23622203</c:v>
                </c:pt>
                <c:pt idx="4">
                  <c:v>-1868647825.01001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D-4D50-8941-F95CA3F9D82B}"/>
            </c:ext>
          </c:extLst>
        </c:ser>
        <c:ser>
          <c:idx val="2"/>
          <c:order val="2"/>
          <c:tx>
            <c:strRef>
              <c:f>Cost!$A$185</c:f>
              <c:strCache>
                <c:ptCount val="1"/>
                <c:pt idx="0">
                  <c:v>TCS-TYNDP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Cost!$B$185:$F$185</c:f>
              <c:numCache>
                <c:formatCode>0.000000000000000E+00</c:formatCode>
                <c:ptCount val="5"/>
                <c:pt idx="0">
                  <c:v>3068755729.2755098</c:v>
                </c:pt>
                <c:pt idx="1">
                  <c:v>668436603.81575704</c:v>
                </c:pt>
                <c:pt idx="2">
                  <c:v>2750228281.9914699</c:v>
                </c:pt>
                <c:pt idx="3">
                  <c:v>-832528095.80020201</c:v>
                </c:pt>
                <c:pt idx="4">
                  <c:v>-1534483696.25705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D-4D50-8941-F95CA3F9D82B}"/>
            </c:ext>
          </c:extLst>
        </c:ser>
        <c:ser>
          <c:idx val="3"/>
          <c:order val="3"/>
          <c:tx>
            <c:strRef>
              <c:f>Cost!$A$186</c:f>
              <c:strCache>
                <c:ptCount val="1"/>
                <c:pt idx="0">
                  <c:v>TCS-ZERO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Cost!$B$186:$F$186</c:f>
              <c:numCache>
                <c:formatCode>0.000000000000000E+00</c:formatCode>
                <c:ptCount val="5"/>
                <c:pt idx="0">
                  <c:v>3265408974.0702</c:v>
                </c:pt>
                <c:pt idx="1">
                  <c:v>553215187.65103805</c:v>
                </c:pt>
                <c:pt idx="2">
                  <c:v>2821158825.7915602</c:v>
                </c:pt>
                <c:pt idx="3">
                  <c:v>-916904683.02265501</c:v>
                </c:pt>
                <c:pt idx="4">
                  <c:v>-1711951347.0903101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D-4D50-8941-F95CA3F9D82B}"/>
            </c:ext>
          </c:extLst>
        </c:ser>
        <c:ser>
          <c:idx val="4"/>
          <c:order val="4"/>
          <c:tx>
            <c:strRef>
              <c:f>Cost!$A$187</c:f>
              <c:strCache>
                <c:ptCount val="1"/>
                <c:pt idx="0">
                  <c:v>TCS-NO FIXING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Cost!$B$182:$F$182</c:f>
              <c:strCache>
                <c:ptCount val="5"/>
                <c:pt idx="0">
                  <c:v>CAPEX</c:v>
                </c:pt>
                <c:pt idx="1">
                  <c:v>OPEX</c:v>
                </c:pt>
                <c:pt idx="2">
                  <c:v>Import cost</c:v>
                </c:pt>
                <c:pt idx="3">
                  <c:v>Export revenue</c:v>
                </c:pt>
                <c:pt idx="4">
                  <c:v>Congestion rent</c:v>
                </c:pt>
              </c:strCache>
            </c:strRef>
          </c:cat>
          <c:val>
            <c:numRef>
              <c:f>Cost!$B$187:$F$187</c:f>
              <c:numCache>
                <c:formatCode>0.000000000000000E+00</c:formatCode>
                <c:ptCount val="5"/>
                <c:pt idx="0">
                  <c:v>3185980001.3359799</c:v>
                </c:pt>
                <c:pt idx="1">
                  <c:v>529696168.21464801</c:v>
                </c:pt>
                <c:pt idx="2">
                  <c:v>2880384050.6719198</c:v>
                </c:pt>
                <c:pt idx="3">
                  <c:v>-879391942.99671102</c:v>
                </c:pt>
                <c:pt idx="4">
                  <c:v>-1744338161.8360701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D-4D50-8941-F95CA3F9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209519"/>
        <c:axId val="1278209999"/>
      </c:barChart>
      <c:catAx>
        <c:axId val="127820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8209999"/>
        <c:crosses val="autoZero"/>
        <c:auto val="1"/>
        <c:lblAlgn val="ctr"/>
        <c:lblOffset val="100"/>
        <c:noMultiLvlLbl val="0"/>
      </c:catAx>
      <c:valAx>
        <c:axId val="1278209999"/>
        <c:scaling>
          <c:orientation val="minMax"/>
          <c:min val="-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(bn EUR)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7820951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18" Type="http://schemas.openxmlformats.org/officeDocument/2006/relationships/chart" Target="../charts/chart100.xml"/><Relationship Id="rId3" Type="http://schemas.openxmlformats.org/officeDocument/2006/relationships/chart" Target="../charts/chart85.xml"/><Relationship Id="rId21" Type="http://schemas.openxmlformats.org/officeDocument/2006/relationships/chart" Target="../charts/chart103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17" Type="http://schemas.openxmlformats.org/officeDocument/2006/relationships/chart" Target="../charts/chart99.xml"/><Relationship Id="rId2" Type="http://schemas.openxmlformats.org/officeDocument/2006/relationships/chart" Target="../charts/chart84.xml"/><Relationship Id="rId16" Type="http://schemas.openxmlformats.org/officeDocument/2006/relationships/chart" Target="../charts/chart98.xml"/><Relationship Id="rId20" Type="http://schemas.openxmlformats.org/officeDocument/2006/relationships/chart" Target="../charts/chart102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19" Type="http://schemas.openxmlformats.org/officeDocument/2006/relationships/chart" Target="../charts/chart101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Relationship Id="rId22" Type="http://schemas.openxmlformats.org/officeDocument/2006/relationships/chart" Target="../charts/chart10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18" Type="http://schemas.openxmlformats.org/officeDocument/2006/relationships/chart" Target="../charts/chart122.xml"/><Relationship Id="rId3" Type="http://schemas.openxmlformats.org/officeDocument/2006/relationships/chart" Target="../charts/chart107.xml"/><Relationship Id="rId21" Type="http://schemas.openxmlformats.org/officeDocument/2006/relationships/chart" Target="../charts/chart125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17" Type="http://schemas.openxmlformats.org/officeDocument/2006/relationships/chart" Target="../charts/chart121.xml"/><Relationship Id="rId2" Type="http://schemas.openxmlformats.org/officeDocument/2006/relationships/chart" Target="../charts/chart106.xml"/><Relationship Id="rId16" Type="http://schemas.openxmlformats.org/officeDocument/2006/relationships/chart" Target="../charts/chart120.xml"/><Relationship Id="rId20" Type="http://schemas.openxmlformats.org/officeDocument/2006/relationships/chart" Target="../charts/chart124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5" Type="http://schemas.openxmlformats.org/officeDocument/2006/relationships/chart" Target="../charts/chart119.xml"/><Relationship Id="rId10" Type="http://schemas.openxmlformats.org/officeDocument/2006/relationships/chart" Target="../charts/chart114.xml"/><Relationship Id="rId19" Type="http://schemas.openxmlformats.org/officeDocument/2006/relationships/chart" Target="../charts/chart123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Relationship Id="rId14" Type="http://schemas.openxmlformats.org/officeDocument/2006/relationships/chart" Target="../charts/chart118.xml"/><Relationship Id="rId22" Type="http://schemas.openxmlformats.org/officeDocument/2006/relationships/chart" Target="../charts/chart1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60961</xdr:colOff>
      <xdr:row>0</xdr:row>
      <xdr:rowOff>87630</xdr:rowOff>
    </xdr:from>
    <xdr:to>
      <xdr:col>27</xdr:col>
      <xdr:colOff>367417</xdr:colOff>
      <xdr:row>15</xdr:row>
      <xdr:rowOff>121227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941FDC2-ADDE-8136-C52F-5D51E6598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200199</xdr:colOff>
      <xdr:row>0</xdr:row>
      <xdr:rowOff>25978</xdr:rowOff>
    </xdr:from>
    <xdr:to>
      <xdr:col>42</xdr:col>
      <xdr:colOff>511775</xdr:colOff>
      <xdr:row>15</xdr:row>
      <xdr:rowOff>25978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1294482-E525-F307-1D22-ADD1F936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377613</xdr:colOff>
      <xdr:row>11</xdr:row>
      <xdr:rowOff>37437</xdr:rowOff>
    </xdr:from>
    <xdr:to>
      <xdr:col>35</xdr:col>
      <xdr:colOff>66037</xdr:colOff>
      <xdr:row>26</xdr:row>
      <xdr:rowOff>37437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CD3E4FA-DA4E-A950-19BA-F1E039AF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556919</xdr:colOff>
      <xdr:row>11</xdr:row>
      <xdr:rowOff>41571</xdr:rowOff>
    </xdr:from>
    <xdr:to>
      <xdr:col>50</xdr:col>
      <xdr:colOff>208444</xdr:colOff>
      <xdr:row>26</xdr:row>
      <xdr:rowOff>57157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B3E4507-A35E-F54A-0DEB-68A4D7FA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49696</xdr:colOff>
      <xdr:row>22</xdr:row>
      <xdr:rowOff>28160</xdr:rowOff>
    </xdr:from>
    <xdr:to>
      <xdr:col>27</xdr:col>
      <xdr:colOff>331304</xdr:colOff>
      <xdr:row>37</xdr:row>
      <xdr:rowOff>38100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8AABB03-AC8D-D657-B4F2-016FE580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132522</xdr:colOff>
      <xdr:row>21</xdr:row>
      <xdr:rowOff>11597</xdr:rowOff>
    </xdr:from>
    <xdr:to>
      <xdr:col>42</xdr:col>
      <xdr:colOff>414131</xdr:colOff>
      <xdr:row>36</xdr:row>
      <xdr:rowOff>21536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9351D084-D599-2979-8D14-C065BF96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388620</xdr:colOff>
      <xdr:row>33</xdr:row>
      <xdr:rowOff>65266</xdr:rowOff>
    </xdr:from>
    <xdr:to>
      <xdr:col>35</xdr:col>
      <xdr:colOff>57316</xdr:colOff>
      <xdr:row>48</xdr:row>
      <xdr:rowOff>75205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CE1C8B55-95BB-2484-B7C9-3F4AA25C9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467140</xdr:colOff>
      <xdr:row>32</xdr:row>
      <xdr:rowOff>174598</xdr:rowOff>
    </xdr:from>
    <xdr:to>
      <xdr:col>50</xdr:col>
      <xdr:colOff>135835</xdr:colOff>
      <xdr:row>48</xdr:row>
      <xdr:rowOff>1657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21DCB52F-58E7-32D2-6765-04217FC12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41413</xdr:colOff>
      <xdr:row>44</xdr:row>
      <xdr:rowOff>11595</xdr:rowOff>
    </xdr:from>
    <xdr:to>
      <xdr:col>27</xdr:col>
      <xdr:colOff>323021</xdr:colOff>
      <xdr:row>59</xdr:row>
      <xdr:rowOff>21534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E670FC07-C0B6-FEE0-ACCD-0CEDF7A7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99392</xdr:colOff>
      <xdr:row>43</xdr:row>
      <xdr:rowOff>19879</xdr:rowOff>
    </xdr:from>
    <xdr:to>
      <xdr:col>42</xdr:col>
      <xdr:colOff>381001</xdr:colOff>
      <xdr:row>58</xdr:row>
      <xdr:rowOff>29818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6D0F44D9-494C-7C04-9A02-0CE4950F8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389282</xdr:colOff>
      <xdr:row>55</xdr:row>
      <xdr:rowOff>53008</xdr:rowOff>
    </xdr:from>
    <xdr:to>
      <xdr:col>35</xdr:col>
      <xdr:colOff>57978</xdr:colOff>
      <xdr:row>70</xdr:row>
      <xdr:rowOff>62948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30AEED03-947C-368A-076A-4EFEDBE6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397567</xdr:colOff>
      <xdr:row>55</xdr:row>
      <xdr:rowOff>36443</xdr:rowOff>
    </xdr:from>
    <xdr:to>
      <xdr:col>50</xdr:col>
      <xdr:colOff>66262</xdr:colOff>
      <xdr:row>70</xdr:row>
      <xdr:rowOff>46383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1EC39CEE-9F53-F987-6720-3BE59EEEF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57978</xdr:colOff>
      <xdr:row>66</xdr:row>
      <xdr:rowOff>19878</xdr:rowOff>
    </xdr:from>
    <xdr:to>
      <xdr:col>27</xdr:col>
      <xdr:colOff>339587</xdr:colOff>
      <xdr:row>81</xdr:row>
      <xdr:rowOff>29817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BEBB8574-93E3-75B4-A2D3-1D974FE7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99390</xdr:colOff>
      <xdr:row>65</xdr:row>
      <xdr:rowOff>160682</xdr:rowOff>
    </xdr:from>
    <xdr:to>
      <xdr:col>42</xdr:col>
      <xdr:colOff>380999</xdr:colOff>
      <xdr:row>80</xdr:row>
      <xdr:rowOff>170621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3CE3D6F6-464C-9E05-6BBB-7792AD120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389282</xdr:colOff>
      <xdr:row>77</xdr:row>
      <xdr:rowOff>53009</xdr:rowOff>
    </xdr:from>
    <xdr:to>
      <xdr:col>35</xdr:col>
      <xdr:colOff>57978</xdr:colOff>
      <xdr:row>92</xdr:row>
      <xdr:rowOff>62948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04CBFB3-C666-49B4-6FED-2C2E4905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422414</xdr:colOff>
      <xdr:row>76</xdr:row>
      <xdr:rowOff>44728</xdr:rowOff>
    </xdr:from>
    <xdr:to>
      <xdr:col>50</xdr:col>
      <xdr:colOff>91109</xdr:colOff>
      <xdr:row>91</xdr:row>
      <xdr:rowOff>54667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DE8F772-B79C-0DE2-C485-4F75B618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48734</xdr:colOff>
      <xdr:row>89</xdr:row>
      <xdr:rowOff>1773</xdr:rowOff>
    </xdr:from>
    <xdr:to>
      <xdr:col>27</xdr:col>
      <xdr:colOff>341129</xdr:colOff>
      <xdr:row>103</xdr:row>
      <xdr:rowOff>139996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C844234B-FA26-030A-B320-98324012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110756</xdr:colOff>
      <xdr:row>88</xdr:row>
      <xdr:rowOff>28354</xdr:rowOff>
    </xdr:from>
    <xdr:to>
      <xdr:col>42</xdr:col>
      <xdr:colOff>403151</xdr:colOff>
      <xdr:row>102</xdr:row>
      <xdr:rowOff>166578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A4ECF2F-329B-E85A-C4CC-17B3DDD2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365760</xdr:colOff>
      <xdr:row>98</xdr:row>
      <xdr:rowOff>72390</xdr:rowOff>
    </xdr:from>
    <xdr:to>
      <xdr:col>35</xdr:col>
      <xdr:colOff>60960</xdr:colOff>
      <xdr:row>113</xdr:row>
      <xdr:rowOff>72390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DA406250-347A-296D-819C-0E27B9F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426720</xdr:colOff>
      <xdr:row>97</xdr:row>
      <xdr:rowOff>72390</xdr:rowOff>
    </xdr:from>
    <xdr:to>
      <xdr:col>50</xdr:col>
      <xdr:colOff>121920</xdr:colOff>
      <xdr:row>112</xdr:row>
      <xdr:rowOff>72390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4AD53DB4-405B-DB61-63A8-C2C3FCFE6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83820</xdr:colOff>
      <xdr:row>109</xdr:row>
      <xdr:rowOff>140970</xdr:rowOff>
    </xdr:from>
    <xdr:to>
      <xdr:col>42</xdr:col>
      <xdr:colOff>388620</xdr:colOff>
      <xdr:row>124</xdr:row>
      <xdr:rowOff>140970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CDD457C6-4204-D41B-7AE9-651EF9B29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38100</xdr:colOff>
      <xdr:row>110</xdr:row>
      <xdr:rowOff>125730</xdr:rowOff>
    </xdr:from>
    <xdr:to>
      <xdr:col>27</xdr:col>
      <xdr:colOff>342900</xdr:colOff>
      <xdr:row>125</xdr:row>
      <xdr:rowOff>125730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7BB1C46-239D-A5B4-E9D6-E1DD875A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381000</xdr:colOff>
      <xdr:row>120</xdr:row>
      <xdr:rowOff>41910</xdr:rowOff>
    </xdr:from>
    <xdr:to>
      <xdr:col>35</xdr:col>
      <xdr:colOff>76200</xdr:colOff>
      <xdr:row>135</xdr:row>
      <xdr:rowOff>41910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3531F554-5B96-F29D-2C63-A4922A33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419100</xdr:colOff>
      <xdr:row>119</xdr:row>
      <xdr:rowOff>163830</xdr:rowOff>
    </xdr:from>
    <xdr:to>
      <xdr:col>50</xdr:col>
      <xdr:colOff>114300</xdr:colOff>
      <xdr:row>134</xdr:row>
      <xdr:rowOff>163830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A36C6676-7862-2E71-0109-847D38D70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53340</xdr:colOff>
      <xdr:row>132</xdr:row>
      <xdr:rowOff>57150</xdr:rowOff>
    </xdr:from>
    <xdr:to>
      <xdr:col>27</xdr:col>
      <xdr:colOff>358140</xdr:colOff>
      <xdr:row>147</xdr:row>
      <xdr:rowOff>57150</xdr:rowOff>
    </xdr:to>
    <xdr:graphicFrame macro="">
      <xdr:nvGraphicFramePr>
        <xdr:cNvPr id="28" name="Grafiek 27">
          <a:extLst>
            <a:ext uri="{FF2B5EF4-FFF2-40B4-BE49-F238E27FC236}">
              <a16:creationId xmlns:a16="http://schemas.microsoft.com/office/drawing/2014/main" id="{2AE2B805-69F3-F894-0964-E9C2E7632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99060</xdr:colOff>
      <xdr:row>131</xdr:row>
      <xdr:rowOff>148590</xdr:rowOff>
    </xdr:from>
    <xdr:to>
      <xdr:col>42</xdr:col>
      <xdr:colOff>403860</xdr:colOff>
      <xdr:row>146</xdr:row>
      <xdr:rowOff>148590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DBCC7DE1-C8B1-39FA-D11C-B965CD06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</xdr:col>
      <xdr:colOff>365760</xdr:colOff>
      <xdr:row>144</xdr:row>
      <xdr:rowOff>34290</xdr:rowOff>
    </xdr:from>
    <xdr:to>
      <xdr:col>35</xdr:col>
      <xdr:colOff>60960</xdr:colOff>
      <xdr:row>159</xdr:row>
      <xdr:rowOff>34290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A68B0E14-CA2D-38C9-3CF0-E98128D5F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419100</xdr:colOff>
      <xdr:row>143</xdr:row>
      <xdr:rowOff>57150</xdr:rowOff>
    </xdr:from>
    <xdr:to>
      <xdr:col>50</xdr:col>
      <xdr:colOff>114300</xdr:colOff>
      <xdr:row>158</xdr:row>
      <xdr:rowOff>57150</xdr:rowOff>
    </xdr:to>
    <xdr:graphicFrame macro="">
      <xdr:nvGraphicFramePr>
        <xdr:cNvPr id="31" name="Grafiek 30">
          <a:extLst>
            <a:ext uri="{FF2B5EF4-FFF2-40B4-BE49-F238E27FC236}">
              <a16:creationId xmlns:a16="http://schemas.microsoft.com/office/drawing/2014/main" id="{FF28CCBB-E97E-7A6D-5A5B-49B4FEFA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7620</xdr:colOff>
      <xdr:row>154</xdr:row>
      <xdr:rowOff>72390</xdr:rowOff>
    </xdr:from>
    <xdr:to>
      <xdr:col>27</xdr:col>
      <xdr:colOff>312420</xdr:colOff>
      <xdr:row>169</xdr:row>
      <xdr:rowOff>72390</xdr:rowOff>
    </xdr:to>
    <xdr:graphicFrame macro="">
      <xdr:nvGraphicFramePr>
        <xdr:cNvPr id="32" name="Grafiek 31">
          <a:extLst>
            <a:ext uri="{FF2B5EF4-FFF2-40B4-BE49-F238E27FC236}">
              <a16:creationId xmlns:a16="http://schemas.microsoft.com/office/drawing/2014/main" id="{8FAAA48F-8B27-E21B-AF96-5FAB5F39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83820</xdr:colOff>
      <xdr:row>153</xdr:row>
      <xdr:rowOff>179070</xdr:rowOff>
    </xdr:from>
    <xdr:to>
      <xdr:col>42</xdr:col>
      <xdr:colOff>388620</xdr:colOff>
      <xdr:row>168</xdr:row>
      <xdr:rowOff>179070</xdr:rowOff>
    </xdr:to>
    <xdr:graphicFrame macro="">
      <xdr:nvGraphicFramePr>
        <xdr:cNvPr id="33" name="Grafiek 32">
          <a:extLst>
            <a:ext uri="{FF2B5EF4-FFF2-40B4-BE49-F238E27FC236}">
              <a16:creationId xmlns:a16="http://schemas.microsoft.com/office/drawing/2014/main" id="{75DF0405-F2BC-6234-85FB-F59C3B370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58</xdr:col>
      <xdr:colOff>22860</xdr:colOff>
      <xdr:row>10</xdr:row>
      <xdr:rowOff>118110</xdr:rowOff>
    </xdr:from>
    <xdr:to>
      <xdr:col>65</xdr:col>
      <xdr:colOff>327660</xdr:colOff>
      <xdr:row>25</xdr:row>
      <xdr:rowOff>118110</xdr:rowOff>
    </xdr:to>
    <xdr:graphicFrame macro="">
      <xdr:nvGraphicFramePr>
        <xdr:cNvPr id="38" name="Grafiek 37">
          <a:extLst>
            <a:ext uri="{FF2B5EF4-FFF2-40B4-BE49-F238E27FC236}">
              <a16:creationId xmlns:a16="http://schemas.microsoft.com/office/drawing/2014/main" id="{CD0B56BB-6E2A-B29D-D42C-0C88F4F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50</xdr:col>
      <xdr:colOff>137160</xdr:colOff>
      <xdr:row>87</xdr:row>
      <xdr:rowOff>163830</xdr:rowOff>
    </xdr:from>
    <xdr:to>
      <xdr:col>57</xdr:col>
      <xdr:colOff>441960</xdr:colOff>
      <xdr:row>102</xdr:row>
      <xdr:rowOff>163830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533BF2E9-674F-E53C-E0E4-EEAAA391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50</xdr:col>
      <xdr:colOff>175260</xdr:colOff>
      <xdr:row>43</xdr:row>
      <xdr:rowOff>133350</xdr:rowOff>
    </xdr:from>
    <xdr:to>
      <xdr:col>57</xdr:col>
      <xdr:colOff>480060</xdr:colOff>
      <xdr:row>58</xdr:row>
      <xdr:rowOff>133350</xdr:rowOff>
    </xdr:to>
    <xdr:graphicFrame macro="">
      <xdr:nvGraphicFramePr>
        <xdr:cNvPr id="41" name="Grafiek 40">
          <a:extLst>
            <a:ext uri="{FF2B5EF4-FFF2-40B4-BE49-F238E27FC236}">
              <a16:creationId xmlns:a16="http://schemas.microsoft.com/office/drawing/2014/main" id="{6E09F5BF-A0BB-9A38-A903-D9AFDE36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50</xdr:col>
      <xdr:colOff>236220</xdr:colOff>
      <xdr:row>20</xdr:row>
      <xdr:rowOff>148590</xdr:rowOff>
    </xdr:from>
    <xdr:to>
      <xdr:col>57</xdr:col>
      <xdr:colOff>541020</xdr:colOff>
      <xdr:row>35</xdr:row>
      <xdr:rowOff>148590</xdr:rowOff>
    </xdr:to>
    <xdr:graphicFrame macro="">
      <xdr:nvGraphicFramePr>
        <xdr:cNvPr id="42" name="Grafiek 41">
          <a:extLst>
            <a:ext uri="{FF2B5EF4-FFF2-40B4-BE49-F238E27FC236}">
              <a16:creationId xmlns:a16="http://schemas.microsoft.com/office/drawing/2014/main" id="{BE3C0713-10DB-0261-BD64-B4CEBF2F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58</xdr:col>
      <xdr:colOff>15240</xdr:colOff>
      <xdr:row>32</xdr:row>
      <xdr:rowOff>41910</xdr:rowOff>
    </xdr:from>
    <xdr:to>
      <xdr:col>65</xdr:col>
      <xdr:colOff>320040</xdr:colOff>
      <xdr:row>47</xdr:row>
      <xdr:rowOff>41910</xdr:rowOff>
    </xdr:to>
    <xdr:graphicFrame macro="">
      <xdr:nvGraphicFramePr>
        <xdr:cNvPr id="43" name="Grafiek 42">
          <a:extLst>
            <a:ext uri="{FF2B5EF4-FFF2-40B4-BE49-F238E27FC236}">
              <a16:creationId xmlns:a16="http://schemas.microsoft.com/office/drawing/2014/main" id="{A17B6CAC-AFC0-EF36-018B-6EBB7B58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57</xdr:col>
      <xdr:colOff>510540</xdr:colOff>
      <xdr:row>54</xdr:row>
      <xdr:rowOff>57150</xdr:rowOff>
    </xdr:from>
    <xdr:to>
      <xdr:col>65</xdr:col>
      <xdr:colOff>205740</xdr:colOff>
      <xdr:row>69</xdr:row>
      <xdr:rowOff>57150</xdr:rowOff>
    </xdr:to>
    <xdr:graphicFrame macro="">
      <xdr:nvGraphicFramePr>
        <xdr:cNvPr id="44" name="Grafiek 43">
          <a:extLst>
            <a:ext uri="{FF2B5EF4-FFF2-40B4-BE49-F238E27FC236}">
              <a16:creationId xmlns:a16="http://schemas.microsoft.com/office/drawing/2014/main" id="{0AF31F4C-9F52-6B89-E4BB-19246F0BA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50</xdr:col>
      <xdr:colOff>289560</xdr:colOff>
      <xdr:row>0</xdr:row>
      <xdr:rowOff>102870</xdr:rowOff>
    </xdr:from>
    <xdr:to>
      <xdr:col>57</xdr:col>
      <xdr:colOff>594360</xdr:colOff>
      <xdr:row>15</xdr:row>
      <xdr:rowOff>102870</xdr:rowOff>
    </xdr:to>
    <xdr:graphicFrame macro="">
      <xdr:nvGraphicFramePr>
        <xdr:cNvPr id="45" name="Grafiek 44">
          <a:extLst>
            <a:ext uri="{FF2B5EF4-FFF2-40B4-BE49-F238E27FC236}">
              <a16:creationId xmlns:a16="http://schemas.microsoft.com/office/drawing/2014/main" id="{77E94A3E-9F46-1D37-D29E-F535BBD6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50</xdr:col>
      <xdr:colOff>129540</xdr:colOff>
      <xdr:row>65</xdr:row>
      <xdr:rowOff>125730</xdr:rowOff>
    </xdr:from>
    <xdr:to>
      <xdr:col>57</xdr:col>
      <xdr:colOff>434340</xdr:colOff>
      <xdr:row>80</xdr:row>
      <xdr:rowOff>125730</xdr:rowOff>
    </xdr:to>
    <xdr:graphicFrame macro="">
      <xdr:nvGraphicFramePr>
        <xdr:cNvPr id="46" name="Grafiek 45">
          <a:extLst>
            <a:ext uri="{FF2B5EF4-FFF2-40B4-BE49-F238E27FC236}">
              <a16:creationId xmlns:a16="http://schemas.microsoft.com/office/drawing/2014/main" id="{1135DD3D-0FC8-A74C-12EE-A5815A79C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57</xdr:col>
      <xdr:colOff>457200</xdr:colOff>
      <xdr:row>76</xdr:row>
      <xdr:rowOff>11430</xdr:rowOff>
    </xdr:from>
    <xdr:to>
      <xdr:col>65</xdr:col>
      <xdr:colOff>152400</xdr:colOff>
      <xdr:row>91</xdr:row>
      <xdr:rowOff>11430</xdr:rowOff>
    </xdr:to>
    <xdr:graphicFrame macro="">
      <xdr:nvGraphicFramePr>
        <xdr:cNvPr id="47" name="Grafiek 46">
          <a:extLst>
            <a:ext uri="{FF2B5EF4-FFF2-40B4-BE49-F238E27FC236}">
              <a16:creationId xmlns:a16="http://schemas.microsoft.com/office/drawing/2014/main" id="{09505893-0B26-6F1C-9966-3D6C4C47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57</xdr:col>
      <xdr:colOff>457200</xdr:colOff>
      <xdr:row>96</xdr:row>
      <xdr:rowOff>156210</xdr:rowOff>
    </xdr:from>
    <xdr:to>
      <xdr:col>65</xdr:col>
      <xdr:colOff>152400</xdr:colOff>
      <xdr:row>111</xdr:row>
      <xdr:rowOff>156210</xdr:rowOff>
    </xdr:to>
    <xdr:graphicFrame macro="">
      <xdr:nvGraphicFramePr>
        <xdr:cNvPr id="48" name="Grafiek 47">
          <a:extLst>
            <a:ext uri="{FF2B5EF4-FFF2-40B4-BE49-F238E27FC236}">
              <a16:creationId xmlns:a16="http://schemas.microsoft.com/office/drawing/2014/main" id="{9C48885F-D274-65B0-165C-26C7D8C80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50</xdr:col>
      <xdr:colOff>137160</xdr:colOff>
      <xdr:row>109</xdr:row>
      <xdr:rowOff>3810</xdr:rowOff>
    </xdr:from>
    <xdr:to>
      <xdr:col>57</xdr:col>
      <xdr:colOff>441960</xdr:colOff>
      <xdr:row>124</xdr:row>
      <xdr:rowOff>3810</xdr:rowOff>
    </xdr:to>
    <xdr:graphicFrame macro="">
      <xdr:nvGraphicFramePr>
        <xdr:cNvPr id="49" name="Grafiek 48">
          <a:extLst>
            <a:ext uri="{FF2B5EF4-FFF2-40B4-BE49-F238E27FC236}">
              <a16:creationId xmlns:a16="http://schemas.microsoft.com/office/drawing/2014/main" id="{2AC8DA52-566D-7283-EDE2-15F44565A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57</xdr:col>
      <xdr:colOff>464820</xdr:colOff>
      <xdr:row>119</xdr:row>
      <xdr:rowOff>140970</xdr:rowOff>
    </xdr:from>
    <xdr:to>
      <xdr:col>65</xdr:col>
      <xdr:colOff>160020</xdr:colOff>
      <xdr:row>134</xdr:row>
      <xdr:rowOff>140970</xdr:rowOff>
    </xdr:to>
    <xdr:graphicFrame macro="">
      <xdr:nvGraphicFramePr>
        <xdr:cNvPr id="50" name="Grafiek 49">
          <a:extLst>
            <a:ext uri="{FF2B5EF4-FFF2-40B4-BE49-F238E27FC236}">
              <a16:creationId xmlns:a16="http://schemas.microsoft.com/office/drawing/2014/main" id="{BFB77F5D-2DD5-1948-020F-CB81EFD7D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50</xdr:col>
      <xdr:colOff>137160</xdr:colOff>
      <xdr:row>130</xdr:row>
      <xdr:rowOff>148590</xdr:rowOff>
    </xdr:from>
    <xdr:to>
      <xdr:col>57</xdr:col>
      <xdr:colOff>441960</xdr:colOff>
      <xdr:row>145</xdr:row>
      <xdr:rowOff>148590</xdr:rowOff>
    </xdr:to>
    <xdr:graphicFrame macro="">
      <xdr:nvGraphicFramePr>
        <xdr:cNvPr id="51" name="Grafiek 50">
          <a:extLst>
            <a:ext uri="{FF2B5EF4-FFF2-40B4-BE49-F238E27FC236}">
              <a16:creationId xmlns:a16="http://schemas.microsoft.com/office/drawing/2014/main" id="{F5E87DBB-9532-6053-D511-0F703839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57</xdr:col>
      <xdr:colOff>457200</xdr:colOff>
      <xdr:row>143</xdr:row>
      <xdr:rowOff>26670</xdr:rowOff>
    </xdr:from>
    <xdr:to>
      <xdr:col>65</xdr:col>
      <xdr:colOff>152400</xdr:colOff>
      <xdr:row>158</xdr:row>
      <xdr:rowOff>26670</xdr:rowOff>
    </xdr:to>
    <xdr:graphicFrame macro="">
      <xdr:nvGraphicFramePr>
        <xdr:cNvPr id="52" name="Grafiek 51">
          <a:extLst>
            <a:ext uri="{FF2B5EF4-FFF2-40B4-BE49-F238E27FC236}">
              <a16:creationId xmlns:a16="http://schemas.microsoft.com/office/drawing/2014/main" id="{ACD6EE20-9E54-121A-800A-98984439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50</xdr:col>
      <xdr:colOff>129540</xdr:colOff>
      <xdr:row>153</xdr:row>
      <xdr:rowOff>41910</xdr:rowOff>
    </xdr:from>
    <xdr:to>
      <xdr:col>57</xdr:col>
      <xdr:colOff>434340</xdr:colOff>
      <xdr:row>168</xdr:row>
      <xdr:rowOff>41910</xdr:rowOff>
    </xdr:to>
    <xdr:graphicFrame macro="">
      <xdr:nvGraphicFramePr>
        <xdr:cNvPr id="53" name="Grafiek 52">
          <a:extLst>
            <a:ext uri="{FF2B5EF4-FFF2-40B4-BE49-F238E27FC236}">
              <a16:creationId xmlns:a16="http://schemas.microsoft.com/office/drawing/2014/main" id="{4BA86AB2-FABF-2AC7-AD9A-BF9E7D4B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57</xdr:col>
      <xdr:colOff>464820</xdr:colOff>
      <xdr:row>164</xdr:row>
      <xdr:rowOff>19050</xdr:rowOff>
    </xdr:from>
    <xdr:to>
      <xdr:col>65</xdr:col>
      <xdr:colOff>160020</xdr:colOff>
      <xdr:row>179</xdr:row>
      <xdr:rowOff>19050</xdr:rowOff>
    </xdr:to>
    <xdr:graphicFrame macro="">
      <xdr:nvGraphicFramePr>
        <xdr:cNvPr id="54" name="Grafiek 53">
          <a:extLst>
            <a:ext uri="{FF2B5EF4-FFF2-40B4-BE49-F238E27FC236}">
              <a16:creationId xmlns:a16="http://schemas.microsoft.com/office/drawing/2014/main" id="{7BE625CD-A856-2D6F-2599-A271DA29C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335280</xdr:colOff>
      <xdr:row>164</xdr:row>
      <xdr:rowOff>133350</xdr:rowOff>
    </xdr:from>
    <xdr:to>
      <xdr:col>35</xdr:col>
      <xdr:colOff>30480</xdr:colOff>
      <xdr:row>179</xdr:row>
      <xdr:rowOff>133350</xdr:rowOff>
    </xdr:to>
    <xdr:graphicFrame macro="">
      <xdr:nvGraphicFramePr>
        <xdr:cNvPr id="55" name="Grafiek 54">
          <a:extLst>
            <a:ext uri="{FF2B5EF4-FFF2-40B4-BE49-F238E27FC236}">
              <a16:creationId xmlns:a16="http://schemas.microsoft.com/office/drawing/2014/main" id="{4AC643A7-7E9E-3B9C-1F20-CE9D63B6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42</xdr:col>
      <xdr:colOff>419100</xdr:colOff>
      <xdr:row>164</xdr:row>
      <xdr:rowOff>11430</xdr:rowOff>
    </xdr:from>
    <xdr:to>
      <xdr:col>50</xdr:col>
      <xdr:colOff>114300</xdr:colOff>
      <xdr:row>179</xdr:row>
      <xdr:rowOff>11430</xdr:rowOff>
    </xdr:to>
    <xdr:graphicFrame macro="">
      <xdr:nvGraphicFramePr>
        <xdr:cNvPr id="56" name="Grafiek 55">
          <a:extLst>
            <a:ext uri="{FF2B5EF4-FFF2-40B4-BE49-F238E27FC236}">
              <a16:creationId xmlns:a16="http://schemas.microsoft.com/office/drawing/2014/main" id="{1B1EA3B8-0336-36AF-2A6E-04C9BE5E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50</xdr:col>
      <xdr:colOff>133350</xdr:colOff>
      <xdr:row>175</xdr:row>
      <xdr:rowOff>41910</xdr:rowOff>
    </xdr:from>
    <xdr:to>
      <xdr:col>57</xdr:col>
      <xdr:colOff>438150</xdr:colOff>
      <xdr:row>190</xdr:row>
      <xdr:rowOff>41910</xdr:rowOff>
    </xdr:to>
    <xdr:graphicFrame macro="">
      <xdr:nvGraphicFramePr>
        <xdr:cNvPr id="37" name="Grafiek 36">
          <a:extLst>
            <a:ext uri="{FF2B5EF4-FFF2-40B4-BE49-F238E27FC236}">
              <a16:creationId xmlns:a16="http://schemas.microsoft.com/office/drawing/2014/main" id="{007CC829-D58B-50AB-1DBB-2759E7E7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35</xdr:col>
      <xdr:colOff>80010</xdr:colOff>
      <xdr:row>175</xdr:row>
      <xdr:rowOff>118110</xdr:rowOff>
    </xdr:from>
    <xdr:to>
      <xdr:col>42</xdr:col>
      <xdr:colOff>384810</xdr:colOff>
      <xdr:row>190</xdr:row>
      <xdr:rowOff>118110</xdr:rowOff>
    </xdr:to>
    <xdr:graphicFrame macro="">
      <xdr:nvGraphicFramePr>
        <xdr:cNvPr id="39" name="Grafiek 38">
          <a:extLst>
            <a:ext uri="{FF2B5EF4-FFF2-40B4-BE49-F238E27FC236}">
              <a16:creationId xmlns:a16="http://schemas.microsoft.com/office/drawing/2014/main" id="{F513894A-E7C0-CB6A-BB69-C9F5EFD6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</xdr:col>
      <xdr:colOff>19050</xdr:colOff>
      <xdr:row>176</xdr:row>
      <xdr:rowOff>163830</xdr:rowOff>
    </xdr:from>
    <xdr:to>
      <xdr:col>27</xdr:col>
      <xdr:colOff>323850</xdr:colOff>
      <xdr:row>191</xdr:row>
      <xdr:rowOff>163830</xdr:rowOff>
    </xdr:to>
    <xdr:graphicFrame macro="">
      <xdr:nvGraphicFramePr>
        <xdr:cNvPr id="57" name="Grafiek 56">
          <a:extLst>
            <a:ext uri="{FF2B5EF4-FFF2-40B4-BE49-F238E27FC236}">
              <a16:creationId xmlns:a16="http://schemas.microsoft.com/office/drawing/2014/main" id="{7B88B8A8-964B-E998-CDC1-22FC1B7A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27</xdr:col>
      <xdr:colOff>407670</xdr:colOff>
      <xdr:row>192</xdr:row>
      <xdr:rowOff>64770</xdr:rowOff>
    </xdr:from>
    <xdr:to>
      <xdr:col>35</xdr:col>
      <xdr:colOff>102870</xdr:colOff>
      <xdr:row>207</xdr:row>
      <xdr:rowOff>64770</xdr:rowOff>
    </xdr:to>
    <xdr:graphicFrame macro="">
      <xdr:nvGraphicFramePr>
        <xdr:cNvPr id="62" name="Grafiek 61">
          <a:extLst>
            <a:ext uri="{FF2B5EF4-FFF2-40B4-BE49-F238E27FC236}">
              <a16:creationId xmlns:a16="http://schemas.microsoft.com/office/drawing/2014/main" id="{6C960599-3B3C-5B42-5A62-DEAD1A7A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3810</xdr:colOff>
      <xdr:row>222</xdr:row>
      <xdr:rowOff>125730</xdr:rowOff>
    </xdr:from>
    <xdr:to>
      <xdr:col>27</xdr:col>
      <xdr:colOff>308610</xdr:colOff>
      <xdr:row>237</xdr:row>
      <xdr:rowOff>125730</xdr:rowOff>
    </xdr:to>
    <xdr:graphicFrame macro="">
      <xdr:nvGraphicFramePr>
        <xdr:cNvPr id="59" name="Grafiek 58">
          <a:extLst>
            <a:ext uri="{FF2B5EF4-FFF2-40B4-BE49-F238E27FC236}">
              <a16:creationId xmlns:a16="http://schemas.microsoft.com/office/drawing/2014/main" id="{9B5E4BEE-D41F-3E9F-E403-D989904F1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27</xdr:col>
      <xdr:colOff>384810</xdr:colOff>
      <xdr:row>222</xdr:row>
      <xdr:rowOff>125730</xdr:rowOff>
    </xdr:from>
    <xdr:to>
      <xdr:col>35</xdr:col>
      <xdr:colOff>80010</xdr:colOff>
      <xdr:row>237</xdr:row>
      <xdr:rowOff>125730</xdr:rowOff>
    </xdr:to>
    <xdr:graphicFrame macro="">
      <xdr:nvGraphicFramePr>
        <xdr:cNvPr id="60" name="Grafiek 59">
          <a:extLst>
            <a:ext uri="{FF2B5EF4-FFF2-40B4-BE49-F238E27FC236}">
              <a16:creationId xmlns:a16="http://schemas.microsoft.com/office/drawing/2014/main" id="{F849D270-8B6C-BACC-C04C-BCE9DB9D0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27</xdr:col>
      <xdr:colOff>373380</xdr:colOff>
      <xdr:row>238</xdr:row>
      <xdr:rowOff>0</xdr:rowOff>
    </xdr:from>
    <xdr:to>
      <xdr:col>35</xdr:col>
      <xdr:colOff>68580</xdr:colOff>
      <xdr:row>253</xdr:row>
      <xdr:rowOff>0</xdr:rowOff>
    </xdr:to>
    <xdr:graphicFrame macro="">
      <xdr:nvGraphicFramePr>
        <xdr:cNvPr id="70" name="Grafiek 69">
          <a:extLst>
            <a:ext uri="{FF2B5EF4-FFF2-40B4-BE49-F238E27FC236}">
              <a16:creationId xmlns:a16="http://schemas.microsoft.com/office/drawing/2014/main" id="{AA0FDE70-DB4E-46A0-BD2F-DB9699238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20</xdr:col>
      <xdr:colOff>19050</xdr:colOff>
      <xdr:row>207</xdr:row>
      <xdr:rowOff>80010</xdr:rowOff>
    </xdr:from>
    <xdr:to>
      <xdr:col>27</xdr:col>
      <xdr:colOff>323850</xdr:colOff>
      <xdr:row>222</xdr:row>
      <xdr:rowOff>80010</xdr:rowOff>
    </xdr:to>
    <xdr:graphicFrame macro="">
      <xdr:nvGraphicFramePr>
        <xdr:cNvPr id="63" name="Grafiek 62">
          <a:extLst>
            <a:ext uri="{FF2B5EF4-FFF2-40B4-BE49-F238E27FC236}">
              <a16:creationId xmlns:a16="http://schemas.microsoft.com/office/drawing/2014/main" id="{918CE818-43E3-8A3A-B099-E772AFFD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27</xdr:col>
      <xdr:colOff>407670</xdr:colOff>
      <xdr:row>207</xdr:row>
      <xdr:rowOff>80010</xdr:rowOff>
    </xdr:from>
    <xdr:to>
      <xdr:col>35</xdr:col>
      <xdr:colOff>102870</xdr:colOff>
      <xdr:row>222</xdr:row>
      <xdr:rowOff>80010</xdr:rowOff>
    </xdr:to>
    <xdr:graphicFrame macro="">
      <xdr:nvGraphicFramePr>
        <xdr:cNvPr id="64" name="Grafiek 63">
          <a:extLst>
            <a:ext uri="{FF2B5EF4-FFF2-40B4-BE49-F238E27FC236}">
              <a16:creationId xmlns:a16="http://schemas.microsoft.com/office/drawing/2014/main" id="{D904545D-4482-E3F6-7022-A3E21186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20</xdr:col>
      <xdr:colOff>19050</xdr:colOff>
      <xdr:row>192</xdr:row>
      <xdr:rowOff>57150</xdr:rowOff>
    </xdr:from>
    <xdr:to>
      <xdr:col>27</xdr:col>
      <xdr:colOff>323850</xdr:colOff>
      <xdr:row>207</xdr:row>
      <xdr:rowOff>57150</xdr:rowOff>
    </xdr:to>
    <xdr:graphicFrame macro="">
      <xdr:nvGraphicFramePr>
        <xdr:cNvPr id="65" name="Grafiek 64">
          <a:extLst>
            <a:ext uri="{FF2B5EF4-FFF2-40B4-BE49-F238E27FC236}">
              <a16:creationId xmlns:a16="http://schemas.microsoft.com/office/drawing/2014/main" id="{85EAFC04-867B-A73A-9184-012461C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20</xdr:col>
      <xdr:colOff>3810</xdr:colOff>
      <xdr:row>237</xdr:row>
      <xdr:rowOff>179070</xdr:rowOff>
    </xdr:from>
    <xdr:to>
      <xdr:col>27</xdr:col>
      <xdr:colOff>308610</xdr:colOff>
      <xdr:row>252</xdr:row>
      <xdr:rowOff>179070</xdr:rowOff>
    </xdr:to>
    <xdr:graphicFrame macro="">
      <xdr:nvGraphicFramePr>
        <xdr:cNvPr id="66" name="Grafiek 65">
          <a:extLst>
            <a:ext uri="{FF2B5EF4-FFF2-40B4-BE49-F238E27FC236}">
              <a16:creationId xmlns:a16="http://schemas.microsoft.com/office/drawing/2014/main" id="{9E281D2F-8B44-FA2A-080F-FABD8AC0E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35</xdr:col>
      <xdr:colOff>140970</xdr:colOff>
      <xdr:row>245</xdr:row>
      <xdr:rowOff>133350</xdr:rowOff>
    </xdr:from>
    <xdr:to>
      <xdr:col>42</xdr:col>
      <xdr:colOff>445770</xdr:colOff>
      <xdr:row>260</xdr:row>
      <xdr:rowOff>133350</xdr:rowOff>
    </xdr:to>
    <xdr:graphicFrame macro="">
      <xdr:nvGraphicFramePr>
        <xdr:cNvPr id="61" name="Grafiek 60">
          <a:extLst>
            <a:ext uri="{FF2B5EF4-FFF2-40B4-BE49-F238E27FC236}">
              <a16:creationId xmlns:a16="http://schemas.microsoft.com/office/drawing/2014/main" id="{34EFEBA9-85E6-B6E8-FF82-AA8AFF1D2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0</xdr:row>
      <xdr:rowOff>132556</xdr:rowOff>
    </xdr:from>
    <xdr:to>
      <xdr:col>21</xdr:col>
      <xdr:colOff>127000</xdr:colOff>
      <xdr:row>15</xdr:row>
      <xdr:rowOff>137318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016E124-A72E-196E-9A3C-55D67DE4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182562</xdr:colOff>
      <xdr:row>11</xdr:row>
      <xdr:rowOff>61119</xdr:rowOff>
    </xdr:from>
    <xdr:to>
      <xdr:col>28</xdr:col>
      <xdr:colOff>476249</xdr:colOff>
      <xdr:row>26</xdr:row>
      <xdr:rowOff>65882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CF14A9C-941A-505C-AA62-1D8A8E0C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111125</xdr:colOff>
      <xdr:row>22</xdr:row>
      <xdr:rowOff>100806</xdr:rowOff>
    </xdr:from>
    <xdr:to>
      <xdr:col>21</xdr:col>
      <xdr:colOff>79375</xdr:colOff>
      <xdr:row>37</xdr:row>
      <xdr:rowOff>105568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528F60B-FF3F-44D2-66AC-DB2BD5ACE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150812</xdr:colOff>
      <xdr:row>32</xdr:row>
      <xdr:rowOff>61118</xdr:rowOff>
    </xdr:from>
    <xdr:to>
      <xdr:col>28</xdr:col>
      <xdr:colOff>444499</xdr:colOff>
      <xdr:row>47</xdr:row>
      <xdr:rowOff>65880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1252334-CD52-1377-C179-540D8FF78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111125</xdr:colOff>
      <xdr:row>44</xdr:row>
      <xdr:rowOff>108742</xdr:rowOff>
    </xdr:from>
    <xdr:to>
      <xdr:col>21</xdr:col>
      <xdr:colOff>79375</xdr:colOff>
      <xdr:row>59</xdr:row>
      <xdr:rowOff>113504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501C257-1A34-4B01-C5DB-6E9A7B07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190500</xdr:colOff>
      <xdr:row>55</xdr:row>
      <xdr:rowOff>29368</xdr:rowOff>
    </xdr:from>
    <xdr:to>
      <xdr:col>28</xdr:col>
      <xdr:colOff>484187</xdr:colOff>
      <xdr:row>70</xdr:row>
      <xdr:rowOff>34131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71B58EE-1483-A927-AB31-2153E3C2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111126</xdr:colOff>
      <xdr:row>66</xdr:row>
      <xdr:rowOff>148431</xdr:rowOff>
    </xdr:from>
    <xdr:to>
      <xdr:col>21</xdr:col>
      <xdr:colOff>79376</xdr:colOff>
      <xdr:row>81</xdr:row>
      <xdr:rowOff>153193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47DAFAD-C946-C5C8-6812-EB93F5816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166688</xdr:colOff>
      <xdr:row>76</xdr:row>
      <xdr:rowOff>116681</xdr:rowOff>
    </xdr:from>
    <xdr:to>
      <xdr:col>28</xdr:col>
      <xdr:colOff>460375</xdr:colOff>
      <xdr:row>91</xdr:row>
      <xdr:rowOff>121443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3849430-2D5F-2802-4046-1E0D8A82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92365</xdr:colOff>
      <xdr:row>89</xdr:row>
      <xdr:rowOff>10007</xdr:rowOff>
    </xdr:from>
    <xdr:to>
      <xdr:col>21</xdr:col>
      <xdr:colOff>53880</xdr:colOff>
      <xdr:row>103</xdr:row>
      <xdr:rowOff>167025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398629F-C2D6-7C0C-0DDB-8AA9FFE8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167640</xdr:colOff>
      <xdr:row>97</xdr:row>
      <xdr:rowOff>171450</xdr:rowOff>
    </xdr:from>
    <xdr:to>
      <xdr:col>28</xdr:col>
      <xdr:colOff>472440</xdr:colOff>
      <xdr:row>112</xdr:row>
      <xdr:rowOff>171450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D9CC057F-CC3D-C225-BBE7-F0578083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76200</xdr:colOff>
      <xdr:row>110</xdr:row>
      <xdr:rowOff>64770</xdr:rowOff>
    </xdr:from>
    <xdr:to>
      <xdr:col>21</xdr:col>
      <xdr:colOff>45720</xdr:colOff>
      <xdr:row>125</xdr:row>
      <xdr:rowOff>64770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D1590686-33DA-7F2D-E3E6-B1F117310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106680</xdr:colOff>
      <xdr:row>120</xdr:row>
      <xdr:rowOff>57150</xdr:rowOff>
    </xdr:from>
    <xdr:to>
      <xdr:col>28</xdr:col>
      <xdr:colOff>411480</xdr:colOff>
      <xdr:row>135</xdr:row>
      <xdr:rowOff>57150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91B16BAA-3529-B31C-C938-D93716E28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83820</xdr:colOff>
      <xdr:row>132</xdr:row>
      <xdr:rowOff>57150</xdr:rowOff>
    </xdr:from>
    <xdr:to>
      <xdr:col>21</xdr:col>
      <xdr:colOff>53340</xdr:colOff>
      <xdr:row>147</xdr:row>
      <xdr:rowOff>57150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CDDF6383-CDB8-8A82-EF1E-C5AC839F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106680</xdr:colOff>
      <xdr:row>142</xdr:row>
      <xdr:rowOff>133350</xdr:rowOff>
    </xdr:from>
    <xdr:to>
      <xdr:col>28</xdr:col>
      <xdr:colOff>411480</xdr:colOff>
      <xdr:row>157</xdr:row>
      <xdr:rowOff>133350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7D18CBE9-C7D9-6E6B-4673-F498F8DB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68580</xdr:colOff>
      <xdr:row>154</xdr:row>
      <xdr:rowOff>80010</xdr:rowOff>
    </xdr:from>
    <xdr:to>
      <xdr:col>21</xdr:col>
      <xdr:colOff>38100</xdr:colOff>
      <xdr:row>169</xdr:row>
      <xdr:rowOff>80010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6B331A8D-A5E7-D9F8-68C2-BFE67201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68580</xdr:colOff>
      <xdr:row>164</xdr:row>
      <xdr:rowOff>133350</xdr:rowOff>
    </xdr:from>
    <xdr:to>
      <xdr:col>28</xdr:col>
      <xdr:colOff>373380</xdr:colOff>
      <xdr:row>179</xdr:row>
      <xdr:rowOff>133350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CC35A2C6-7CEC-2CEC-AD05-73D7268C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57150</xdr:colOff>
      <xdr:row>176</xdr:row>
      <xdr:rowOff>133350</xdr:rowOff>
    </xdr:from>
    <xdr:to>
      <xdr:col>21</xdr:col>
      <xdr:colOff>26670</xdr:colOff>
      <xdr:row>191</xdr:row>
      <xdr:rowOff>133350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70AFEF79-9436-4271-71A1-3659DD08D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72390</xdr:colOff>
      <xdr:row>196</xdr:row>
      <xdr:rowOff>140970</xdr:rowOff>
    </xdr:from>
    <xdr:to>
      <xdr:col>21</xdr:col>
      <xdr:colOff>41910</xdr:colOff>
      <xdr:row>211</xdr:row>
      <xdr:rowOff>140970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B7800080-E7CE-FF13-A176-31456A35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102870</xdr:colOff>
      <xdr:row>196</xdr:row>
      <xdr:rowOff>140970</xdr:rowOff>
    </xdr:from>
    <xdr:to>
      <xdr:col>28</xdr:col>
      <xdr:colOff>407670</xdr:colOff>
      <xdr:row>211</xdr:row>
      <xdr:rowOff>140970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334CEF7-282C-AA4E-2C34-55850A7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57150</xdr:colOff>
      <xdr:row>222</xdr:row>
      <xdr:rowOff>133350</xdr:rowOff>
    </xdr:from>
    <xdr:to>
      <xdr:col>21</xdr:col>
      <xdr:colOff>26670</xdr:colOff>
      <xdr:row>237</xdr:row>
      <xdr:rowOff>133350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D30F0963-5108-DB5C-7BBE-4686C157B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95250</xdr:colOff>
      <xdr:row>222</xdr:row>
      <xdr:rowOff>140970</xdr:rowOff>
    </xdr:from>
    <xdr:to>
      <xdr:col>28</xdr:col>
      <xdr:colOff>400050</xdr:colOff>
      <xdr:row>237</xdr:row>
      <xdr:rowOff>140970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55A702CB-811D-F3F8-3A04-6013E8FF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87630</xdr:colOff>
      <xdr:row>245</xdr:row>
      <xdr:rowOff>133350</xdr:rowOff>
    </xdr:from>
    <xdr:to>
      <xdr:col>21</xdr:col>
      <xdr:colOff>57150</xdr:colOff>
      <xdr:row>260</xdr:row>
      <xdr:rowOff>133350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75E89F85-038D-02F2-0CB2-94A27D35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0</xdr:row>
      <xdr:rowOff>57150</xdr:rowOff>
    </xdr:from>
    <xdr:to>
      <xdr:col>23</xdr:col>
      <xdr:colOff>396240</xdr:colOff>
      <xdr:row>15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F461F6-FEB2-B425-AA47-808500F9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495300</xdr:colOff>
      <xdr:row>10</xdr:row>
      <xdr:rowOff>179070</xdr:rowOff>
    </xdr:from>
    <xdr:to>
      <xdr:col>31</xdr:col>
      <xdr:colOff>190500</xdr:colOff>
      <xdr:row>25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83F396C-FD65-54D0-6016-B91ED7B58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22</xdr:row>
      <xdr:rowOff>163830</xdr:rowOff>
    </xdr:from>
    <xdr:to>
      <xdr:col>23</xdr:col>
      <xdr:colOff>396240</xdr:colOff>
      <xdr:row>37</xdr:row>
      <xdr:rowOff>163830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EB1B281-2FBB-790B-DF20-4BC494A38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464820</xdr:colOff>
      <xdr:row>33</xdr:row>
      <xdr:rowOff>72390</xdr:rowOff>
    </xdr:from>
    <xdr:to>
      <xdr:col>31</xdr:col>
      <xdr:colOff>160020</xdr:colOff>
      <xdr:row>48</xdr:row>
      <xdr:rowOff>72390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C4CFA86-4093-E56C-E696-D865B94B2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</xdr:colOff>
      <xdr:row>44</xdr:row>
      <xdr:rowOff>118110</xdr:rowOff>
    </xdr:from>
    <xdr:to>
      <xdr:col>23</xdr:col>
      <xdr:colOff>365760</xdr:colOff>
      <xdr:row>59</xdr:row>
      <xdr:rowOff>118110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8351317-30D9-61D5-6080-8A02E389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411480</xdr:colOff>
      <xdr:row>54</xdr:row>
      <xdr:rowOff>163830</xdr:rowOff>
    </xdr:from>
    <xdr:to>
      <xdr:col>31</xdr:col>
      <xdr:colOff>106680</xdr:colOff>
      <xdr:row>69</xdr:row>
      <xdr:rowOff>163830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7D28C57-6F5E-7F96-B642-63EFDFB0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</xdr:colOff>
      <xdr:row>66</xdr:row>
      <xdr:rowOff>140970</xdr:rowOff>
    </xdr:from>
    <xdr:to>
      <xdr:col>23</xdr:col>
      <xdr:colOff>358140</xdr:colOff>
      <xdr:row>81</xdr:row>
      <xdr:rowOff>140970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B4ECB6A3-7A8D-EFF1-98DB-E0000ADF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441960</xdr:colOff>
      <xdr:row>77</xdr:row>
      <xdr:rowOff>80010</xdr:rowOff>
    </xdr:from>
    <xdr:to>
      <xdr:col>31</xdr:col>
      <xdr:colOff>137160</xdr:colOff>
      <xdr:row>92</xdr:row>
      <xdr:rowOff>80010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8214DF05-4F61-C84A-0B40-0D492636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68580</xdr:colOff>
      <xdr:row>88</xdr:row>
      <xdr:rowOff>140970</xdr:rowOff>
    </xdr:from>
    <xdr:to>
      <xdr:col>23</xdr:col>
      <xdr:colOff>373380</xdr:colOff>
      <xdr:row>103</xdr:row>
      <xdr:rowOff>140970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31389C3-213E-F1C6-6A6B-791E7255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426720</xdr:colOff>
      <xdr:row>98</xdr:row>
      <xdr:rowOff>148590</xdr:rowOff>
    </xdr:from>
    <xdr:to>
      <xdr:col>31</xdr:col>
      <xdr:colOff>121920</xdr:colOff>
      <xdr:row>113</xdr:row>
      <xdr:rowOff>148590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B6617900-F4F7-969E-F38A-6EE00A9F0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60960</xdr:colOff>
      <xdr:row>110</xdr:row>
      <xdr:rowOff>80010</xdr:rowOff>
    </xdr:from>
    <xdr:to>
      <xdr:col>23</xdr:col>
      <xdr:colOff>365760</xdr:colOff>
      <xdr:row>125</xdr:row>
      <xdr:rowOff>80010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F45254E0-FE7C-6762-DF55-FC41B1A7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411480</xdr:colOff>
      <xdr:row>121</xdr:row>
      <xdr:rowOff>19050</xdr:rowOff>
    </xdr:from>
    <xdr:to>
      <xdr:col>31</xdr:col>
      <xdr:colOff>106680</xdr:colOff>
      <xdr:row>136</xdr:row>
      <xdr:rowOff>19050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7FB6D06-4181-1477-4FC2-5C84F184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60960</xdr:colOff>
      <xdr:row>131</xdr:row>
      <xdr:rowOff>156210</xdr:rowOff>
    </xdr:from>
    <xdr:to>
      <xdr:col>23</xdr:col>
      <xdr:colOff>365760</xdr:colOff>
      <xdr:row>146</xdr:row>
      <xdr:rowOff>156210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A860A1D0-B28A-AA31-2EFD-959F6F26B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396240</xdr:colOff>
      <xdr:row>141</xdr:row>
      <xdr:rowOff>80010</xdr:rowOff>
    </xdr:from>
    <xdr:to>
      <xdr:col>31</xdr:col>
      <xdr:colOff>91440</xdr:colOff>
      <xdr:row>156</xdr:row>
      <xdr:rowOff>80010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FC5042CD-33A7-D48F-9ADA-87C77340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22860</xdr:colOff>
      <xdr:row>154</xdr:row>
      <xdr:rowOff>64770</xdr:rowOff>
    </xdr:from>
    <xdr:to>
      <xdr:col>23</xdr:col>
      <xdr:colOff>327660</xdr:colOff>
      <xdr:row>169</xdr:row>
      <xdr:rowOff>64770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B1AD4E03-5B49-EB22-DC1B-E4DB5708E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381000</xdr:colOff>
      <xdr:row>164</xdr:row>
      <xdr:rowOff>163830</xdr:rowOff>
    </xdr:from>
    <xdr:to>
      <xdr:col>31</xdr:col>
      <xdr:colOff>76200</xdr:colOff>
      <xdr:row>179</xdr:row>
      <xdr:rowOff>163830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FF685B5B-4954-FF43-1007-3929448C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64770</xdr:colOff>
      <xdr:row>176</xdr:row>
      <xdr:rowOff>26670</xdr:rowOff>
    </xdr:from>
    <xdr:to>
      <xdr:col>23</xdr:col>
      <xdr:colOff>369570</xdr:colOff>
      <xdr:row>191</xdr:row>
      <xdr:rowOff>26670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905C4771-2CED-D56C-E944-D31DB406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64770</xdr:colOff>
      <xdr:row>197</xdr:row>
      <xdr:rowOff>19050</xdr:rowOff>
    </xdr:from>
    <xdr:to>
      <xdr:col>23</xdr:col>
      <xdr:colOff>369570</xdr:colOff>
      <xdr:row>212</xdr:row>
      <xdr:rowOff>19050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EC8BC974-6A4C-24B9-C157-30353E365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483870</xdr:colOff>
      <xdr:row>197</xdr:row>
      <xdr:rowOff>19050</xdr:rowOff>
    </xdr:from>
    <xdr:to>
      <xdr:col>31</xdr:col>
      <xdr:colOff>179070</xdr:colOff>
      <xdr:row>212</xdr:row>
      <xdr:rowOff>19050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3C6BAF77-0DFD-B149-0EBA-7C9C1AE5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125730</xdr:colOff>
      <xdr:row>222</xdr:row>
      <xdr:rowOff>133350</xdr:rowOff>
    </xdr:from>
    <xdr:to>
      <xdr:col>23</xdr:col>
      <xdr:colOff>430530</xdr:colOff>
      <xdr:row>237</xdr:row>
      <xdr:rowOff>133350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F6214724-0AA3-3C4F-BA50-E63B87F8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506730</xdr:colOff>
      <xdr:row>222</xdr:row>
      <xdr:rowOff>110490</xdr:rowOff>
    </xdr:from>
    <xdr:to>
      <xdr:col>31</xdr:col>
      <xdr:colOff>201930</xdr:colOff>
      <xdr:row>237</xdr:row>
      <xdr:rowOff>110490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CA66E0F3-89A9-7816-664E-4B715FA5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64770</xdr:colOff>
      <xdr:row>245</xdr:row>
      <xdr:rowOff>148590</xdr:rowOff>
    </xdr:from>
    <xdr:to>
      <xdr:col>23</xdr:col>
      <xdr:colOff>369570</xdr:colOff>
      <xdr:row>260</xdr:row>
      <xdr:rowOff>148590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D7FF9F09-2D0E-B2E9-DDAC-4367F3A6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1</xdr:row>
      <xdr:rowOff>19050</xdr:rowOff>
    </xdr:from>
    <xdr:to>
      <xdr:col>17</xdr:col>
      <xdr:colOff>411480</xdr:colOff>
      <xdr:row>16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12A6CB-0B0A-677E-6242-6D5FCFB65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472440</xdr:colOff>
      <xdr:row>11</xdr:row>
      <xdr:rowOff>102870</xdr:rowOff>
    </xdr:from>
    <xdr:to>
      <xdr:col>25</xdr:col>
      <xdr:colOff>167640</xdr:colOff>
      <xdr:row>26</xdr:row>
      <xdr:rowOff>102870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5716E00-AE60-9B9B-523F-55189E1FC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106680</xdr:colOff>
      <xdr:row>22</xdr:row>
      <xdr:rowOff>80010</xdr:rowOff>
    </xdr:from>
    <xdr:to>
      <xdr:col>17</xdr:col>
      <xdr:colOff>411480</xdr:colOff>
      <xdr:row>37</xdr:row>
      <xdr:rowOff>80010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BB98894-DB2B-DE45-0897-B74A24F79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33</xdr:row>
      <xdr:rowOff>3810</xdr:rowOff>
    </xdr:from>
    <xdr:to>
      <xdr:col>25</xdr:col>
      <xdr:colOff>152400</xdr:colOff>
      <xdr:row>48</xdr:row>
      <xdr:rowOff>3810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844EF45-1AC5-D868-8115-E11C69459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</xdr:colOff>
      <xdr:row>45</xdr:row>
      <xdr:rowOff>64770</xdr:rowOff>
    </xdr:from>
    <xdr:to>
      <xdr:col>17</xdr:col>
      <xdr:colOff>365760</xdr:colOff>
      <xdr:row>60</xdr:row>
      <xdr:rowOff>64770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69619A7-F1EF-D458-3FA7-1CBE7948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411480</xdr:colOff>
      <xdr:row>55</xdr:row>
      <xdr:rowOff>57150</xdr:rowOff>
    </xdr:from>
    <xdr:to>
      <xdr:col>25</xdr:col>
      <xdr:colOff>106680</xdr:colOff>
      <xdr:row>70</xdr:row>
      <xdr:rowOff>57150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FBF571B-3FB4-8F20-305E-1B05166D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53340</xdr:colOff>
      <xdr:row>66</xdr:row>
      <xdr:rowOff>156210</xdr:rowOff>
    </xdr:from>
    <xdr:to>
      <xdr:col>17</xdr:col>
      <xdr:colOff>358140</xdr:colOff>
      <xdr:row>81</xdr:row>
      <xdr:rowOff>156210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0924E12-2E0E-ADF4-982C-71805D06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405848</xdr:colOff>
      <xdr:row>76</xdr:row>
      <xdr:rowOff>154884</xdr:rowOff>
    </xdr:from>
    <xdr:to>
      <xdr:col>25</xdr:col>
      <xdr:colOff>105023</xdr:colOff>
      <xdr:row>91</xdr:row>
      <xdr:rowOff>154883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59747CD-349F-DD03-DFD8-E6BA85CB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88</xdr:row>
      <xdr:rowOff>118110</xdr:rowOff>
    </xdr:from>
    <xdr:to>
      <xdr:col>17</xdr:col>
      <xdr:colOff>342900</xdr:colOff>
      <xdr:row>103</xdr:row>
      <xdr:rowOff>118110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84E1C33-01DB-6DA2-4E1D-CEEF29555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388620</xdr:colOff>
      <xdr:row>98</xdr:row>
      <xdr:rowOff>80010</xdr:rowOff>
    </xdr:from>
    <xdr:to>
      <xdr:col>25</xdr:col>
      <xdr:colOff>83820</xdr:colOff>
      <xdr:row>113</xdr:row>
      <xdr:rowOff>80010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F8686011-2F36-4D05-2DE5-A4CDCB52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45720</xdr:colOff>
      <xdr:row>109</xdr:row>
      <xdr:rowOff>179070</xdr:rowOff>
    </xdr:from>
    <xdr:to>
      <xdr:col>17</xdr:col>
      <xdr:colOff>350520</xdr:colOff>
      <xdr:row>124</xdr:row>
      <xdr:rowOff>179070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102F3983-2DF9-D220-ED5B-5F77CACC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388620</xdr:colOff>
      <xdr:row>120</xdr:row>
      <xdr:rowOff>19050</xdr:rowOff>
    </xdr:from>
    <xdr:to>
      <xdr:col>25</xdr:col>
      <xdr:colOff>83820</xdr:colOff>
      <xdr:row>135</xdr:row>
      <xdr:rowOff>19050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07C4E80-2D3E-412E-1215-F1F7D8AB9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45720</xdr:colOff>
      <xdr:row>132</xdr:row>
      <xdr:rowOff>41910</xdr:rowOff>
    </xdr:from>
    <xdr:to>
      <xdr:col>17</xdr:col>
      <xdr:colOff>350520</xdr:colOff>
      <xdr:row>147</xdr:row>
      <xdr:rowOff>41910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14268AA8-9B79-7296-5681-976B5474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388620</xdr:colOff>
      <xdr:row>142</xdr:row>
      <xdr:rowOff>11430</xdr:rowOff>
    </xdr:from>
    <xdr:to>
      <xdr:col>25</xdr:col>
      <xdr:colOff>83820</xdr:colOff>
      <xdr:row>157</xdr:row>
      <xdr:rowOff>11430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816E63D7-A70D-0B0C-544C-34227D62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53340</xdr:colOff>
      <xdr:row>154</xdr:row>
      <xdr:rowOff>87630</xdr:rowOff>
    </xdr:from>
    <xdr:to>
      <xdr:col>17</xdr:col>
      <xdr:colOff>358140</xdr:colOff>
      <xdr:row>169</xdr:row>
      <xdr:rowOff>87630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A2C83839-6085-C845-087A-4A1928A5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365760</xdr:colOff>
      <xdr:row>164</xdr:row>
      <xdr:rowOff>57150</xdr:rowOff>
    </xdr:from>
    <xdr:to>
      <xdr:col>25</xdr:col>
      <xdr:colOff>60960</xdr:colOff>
      <xdr:row>179</xdr:row>
      <xdr:rowOff>57150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43E95FC0-F49E-B7F6-ACFF-F4A8E2AD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26670</xdr:colOff>
      <xdr:row>176</xdr:row>
      <xdr:rowOff>57150</xdr:rowOff>
    </xdr:from>
    <xdr:to>
      <xdr:col>17</xdr:col>
      <xdr:colOff>331470</xdr:colOff>
      <xdr:row>191</xdr:row>
      <xdr:rowOff>57150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EC9EC881-60D4-AAFA-940C-1DD717A1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49530</xdr:colOff>
      <xdr:row>196</xdr:row>
      <xdr:rowOff>125730</xdr:rowOff>
    </xdr:from>
    <xdr:to>
      <xdr:col>17</xdr:col>
      <xdr:colOff>354330</xdr:colOff>
      <xdr:row>211</xdr:row>
      <xdr:rowOff>125730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AACA2F86-613C-D863-BA46-AFDFFD7B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422910</xdr:colOff>
      <xdr:row>196</xdr:row>
      <xdr:rowOff>125730</xdr:rowOff>
    </xdr:from>
    <xdr:to>
      <xdr:col>25</xdr:col>
      <xdr:colOff>118110</xdr:colOff>
      <xdr:row>211</xdr:row>
      <xdr:rowOff>125730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77815E62-2BB0-F314-6173-5F1E3F6F7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110490</xdr:colOff>
      <xdr:row>222</xdr:row>
      <xdr:rowOff>125730</xdr:rowOff>
    </xdr:from>
    <xdr:to>
      <xdr:col>17</xdr:col>
      <xdr:colOff>415290</xdr:colOff>
      <xdr:row>237</xdr:row>
      <xdr:rowOff>125730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20CE411-B9D3-C639-70BE-3DD516EC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476250</xdr:colOff>
      <xdr:row>222</xdr:row>
      <xdr:rowOff>148590</xdr:rowOff>
    </xdr:from>
    <xdr:to>
      <xdr:col>25</xdr:col>
      <xdr:colOff>171450</xdr:colOff>
      <xdr:row>237</xdr:row>
      <xdr:rowOff>148590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463C7537-5773-9E37-5717-D0450B4C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57150</xdr:colOff>
      <xdr:row>246</xdr:row>
      <xdr:rowOff>34290</xdr:rowOff>
    </xdr:from>
    <xdr:to>
      <xdr:col>17</xdr:col>
      <xdr:colOff>361950</xdr:colOff>
      <xdr:row>261</xdr:row>
      <xdr:rowOff>34290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4135B12B-3D9E-E50A-453D-C0E12012A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330C-70B4-4C51-A4DE-4CC9926C2746}">
  <dimension ref="A3:T260"/>
  <sheetViews>
    <sheetView tabSelected="1" zoomScaleNormal="100" workbookViewId="0"/>
  </sheetViews>
  <sheetFormatPr defaultRowHeight="14.4" x14ac:dyDescent="0.3"/>
  <cols>
    <col min="1" max="1" width="13.88671875" customWidth="1"/>
    <col min="2" max="2" width="19.109375" bestFit="1" customWidth="1"/>
    <col min="3" max="4" width="19.77734375" bestFit="1" customWidth="1"/>
    <col min="5" max="5" width="18.77734375" bestFit="1" customWidth="1"/>
    <col min="6" max="6" width="18.88671875" bestFit="1" customWidth="1"/>
    <col min="7" max="7" width="19.21875" bestFit="1" customWidth="1"/>
    <col min="8" max="8" width="16.6640625" customWidth="1"/>
    <col min="9" max="9" width="18.21875" bestFit="1" customWidth="1"/>
    <col min="10" max="16" width="16.109375" bestFit="1" customWidth="1"/>
    <col min="17" max="17" width="10.33203125" customWidth="1"/>
    <col min="18" max="20" width="16.109375" bestFit="1" customWidth="1"/>
  </cols>
  <sheetData>
    <row r="3" spans="1:20" x14ac:dyDescent="0.3"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74</v>
      </c>
      <c r="H3" t="s">
        <v>74</v>
      </c>
      <c r="I3" s="215" t="s">
        <v>75</v>
      </c>
      <c r="J3" t="s">
        <v>75</v>
      </c>
    </row>
    <row r="4" spans="1:20" s="7" customFormat="1" x14ac:dyDescent="0.3">
      <c r="A4" s="7" t="s">
        <v>36</v>
      </c>
    </row>
    <row r="5" spans="1:20" s="7" customFormat="1" x14ac:dyDescent="0.3">
      <c r="A5" s="8" t="s">
        <v>0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32</v>
      </c>
      <c r="H5" s="157" t="s">
        <v>33</v>
      </c>
      <c r="I5" s="7" t="s">
        <v>32</v>
      </c>
      <c r="J5" s="7" t="s">
        <v>33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R5" s="7" t="s">
        <v>28</v>
      </c>
      <c r="S5" s="7" t="s">
        <v>29</v>
      </c>
      <c r="T5" s="7" t="s">
        <v>30</v>
      </c>
    </row>
    <row r="6" spans="1:20" s="7" customFormat="1" x14ac:dyDescent="0.3">
      <c r="A6" s="10" t="s">
        <v>68</v>
      </c>
      <c r="B6" s="11">
        <v>8029.4292019611503</v>
      </c>
      <c r="C6" s="12">
        <v>14086.668777954401</v>
      </c>
      <c r="D6" s="12">
        <v>15886.182913930699</v>
      </c>
      <c r="E6" s="13">
        <v>3613.5932878424701</v>
      </c>
      <c r="F6" s="13">
        <v>5707.2809095259099</v>
      </c>
      <c r="G6" s="13">
        <v>0</v>
      </c>
      <c r="H6" s="208">
        <v>0</v>
      </c>
      <c r="I6" s="13">
        <f>G6/3</f>
        <v>0</v>
      </c>
      <c r="J6" s="13">
        <f>H6/24</f>
        <v>0</v>
      </c>
      <c r="L6" s="14">
        <f>(B6-$B$6)/$B$6</f>
        <v>0</v>
      </c>
      <c r="M6" s="14">
        <f>(C6-$C$6)/$C$6</f>
        <v>0</v>
      </c>
      <c r="N6" s="14">
        <f>(D6-$D$6)/$D$6</f>
        <v>0</v>
      </c>
      <c r="O6" s="14">
        <f>(E6-$E$6)/$E$6</f>
        <v>0</v>
      </c>
      <c r="P6" s="14">
        <f>(F6-$F$6)/$F$6</f>
        <v>0</v>
      </c>
      <c r="R6" s="15">
        <f t="shared" ref="R6:R10" si="0">MIN(L6:P6,0)</f>
        <v>0</v>
      </c>
      <c r="S6" s="15">
        <f t="shared" ref="S6:S10" si="1">MAX(L6:P6,0)</f>
        <v>0</v>
      </c>
      <c r="T6" s="15">
        <f t="shared" ref="T6:T10" si="2">MEDIAN(L6:P6)</f>
        <v>0</v>
      </c>
    </row>
    <row r="7" spans="1:20" s="7" customFormat="1" x14ac:dyDescent="0.3">
      <c r="A7" s="7" t="s">
        <v>1</v>
      </c>
      <c r="B7" s="11">
        <v>8033.4007547686297</v>
      </c>
      <c r="C7" s="12">
        <v>14085.2361544548</v>
      </c>
      <c r="D7" s="12">
        <v>15892.0892384533</v>
      </c>
      <c r="E7" s="13">
        <v>3653.7805557864899</v>
      </c>
      <c r="F7" s="13">
        <v>5687.6035498191004</v>
      </c>
      <c r="G7" s="13">
        <v>0</v>
      </c>
      <c r="H7" s="208">
        <v>0</v>
      </c>
      <c r="I7" s="13">
        <f t="shared" ref="I7:I10" si="3">G7/3</f>
        <v>0</v>
      </c>
      <c r="J7" s="13">
        <f t="shared" ref="J7:J10" si="4">H7/24</f>
        <v>0</v>
      </c>
      <c r="L7" s="16">
        <f>(B7-$B$6)/$B$6</f>
        <v>4.9462455021203136E-4</v>
      </c>
      <c r="M7" s="16">
        <f>(C7-$C$6)/$C$6</f>
        <v>-1.0170065912550219E-4</v>
      </c>
      <c r="N7" s="16">
        <f>(D7-$D$6)/$D$6</f>
        <v>3.7179003632278483E-4</v>
      </c>
      <c r="O7" s="16">
        <f>(E7-$E$6)/$E$6</f>
        <v>1.1121137533442235E-2</v>
      </c>
      <c r="P7" s="16">
        <f>(F7-$F$6)/$F$6</f>
        <v>-3.4477643590254017E-3</v>
      </c>
      <c r="R7" s="17">
        <f t="shared" si="0"/>
        <v>-3.4477643590254017E-3</v>
      </c>
      <c r="S7" s="17">
        <f t="shared" si="1"/>
        <v>1.1121137533442235E-2</v>
      </c>
      <c r="T7" s="17">
        <f t="shared" si="2"/>
        <v>3.7179003632278483E-4</v>
      </c>
    </row>
    <row r="8" spans="1:20" s="7" customFormat="1" x14ac:dyDescent="0.3">
      <c r="A8" s="7" t="s">
        <v>2</v>
      </c>
      <c r="B8" s="18">
        <v>8013.7993691192396</v>
      </c>
      <c r="C8" s="19">
        <v>13661.0613449507</v>
      </c>
      <c r="D8" s="19">
        <v>15076.441080781</v>
      </c>
      <c r="E8" s="20">
        <v>3848.5304468570598</v>
      </c>
      <c r="F8" s="20">
        <v>5493.1666289042896</v>
      </c>
      <c r="G8" s="20">
        <v>0</v>
      </c>
      <c r="H8" s="209">
        <v>0</v>
      </c>
      <c r="I8" s="20">
        <f t="shared" si="3"/>
        <v>0</v>
      </c>
      <c r="J8" s="20">
        <f t="shared" si="4"/>
        <v>0</v>
      </c>
      <c r="L8" s="16">
        <f>(B8-$B$6)/$B$6</f>
        <v>-1.9465683610602321E-3</v>
      </c>
      <c r="M8" s="16">
        <f>(C8-$C$6)/$C$6</f>
        <v>-3.0213490479010577E-2</v>
      </c>
      <c r="N8" s="16">
        <f>(D8-$D$6)/$D$6</f>
        <v>-5.0971453465994729E-2</v>
      </c>
      <c r="O8" s="16">
        <f>(E8-$E$6)/$E$6</f>
        <v>6.5014831581907545E-2</v>
      </c>
      <c r="P8" s="16">
        <f>(F8-$F$6)/$F$6</f>
        <v>-3.7515987738442377E-2</v>
      </c>
      <c r="R8" s="16">
        <f t="shared" si="0"/>
        <v>-5.0971453465994729E-2</v>
      </c>
      <c r="S8" s="16">
        <f t="shared" si="1"/>
        <v>6.5014831581907545E-2</v>
      </c>
      <c r="T8" s="16">
        <f t="shared" si="2"/>
        <v>-3.0213490479010577E-2</v>
      </c>
    </row>
    <row r="9" spans="1:20" s="7" customFormat="1" x14ac:dyDescent="0.3">
      <c r="A9" s="9" t="s">
        <v>3</v>
      </c>
      <c r="B9" s="18">
        <v>7901.4119872896999</v>
      </c>
      <c r="C9" s="19">
        <v>14290.1224754137</v>
      </c>
      <c r="D9" s="19">
        <v>15911.310530319201</v>
      </c>
      <c r="E9" s="20">
        <v>3745.6954704535101</v>
      </c>
      <c r="F9" s="20">
        <v>6855.1674700428903</v>
      </c>
      <c r="G9" s="20">
        <v>0</v>
      </c>
      <c r="H9" s="209">
        <v>0</v>
      </c>
      <c r="I9" s="20">
        <f t="shared" si="3"/>
        <v>0</v>
      </c>
      <c r="J9" s="20">
        <f t="shared" si="4"/>
        <v>0</v>
      </c>
      <c r="L9" s="14">
        <f>(B9-$B$6)/$B$6</f>
        <v>-1.5943501269079344E-2</v>
      </c>
      <c r="M9" s="14">
        <f>(C9-$C$6)/$C$6</f>
        <v>1.4442995761901053E-2</v>
      </c>
      <c r="N9" s="14">
        <f>(D9-$D$6)/$D$6</f>
        <v>1.5817277520118922E-3</v>
      </c>
      <c r="O9" s="14">
        <f>(E9-$E$6)/$E$6</f>
        <v>3.6557014608003341E-2</v>
      </c>
      <c r="P9" s="14">
        <f>(F9-$F$6)/$F$6</f>
        <v>0.20112669740875477</v>
      </c>
      <c r="R9" s="14">
        <f t="shared" si="0"/>
        <v>-1.5943501269079344E-2</v>
      </c>
      <c r="S9" s="14">
        <f t="shared" si="1"/>
        <v>0.20112669740875477</v>
      </c>
      <c r="T9" s="14">
        <f t="shared" si="2"/>
        <v>1.4442995761901053E-2</v>
      </c>
    </row>
    <row r="10" spans="1:20" s="7" customFormat="1" x14ac:dyDescent="0.3">
      <c r="A10" s="21" t="s">
        <v>67</v>
      </c>
      <c r="B10" s="198">
        <v>7934.4671332565304</v>
      </c>
      <c r="C10" s="199">
        <v>14130.616068019101</v>
      </c>
      <c r="D10" s="199">
        <v>15744.3217639745</v>
      </c>
      <c r="E10" s="200">
        <v>3705.7050345613702</v>
      </c>
      <c r="F10" s="200">
        <v>5636.3416733181202</v>
      </c>
      <c r="G10" s="200">
        <v>0</v>
      </c>
      <c r="H10" s="210">
        <v>0</v>
      </c>
      <c r="I10" s="200">
        <f t="shared" si="3"/>
        <v>0</v>
      </c>
      <c r="J10" s="200">
        <f t="shared" si="4"/>
        <v>0</v>
      </c>
      <c r="L10" s="14">
        <f>(B10-$B$6)/$B$6</f>
        <v>-1.1826752103552503E-2</v>
      </c>
      <c r="M10" s="14">
        <f>(C10-$C$6)/$C$6</f>
        <v>3.119778760857719E-3</v>
      </c>
      <c r="N10" s="14">
        <f>(D10-$D$6)/$D$6</f>
        <v>-8.9298449303262389E-3</v>
      </c>
      <c r="O10" s="14">
        <f>(E10-$E$6)/$E$6</f>
        <v>2.5490346970922204E-2</v>
      </c>
      <c r="P10" s="14">
        <f>(F10-$F$6)/$F$6</f>
        <v>-1.2429603051321061E-2</v>
      </c>
      <c r="R10" s="15">
        <f t="shared" si="0"/>
        <v>-1.2429603051321061E-2</v>
      </c>
      <c r="S10" s="15">
        <f t="shared" si="1"/>
        <v>2.5490346970922204E-2</v>
      </c>
      <c r="T10" s="15">
        <f t="shared" si="2"/>
        <v>-8.9298449303262389E-3</v>
      </c>
    </row>
    <row r="11" spans="1:20" s="7" customFormat="1" x14ac:dyDescent="0.3"/>
    <row r="12" spans="1:20" s="7" customFormat="1" x14ac:dyDescent="0.3"/>
    <row r="13" spans="1:20" s="7" customFormat="1" x14ac:dyDescent="0.3">
      <c r="B13" s="236"/>
      <c r="C13" s="236"/>
      <c r="D13" s="236"/>
      <c r="E13" s="236"/>
      <c r="F13" s="236"/>
      <c r="G13" s="236"/>
      <c r="H13" s="236"/>
    </row>
    <row r="14" spans="1:20" x14ac:dyDescent="0.3">
      <c r="B14" s="237"/>
      <c r="C14" s="238"/>
      <c r="D14" s="238"/>
      <c r="E14" s="237"/>
      <c r="F14" s="237"/>
      <c r="G14" s="237"/>
      <c r="H14" s="237"/>
    </row>
    <row r="15" spans="1:20" x14ac:dyDescent="0.3">
      <c r="A15" t="s">
        <v>31</v>
      </c>
    </row>
    <row r="16" spans="1:20" s="22" customFormat="1" x14ac:dyDescent="0.3">
      <c r="A16" s="22" t="s">
        <v>34</v>
      </c>
    </row>
    <row r="17" spans="1:20" s="22" customFormat="1" x14ac:dyDescent="0.3">
      <c r="A17" s="23" t="s">
        <v>0</v>
      </c>
      <c r="B17" s="24" t="s">
        <v>4</v>
      </c>
      <c r="C17" s="24" t="s">
        <v>5</v>
      </c>
      <c r="D17" s="24" t="s">
        <v>6</v>
      </c>
      <c r="E17" s="24" t="s">
        <v>7</v>
      </c>
      <c r="F17" s="24" t="s">
        <v>8</v>
      </c>
      <c r="G17" s="22" t="s">
        <v>32</v>
      </c>
      <c r="H17" s="22" t="s">
        <v>33</v>
      </c>
      <c r="I17" s="211" t="s">
        <v>32</v>
      </c>
      <c r="J17" s="22" t="s">
        <v>33</v>
      </c>
      <c r="L17" s="24" t="s">
        <v>16</v>
      </c>
      <c r="M17" s="24" t="s">
        <v>17</v>
      </c>
      <c r="N17" s="24" t="s">
        <v>18</v>
      </c>
      <c r="O17" s="24" t="s">
        <v>19</v>
      </c>
      <c r="P17" s="24" t="s">
        <v>20</v>
      </c>
      <c r="R17" s="24" t="s">
        <v>28</v>
      </c>
      <c r="S17" s="24" t="s">
        <v>29</v>
      </c>
      <c r="T17" s="24" t="s">
        <v>30</v>
      </c>
    </row>
    <row r="18" spans="1:20" s="22" customFormat="1" x14ac:dyDescent="0.3">
      <c r="A18" s="25" t="s">
        <v>68</v>
      </c>
      <c r="B18" s="26">
        <v>6650.1382448799504</v>
      </c>
      <c r="C18" s="27">
        <v>15990.725866191</v>
      </c>
      <c r="D18" s="27">
        <v>16762.9672555338</v>
      </c>
      <c r="E18" s="28">
        <v>2843.1484224133001</v>
      </c>
      <c r="F18" s="28">
        <v>849.028447107906</v>
      </c>
      <c r="G18" s="28">
        <v>0</v>
      </c>
      <c r="H18" s="28">
        <v>0</v>
      </c>
      <c r="I18" s="26">
        <f>G18/3</f>
        <v>0</v>
      </c>
      <c r="J18" s="28">
        <f>H18/24</f>
        <v>0</v>
      </c>
      <c r="L18" s="29">
        <f t="shared" ref="L18:L22" si="5">(B18-$B$18)/$B$18</f>
        <v>0</v>
      </c>
      <c r="M18" s="29">
        <f t="shared" ref="M18:M22" si="6">(C18-$C$18)/$C$18</f>
        <v>0</v>
      </c>
      <c r="N18" s="29">
        <f t="shared" ref="N18:N22" si="7">(D18-$D$18)/$D$18</f>
        <v>0</v>
      </c>
      <c r="O18" s="29">
        <f t="shared" ref="O18:O22" si="8">(E18-$E$18)/$E$18</f>
        <v>0</v>
      </c>
      <c r="P18" s="29">
        <f t="shared" ref="P18:P22" si="9">(F18-$F$18)/$F$18</f>
        <v>0</v>
      </c>
      <c r="R18" s="29">
        <f t="shared" ref="R18:R22" si="10">MIN(L18:P18,0)</f>
        <v>0</v>
      </c>
      <c r="S18" s="29">
        <f t="shared" ref="S18:S22" si="11">MAX(L18:P18,0)</f>
        <v>0</v>
      </c>
      <c r="T18" s="29">
        <f t="shared" ref="T18:T22" si="12">MEDIAN(L18:P18)</f>
        <v>0</v>
      </c>
    </row>
    <row r="19" spans="1:20" s="22" customFormat="1" x14ac:dyDescent="0.3">
      <c r="A19" s="31" t="s">
        <v>1</v>
      </c>
      <c r="B19" s="26">
        <v>6673.6436557520601</v>
      </c>
      <c r="C19" s="27">
        <v>15944.8073448497</v>
      </c>
      <c r="D19" s="27">
        <v>16789.180406166</v>
      </c>
      <c r="E19" s="28">
        <v>2883.5740496323301</v>
      </c>
      <c r="F19" s="28">
        <v>840.76472333732204</v>
      </c>
      <c r="G19" s="28">
        <v>145.342875804833</v>
      </c>
      <c r="H19" s="28">
        <v>0</v>
      </c>
      <c r="I19" s="26">
        <f t="shared" ref="I19:I22" si="13">G19/3</f>
        <v>48.447625268277669</v>
      </c>
      <c r="J19" s="28">
        <f t="shared" ref="J19:J22" si="14">H19/24</f>
        <v>0</v>
      </c>
      <c r="L19" s="32">
        <f t="shared" si="5"/>
        <v>3.5345747722172359E-3</v>
      </c>
      <c r="M19" s="32">
        <f t="shared" si="6"/>
        <v>-2.8715720427917035E-3</v>
      </c>
      <c r="N19" s="32">
        <f t="shared" si="7"/>
        <v>1.5637536142980156E-3</v>
      </c>
      <c r="O19" s="32">
        <f t="shared" si="8"/>
        <v>1.4218613034882036E-2</v>
      </c>
      <c r="P19" s="32">
        <f t="shared" si="9"/>
        <v>-9.7331529923798885E-3</v>
      </c>
      <c r="R19" s="32">
        <f t="shared" si="10"/>
        <v>-9.7331529923798885E-3</v>
      </c>
      <c r="S19" s="32">
        <f t="shared" si="11"/>
        <v>1.4218613034882036E-2</v>
      </c>
      <c r="T19" s="32">
        <f t="shared" si="12"/>
        <v>1.5637536142980156E-3</v>
      </c>
    </row>
    <row r="20" spans="1:20" s="22" customFormat="1" x14ac:dyDescent="0.3">
      <c r="A20" s="31" t="s">
        <v>2</v>
      </c>
      <c r="B20" s="34">
        <v>8089.2727072696598</v>
      </c>
      <c r="C20" s="35">
        <v>13470.304848965099</v>
      </c>
      <c r="D20" s="35">
        <v>15320.6187121689</v>
      </c>
      <c r="E20" s="36">
        <v>3499.0199747002698</v>
      </c>
      <c r="F20" s="36">
        <v>3202.5288706968799</v>
      </c>
      <c r="G20" s="36">
        <v>0</v>
      </c>
      <c r="H20" s="36">
        <v>0</v>
      </c>
      <c r="I20" s="34">
        <f t="shared" si="13"/>
        <v>0</v>
      </c>
      <c r="J20" s="36">
        <f t="shared" si="14"/>
        <v>0</v>
      </c>
      <c r="L20" s="32">
        <f t="shared" si="5"/>
        <v>0.21640669853709016</v>
      </c>
      <c r="M20" s="32">
        <f t="shared" si="6"/>
        <v>-0.15761767403910018</v>
      </c>
      <c r="N20" s="32">
        <f t="shared" si="7"/>
        <v>-8.6043748781335319E-2</v>
      </c>
      <c r="O20" s="32">
        <f t="shared" si="8"/>
        <v>0.23068495021806062</v>
      </c>
      <c r="P20" s="32">
        <f t="shared" si="9"/>
        <v>2.7719924245245684</v>
      </c>
      <c r="R20" s="32">
        <f t="shared" si="10"/>
        <v>-0.15761767403910018</v>
      </c>
      <c r="S20" s="32">
        <f t="shared" si="11"/>
        <v>2.7719924245245684</v>
      </c>
      <c r="T20" s="32">
        <f t="shared" si="12"/>
        <v>0.21640669853709016</v>
      </c>
    </row>
    <row r="21" spans="1:20" s="22" customFormat="1" x14ac:dyDescent="0.3">
      <c r="A21" s="25" t="s">
        <v>3</v>
      </c>
      <c r="B21" s="34">
        <v>8410.7318184382802</v>
      </c>
      <c r="C21" s="35">
        <v>13587.4823983938</v>
      </c>
      <c r="D21" s="35">
        <v>16302.4267460764</v>
      </c>
      <c r="E21" s="36">
        <v>3385.7474919042102</v>
      </c>
      <c r="F21" s="36">
        <v>4529.4919854592999</v>
      </c>
      <c r="G21" s="36">
        <v>251.15538727232001</v>
      </c>
      <c r="H21" s="36">
        <v>0</v>
      </c>
      <c r="I21" s="34">
        <f t="shared" si="13"/>
        <v>83.718462424106676</v>
      </c>
      <c r="J21" s="36">
        <f t="shared" si="14"/>
        <v>0</v>
      </c>
      <c r="L21" s="29">
        <f t="shared" si="5"/>
        <v>0.26474540960315213</v>
      </c>
      <c r="M21" s="29">
        <f t="shared" si="6"/>
        <v>-0.15028982973676938</v>
      </c>
      <c r="N21" s="29">
        <f t="shared" si="7"/>
        <v>-2.747368663536379E-2</v>
      </c>
      <c r="O21" s="29">
        <f t="shared" si="8"/>
        <v>0.19084444034418196</v>
      </c>
      <c r="P21" s="29">
        <f t="shared" si="9"/>
        <v>4.3349119230202087</v>
      </c>
      <c r="R21" s="29">
        <f t="shared" si="10"/>
        <v>-0.15028982973676938</v>
      </c>
      <c r="S21" s="29">
        <f t="shared" si="11"/>
        <v>4.3349119230202087</v>
      </c>
      <c r="T21" s="29">
        <f t="shared" si="12"/>
        <v>0.19084444034418196</v>
      </c>
    </row>
    <row r="22" spans="1:20" s="22" customFormat="1" x14ac:dyDescent="0.3">
      <c r="A22" s="40" t="s">
        <v>67</v>
      </c>
      <c r="B22" s="225">
        <v>6555.3864401425099</v>
      </c>
      <c r="C22" s="226">
        <v>15927.0667949444</v>
      </c>
      <c r="D22" s="226">
        <v>16623.421280725499</v>
      </c>
      <c r="E22" s="227">
        <v>3126.2813088586799</v>
      </c>
      <c r="F22" s="227">
        <v>468.597723763175</v>
      </c>
      <c r="G22" s="227">
        <v>418.03035870258998</v>
      </c>
      <c r="H22" s="227">
        <v>0</v>
      </c>
      <c r="I22" s="225">
        <f t="shared" si="13"/>
        <v>139.34345290086333</v>
      </c>
      <c r="J22" s="227">
        <f t="shared" si="14"/>
        <v>0</v>
      </c>
      <c r="L22" s="29">
        <f t="shared" si="5"/>
        <v>-1.4248095490404509E-2</v>
      </c>
      <c r="M22" s="29">
        <f t="shared" si="6"/>
        <v>-3.9809994730254268E-3</v>
      </c>
      <c r="N22" s="29">
        <f t="shared" si="7"/>
        <v>-8.3246583186061089E-3</v>
      </c>
      <c r="O22" s="29">
        <f t="shared" si="8"/>
        <v>9.9584279249499447E-2</v>
      </c>
      <c r="P22" s="29">
        <f t="shared" si="9"/>
        <v>-0.44807771122465195</v>
      </c>
      <c r="R22" s="29">
        <f t="shared" si="10"/>
        <v>-0.44807771122465195</v>
      </c>
      <c r="S22" s="29">
        <f t="shared" si="11"/>
        <v>9.9584279249499447E-2</v>
      </c>
      <c r="T22" s="29">
        <f t="shared" si="12"/>
        <v>-8.3246583186061089E-3</v>
      </c>
    </row>
    <row r="23" spans="1:20" s="22" customFormat="1" x14ac:dyDescent="0.3"/>
    <row r="24" spans="1:20" s="22" customFormat="1" x14ac:dyDescent="0.3"/>
    <row r="25" spans="1:20" s="22" customFormat="1" x14ac:dyDescent="0.3"/>
    <row r="26" spans="1:20" s="22" customFormat="1" x14ac:dyDescent="0.3"/>
    <row r="27" spans="1:20" s="22" customFormat="1" x14ac:dyDescent="0.3">
      <c r="A27" s="22" t="s">
        <v>35</v>
      </c>
    </row>
    <row r="28" spans="1:20" s="22" customFormat="1" x14ac:dyDescent="0.3">
      <c r="A28" s="23" t="s">
        <v>0</v>
      </c>
      <c r="B28" s="24" t="s">
        <v>4</v>
      </c>
      <c r="C28" s="24" t="s">
        <v>5</v>
      </c>
      <c r="D28" s="24" t="s">
        <v>6</v>
      </c>
      <c r="E28" s="24" t="s">
        <v>7</v>
      </c>
      <c r="F28" s="24" t="s">
        <v>8</v>
      </c>
      <c r="G28" s="22" t="s">
        <v>32</v>
      </c>
      <c r="H28" s="22" t="s">
        <v>33</v>
      </c>
      <c r="I28" s="211" t="s">
        <v>32</v>
      </c>
      <c r="J28" s="22" t="s">
        <v>33</v>
      </c>
      <c r="L28" s="24" t="s">
        <v>16</v>
      </c>
      <c r="M28" s="24" t="s">
        <v>17</v>
      </c>
      <c r="N28" s="24" t="s">
        <v>18</v>
      </c>
      <c r="O28" s="24" t="s">
        <v>19</v>
      </c>
      <c r="P28" s="24" t="s">
        <v>20</v>
      </c>
      <c r="R28" s="24" t="s">
        <v>28</v>
      </c>
      <c r="S28" s="24" t="s">
        <v>29</v>
      </c>
      <c r="T28" s="24" t="s">
        <v>30</v>
      </c>
    </row>
    <row r="29" spans="1:20" s="22" customFormat="1" x14ac:dyDescent="0.3">
      <c r="A29" s="25" t="s">
        <v>68</v>
      </c>
      <c r="B29" s="26">
        <v>6742.3762762463102</v>
      </c>
      <c r="C29" s="27">
        <v>15978.2251957423</v>
      </c>
      <c r="D29" s="27">
        <v>16747.893847327799</v>
      </c>
      <c r="E29" s="28">
        <v>2688.5234110738102</v>
      </c>
      <c r="F29" s="28">
        <v>1003.14985872439</v>
      </c>
      <c r="G29" s="28">
        <v>0</v>
      </c>
      <c r="H29" s="28">
        <v>0</v>
      </c>
      <c r="I29" s="26">
        <f>G29/3</f>
        <v>0</v>
      </c>
      <c r="J29" s="28">
        <f>H29/24</f>
        <v>0</v>
      </c>
      <c r="L29" s="29">
        <f t="shared" ref="L29:L33" si="15">(B29-$B$29)/$B$29</f>
        <v>0</v>
      </c>
      <c r="M29" s="29">
        <f t="shared" ref="M29:M33" si="16">(C29-$C$29)/$C$29</f>
        <v>0</v>
      </c>
      <c r="N29" s="29">
        <f t="shared" ref="N29:N33" si="17">(D29-$D$29)/$D$29</f>
        <v>0</v>
      </c>
      <c r="O29" s="29">
        <f t="shared" ref="O29:O33" si="18">(E29-$E$29)/$E$29</f>
        <v>0</v>
      </c>
      <c r="P29" s="29">
        <f t="shared" ref="P29:P33" si="19">(F29-$F$29)/$F$29</f>
        <v>0</v>
      </c>
      <c r="R29" s="29">
        <f t="shared" ref="R29:R33" si="20">MIN(L29:P29,0)</f>
        <v>0</v>
      </c>
      <c r="S29" s="29">
        <f t="shared" ref="S29:S33" si="21">MAX(L29:P29,0)</f>
        <v>0</v>
      </c>
      <c r="T29" s="29">
        <f t="shared" ref="T29:T33" si="22">MEDIAN(L29:P29)</f>
        <v>0</v>
      </c>
    </row>
    <row r="30" spans="1:20" s="22" customFormat="1" x14ac:dyDescent="0.3">
      <c r="A30" s="31" t="s">
        <v>1</v>
      </c>
      <c r="B30" s="26">
        <v>6749.1955964296503</v>
      </c>
      <c r="C30" s="27">
        <v>15943.228386451499</v>
      </c>
      <c r="D30" s="27">
        <v>16803.900986076002</v>
      </c>
      <c r="E30" s="28">
        <v>2719.1177970126901</v>
      </c>
      <c r="F30" s="28">
        <v>948.680237377803</v>
      </c>
      <c r="G30" s="28">
        <v>198.247238519679</v>
      </c>
      <c r="H30" s="28">
        <v>0</v>
      </c>
      <c r="I30" s="26">
        <f t="shared" ref="I30:I33" si="23">G30/3</f>
        <v>66.082412839892996</v>
      </c>
      <c r="J30" s="28">
        <f t="shared" ref="J30:J33" si="24">H30/24</f>
        <v>0</v>
      </c>
      <c r="L30" s="32">
        <f t="shared" si="15"/>
        <v>1.011411986507615E-3</v>
      </c>
      <c r="M30" s="32">
        <f t="shared" si="16"/>
        <v>-2.1902813899584914E-3</v>
      </c>
      <c r="N30" s="32">
        <f t="shared" si="17"/>
        <v>3.3441302684837776E-3</v>
      </c>
      <c r="O30" s="32">
        <f t="shared" si="18"/>
        <v>1.1379624150886728E-2</v>
      </c>
      <c r="P30" s="32">
        <f t="shared" si="19"/>
        <v>-5.4298588463991652E-2</v>
      </c>
      <c r="R30" s="32">
        <f t="shared" si="20"/>
        <v>-5.4298588463991652E-2</v>
      </c>
      <c r="S30" s="32">
        <f t="shared" si="21"/>
        <v>1.1379624150886728E-2</v>
      </c>
      <c r="T30" s="32">
        <f t="shared" si="22"/>
        <v>1.011411986507615E-3</v>
      </c>
    </row>
    <row r="31" spans="1:20" s="22" customFormat="1" x14ac:dyDescent="0.3">
      <c r="A31" s="31" t="s">
        <v>2</v>
      </c>
      <c r="B31" s="34">
        <v>7682.1952907875302</v>
      </c>
      <c r="C31" s="35">
        <v>14004.6699275355</v>
      </c>
      <c r="D31" s="35">
        <v>15541.2508719992</v>
      </c>
      <c r="E31" s="36">
        <v>3264.2241054400101</v>
      </c>
      <c r="F31" s="36">
        <v>2039.01118337958</v>
      </c>
      <c r="G31" s="36">
        <v>682.91834134943497</v>
      </c>
      <c r="H31" s="36">
        <v>0</v>
      </c>
      <c r="I31" s="34">
        <f t="shared" si="23"/>
        <v>227.63944711647832</v>
      </c>
      <c r="J31" s="36">
        <f t="shared" si="24"/>
        <v>0</v>
      </c>
      <c r="L31" s="32">
        <f t="shared" si="15"/>
        <v>0.13938987918135687</v>
      </c>
      <c r="M31" s="32">
        <f t="shared" si="16"/>
        <v>-0.12351529935456726</v>
      </c>
      <c r="N31" s="32">
        <f t="shared" si="17"/>
        <v>-7.2047445865625934E-2</v>
      </c>
      <c r="O31" s="32">
        <f t="shared" si="18"/>
        <v>0.21413266925440763</v>
      </c>
      <c r="P31" s="32">
        <f t="shared" si="19"/>
        <v>1.0326087529657793</v>
      </c>
      <c r="R31" s="32">
        <f t="shared" si="20"/>
        <v>-0.12351529935456726</v>
      </c>
      <c r="S31" s="32">
        <f t="shared" si="21"/>
        <v>1.0326087529657793</v>
      </c>
      <c r="T31" s="32">
        <f t="shared" si="22"/>
        <v>0.13938987918135687</v>
      </c>
    </row>
    <row r="32" spans="1:20" s="22" customFormat="1" x14ac:dyDescent="0.3">
      <c r="A32" s="25" t="s">
        <v>3</v>
      </c>
      <c r="B32" s="39">
        <v>8030.3179440572703</v>
      </c>
      <c r="C32" s="38">
        <v>14328.5352327242</v>
      </c>
      <c r="D32" s="38">
        <v>16344.5005115601</v>
      </c>
      <c r="E32" s="37">
        <v>3227.2384886064901</v>
      </c>
      <c r="F32" s="37">
        <v>4069.71637250187</v>
      </c>
      <c r="G32" s="37">
        <v>0</v>
      </c>
      <c r="H32" s="37">
        <v>0</v>
      </c>
      <c r="I32" s="39">
        <f t="shared" si="23"/>
        <v>0</v>
      </c>
      <c r="J32" s="37">
        <f t="shared" si="24"/>
        <v>0</v>
      </c>
      <c r="L32" s="29">
        <f t="shared" si="15"/>
        <v>0.1910219209136155</v>
      </c>
      <c r="M32" s="29">
        <f t="shared" si="16"/>
        <v>-0.10324613295960372</v>
      </c>
      <c r="N32" s="29">
        <f t="shared" si="17"/>
        <v>-2.4086212836371832E-2</v>
      </c>
      <c r="O32" s="29">
        <f t="shared" si="18"/>
        <v>0.20037581793550921</v>
      </c>
      <c r="P32" s="29">
        <f t="shared" si="19"/>
        <v>3.05693759223267</v>
      </c>
      <c r="R32" s="29">
        <f t="shared" si="20"/>
        <v>-0.10324613295960372</v>
      </c>
      <c r="S32" s="29">
        <f t="shared" si="21"/>
        <v>3.05693759223267</v>
      </c>
      <c r="T32" s="29">
        <f t="shared" si="22"/>
        <v>0.1910219209136155</v>
      </c>
    </row>
    <row r="33" spans="1:20" s="22" customFormat="1" x14ac:dyDescent="0.3">
      <c r="A33" s="91" t="s">
        <v>67</v>
      </c>
      <c r="B33" s="37">
        <v>6638.06455768259</v>
      </c>
      <c r="C33" s="38">
        <v>15882.529613004101</v>
      </c>
      <c r="D33" s="38">
        <v>16656.200444814502</v>
      </c>
      <c r="E33" s="37">
        <v>2891.6801301372202</v>
      </c>
      <c r="F33" s="37">
        <v>644.43448542287501</v>
      </c>
      <c r="G33" s="37">
        <v>473.38336437912699</v>
      </c>
      <c r="H33" s="37">
        <v>0</v>
      </c>
      <c r="I33" s="39">
        <f t="shared" si="23"/>
        <v>157.79445479304232</v>
      </c>
      <c r="J33" s="37">
        <f t="shared" si="24"/>
        <v>0</v>
      </c>
      <c r="L33" s="29">
        <f t="shared" si="15"/>
        <v>-1.5471061579760092E-2</v>
      </c>
      <c r="M33" s="29">
        <f t="shared" si="16"/>
        <v>-5.9891246722257258E-3</v>
      </c>
      <c r="N33" s="29">
        <f t="shared" si="17"/>
        <v>-5.4749214049937302E-3</v>
      </c>
      <c r="O33" s="29">
        <f t="shared" si="18"/>
        <v>7.5564422547567914E-2</v>
      </c>
      <c r="P33" s="29">
        <f t="shared" si="19"/>
        <v>-0.35758901841212354</v>
      </c>
      <c r="R33" s="30">
        <f t="shared" si="20"/>
        <v>-0.35758901841212354</v>
      </c>
      <c r="S33" s="30">
        <f t="shared" si="21"/>
        <v>7.5564422547567914E-2</v>
      </c>
      <c r="T33" s="30">
        <f t="shared" si="22"/>
        <v>-5.9891246722257258E-3</v>
      </c>
    </row>
    <row r="34" spans="1:20" s="22" customFormat="1" x14ac:dyDescent="0.3"/>
    <row r="35" spans="1:20" s="22" customFormat="1" x14ac:dyDescent="0.3"/>
    <row r="36" spans="1:20" s="22" customFormat="1" x14ac:dyDescent="0.3"/>
    <row r="37" spans="1:20" s="22" customFormat="1" x14ac:dyDescent="0.3"/>
    <row r="38" spans="1:20" s="22" customFormat="1" x14ac:dyDescent="0.3">
      <c r="A38" s="22" t="s">
        <v>53</v>
      </c>
    </row>
    <row r="39" spans="1:20" s="22" customFormat="1" x14ac:dyDescent="0.3">
      <c r="A39" s="23" t="s">
        <v>0</v>
      </c>
      <c r="B39" s="24" t="s">
        <v>4</v>
      </c>
      <c r="C39" s="24" t="s">
        <v>5</v>
      </c>
      <c r="D39" s="24" t="s">
        <v>6</v>
      </c>
      <c r="E39" s="24" t="s">
        <v>7</v>
      </c>
      <c r="F39" s="24" t="s">
        <v>8</v>
      </c>
      <c r="G39" s="22" t="s">
        <v>32</v>
      </c>
      <c r="H39" s="22" t="s">
        <v>33</v>
      </c>
      <c r="I39" s="211" t="s">
        <v>32</v>
      </c>
      <c r="J39" s="22" t="s">
        <v>33</v>
      </c>
      <c r="L39" s="24" t="s">
        <v>16</v>
      </c>
      <c r="M39" s="24" t="s">
        <v>17</v>
      </c>
      <c r="N39" s="24" t="s">
        <v>18</v>
      </c>
      <c r="O39" s="24" t="s">
        <v>19</v>
      </c>
      <c r="P39" s="24" t="s">
        <v>20</v>
      </c>
      <c r="R39" s="24" t="s">
        <v>28</v>
      </c>
      <c r="S39" s="24" t="s">
        <v>29</v>
      </c>
      <c r="T39" s="24" t="s">
        <v>30</v>
      </c>
    </row>
    <row r="40" spans="1:20" s="22" customFormat="1" x14ac:dyDescent="0.3">
      <c r="A40" s="25" t="s">
        <v>68</v>
      </c>
      <c r="B40" s="26">
        <v>6613.6463725141102</v>
      </c>
      <c r="C40" s="27">
        <v>16258.4582527444</v>
      </c>
      <c r="D40" s="27">
        <v>16961.9452894561</v>
      </c>
      <c r="E40" s="28">
        <v>2446.2428869092</v>
      </c>
      <c r="F40" s="28">
        <v>1180.48051814158</v>
      </c>
      <c r="G40" s="28">
        <v>184.997809807924</v>
      </c>
      <c r="H40" s="28">
        <v>0</v>
      </c>
      <c r="I40" s="26">
        <f>G40/3</f>
        <v>61.665936602641331</v>
      </c>
      <c r="J40" s="28">
        <f>H40/24</f>
        <v>0</v>
      </c>
      <c r="L40" s="29">
        <f t="shared" ref="L40:L44" si="25">(B40-$B$40)/$B$40</f>
        <v>0</v>
      </c>
      <c r="M40" s="29">
        <f t="shared" ref="M40:M44" si="26">(C40-$C$40)/$C$40</f>
        <v>0</v>
      </c>
      <c r="N40" s="29">
        <f t="shared" ref="N40:N44" si="27">(D40-$D$40)/$D$40</f>
        <v>0</v>
      </c>
      <c r="O40" s="29">
        <f t="shared" ref="O40:O44" si="28">(E40-$E$40)/$E$40</f>
        <v>0</v>
      </c>
      <c r="P40" s="29">
        <f t="shared" ref="P40:P44" si="29">(F40-$F$40)/$F$40</f>
        <v>0</v>
      </c>
      <c r="R40" s="29">
        <f t="shared" ref="R40:R44" si="30">MIN(L40:P40,0)</f>
        <v>0</v>
      </c>
      <c r="S40" s="29">
        <f t="shared" ref="S40:S44" si="31">MAX(L40:P40,0)</f>
        <v>0</v>
      </c>
      <c r="T40" s="29">
        <f t="shared" ref="T40:T44" si="32">MEDIAN(L40:P40)</f>
        <v>0</v>
      </c>
    </row>
    <row r="41" spans="1:20" s="22" customFormat="1" x14ac:dyDescent="0.3">
      <c r="A41" s="31" t="s">
        <v>1</v>
      </c>
      <c r="B41" s="26">
        <v>6640.4785358900599</v>
      </c>
      <c r="C41" s="27">
        <v>16177.9189739509</v>
      </c>
      <c r="D41" s="27">
        <v>17019.6179449175</v>
      </c>
      <c r="E41" s="28">
        <v>2479.9807324846201</v>
      </c>
      <c r="F41" s="28">
        <v>1093.0257899539899</v>
      </c>
      <c r="G41" s="28">
        <v>349.20906613837701</v>
      </c>
      <c r="H41" s="28">
        <v>0</v>
      </c>
      <c r="I41" s="26">
        <f t="shared" ref="I41:I44" si="33">G41/3</f>
        <v>116.40302204612567</v>
      </c>
      <c r="J41" s="28">
        <f t="shared" ref="J41:J44" si="34">H41/24</f>
        <v>0</v>
      </c>
      <c r="L41" s="32">
        <f t="shared" si="25"/>
        <v>4.0570907279624787E-3</v>
      </c>
      <c r="M41" s="32">
        <f t="shared" si="26"/>
        <v>-4.9536848784481067E-3</v>
      </c>
      <c r="N41" s="32">
        <f t="shared" si="27"/>
        <v>3.400120356316102E-3</v>
      </c>
      <c r="O41" s="32">
        <f t="shared" si="28"/>
        <v>1.3791698999295816E-2</v>
      </c>
      <c r="P41" s="32">
        <f t="shared" si="29"/>
        <v>-7.4084008031974333E-2</v>
      </c>
      <c r="R41" s="32">
        <f t="shared" si="30"/>
        <v>-7.4084008031974333E-2</v>
      </c>
      <c r="S41" s="32">
        <f t="shared" si="31"/>
        <v>1.3791698999295816E-2</v>
      </c>
      <c r="T41" s="32">
        <f t="shared" si="32"/>
        <v>3.400120356316102E-3</v>
      </c>
    </row>
    <row r="42" spans="1:20" s="22" customFormat="1" x14ac:dyDescent="0.3">
      <c r="A42" s="31" t="s">
        <v>2</v>
      </c>
      <c r="B42" s="34">
        <v>7859.8167967303498</v>
      </c>
      <c r="C42" s="35">
        <v>13790.370901440599</v>
      </c>
      <c r="D42" s="35">
        <v>15329.292262544201</v>
      </c>
      <c r="E42" s="36">
        <v>3291.2492892310802</v>
      </c>
      <c r="F42" s="36">
        <v>1309.0602489216301</v>
      </c>
      <c r="G42" s="36">
        <v>0</v>
      </c>
      <c r="H42" s="36">
        <v>0</v>
      </c>
      <c r="I42" s="34">
        <f t="shared" si="33"/>
        <v>0</v>
      </c>
      <c r="J42" s="36">
        <f t="shared" si="34"/>
        <v>0</v>
      </c>
      <c r="L42" s="32">
        <f t="shared" si="25"/>
        <v>0.18842410888420702</v>
      </c>
      <c r="M42" s="32">
        <f t="shared" si="26"/>
        <v>-0.15180328373923102</v>
      </c>
      <c r="N42" s="32">
        <f t="shared" si="27"/>
        <v>-9.6253878847657334E-2</v>
      </c>
      <c r="O42" s="32">
        <f t="shared" si="28"/>
        <v>0.3454302951043165</v>
      </c>
      <c r="P42" s="32">
        <f t="shared" si="29"/>
        <v>0.10892151865620962</v>
      </c>
      <c r="R42" s="32">
        <f t="shared" si="30"/>
        <v>-0.15180328373923102</v>
      </c>
      <c r="S42" s="32">
        <f t="shared" si="31"/>
        <v>0.3454302951043165</v>
      </c>
      <c r="T42" s="32">
        <f t="shared" si="32"/>
        <v>0.10892151865620962</v>
      </c>
    </row>
    <row r="43" spans="1:20" s="22" customFormat="1" x14ac:dyDescent="0.3">
      <c r="A43" s="25" t="s">
        <v>3</v>
      </c>
      <c r="B43" s="39">
        <v>7994.4199519354797</v>
      </c>
      <c r="C43" s="38">
        <v>14490.8923065666</v>
      </c>
      <c r="D43" s="38">
        <v>16457.3803047166</v>
      </c>
      <c r="E43" s="37">
        <v>3002.6166442318399</v>
      </c>
      <c r="F43" s="37">
        <v>4201.7277744179</v>
      </c>
      <c r="G43" s="37">
        <v>0</v>
      </c>
      <c r="H43" s="37">
        <v>0</v>
      </c>
      <c r="I43" s="39">
        <f t="shared" si="33"/>
        <v>0</v>
      </c>
      <c r="J43" s="37">
        <f t="shared" si="34"/>
        <v>0</v>
      </c>
      <c r="L43" s="29">
        <f t="shared" si="25"/>
        <v>0.20877644519364927</v>
      </c>
      <c r="M43" s="29">
        <f t="shared" si="26"/>
        <v>-0.10871670109799234</v>
      </c>
      <c r="N43" s="29">
        <f t="shared" si="27"/>
        <v>-2.9746881983704305E-2</v>
      </c>
      <c r="O43" s="29">
        <f t="shared" si="28"/>
        <v>0.22744011246798629</v>
      </c>
      <c r="P43" s="29">
        <f t="shared" si="29"/>
        <v>2.5593368207657021</v>
      </c>
      <c r="R43" s="29">
        <f t="shared" si="30"/>
        <v>-0.10871670109799234</v>
      </c>
      <c r="S43" s="29">
        <f t="shared" si="31"/>
        <v>2.5593368207657021</v>
      </c>
      <c r="T43" s="29">
        <f t="shared" si="32"/>
        <v>0.20877644519364927</v>
      </c>
    </row>
    <row r="44" spans="1:20" s="22" customFormat="1" x14ac:dyDescent="0.3">
      <c r="A44" s="40" t="s">
        <v>67</v>
      </c>
      <c r="B44" s="37">
        <v>6556.6020918644299</v>
      </c>
      <c r="C44" s="38">
        <v>16111.4993071712</v>
      </c>
      <c r="D44" s="38">
        <v>16840.2320909384</v>
      </c>
      <c r="E44" s="37">
        <v>2662.6786459281402</v>
      </c>
      <c r="F44" s="37">
        <v>771.88793201243504</v>
      </c>
      <c r="G44" s="37">
        <v>769.44309103266505</v>
      </c>
      <c r="H44" s="37">
        <v>0</v>
      </c>
      <c r="I44" s="39">
        <f t="shared" si="33"/>
        <v>256.48103034422167</v>
      </c>
      <c r="J44" s="37">
        <f t="shared" si="34"/>
        <v>0</v>
      </c>
      <c r="L44" s="29">
        <f t="shared" si="25"/>
        <v>-8.6252390038198436E-3</v>
      </c>
      <c r="M44" s="29">
        <f t="shared" si="26"/>
        <v>-9.0389225896246247E-3</v>
      </c>
      <c r="N44" s="29">
        <f t="shared" si="27"/>
        <v>-7.1756627226807349E-3</v>
      </c>
      <c r="O44" s="29">
        <f t="shared" si="28"/>
        <v>8.8476806688809348E-2</v>
      </c>
      <c r="P44" s="29">
        <f t="shared" si="29"/>
        <v>-0.34612395532997753</v>
      </c>
      <c r="R44" s="30">
        <f t="shared" si="30"/>
        <v>-0.34612395532997753</v>
      </c>
      <c r="S44" s="30">
        <f t="shared" si="31"/>
        <v>8.8476806688809348E-2</v>
      </c>
      <c r="T44" s="30">
        <f t="shared" si="32"/>
        <v>-8.6252390038198436E-3</v>
      </c>
    </row>
    <row r="45" spans="1:20" s="22" customFormat="1" x14ac:dyDescent="0.3"/>
    <row r="46" spans="1:20" s="22" customFormat="1" x14ac:dyDescent="0.3"/>
    <row r="47" spans="1:20" s="22" customFormat="1" x14ac:dyDescent="0.3"/>
    <row r="48" spans="1:20" s="22" customFormat="1" x14ac:dyDescent="0.3"/>
    <row r="49" spans="1:20" s="22" customFormat="1" x14ac:dyDescent="0.3">
      <c r="A49" s="22" t="s">
        <v>54</v>
      </c>
    </row>
    <row r="50" spans="1:20" s="22" customFormat="1" x14ac:dyDescent="0.3">
      <c r="A50" s="23" t="s">
        <v>0</v>
      </c>
      <c r="B50" s="24" t="s">
        <v>4</v>
      </c>
      <c r="C50" s="24" t="s">
        <v>5</v>
      </c>
      <c r="D50" s="24" t="s">
        <v>6</v>
      </c>
      <c r="E50" s="24" t="s">
        <v>7</v>
      </c>
      <c r="F50" s="24" t="s">
        <v>8</v>
      </c>
      <c r="G50" s="22" t="s">
        <v>32</v>
      </c>
      <c r="H50" s="22" t="s">
        <v>33</v>
      </c>
      <c r="I50" s="211" t="s">
        <v>32</v>
      </c>
      <c r="J50" s="22" t="s">
        <v>33</v>
      </c>
      <c r="L50" s="24" t="s">
        <v>16</v>
      </c>
      <c r="M50" s="24" t="s">
        <v>17</v>
      </c>
      <c r="N50" s="24" t="s">
        <v>18</v>
      </c>
      <c r="O50" s="24" t="s">
        <v>19</v>
      </c>
      <c r="P50" s="24" t="s">
        <v>20</v>
      </c>
      <c r="R50" s="24" t="s">
        <v>28</v>
      </c>
      <c r="S50" s="24" t="s">
        <v>29</v>
      </c>
      <c r="T50" s="24" t="s">
        <v>30</v>
      </c>
    </row>
    <row r="51" spans="1:20" s="22" customFormat="1" x14ac:dyDescent="0.3">
      <c r="A51" s="25" t="s">
        <v>68</v>
      </c>
      <c r="B51" s="26">
        <v>6473.4571707503901</v>
      </c>
      <c r="C51" s="27">
        <v>16606.974309720601</v>
      </c>
      <c r="D51" s="27">
        <v>17017.619421925501</v>
      </c>
      <c r="E51" s="28">
        <v>2331.6316633133101</v>
      </c>
      <c r="F51" s="28">
        <v>1300.6226248870901</v>
      </c>
      <c r="G51" s="28">
        <v>155.703970081167</v>
      </c>
      <c r="H51" s="28">
        <v>0</v>
      </c>
      <c r="I51" s="26">
        <f>G51/3</f>
        <v>51.901323360389</v>
      </c>
      <c r="J51" s="28">
        <f>H51/24</f>
        <v>0</v>
      </c>
      <c r="L51" s="29">
        <f t="shared" ref="L51:L55" si="35">(B51-$B$51)/$B$51</f>
        <v>0</v>
      </c>
      <c r="M51" s="29">
        <f t="shared" ref="M51:M55" si="36">(C51-$C$51)/$C$51</f>
        <v>0</v>
      </c>
      <c r="N51" s="29">
        <f t="shared" ref="N51:N55" si="37">(D51-$D$51)/$D$51</f>
        <v>0</v>
      </c>
      <c r="O51" s="29">
        <f t="shared" ref="O51:O55" si="38">(E51-$E$51)/$E$51</f>
        <v>0</v>
      </c>
      <c r="P51" s="29">
        <f t="shared" ref="P51:P55" si="39">(F51-$F$51)/$F$51</f>
        <v>0</v>
      </c>
      <c r="R51" s="29">
        <f t="shared" ref="R51:R55" si="40">MIN(L51:P51,0)</f>
        <v>0</v>
      </c>
      <c r="S51" s="29">
        <f t="shared" ref="S51:S55" si="41">MAX(L51:P51,0)</f>
        <v>0</v>
      </c>
      <c r="T51" s="29">
        <f t="shared" ref="T51:T55" si="42">MEDIAN(L51:P51)</f>
        <v>0</v>
      </c>
    </row>
    <row r="52" spans="1:20" s="22" customFormat="1" x14ac:dyDescent="0.3">
      <c r="A52" s="31" t="s">
        <v>1</v>
      </c>
      <c r="B52" s="26">
        <v>6525.4670402474003</v>
      </c>
      <c r="C52" s="27">
        <v>16517.5391087223</v>
      </c>
      <c r="D52" s="27">
        <v>17071.4239952235</v>
      </c>
      <c r="E52" s="28">
        <v>2353.69537375135</v>
      </c>
      <c r="F52" s="28">
        <v>1208.70162849538</v>
      </c>
      <c r="G52" s="28">
        <v>368.17362251495598</v>
      </c>
      <c r="H52" s="28">
        <v>0</v>
      </c>
      <c r="I52" s="26">
        <f t="shared" ref="I52:I55" si="43">G52/3</f>
        <v>122.72454083831866</v>
      </c>
      <c r="J52" s="28">
        <f t="shared" ref="J52:J55" si="44">H52/24</f>
        <v>0</v>
      </c>
      <c r="L52" s="32">
        <f t="shared" si="35"/>
        <v>8.034326655007638E-3</v>
      </c>
      <c r="M52" s="32">
        <f t="shared" si="36"/>
        <v>-5.3854000933783565E-3</v>
      </c>
      <c r="N52" s="32">
        <f t="shared" si="37"/>
        <v>3.1616980004075777E-3</v>
      </c>
      <c r="O52" s="32">
        <f t="shared" si="38"/>
        <v>9.4627769836882029E-3</v>
      </c>
      <c r="P52" s="32">
        <f t="shared" si="39"/>
        <v>-7.067460970832333E-2</v>
      </c>
      <c r="R52" s="32">
        <f t="shared" si="40"/>
        <v>-7.067460970832333E-2</v>
      </c>
      <c r="S52" s="32">
        <f t="shared" si="41"/>
        <v>9.4627769836882029E-3</v>
      </c>
      <c r="T52" s="32">
        <f t="shared" si="42"/>
        <v>3.1616980004075777E-3</v>
      </c>
    </row>
    <row r="53" spans="1:20" s="22" customFormat="1" x14ac:dyDescent="0.3">
      <c r="A53" s="31" t="s">
        <v>2</v>
      </c>
      <c r="B53" s="34">
        <v>6608.7297187149297</v>
      </c>
      <c r="C53" s="35">
        <v>15508.9173119929</v>
      </c>
      <c r="D53" s="35">
        <v>15966.644542142199</v>
      </c>
      <c r="E53" s="36">
        <v>3246.32215886732</v>
      </c>
      <c r="F53" s="36">
        <v>138.741574760882</v>
      </c>
      <c r="G53" s="36">
        <v>1047.19384581804</v>
      </c>
      <c r="H53" s="36">
        <v>0</v>
      </c>
      <c r="I53" s="34">
        <f t="shared" si="43"/>
        <v>349.06461527267999</v>
      </c>
      <c r="J53" s="36">
        <f t="shared" si="44"/>
        <v>0</v>
      </c>
      <c r="L53" s="32">
        <f t="shared" si="35"/>
        <v>2.0896492306422272E-2</v>
      </c>
      <c r="M53" s="32">
        <f t="shared" si="36"/>
        <v>-6.6120232213821906E-2</v>
      </c>
      <c r="N53" s="32">
        <f t="shared" si="37"/>
        <v>-6.1758043456373556E-2</v>
      </c>
      <c r="O53" s="32">
        <f t="shared" si="38"/>
        <v>0.39229630903802815</v>
      </c>
      <c r="P53" s="32">
        <f t="shared" si="39"/>
        <v>-0.89332680202074255</v>
      </c>
      <c r="R53" s="32">
        <f t="shared" si="40"/>
        <v>-0.89332680202074255</v>
      </c>
      <c r="S53" s="32">
        <f t="shared" si="41"/>
        <v>0.39229630903802815</v>
      </c>
      <c r="T53" s="32">
        <f t="shared" si="42"/>
        <v>-6.1758043456373556E-2</v>
      </c>
    </row>
    <row r="54" spans="1:20" s="22" customFormat="1" x14ac:dyDescent="0.3">
      <c r="A54" s="25" t="s">
        <v>3</v>
      </c>
      <c r="B54" s="39">
        <v>6604.2664720259299</v>
      </c>
      <c r="C54" s="38">
        <v>16502.3405289037</v>
      </c>
      <c r="D54" s="38">
        <v>17583.6175170428</v>
      </c>
      <c r="E54" s="37">
        <v>2752.3034333154501</v>
      </c>
      <c r="F54" s="37">
        <v>494.67591809602999</v>
      </c>
      <c r="G54" s="37">
        <v>1461.4705900197901</v>
      </c>
      <c r="H54" s="37">
        <v>0</v>
      </c>
      <c r="I54" s="39">
        <f t="shared" si="43"/>
        <v>487.15686333993</v>
      </c>
      <c r="J54" s="37">
        <f t="shared" si="44"/>
        <v>0</v>
      </c>
      <c r="L54" s="29">
        <f t="shared" si="35"/>
        <v>2.0207023515438922E-2</v>
      </c>
      <c r="M54" s="29">
        <f t="shared" si="36"/>
        <v>-6.3005926826571555E-3</v>
      </c>
      <c r="N54" s="29">
        <f t="shared" si="37"/>
        <v>3.3259534197131381E-2</v>
      </c>
      <c r="O54" s="29">
        <f t="shared" si="38"/>
        <v>0.18041947903741978</v>
      </c>
      <c r="P54" s="29">
        <f t="shared" si="39"/>
        <v>-0.61966222282272387</v>
      </c>
      <c r="R54" s="29">
        <f t="shared" si="40"/>
        <v>-0.61966222282272387</v>
      </c>
      <c r="S54" s="29">
        <f t="shared" si="41"/>
        <v>0.18041947903741978</v>
      </c>
      <c r="T54" s="29">
        <f t="shared" si="42"/>
        <v>2.0207023515438922E-2</v>
      </c>
    </row>
    <row r="55" spans="1:20" s="22" customFormat="1" x14ac:dyDescent="0.3">
      <c r="A55" s="40" t="s">
        <v>67</v>
      </c>
      <c r="B55" s="37">
        <v>6485.6994868234997</v>
      </c>
      <c r="C55" s="38">
        <v>16244.9457699914</v>
      </c>
      <c r="D55" s="38">
        <v>17020.4668350137</v>
      </c>
      <c r="E55" s="37">
        <v>2508.1033112391101</v>
      </c>
      <c r="F55" s="37">
        <v>890.22144888375396</v>
      </c>
      <c r="G55" s="37">
        <v>873.69363742816097</v>
      </c>
      <c r="H55" s="37">
        <v>0</v>
      </c>
      <c r="I55" s="39">
        <f t="shared" si="43"/>
        <v>291.23121247605366</v>
      </c>
      <c r="J55" s="37">
        <f t="shared" si="44"/>
        <v>0</v>
      </c>
      <c r="L55" s="29">
        <f t="shared" si="35"/>
        <v>1.8911557997827108E-3</v>
      </c>
      <c r="M55" s="29">
        <f t="shared" si="36"/>
        <v>-2.1799789231762338E-2</v>
      </c>
      <c r="N55" s="29">
        <f t="shared" si="37"/>
        <v>1.67321469448897E-4</v>
      </c>
      <c r="O55" s="29">
        <f t="shared" si="38"/>
        <v>7.5685903010524871E-2</v>
      </c>
      <c r="P55" s="29">
        <f t="shared" si="39"/>
        <v>-0.3155420858828778</v>
      </c>
      <c r="R55" s="30">
        <f t="shared" si="40"/>
        <v>-0.3155420858828778</v>
      </c>
      <c r="S55" s="30">
        <f t="shared" si="41"/>
        <v>7.5685903010524871E-2</v>
      </c>
      <c r="T55" s="30">
        <f t="shared" si="42"/>
        <v>1.67321469448897E-4</v>
      </c>
    </row>
    <row r="56" spans="1:20" s="22" customFormat="1" x14ac:dyDescent="0.3"/>
    <row r="57" spans="1:20" s="22" customFormat="1" x14ac:dyDescent="0.3"/>
    <row r="60" spans="1:20" s="41" customFormat="1" x14ac:dyDescent="0.3">
      <c r="A60" s="41" t="s">
        <v>59</v>
      </c>
    </row>
    <row r="61" spans="1:20" s="41" customFormat="1" x14ac:dyDescent="0.3">
      <c r="A61" s="42" t="s">
        <v>0</v>
      </c>
      <c r="B61" s="43" t="s">
        <v>4</v>
      </c>
      <c r="C61" s="43" t="s">
        <v>5</v>
      </c>
      <c r="D61" s="43" t="s">
        <v>6</v>
      </c>
      <c r="E61" s="43" t="s">
        <v>7</v>
      </c>
      <c r="F61" s="43" t="s">
        <v>8</v>
      </c>
      <c r="G61" s="41" t="s">
        <v>32</v>
      </c>
      <c r="H61" s="41" t="s">
        <v>33</v>
      </c>
      <c r="I61" s="212" t="s">
        <v>32</v>
      </c>
      <c r="J61" s="41" t="s">
        <v>33</v>
      </c>
      <c r="L61" s="43" t="s">
        <v>16</v>
      </c>
      <c r="M61" s="43" t="s">
        <v>17</v>
      </c>
      <c r="N61" s="43" t="s">
        <v>18</v>
      </c>
      <c r="O61" s="43" t="s">
        <v>19</v>
      </c>
      <c r="P61" s="43" t="s">
        <v>20</v>
      </c>
      <c r="R61" s="43" t="s">
        <v>28</v>
      </c>
      <c r="S61" s="43" t="s">
        <v>29</v>
      </c>
      <c r="T61" s="43" t="s">
        <v>30</v>
      </c>
    </row>
    <row r="62" spans="1:20" s="41" customFormat="1" x14ac:dyDescent="0.3">
      <c r="A62" s="44" t="s">
        <v>68</v>
      </c>
      <c r="B62" s="45">
        <v>7867.80615197927</v>
      </c>
      <c r="C62" s="46">
        <v>14310.9144554997</v>
      </c>
      <c r="D62" s="46">
        <v>15925.6306639824</v>
      </c>
      <c r="E62" s="47">
        <v>3494.7455271825202</v>
      </c>
      <c r="F62" s="47">
        <v>4379.5467598517598</v>
      </c>
      <c r="G62" s="47">
        <v>0</v>
      </c>
      <c r="H62" s="47">
        <v>0</v>
      </c>
      <c r="I62" s="45">
        <f>G62/3</f>
        <v>0</v>
      </c>
      <c r="J62" s="47">
        <f>H62/24</f>
        <v>0</v>
      </c>
      <c r="L62" s="48">
        <f t="shared" ref="L62:L66" si="45">(B62-$B$62)/$B$62</f>
        <v>0</v>
      </c>
      <c r="M62" s="48">
        <f t="shared" ref="M62:M66" si="46">(C62-$C$62)/$C$62</f>
        <v>0</v>
      </c>
      <c r="N62" s="48">
        <f t="shared" ref="N62:N66" si="47">(D62-$D$62)/$D$62</f>
        <v>0</v>
      </c>
      <c r="O62" s="48">
        <f t="shared" ref="O62:O66" si="48">(E62-$E$62)/$E$62</f>
        <v>0</v>
      </c>
      <c r="P62" s="48">
        <f t="shared" ref="P62:P66" si="49">(F62-$F$62)/$F$62</f>
        <v>0</v>
      </c>
      <c r="R62" s="48">
        <f t="shared" ref="R62:R66" si="50">MIN(L62:P62,0)</f>
        <v>0</v>
      </c>
      <c r="S62" s="48">
        <f t="shared" ref="S62:S66" si="51">MAX(L62:P62,0)</f>
        <v>0</v>
      </c>
      <c r="T62" s="48">
        <f t="shared" ref="T62:T66" si="52">MEDIAN(L62:P62)</f>
        <v>0</v>
      </c>
    </row>
    <row r="63" spans="1:20" s="41" customFormat="1" x14ac:dyDescent="0.3">
      <c r="A63" s="49" t="s">
        <v>1</v>
      </c>
      <c r="B63" s="45">
        <v>7859.3438365974598</v>
      </c>
      <c r="C63" s="46">
        <v>14345.411046936801</v>
      </c>
      <c r="D63" s="46">
        <v>15959.218597074199</v>
      </c>
      <c r="E63" s="47">
        <v>3538.7140746105501</v>
      </c>
      <c r="F63" s="47">
        <v>4354.5304962872196</v>
      </c>
      <c r="G63" s="47">
        <v>0</v>
      </c>
      <c r="H63" s="47">
        <v>0</v>
      </c>
      <c r="I63" s="45">
        <f t="shared" ref="I63:I66" si="53">G63/3</f>
        <v>0</v>
      </c>
      <c r="J63" s="47">
        <f t="shared" ref="J63:J66" si="54">H63/24</f>
        <v>0</v>
      </c>
      <c r="L63" s="50">
        <f t="shared" si="45"/>
        <v>-1.0755622620012514E-3</v>
      </c>
      <c r="M63" s="50">
        <f t="shared" si="46"/>
        <v>2.4105092336600075E-3</v>
      </c>
      <c r="N63" s="50">
        <f t="shared" si="47"/>
        <v>2.1090488534160545E-3</v>
      </c>
      <c r="O63" s="50">
        <f t="shared" si="48"/>
        <v>1.2581330195871978E-2</v>
      </c>
      <c r="P63" s="50">
        <f t="shared" si="49"/>
        <v>-5.7120667814006681E-3</v>
      </c>
      <c r="R63" s="50">
        <f t="shared" si="50"/>
        <v>-5.7120667814006681E-3</v>
      </c>
      <c r="S63" s="50">
        <f t="shared" si="51"/>
        <v>1.2581330195871978E-2</v>
      </c>
      <c r="T63" s="50">
        <f t="shared" si="52"/>
        <v>2.1090488534160545E-3</v>
      </c>
    </row>
    <row r="64" spans="1:20" s="41" customFormat="1" x14ac:dyDescent="0.3">
      <c r="A64" s="49" t="s">
        <v>2</v>
      </c>
      <c r="B64" s="51">
        <v>7799.7737622293498</v>
      </c>
      <c r="C64" s="52">
        <v>13900.164202218401</v>
      </c>
      <c r="D64" s="52">
        <v>15140.2677891984</v>
      </c>
      <c r="E64" s="53">
        <v>3779.3064557975199</v>
      </c>
      <c r="F64" s="53">
        <v>4975.7876175276097</v>
      </c>
      <c r="G64" s="53">
        <v>0</v>
      </c>
      <c r="H64" s="53">
        <v>0</v>
      </c>
      <c r="I64" s="51">
        <f t="shared" si="53"/>
        <v>0</v>
      </c>
      <c r="J64" s="53">
        <f t="shared" si="54"/>
        <v>0</v>
      </c>
      <c r="L64" s="50">
        <f t="shared" si="45"/>
        <v>-8.6469326309984856E-3</v>
      </c>
      <c r="M64" s="50">
        <f t="shared" si="46"/>
        <v>-2.8701887259443986E-2</v>
      </c>
      <c r="N64" s="50">
        <f t="shared" si="47"/>
        <v>-4.9314397109571653E-2</v>
      </c>
      <c r="O64" s="50">
        <f t="shared" si="48"/>
        <v>8.1425364565646655E-2</v>
      </c>
      <c r="P64" s="50">
        <f t="shared" si="49"/>
        <v>0.1361421376160924</v>
      </c>
      <c r="R64" s="50">
        <f t="shared" si="50"/>
        <v>-4.9314397109571653E-2</v>
      </c>
      <c r="S64" s="50">
        <f t="shared" si="51"/>
        <v>0.1361421376160924</v>
      </c>
      <c r="T64" s="50">
        <f t="shared" si="52"/>
        <v>-8.6469326309984856E-3</v>
      </c>
    </row>
    <row r="65" spans="1:20" s="41" customFormat="1" x14ac:dyDescent="0.3">
      <c r="A65" s="44" t="s">
        <v>3</v>
      </c>
      <c r="B65" s="201">
        <v>7882.4916612961297</v>
      </c>
      <c r="C65" s="202">
        <v>14444.0613112758</v>
      </c>
      <c r="D65" s="202">
        <v>16078.9468682468</v>
      </c>
      <c r="E65" s="203">
        <v>3641.9936800533801</v>
      </c>
      <c r="F65" s="203">
        <v>6163.9978880615199</v>
      </c>
      <c r="G65" s="203">
        <v>0</v>
      </c>
      <c r="H65" s="203">
        <v>0</v>
      </c>
      <c r="I65" s="201">
        <f t="shared" si="53"/>
        <v>0</v>
      </c>
      <c r="J65" s="203">
        <f t="shared" si="54"/>
        <v>0</v>
      </c>
      <c r="L65" s="48">
        <f t="shared" si="45"/>
        <v>1.8665316650137993E-3</v>
      </c>
      <c r="M65" s="48">
        <f t="shared" si="46"/>
        <v>9.303867771002677E-3</v>
      </c>
      <c r="N65" s="48">
        <f t="shared" si="47"/>
        <v>9.6270099124640407E-3</v>
      </c>
      <c r="O65" s="48">
        <f t="shared" si="48"/>
        <v>4.213415589934872E-2</v>
      </c>
      <c r="P65" s="48">
        <f t="shared" si="49"/>
        <v>0.40745109621118891</v>
      </c>
      <c r="R65" s="48">
        <f t="shared" si="50"/>
        <v>0</v>
      </c>
      <c r="S65" s="48">
        <f t="shared" si="51"/>
        <v>0.40745109621118891</v>
      </c>
      <c r="T65" s="48">
        <f t="shared" si="52"/>
        <v>9.6270099124640407E-3</v>
      </c>
    </row>
    <row r="66" spans="1:20" s="41" customFormat="1" x14ac:dyDescent="0.3">
      <c r="A66" s="54" t="s">
        <v>67</v>
      </c>
      <c r="B66" s="55">
        <v>7719.1532707801498</v>
      </c>
      <c r="C66" s="56">
        <v>14389.873369159901</v>
      </c>
      <c r="D66" s="56">
        <v>15834.118636433601</v>
      </c>
      <c r="E66" s="57">
        <v>3664.5672379314001</v>
      </c>
      <c r="F66" s="57">
        <v>4247.7480849183503</v>
      </c>
      <c r="G66" s="57">
        <v>0</v>
      </c>
      <c r="H66" s="57">
        <v>0</v>
      </c>
      <c r="I66" s="201">
        <f t="shared" si="53"/>
        <v>0</v>
      </c>
      <c r="J66" s="203">
        <f t="shared" si="54"/>
        <v>0</v>
      </c>
      <c r="L66" s="48">
        <f t="shared" si="45"/>
        <v>-1.8893815928818256E-2</v>
      </c>
      <c r="M66" s="48">
        <f t="shared" si="46"/>
        <v>5.5173912125410533E-3</v>
      </c>
      <c r="N66" s="48">
        <f t="shared" si="47"/>
        <v>-5.7462105884298568E-3</v>
      </c>
      <c r="O66" s="48">
        <f t="shared" si="48"/>
        <v>4.859344104684811E-2</v>
      </c>
      <c r="P66" s="48">
        <f t="shared" si="49"/>
        <v>-3.0094135799995588E-2</v>
      </c>
      <c r="R66" s="48">
        <f t="shared" si="50"/>
        <v>-3.0094135799995588E-2</v>
      </c>
      <c r="S66" s="48">
        <f t="shared" si="51"/>
        <v>4.859344104684811E-2</v>
      </c>
      <c r="T66" s="48">
        <f t="shared" si="52"/>
        <v>-5.7462105884298568E-3</v>
      </c>
    </row>
    <row r="67" spans="1:20" s="41" customFormat="1" x14ac:dyDescent="0.3"/>
    <row r="68" spans="1:20" s="41" customFormat="1" x14ac:dyDescent="0.3"/>
    <row r="69" spans="1:20" s="41" customFormat="1" x14ac:dyDescent="0.3"/>
    <row r="70" spans="1:20" s="41" customFormat="1" x14ac:dyDescent="0.3"/>
    <row r="71" spans="1:20" s="41" customFormat="1" x14ac:dyDescent="0.3">
      <c r="A71" s="41" t="s">
        <v>58</v>
      </c>
    </row>
    <row r="72" spans="1:20" s="41" customFormat="1" x14ac:dyDescent="0.3">
      <c r="A72" s="42" t="s">
        <v>0</v>
      </c>
      <c r="B72" s="43" t="s">
        <v>4</v>
      </c>
      <c r="C72" s="43" t="s">
        <v>5</v>
      </c>
      <c r="D72" s="43" t="s">
        <v>6</v>
      </c>
      <c r="E72" s="43" t="s">
        <v>7</v>
      </c>
      <c r="F72" s="43" t="s">
        <v>8</v>
      </c>
      <c r="G72" s="41" t="s">
        <v>32</v>
      </c>
      <c r="H72" s="41" t="s">
        <v>33</v>
      </c>
      <c r="I72" s="212" t="s">
        <v>32</v>
      </c>
      <c r="J72" s="41" t="s">
        <v>33</v>
      </c>
      <c r="L72" s="43" t="s">
        <v>16</v>
      </c>
      <c r="M72" s="43" t="s">
        <v>17</v>
      </c>
      <c r="N72" s="43" t="s">
        <v>18</v>
      </c>
      <c r="O72" s="43" t="s">
        <v>19</v>
      </c>
      <c r="P72" s="43" t="s">
        <v>20</v>
      </c>
      <c r="R72" s="43" t="s">
        <v>28</v>
      </c>
      <c r="S72" s="43" t="s">
        <v>29</v>
      </c>
      <c r="T72" s="43" t="s">
        <v>30</v>
      </c>
    </row>
    <row r="73" spans="1:20" s="41" customFormat="1" x14ac:dyDescent="0.3">
      <c r="A73" s="44" t="s">
        <v>68</v>
      </c>
      <c r="B73" s="45">
        <v>7860.4253819371297</v>
      </c>
      <c r="C73" s="46">
        <v>14393.4942257197</v>
      </c>
      <c r="D73" s="46">
        <v>15962.417507066401</v>
      </c>
      <c r="E73" s="47">
        <v>3407.9350332774002</v>
      </c>
      <c r="F73" s="47">
        <v>3791.44499373289</v>
      </c>
      <c r="G73" s="47">
        <v>0</v>
      </c>
      <c r="H73" s="47">
        <v>0</v>
      </c>
      <c r="I73" s="45">
        <f>G73/3</f>
        <v>0</v>
      </c>
      <c r="J73" s="47">
        <f>H73/24</f>
        <v>0</v>
      </c>
      <c r="L73" s="48">
        <f t="shared" ref="L73:L77" si="55">(B73-$B$73)/$B$73</f>
        <v>0</v>
      </c>
      <c r="M73" s="48">
        <f t="shared" ref="M73:M77" si="56">(C73-$C$73)/$C$73</f>
        <v>0</v>
      </c>
      <c r="N73" s="48">
        <f t="shared" ref="N73:N77" si="57">(D73-$D$73)/$D$73</f>
        <v>0</v>
      </c>
      <c r="O73" s="48">
        <f t="shared" ref="O73:O77" si="58">(E73-$E$73)/$E$73</f>
        <v>0</v>
      </c>
      <c r="P73" s="48">
        <f t="shared" ref="P73:P77" si="59">(F73-$F$73)/$F$73</f>
        <v>0</v>
      </c>
      <c r="R73" s="48">
        <f t="shared" ref="R73:R77" si="60">MIN(L73:P73,0)</f>
        <v>0</v>
      </c>
      <c r="S73" s="48">
        <f t="shared" ref="S73:S77" si="61">MAX(L73:P73,0)</f>
        <v>0</v>
      </c>
      <c r="T73" s="48">
        <f t="shared" ref="T73:T77" si="62">MEDIAN(L73:P73)</f>
        <v>0</v>
      </c>
    </row>
    <row r="74" spans="1:20" s="41" customFormat="1" x14ac:dyDescent="0.3">
      <c r="A74" s="49" t="s">
        <v>1</v>
      </c>
      <c r="B74" s="45">
        <v>7880.1461027680998</v>
      </c>
      <c r="C74" s="46">
        <v>14400.8139019266</v>
      </c>
      <c r="D74" s="46">
        <v>16004.179887342099</v>
      </c>
      <c r="E74" s="47">
        <v>3451.4544569065802</v>
      </c>
      <c r="F74" s="47">
        <v>3770.1060168968102</v>
      </c>
      <c r="G74" s="47">
        <v>0</v>
      </c>
      <c r="H74" s="47">
        <v>0</v>
      </c>
      <c r="I74" s="45">
        <f t="shared" ref="I74:I77" si="63">G74/3</f>
        <v>0</v>
      </c>
      <c r="J74" s="47">
        <f t="shared" ref="J74:J77" si="64">H74/24</f>
        <v>0</v>
      </c>
      <c r="L74" s="50">
        <f t="shared" si="55"/>
        <v>2.5088617819955827E-3</v>
      </c>
      <c r="M74" s="50">
        <f t="shared" si="56"/>
        <v>5.0854060119888053E-4</v>
      </c>
      <c r="N74" s="50">
        <f t="shared" si="57"/>
        <v>2.616294195864198E-3</v>
      </c>
      <c r="O74" s="50">
        <f t="shared" si="58"/>
        <v>1.2770027363851327E-2</v>
      </c>
      <c r="P74" s="50">
        <f t="shared" si="59"/>
        <v>-5.6281910647134085E-3</v>
      </c>
      <c r="R74" s="50">
        <f t="shared" si="60"/>
        <v>-5.6281910647134085E-3</v>
      </c>
      <c r="S74" s="50">
        <f t="shared" si="61"/>
        <v>1.2770027363851327E-2</v>
      </c>
      <c r="T74" s="50">
        <f t="shared" si="62"/>
        <v>2.5088617819955827E-3</v>
      </c>
    </row>
    <row r="75" spans="1:20" s="41" customFormat="1" x14ac:dyDescent="0.3">
      <c r="A75" s="49" t="s">
        <v>2</v>
      </c>
      <c r="B75" s="51">
        <v>7527.9937147770897</v>
      </c>
      <c r="C75" s="52">
        <v>14553.679408067301</v>
      </c>
      <c r="D75" s="52">
        <v>15364.2567806397</v>
      </c>
      <c r="E75" s="53">
        <v>3649.87905279392</v>
      </c>
      <c r="F75" s="53">
        <v>4209.6179599380803</v>
      </c>
      <c r="G75" s="53">
        <v>450.67257976571301</v>
      </c>
      <c r="H75" s="53">
        <v>0</v>
      </c>
      <c r="I75" s="51">
        <f t="shared" si="63"/>
        <v>150.22419325523768</v>
      </c>
      <c r="J75" s="53">
        <f t="shared" si="64"/>
        <v>0</v>
      </c>
      <c r="L75" s="50">
        <f t="shared" si="55"/>
        <v>-4.2291816410337225E-2</v>
      </c>
      <c r="M75" s="50">
        <f t="shared" si="56"/>
        <v>1.1128998965474717E-2</v>
      </c>
      <c r="N75" s="50">
        <f t="shared" si="57"/>
        <v>-3.7473066104297841E-2</v>
      </c>
      <c r="O75" s="50">
        <f t="shared" si="58"/>
        <v>7.0994316838206575E-2</v>
      </c>
      <c r="P75" s="50">
        <f t="shared" si="59"/>
        <v>0.11029382383139247</v>
      </c>
      <c r="R75" s="50">
        <f t="shared" si="60"/>
        <v>-4.2291816410337225E-2</v>
      </c>
      <c r="S75" s="50">
        <f t="shared" si="61"/>
        <v>0.11029382383139247</v>
      </c>
      <c r="T75" s="50">
        <f t="shared" si="62"/>
        <v>1.1128998965474717E-2</v>
      </c>
    </row>
    <row r="76" spans="1:20" s="41" customFormat="1" x14ac:dyDescent="0.3">
      <c r="A76" s="44" t="s">
        <v>3</v>
      </c>
      <c r="B76" s="201">
        <v>7930.3674594100903</v>
      </c>
      <c r="C76" s="202">
        <v>14611.488589831501</v>
      </c>
      <c r="D76" s="202">
        <v>16165.7509935819</v>
      </c>
      <c r="E76" s="203">
        <v>3563.8409845463102</v>
      </c>
      <c r="F76" s="203">
        <v>6002.1809376272104</v>
      </c>
      <c r="G76" s="203">
        <v>0</v>
      </c>
      <c r="H76" s="203">
        <v>0</v>
      </c>
      <c r="I76" s="201">
        <f t="shared" si="63"/>
        <v>0</v>
      </c>
      <c r="J76" s="203">
        <f t="shared" si="64"/>
        <v>0</v>
      </c>
      <c r="L76" s="48">
        <f t="shared" si="55"/>
        <v>8.8980015806376135E-3</v>
      </c>
      <c r="M76" s="48">
        <f t="shared" si="56"/>
        <v>1.5145340019122464E-2</v>
      </c>
      <c r="N76" s="48">
        <f t="shared" si="57"/>
        <v>1.2738263889256477E-2</v>
      </c>
      <c r="O76" s="48">
        <f t="shared" si="58"/>
        <v>4.5747923521586555E-2</v>
      </c>
      <c r="P76" s="48">
        <f t="shared" si="59"/>
        <v>0.58308532697918081</v>
      </c>
      <c r="R76" s="48">
        <f t="shared" si="60"/>
        <v>0</v>
      </c>
      <c r="S76" s="48">
        <f t="shared" si="61"/>
        <v>0.58308532697918081</v>
      </c>
      <c r="T76" s="48">
        <f t="shared" si="62"/>
        <v>1.5145340019122464E-2</v>
      </c>
    </row>
    <row r="77" spans="1:20" s="41" customFormat="1" x14ac:dyDescent="0.3">
      <c r="A77" s="54" t="s">
        <v>67</v>
      </c>
      <c r="B77" s="55">
        <v>7727.7432355528799</v>
      </c>
      <c r="C77" s="56">
        <v>14486.434614616401</v>
      </c>
      <c r="D77" s="56">
        <v>15881.5046038891</v>
      </c>
      <c r="E77" s="57">
        <v>3559.8188452673398</v>
      </c>
      <c r="F77" s="57">
        <v>3669.6296031675602</v>
      </c>
      <c r="G77" s="57">
        <v>0</v>
      </c>
      <c r="H77" s="57">
        <v>0</v>
      </c>
      <c r="I77" s="201">
        <f t="shared" si="63"/>
        <v>0</v>
      </c>
      <c r="J77" s="203">
        <f t="shared" si="64"/>
        <v>0</v>
      </c>
      <c r="L77" s="48">
        <f t="shared" si="55"/>
        <v>-1.6879766671298327E-2</v>
      </c>
      <c r="M77" s="48">
        <f t="shared" si="56"/>
        <v>6.4571109307582772E-3</v>
      </c>
      <c r="N77" s="48">
        <f t="shared" si="57"/>
        <v>-5.0689629651324173E-3</v>
      </c>
      <c r="O77" s="48">
        <f t="shared" si="58"/>
        <v>4.4567695835408427E-2</v>
      </c>
      <c r="P77" s="48">
        <f t="shared" si="59"/>
        <v>-3.212901433798615E-2</v>
      </c>
      <c r="R77" s="48">
        <f t="shared" si="60"/>
        <v>-3.212901433798615E-2</v>
      </c>
      <c r="S77" s="48">
        <f t="shared" si="61"/>
        <v>4.4567695835408427E-2</v>
      </c>
      <c r="T77" s="48">
        <f t="shared" si="62"/>
        <v>-5.0689629651324173E-3</v>
      </c>
    </row>
    <row r="78" spans="1:20" s="41" customFormat="1" x14ac:dyDescent="0.3"/>
    <row r="79" spans="1:20" s="41" customFormat="1" x14ac:dyDescent="0.3"/>
    <row r="80" spans="1:20" s="41" customFormat="1" x14ac:dyDescent="0.3"/>
    <row r="81" spans="1:20" s="41" customFormat="1" x14ac:dyDescent="0.3"/>
    <row r="82" spans="1:20" s="41" customFormat="1" x14ac:dyDescent="0.3">
      <c r="A82" s="41" t="s">
        <v>57</v>
      </c>
    </row>
    <row r="83" spans="1:20" s="41" customFormat="1" x14ac:dyDescent="0.3">
      <c r="A83" s="42" t="s">
        <v>0</v>
      </c>
      <c r="B83" s="43" t="s">
        <v>4</v>
      </c>
      <c r="C83" s="43" t="s">
        <v>5</v>
      </c>
      <c r="D83" s="43" t="s">
        <v>6</v>
      </c>
      <c r="E83" s="43" t="s">
        <v>7</v>
      </c>
      <c r="F83" s="43" t="s">
        <v>8</v>
      </c>
      <c r="G83" s="41" t="s">
        <v>32</v>
      </c>
      <c r="H83" s="41" t="s">
        <v>33</v>
      </c>
      <c r="I83" s="212" t="s">
        <v>32</v>
      </c>
      <c r="J83" s="41" t="s">
        <v>33</v>
      </c>
      <c r="L83" s="43" t="s">
        <v>16</v>
      </c>
      <c r="M83" s="43" t="s">
        <v>17</v>
      </c>
      <c r="N83" s="43" t="s">
        <v>18</v>
      </c>
      <c r="O83" s="43" t="s">
        <v>19</v>
      </c>
      <c r="P83" s="43" t="s">
        <v>20</v>
      </c>
      <c r="R83" s="43" t="s">
        <v>28</v>
      </c>
      <c r="S83" s="43" t="s">
        <v>29</v>
      </c>
      <c r="T83" s="43" t="s">
        <v>30</v>
      </c>
    </row>
    <row r="84" spans="1:20" s="41" customFormat="1" x14ac:dyDescent="0.3">
      <c r="A84" s="44" t="s">
        <v>68</v>
      </c>
      <c r="B84" s="45">
        <v>7056.6847305842903</v>
      </c>
      <c r="C84" s="46">
        <v>15804.365745156399</v>
      </c>
      <c r="D84" s="46">
        <v>16455.635180562502</v>
      </c>
      <c r="E84" s="47">
        <v>3234.67767622782</v>
      </c>
      <c r="F84" s="47">
        <v>1606.65240092369</v>
      </c>
      <c r="G84" s="47">
        <v>589.26116932266598</v>
      </c>
      <c r="H84" s="47">
        <v>0</v>
      </c>
      <c r="I84" s="45">
        <f>G84/3</f>
        <v>196.420389774222</v>
      </c>
      <c r="J84" s="47">
        <f>H84/24</f>
        <v>0</v>
      </c>
      <c r="L84" s="48">
        <f t="shared" ref="L84:L88" si="65">(B84-$B$84)/$B$84</f>
        <v>0</v>
      </c>
      <c r="M84" s="48">
        <f t="shared" ref="M84:M88" si="66">(C84-$C$84)/$C$84</f>
        <v>0</v>
      </c>
      <c r="N84" s="48">
        <f t="shared" ref="N84:N88" si="67">(D84-$D$84)/$D$84</f>
        <v>0</v>
      </c>
      <c r="O84" s="48">
        <f t="shared" ref="O84:O88" si="68">(E84-$E$84)/$E$84</f>
        <v>0</v>
      </c>
      <c r="P84" s="48">
        <f t="shared" ref="P84:P88" si="69">(F84-$F$84)/$F$84</f>
        <v>0</v>
      </c>
      <c r="R84" s="48">
        <f t="shared" ref="R84:R88" si="70">MIN(L84:P84,0)</f>
        <v>0</v>
      </c>
      <c r="S84" s="48">
        <f t="shared" ref="S84:S88" si="71">MAX(L84:P84,0)</f>
        <v>0</v>
      </c>
      <c r="T84" s="48">
        <f t="shared" ref="T84:T88" si="72">MEDIAN(L84:P84)</f>
        <v>0</v>
      </c>
    </row>
    <row r="85" spans="1:20" s="41" customFormat="1" x14ac:dyDescent="0.3">
      <c r="A85" s="49" t="s">
        <v>1</v>
      </c>
      <c r="B85" s="45">
        <v>7090.2756976403498</v>
      </c>
      <c r="C85" s="46">
        <v>15795.5475565942</v>
      </c>
      <c r="D85" s="46">
        <v>16517.931271093399</v>
      </c>
      <c r="E85" s="47">
        <v>3266.0236054688098</v>
      </c>
      <c r="F85" s="47">
        <v>1561.3908544462599</v>
      </c>
      <c r="G85" s="47">
        <v>676.59032088795095</v>
      </c>
      <c r="H85" s="47">
        <v>0</v>
      </c>
      <c r="I85" s="45">
        <f t="shared" ref="I85:I88" si="73">G85/3</f>
        <v>225.53010696265031</v>
      </c>
      <c r="J85" s="47">
        <f t="shared" ref="J85:J88" si="74">H85/24</f>
        <v>0</v>
      </c>
      <c r="L85" s="50">
        <f t="shared" si="65"/>
        <v>4.760162645565464E-3</v>
      </c>
      <c r="M85" s="50">
        <f t="shared" si="66"/>
        <v>-5.5795902881470107E-4</v>
      </c>
      <c r="N85" s="50">
        <f t="shared" si="67"/>
        <v>3.7856995398440696E-3</v>
      </c>
      <c r="O85" s="50">
        <f t="shared" si="68"/>
        <v>9.6905881755564686E-3</v>
      </c>
      <c r="P85" s="50">
        <f t="shared" si="69"/>
        <v>-2.8171337155073816E-2</v>
      </c>
      <c r="R85" s="50">
        <f t="shared" si="70"/>
        <v>-2.8171337155073816E-2</v>
      </c>
      <c r="S85" s="50">
        <f t="shared" si="71"/>
        <v>9.6905881755564686E-3</v>
      </c>
      <c r="T85" s="50">
        <f t="shared" si="72"/>
        <v>3.7856995398440696E-3</v>
      </c>
    </row>
    <row r="86" spans="1:20" s="41" customFormat="1" x14ac:dyDescent="0.3">
      <c r="A86" s="49" t="s">
        <v>2</v>
      </c>
      <c r="B86" s="51">
        <v>7168.8394383888599</v>
      </c>
      <c r="C86" s="52">
        <v>15142.707870235799</v>
      </c>
      <c r="D86" s="52">
        <v>15660.3919437769</v>
      </c>
      <c r="E86" s="53">
        <v>3508.5900656651902</v>
      </c>
      <c r="F86" s="53">
        <v>3869.7001038178</v>
      </c>
      <c r="G86" s="53">
        <v>1077.8636457432499</v>
      </c>
      <c r="H86" s="53">
        <v>0</v>
      </c>
      <c r="I86" s="51">
        <f t="shared" si="73"/>
        <v>359.28788191441663</v>
      </c>
      <c r="J86" s="53">
        <f t="shared" si="74"/>
        <v>0</v>
      </c>
      <c r="L86" s="50">
        <f t="shared" si="65"/>
        <v>1.5893399250002098E-2</v>
      </c>
      <c r="M86" s="50">
        <f t="shared" si="66"/>
        <v>-4.1865512706410243E-2</v>
      </c>
      <c r="N86" s="50">
        <f t="shared" si="67"/>
        <v>-4.8326498981026755E-2</v>
      </c>
      <c r="O86" s="50">
        <f t="shared" si="68"/>
        <v>8.4679964081242939E-2</v>
      </c>
      <c r="P86" s="50">
        <f t="shared" si="69"/>
        <v>1.4085484212970072</v>
      </c>
      <c r="R86" s="50">
        <f t="shared" si="70"/>
        <v>-4.8326498981026755E-2</v>
      </c>
      <c r="S86" s="50">
        <f t="shared" si="71"/>
        <v>1.4085484212970072</v>
      </c>
      <c r="T86" s="50">
        <f t="shared" si="72"/>
        <v>1.5893399250002098E-2</v>
      </c>
    </row>
    <row r="87" spans="1:20" s="41" customFormat="1" x14ac:dyDescent="0.3">
      <c r="A87" s="44" t="s">
        <v>3</v>
      </c>
      <c r="B87" s="201">
        <v>8083.6470005071396</v>
      </c>
      <c r="C87" s="202">
        <v>14500.206798090599</v>
      </c>
      <c r="D87" s="202">
        <v>16298.817864631799</v>
      </c>
      <c r="E87" s="203">
        <v>3415.3351829899598</v>
      </c>
      <c r="F87" s="203">
        <v>6095.5519735641101</v>
      </c>
      <c r="G87" s="203">
        <v>0</v>
      </c>
      <c r="H87" s="203">
        <v>0</v>
      </c>
      <c r="I87" s="201">
        <f t="shared" si="73"/>
        <v>0</v>
      </c>
      <c r="J87" s="203">
        <f t="shared" si="74"/>
        <v>0</v>
      </c>
      <c r="L87" s="48">
        <f t="shared" si="65"/>
        <v>0.1455304167794127</v>
      </c>
      <c r="M87" s="48">
        <f t="shared" si="66"/>
        <v>-8.2518904465716289E-2</v>
      </c>
      <c r="N87" s="48">
        <f t="shared" si="67"/>
        <v>-9.5297029990028051E-3</v>
      </c>
      <c r="O87" s="48">
        <f t="shared" si="68"/>
        <v>5.5850234503988315E-2</v>
      </c>
      <c r="P87" s="48">
        <f t="shared" si="69"/>
        <v>2.7939457035384132</v>
      </c>
      <c r="R87" s="48">
        <f t="shared" si="70"/>
        <v>-8.2518904465716289E-2</v>
      </c>
      <c r="S87" s="48">
        <f t="shared" si="71"/>
        <v>2.7939457035384132</v>
      </c>
      <c r="T87" s="48">
        <f t="shared" si="72"/>
        <v>5.5850234503988315E-2</v>
      </c>
    </row>
    <row r="88" spans="1:20" s="41" customFormat="1" x14ac:dyDescent="0.3">
      <c r="A88" s="54" t="s">
        <v>67</v>
      </c>
      <c r="B88" s="55">
        <v>6981.1176658572303</v>
      </c>
      <c r="C88" s="56">
        <v>15754.608767289899</v>
      </c>
      <c r="D88" s="56">
        <v>16437.591391946298</v>
      </c>
      <c r="E88" s="57">
        <v>3371.6788039537901</v>
      </c>
      <c r="F88" s="57">
        <v>1392.4457183137099</v>
      </c>
      <c r="G88" s="57">
        <v>889.97211892880296</v>
      </c>
      <c r="H88" s="57">
        <v>0</v>
      </c>
      <c r="I88" s="201">
        <f t="shared" si="73"/>
        <v>296.65737297626765</v>
      </c>
      <c r="J88" s="203">
        <f t="shared" si="74"/>
        <v>0</v>
      </c>
      <c r="L88" s="48">
        <f t="shared" si="65"/>
        <v>-1.0708578831578748E-2</v>
      </c>
      <c r="M88" s="48">
        <f t="shared" si="66"/>
        <v>-3.1483058965368037E-3</v>
      </c>
      <c r="N88" s="48">
        <f t="shared" si="67"/>
        <v>-1.096511220515934E-3</v>
      </c>
      <c r="O88" s="48">
        <f t="shared" si="68"/>
        <v>4.2353873071438904E-2</v>
      </c>
      <c r="P88" s="48">
        <f t="shared" si="69"/>
        <v>-0.13332484517922438</v>
      </c>
      <c r="R88" s="48">
        <f t="shared" si="70"/>
        <v>-0.13332484517922438</v>
      </c>
      <c r="S88" s="48">
        <f t="shared" si="71"/>
        <v>4.2353873071438904E-2</v>
      </c>
      <c r="T88" s="48">
        <f t="shared" si="72"/>
        <v>-3.1483058965368037E-3</v>
      </c>
    </row>
    <row r="89" spans="1:20" s="41" customFormat="1" x14ac:dyDescent="0.3"/>
    <row r="90" spans="1:20" s="41" customFormat="1" x14ac:dyDescent="0.3"/>
    <row r="91" spans="1:20" s="41" customFormat="1" x14ac:dyDescent="0.3"/>
    <row r="92" spans="1:20" s="41" customFormat="1" x14ac:dyDescent="0.3"/>
    <row r="93" spans="1:20" s="41" customFormat="1" x14ac:dyDescent="0.3">
      <c r="A93" s="41" t="s">
        <v>60</v>
      </c>
    </row>
    <row r="94" spans="1:20" s="41" customFormat="1" x14ac:dyDescent="0.3">
      <c r="A94" s="42" t="s">
        <v>0</v>
      </c>
      <c r="B94" s="43" t="s">
        <v>4</v>
      </c>
      <c r="C94" s="43" t="s">
        <v>5</v>
      </c>
      <c r="D94" s="43" t="s">
        <v>6</v>
      </c>
      <c r="E94" s="43" t="s">
        <v>7</v>
      </c>
      <c r="F94" s="43" t="s">
        <v>8</v>
      </c>
      <c r="G94" s="41" t="s">
        <v>32</v>
      </c>
      <c r="H94" s="41" t="s">
        <v>33</v>
      </c>
      <c r="I94" s="212" t="s">
        <v>32</v>
      </c>
      <c r="J94" s="41" t="s">
        <v>33</v>
      </c>
      <c r="L94" s="43" t="s">
        <v>16</v>
      </c>
      <c r="M94" s="43" t="s">
        <v>17</v>
      </c>
      <c r="N94" s="43" t="s">
        <v>18</v>
      </c>
      <c r="O94" s="43" t="s">
        <v>19</v>
      </c>
      <c r="P94" s="43" t="s">
        <v>20</v>
      </c>
      <c r="R94" s="43" t="s">
        <v>28</v>
      </c>
      <c r="S94" s="43" t="s">
        <v>29</v>
      </c>
      <c r="T94" s="43" t="s">
        <v>30</v>
      </c>
    </row>
    <row r="95" spans="1:20" s="41" customFormat="1" x14ac:dyDescent="0.3">
      <c r="A95" s="44" t="s">
        <v>68</v>
      </c>
      <c r="B95" s="45">
        <v>7009.6465652831203</v>
      </c>
      <c r="C95" s="46">
        <v>15720.5766159656</v>
      </c>
      <c r="D95" s="46">
        <v>16543.918759559401</v>
      </c>
      <c r="E95" s="47">
        <v>3202.7338016868098</v>
      </c>
      <c r="F95" s="47">
        <v>577.80542192216103</v>
      </c>
      <c r="G95" s="47">
        <v>406.422213607228</v>
      </c>
      <c r="H95" s="47">
        <v>0</v>
      </c>
      <c r="I95" s="45">
        <f>G95/3</f>
        <v>135.47407120240933</v>
      </c>
      <c r="J95" s="47">
        <f>H95/24</f>
        <v>0</v>
      </c>
      <c r="L95" s="48">
        <f t="shared" ref="L95:L99" si="75">(B95-$B$95)/$B$95</f>
        <v>0</v>
      </c>
      <c r="M95" s="48">
        <f t="shared" ref="M95:M99" si="76">(C95-$C$95)/$C$95</f>
        <v>0</v>
      </c>
      <c r="N95" s="48">
        <f t="shared" ref="N95:N99" si="77">(D95-$D$95)/$D$95</f>
        <v>0</v>
      </c>
      <c r="O95" s="48">
        <f t="shared" ref="O95:O99" si="78">(E95-$E$95)/$E$95</f>
        <v>0</v>
      </c>
      <c r="P95" s="48">
        <f t="shared" ref="P95:P99" si="79">(F95-$F$95)/$F$95</f>
        <v>0</v>
      </c>
      <c r="R95" s="48">
        <f t="shared" ref="R95:R99" si="80">MIN(L95:P95,0)</f>
        <v>0</v>
      </c>
      <c r="S95" s="48">
        <f t="shared" ref="S95:S99" si="81">MAX(L95:P95,0)</f>
        <v>0</v>
      </c>
      <c r="T95" s="48">
        <f t="shared" ref="T95:T99" si="82">MEDIAN(L95:P95)</f>
        <v>0</v>
      </c>
    </row>
    <row r="96" spans="1:20" s="41" customFormat="1" x14ac:dyDescent="0.3">
      <c r="A96" s="49" t="s">
        <v>1</v>
      </c>
      <c r="B96" s="45">
        <v>7001.0318951989802</v>
      </c>
      <c r="C96" s="46">
        <v>15832.398726093799</v>
      </c>
      <c r="D96" s="46">
        <v>16638.189068176001</v>
      </c>
      <c r="E96" s="47">
        <v>3219.82946043015</v>
      </c>
      <c r="F96" s="47">
        <v>534.14841743019497</v>
      </c>
      <c r="G96" s="47">
        <v>485.63975137637999</v>
      </c>
      <c r="H96" s="47">
        <v>0</v>
      </c>
      <c r="I96" s="45">
        <f t="shared" ref="I96:I99" si="83">G96/3</f>
        <v>161.87991712546</v>
      </c>
      <c r="J96" s="47">
        <f t="shared" ref="J96:J99" si="84">H96/24</f>
        <v>0</v>
      </c>
      <c r="L96" s="50">
        <f t="shared" si="75"/>
        <v>-1.22897353010723E-3</v>
      </c>
      <c r="M96" s="50">
        <f t="shared" si="76"/>
        <v>7.1131048726695385E-3</v>
      </c>
      <c r="N96" s="50">
        <f t="shared" si="77"/>
        <v>5.6981849334897753E-3</v>
      </c>
      <c r="O96" s="50">
        <f t="shared" si="78"/>
        <v>5.3378331768741752E-3</v>
      </c>
      <c r="P96" s="50">
        <f t="shared" si="79"/>
        <v>-7.5556585029496845E-2</v>
      </c>
      <c r="R96" s="50">
        <f t="shared" si="80"/>
        <v>-7.5556585029496845E-2</v>
      </c>
      <c r="S96" s="50">
        <f t="shared" si="81"/>
        <v>7.1131048726695385E-3</v>
      </c>
      <c r="T96" s="50">
        <f t="shared" si="82"/>
        <v>5.3378331768741752E-3</v>
      </c>
    </row>
    <row r="97" spans="1:20" s="41" customFormat="1" x14ac:dyDescent="0.3">
      <c r="A97" s="49" t="s">
        <v>2</v>
      </c>
      <c r="B97" s="51">
        <v>8111.5465166363801</v>
      </c>
      <c r="C97" s="52">
        <v>13508.3577650554</v>
      </c>
      <c r="D97" s="52">
        <v>15470.9132236723</v>
      </c>
      <c r="E97" s="53">
        <v>3491.2516723171998</v>
      </c>
      <c r="F97" s="53">
        <v>3206.5115055199799</v>
      </c>
      <c r="G97" s="53">
        <v>937.05135242079405</v>
      </c>
      <c r="H97" s="53">
        <v>0</v>
      </c>
      <c r="I97" s="51">
        <f t="shared" si="83"/>
        <v>312.35045080693135</v>
      </c>
      <c r="J97" s="53">
        <f t="shared" si="84"/>
        <v>0</v>
      </c>
      <c r="L97" s="50">
        <f t="shared" si="75"/>
        <v>0.15719764771175079</v>
      </c>
      <c r="M97" s="50">
        <f t="shared" si="76"/>
        <v>-0.14072122829537315</v>
      </c>
      <c r="N97" s="50">
        <f t="shared" si="77"/>
        <v>-6.4858003202360848E-2</v>
      </c>
      <c r="O97" s="50">
        <f t="shared" si="78"/>
        <v>9.0084873890684883E-2</v>
      </c>
      <c r="P97" s="50">
        <f t="shared" si="79"/>
        <v>4.5494659341426962</v>
      </c>
      <c r="R97" s="50">
        <f t="shared" si="80"/>
        <v>-0.14072122829537315</v>
      </c>
      <c r="S97" s="50">
        <f t="shared" si="81"/>
        <v>4.5494659341426962</v>
      </c>
      <c r="T97" s="50">
        <f t="shared" si="82"/>
        <v>9.0084873890684883E-2</v>
      </c>
    </row>
    <row r="98" spans="1:20" s="41" customFormat="1" x14ac:dyDescent="0.3">
      <c r="A98" s="44" t="s">
        <v>3</v>
      </c>
      <c r="B98" s="201">
        <v>7730.4644487175801</v>
      </c>
      <c r="C98" s="202">
        <v>14983.5712108729</v>
      </c>
      <c r="D98" s="202">
        <v>16909.945406282601</v>
      </c>
      <c r="E98" s="203">
        <v>3266.0819689198202</v>
      </c>
      <c r="F98" s="203">
        <v>4029.3979346617002</v>
      </c>
      <c r="G98" s="203">
        <v>311.57108069282998</v>
      </c>
      <c r="H98" s="203">
        <v>0</v>
      </c>
      <c r="I98" s="201">
        <f t="shared" si="83"/>
        <v>103.85702689761</v>
      </c>
      <c r="J98" s="203">
        <f t="shared" si="84"/>
        <v>0</v>
      </c>
      <c r="L98" s="48">
        <f t="shared" si="75"/>
        <v>0.10283227217253371</v>
      </c>
      <c r="M98" s="48">
        <f t="shared" si="76"/>
        <v>-4.6881575854171069E-2</v>
      </c>
      <c r="N98" s="48">
        <f t="shared" si="77"/>
        <v>2.2124543286438838E-2</v>
      </c>
      <c r="O98" s="48">
        <f t="shared" si="78"/>
        <v>1.9779404457418933E-2</v>
      </c>
      <c r="P98" s="48">
        <f t="shared" si="79"/>
        <v>5.9736243063577898</v>
      </c>
      <c r="R98" s="48">
        <f t="shared" si="80"/>
        <v>-4.6881575854171069E-2</v>
      </c>
      <c r="S98" s="48">
        <f t="shared" si="81"/>
        <v>5.9736243063577898</v>
      </c>
      <c r="T98" s="48">
        <f t="shared" si="82"/>
        <v>2.2124543286438838E-2</v>
      </c>
    </row>
    <row r="99" spans="1:20" s="41" customFormat="1" x14ac:dyDescent="0.3">
      <c r="A99" s="54" t="s">
        <v>67</v>
      </c>
      <c r="B99" s="55">
        <v>6941.6877397287099</v>
      </c>
      <c r="C99" s="56">
        <v>15711.5445636923</v>
      </c>
      <c r="D99" s="56">
        <v>16512.873721429201</v>
      </c>
      <c r="E99" s="57">
        <v>3297.98478999182</v>
      </c>
      <c r="F99" s="57">
        <v>355.623971425619</v>
      </c>
      <c r="G99" s="57">
        <v>791.230702704745</v>
      </c>
      <c r="H99" s="57">
        <v>0</v>
      </c>
      <c r="I99" s="201">
        <f t="shared" si="83"/>
        <v>263.74356756824835</v>
      </c>
      <c r="J99" s="203">
        <f t="shared" si="84"/>
        <v>0</v>
      </c>
      <c r="L99" s="48">
        <f t="shared" si="75"/>
        <v>-9.6950430983199689E-3</v>
      </c>
      <c r="M99" s="48">
        <f t="shared" si="76"/>
        <v>-5.7453695840438629E-4</v>
      </c>
      <c r="N99" s="48">
        <f t="shared" si="77"/>
        <v>-1.8765226414244446E-3</v>
      </c>
      <c r="O99" s="48">
        <f t="shared" si="78"/>
        <v>2.9740526126412248E-2</v>
      </c>
      <c r="P99" s="48">
        <f t="shared" si="79"/>
        <v>-0.38452642025652911</v>
      </c>
      <c r="R99" s="48">
        <f t="shared" si="80"/>
        <v>-0.38452642025652911</v>
      </c>
      <c r="S99" s="48">
        <f t="shared" si="81"/>
        <v>2.9740526126412248E-2</v>
      </c>
      <c r="T99" s="48">
        <f t="shared" si="82"/>
        <v>-1.8765226414244446E-3</v>
      </c>
    </row>
    <row r="100" spans="1:20" s="41" customFormat="1" x14ac:dyDescent="0.3"/>
    <row r="104" spans="1:20" s="58" customFormat="1" x14ac:dyDescent="0.3">
      <c r="A104" s="58" t="s">
        <v>55</v>
      </c>
    </row>
    <row r="105" spans="1:20" s="58" customFormat="1" x14ac:dyDescent="0.3">
      <c r="A105" s="59" t="s">
        <v>0</v>
      </c>
      <c r="B105" s="60" t="s">
        <v>4</v>
      </c>
      <c r="C105" s="60" t="s">
        <v>5</v>
      </c>
      <c r="D105" s="60" t="s">
        <v>6</v>
      </c>
      <c r="E105" s="60" t="s">
        <v>7</v>
      </c>
      <c r="F105" s="60" t="s">
        <v>8</v>
      </c>
      <c r="G105" s="58" t="s">
        <v>32</v>
      </c>
      <c r="H105" s="58" t="s">
        <v>33</v>
      </c>
      <c r="I105" s="213" t="s">
        <v>32</v>
      </c>
      <c r="J105" s="58" t="s">
        <v>33</v>
      </c>
      <c r="L105" s="60" t="s">
        <v>16</v>
      </c>
      <c r="M105" s="60" t="s">
        <v>17</v>
      </c>
      <c r="N105" s="60" t="s">
        <v>18</v>
      </c>
      <c r="O105" s="60" t="s">
        <v>19</v>
      </c>
      <c r="P105" s="60" t="s">
        <v>20</v>
      </c>
      <c r="R105" s="60" t="s">
        <v>28</v>
      </c>
      <c r="S105" s="60" t="s">
        <v>29</v>
      </c>
      <c r="T105" s="60" t="s">
        <v>30</v>
      </c>
    </row>
    <row r="106" spans="1:20" s="58" customFormat="1" x14ac:dyDescent="0.3">
      <c r="A106" s="61" t="s">
        <v>68</v>
      </c>
      <c r="B106" s="62">
        <v>8029.4292019611503</v>
      </c>
      <c r="C106" s="63">
        <v>14086.668777954401</v>
      </c>
      <c r="D106" s="63">
        <v>15886.182913930699</v>
      </c>
      <c r="E106" s="64">
        <v>3607.51440179876</v>
      </c>
      <c r="F106" s="64">
        <v>5662.24604556962</v>
      </c>
      <c r="G106" s="64">
        <v>0</v>
      </c>
      <c r="H106" s="64">
        <v>0</v>
      </c>
      <c r="I106" s="62">
        <f>G106/3</f>
        <v>0</v>
      </c>
      <c r="J106" s="64">
        <f>H106/1000</f>
        <v>0</v>
      </c>
      <c r="L106" s="65">
        <f>(B106-$B$106)/$B$106</f>
        <v>0</v>
      </c>
      <c r="M106" s="65">
        <f>(C106-$C$106)/$C$106</f>
        <v>0</v>
      </c>
      <c r="N106" s="65">
        <f>(D106-$D$106)/$D$106</f>
        <v>0</v>
      </c>
      <c r="O106" s="65">
        <f>(E106-$E$106)/$E$106</f>
        <v>0</v>
      </c>
      <c r="P106" s="65">
        <f>(F106-$F$106)/$F$106</f>
        <v>0</v>
      </c>
      <c r="R106" s="65">
        <f>MIN(L106:P106,0)</f>
        <v>0</v>
      </c>
      <c r="S106" s="65">
        <f>MAX(L106:P106,0)</f>
        <v>0</v>
      </c>
      <c r="T106" s="65">
        <f>MEDIAN(L106:P106)</f>
        <v>0</v>
      </c>
    </row>
    <row r="107" spans="1:20" s="58" customFormat="1" x14ac:dyDescent="0.3">
      <c r="A107" s="66" t="s">
        <v>1</v>
      </c>
      <c r="B107" s="62">
        <v>8027.5952220407498</v>
      </c>
      <c r="C107" s="63">
        <v>14084.266929749099</v>
      </c>
      <c r="D107" s="63">
        <v>15899.0250345526</v>
      </c>
      <c r="E107" s="64">
        <v>3652.9964244697999</v>
      </c>
      <c r="F107" s="64">
        <v>5688.4280868687001</v>
      </c>
      <c r="G107" s="64">
        <v>0</v>
      </c>
      <c r="H107" s="64">
        <v>0</v>
      </c>
      <c r="I107" s="62">
        <f t="shared" ref="I107:I110" si="85">G107/3</f>
        <v>0</v>
      </c>
      <c r="J107" s="64">
        <f t="shared" ref="J107:J110" si="86">H107/1000</f>
        <v>0</v>
      </c>
      <c r="L107" s="67">
        <f>(B107-$B$106)/$B$106</f>
        <v>-2.2840725962843176E-4</v>
      </c>
      <c r="M107" s="67">
        <f>(C107-$C$106)/$C$106</f>
        <v>-1.7050505290934801E-4</v>
      </c>
      <c r="N107" s="67">
        <f>(D107-$D$106)/$D$106</f>
        <v>8.0838302639959928E-4</v>
      </c>
      <c r="O107" s="67">
        <f>(E107-$E$106)/$E$106</f>
        <v>1.2607578960284088E-2</v>
      </c>
      <c r="P107" s="67">
        <f>(F107-$F$106)/$F$106</f>
        <v>4.6239674306569594E-3</v>
      </c>
      <c r="R107" s="67">
        <f>MIN(L107:P107,0)</f>
        <v>-2.2840725962843176E-4</v>
      </c>
      <c r="S107" s="67">
        <f>MAX(L107:P107,0)</f>
        <v>1.2607578960284088E-2</v>
      </c>
      <c r="T107" s="67">
        <f>MEDIAN(L107:P107)</f>
        <v>8.0838302639959928E-4</v>
      </c>
    </row>
    <row r="108" spans="1:20" s="58" customFormat="1" x14ac:dyDescent="0.3">
      <c r="A108" s="66" t="s">
        <v>2</v>
      </c>
      <c r="B108" s="68">
        <v>8018.5032706387001</v>
      </c>
      <c r="C108" s="69">
        <v>13633.21970969</v>
      </c>
      <c r="D108" s="69">
        <v>15075.6851925274</v>
      </c>
      <c r="E108" s="70">
        <v>3844.0830388116501</v>
      </c>
      <c r="F108" s="70">
        <v>5497.5933059689796</v>
      </c>
      <c r="G108" s="70">
        <v>0</v>
      </c>
      <c r="H108" s="70">
        <v>0</v>
      </c>
      <c r="I108" s="68">
        <f t="shared" si="85"/>
        <v>0</v>
      </c>
      <c r="J108" s="70">
        <f t="shared" si="86"/>
        <v>0</v>
      </c>
      <c r="L108" s="67">
        <f>(B108-$B$106)/$B$106</f>
        <v>-1.3607357444264643E-3</v>
      </c>
      <c r="M108" s="67">
        <f>(C108-$C$106)/$C$106</f>
        <v>-3.2189943230158682E-2</v>
      </c>
      <c r="N108" s="67">
        <f>(D108-$D$106)/$D$106</f>
        <v>-5.1019034956003684E-2</v>
      </c>
      <c r="O108" s="67">
        <f>(E108-$E$106)/$E$106</f>
        <v>6.5576629962983246E-2</v>
      </c>
      <c r="P108" s="67">
        <f>(F108-$F$106)/$F$106</f>
        <v>-2.9079050658611286E-2</v>
      </c>
      <c r="R108" s="67">
        <f>MIN(L108:P108,0)</f>
        <v>-5.1019034956003684E-2</v>
      </c>
      <c r="S108" s="67">
        <f>MAX(L108:P108,0)</f>
        <v>6.5576629962983246E-2</v>
      </c>
      <c r="T108" s="67">
        <f>MEDIAN(L108:P108)</f>
        <v>-2.9079050658611286E-2</v>
      </c>
    </row>
    <row r="109" spans="1:20" s="58" customFormat="1" x14ac:dyDescent="0.3">
      <c r="A109" s="61" t="s">
        <v>3</v>
      </c>
      <c r="B109" s="72">
        <v>7884.0176680975301</v>
      </c>
      <c r="C109" s="73">
        <v>14311.4029979099</v>
      </c>
      <c r="D109" s="73">
        <v>15954.088443037601</v>
      </c>
      <c r="E109" s="74">
        <v>3752.1257852479998</v>
      </c>
      <c r="F109" s="74">
        <v>7139.2460004231898</v>
      </c>
      <c r="G109" s="74">
        <v>0</v>
      </c>
      <c r="H109" s="74">
        <v>0</v>
      </c>
      <c r="I109" s="72">
        <f t="shared" si="85"/>
        <v>0</v>
      </c>
      <c r="J109" s="74">
        <f t="shared" si="86"/>
        <v>0</v>
      </c>
      <c r="L109" s="65">
        <f>(B109-$B$106)/$B$106</f>
        <v>-1.8109822031696116E-2</v>
      </c>
      <c r="M109" s="65">
        <f>(C109-$C$106)/$C$106</f>
        <v>1.5953680994275039E-2</v>
      </c>
      <c r="N109" s="65">
        <f>(D109-$D$106)/$D$106</f>
        <v>4.2745025331009413E-3</v>
      </c>
      <c r="O109" s="65">
        <f>(E109-$E$106)/$E$106</f>
        <v>4.0086155547191846E-2</v>
      </c>
      <c r="P109" s="65">
        <f>(F109-$F$106)/$F$106</f>
        <v>0.2608505428705693</v>
      </c>
      <c r="R109" s="65">
        <f>MIN(L109:P109,0)</f>
        <v>-1.8109822031696116E-2</v>
      </c>
      <c r="S109" s="65">
        <f>MAX(L109:P109,0)</f>
        <v>0.2608505428705693</v>
      </c>
      <c r="T109" s="65">
        <f>MEDIAN(L109:P109)</f>
        <v>1.5953680994275039E-2</v>
      </c>
    </row>
    <row r="110" spans="1:20" s="58" customFormat="1" x14ac:dyDescent="0.3">
      <c r="A110" s="71" t="s">
        <v>67</v>
      </c>
      <c r="B110" s="72">
        <v>7933.6496674668797</v>
      </c>
      <c r="C110" s="73">
        <v>14135.4545163284</v>
      </c>
      <c r="D110" s="73">
        <v>15744.2279707411</v>
      </c>
      <c r="E110" s="74">
        <v>3698.0430048911498</v>
      </c>
      <c r="F110" s="74">
        <v>5644.0073057141699</v>
      </c>
      <c r="G110" s="74">
        <v>0</v>
      </c>
      <c r="H110" s="74">
        <v>0</v>
      </c>
      <c r="I110" s="72">
        <f t="shared" si="85"/>
        <v>0</v>
      </c>
      <c r="J110" s="74">
        <f t="shared" si="86"/>
        <v>0</v>
      </c>
      <c r="L110" s="65">
        <f>(B110-$B$106)/$B$106</f>
        <v>-1.1928560808640905E-2</v>
      </c>
      <c r="M110" s="65">
        <f>(C110-$C$106)/$C$106</f>
        <v>3.4632558728397741E-3</v>
      </c>
      <c r="N110" s="65">
        <f>(D110-$D$106)/$D$106</f>
        <v>-8.9357490064600805E-3</v>
      </c>
      <c r="O110" s="65">
        <f>(E110-$E$106)/$E$106</f>
        <v>2.509445369012275E-2</v>
      </c>
      <c r="P110" s="65">
        <f>(F110-$F$106)/$F$106</f>
        <v>-3.2211139729120229E-3</v>
      </c>
      <c r="R110" s="65">
        <f>MIN(L110:P110,0)</f>
        <v>-1.1928560808640905E-2</v>
      </c>
      <c r="S110" s="65">
        <f>MAX(L110:P110,0)</f>
        <v>2.509445369012275E-2</v>
      </c>
      <c r="T110" s="65">
        <f>MEDIAN(L110:P110)</f>
        <v>-3.2211139729120229E-3</v>
      </c>
    </row>
    <row r="111" spans="1:20" s="58" customFormat="1" x14ac:dyDescent="0.3"/>
    <row r="112" spans="1:20" s="58" customFormat="1" x14ac:dyDescent="0.3"/>
    <row r="113" spans="1:20" s="58" customFormat="1" x14ac:dyDescent="0.3"/>
    <row r="114" spans="1:20" s="58" customFormat="1" x14ac:dyDescent="0.3"/>
    <row r="115" spans="1:20" s="58" customFormat="1" x14ac:dyDescent="0.3">
      <c r="A115" s="58" t="s">
        <v>61</v>
      </c>
    </row>
    <row r="116" spans="1:20" s="58" customFormat="1" x14ac:dyDescent="0.3">
      <c r="A116" s="59" t="s">
        <v>0</v>
      </c>
      <c r="B116" s="60" t="s">
        <v>4</v>
      </c>
      <c r="C116" s="60" t="s">
        <v>5</v>
      </c>
      <c r="D116" s="60" t="s">
        <v>6</v>
      </c>
      <c r="E116" s="60" t="s">
        <v>7</v>
      </c>
      <c r="F116" s="60" t="s">
        <v>8</v>
      </c>
      <c r="G116" s="58" t="s">
        <v>32</v>
      </c>
      <c r="H116" s="58" t="s">
        <v>33</v>
      </c>
      <c r="I116" s="213" t="s">
        <v>32</v>
      </c>
      <c r="J116" s="58" t="s">
        <v>33</v>
      </c>
      <c r="L116" s="60" t="s">
        <v>16</v>
      </c>
      <c r="M116" s="60" t="s">
        <v>17</v>
      </c>
      <c r="N116" s="60" t="s">
        <v>18</v>
      </c>
      <c r="O116" s="60" t="s">
        <v>19</v>
      </c>
      <c r="P116" s="60" t="s">
        <v>20</v>
      </c>
      <c r="R116" s="60" t="s">
        <v>28</v>
      </c>
      <c r="S116" s="60" t="s">
        <v>29</v>
      </c>
      <c r="T116" s="60" t="s">
        <v>30</v>
      </c>
    </row>
    <row r="117" spans="1:20" s="58" customFormat="1" x14ac:dyDescent="0.3">
      <c r="A117" s="61" t="s">
        <v>68</v>
      </c>
      <c r="B117" s="62">
        <v>8035.5340484652997</v>
      </c>
      <c r="C117" s="63">
        <v>14085.633575518799</v>
      </c>
      <c r="D117" s="63">
        <v>15886.162641546</v>
      </c>
      <c r="E117" s="64">
        <v>3558.0256845937001</v>
      </c>
      <c r="F117" s="64">
        <v>5353.8968855728499</v>
      </c>
      <c r="G117" s="64">
        <v>0</v>
      </c>
      <c r="H117" s="64">
        <v>0</v>
      </c>
      <c r="I117" s="62">
        <f>G117/3</f>
        <v>0</v>
      </c>
      <c r="J117" s="64">
        <f>H117/1000</f>
        <v>0</v>
      </c>
      <c r="L117" s="65">
        <f>(B117-$B$117)/$B$117</f>
        <v>0</v>
      </c>
      <c r="M117" s="65">
        <f>(C117-$C$117)/$C$117</f>
        <v>0</v>
      </c>
      <c r="N117" s="65">
        <f>(D117-$D$117)/$D$117</f>
        <v>0</v>
      </c>
      <c r="O117" s="65">
        <f>(E117-$E$117)/$E$117</f>
        <v>0</v>
      </c>
      <c r="P117" s="65">
        <f>(F117-$F$117)/$F$117</f>
        <v>0</v>
      </c>
      <c r="R117" s="65">
        <f>MIN(L117:P117,0)</f>
        <v>0</v>
      </c>
      <c r="S117" s="65">
        <f>MAX(L117:P117,0)</f>
        <v>0</v>
      </c>
      <c r="T117" s="65">
        <f>MEDIAN(L117:P117)</f>
        <v>0</v>
      </c>
    </row>
    <row r="118" spans="1:20" s="58" customFormat="1" x14ac:dyDescent="0.3">
      <c r="A118" s="66" t="s">
        <v>1</v>
      </c>
      <c r="B118" s="62">
        <v>8033.0404613257897</v>
      </c>
      <c r="C118" s="63">
        <v>14113.3410430189</v>
      </c>
      <c r="D118" s="63">
        <v>15896.3229013945</v>
      </c>
      <c r="E118" s="64">
        <v>3600.6988698514201</v>
      </c>
      <c r="F118" s="64">
        <v>5340.6759295481897</v>
      </c>
      <c r="G118" s="64">
        <v>0</v>
      </c>
      <c r="H118" s="64">
        <v>0</v>
      </c>
      <c r="I118" s="62">
        <f t="shared" ref="I118:I121" si="87">G118/3</f>
        <v>0</v>
      </c>
      <c r="J118" s="64">
        <f t="shared" ref="J118:J121" si="88">H118/1000</f>
        <v>0</v>
      </c>
      <c r="L118" s="67">
        <f>(B118-$B$117)/$B$117</f>
        <v>-3.1032002658072281E-4</v>
      </c>
      <c r="M118" s="67">
        <f>(C118-$C$117)/$C$117</f>
        <v>1.9670728584234008E-3</v>
      </c>
      <c r="N118" s="67">
        <f>(D118-$D$117)/$D$117</f>
        <v>6.3956665166760513E-4</v>
      </c>
      <c r="O118" s="67">
        <f>(E118-$E$117)/$E$117</f>
        <v>1.1993501183112718E-2</v>
      </c>
      <c r="P118" s="67">
        <f>(F118-$F$117)/$F$117</f>
        <v>-2.4694080418856544E-3</v>
      </c>
      <c r="R118" s="67">
        <f>MIN(L118:P118,0)</f>
        <v>-2.4694080418856544E-3</v>
      </c>
      <c r="S118" s="67">
        <f>MAX(L118:P118,0)</f>
        <v>1.1993501183112718E-2</v>
      </c>
      <c r="T118" s="67">
        <f>MEDIAN(L118:P118)</f>
        <v>6.3956665166760513E-4</v>
      </c>
    </row>
    <row r="119" spans="1:20" s="58" customFormat="1" x14ac:dyDescent="0.3">
      <c r="A119" s="66" t="s">
        <v>2</v>
      </c>
      <c r="B119" s="68">
        <v>8038.3690936995099</v>
      </c>
      <c r="C119" s="69">
        <v>13648.8642053076</v>
      </c>
      <c r="D119" s="69">
        <v>15068.6770783511</v>
      </c>
      <c r="E119" s="70">
        <v>3826.5457330351901</v>
      </c>
      <c r="F119" s="70">
        <v>5114.9871773304703</v>
      </c>
      <c r="G119" s="70">
        <v>0</v>
      </c>
      <c r="H119" s="70">
        <v>0</v>
      </c>
      <c r="I119" s="68">
        <f t="shared" si="87"/>
        <v>0</v>
      </c>
      <c r="J119" s="70">
        <f t="shared" si="88"/>
        <v>0</v>
      </c>
      <c r="L119" s="67">
        <f>(B119-$B$117)/$B$117</f>
        <v>3.5281354258608603E-4</v>
      </c>
      <c r="M119" s="67">
        <f>(C119-$C$117)/$C$117</f>
        <v>-3.1008145133799011E-2</v>
      </c>
      <c r="N119" s="67">
        <f>(D119-$D$117)/$D$117</f>
        <v>-5.1458969773920428E-2</v>
      </c>
      <c r="O119" s="67">
        <f>(E119-$E$117)/$E$117</f>
        <v>7.5468833629893525E-2</v>
      </c>
      <c r="P119" s="67">
        <f>(F119-$F$117)/$F$117</f>
        <v>-4.4623516916466911E-2</v>
      </c>
      <c r="R119" s="67">
        <f>MIN(L119:P119,0)</f>
        <v>-5.1458969773920428E-2</v>
      </c>
      <c r="S119" s="67">
        <f>MAX(L119:P119,0)</f>
        <v>7.5468833629893525E-2</v>
      </c>
      <c r="T119" s="67">
        <f>MEDIAN(L119:P119)</f>
        <v>-3.1008145133799011E-2</v>
      </c>
    </row>
    <row r="120" spans="1:20" s="58" customFormat="1" x14ac:dyDescent="0.3">
      <c r="A120" s="61" t="s">
        <v>3</v>
      </c>
      <c r="B120" s="72">
        <v>7848.3192263737201</v>
      </c>
      <c r="C120" s="73">
        <v>14340.599050901699</v>
      </c>
      <c r="D120" s="73">
        <v>15972.1780115779</v>
      </c>
      <c r="E120" s="74">
        <v>3726.0299351877402</v>
      </c>
      <c r="F120" s="74">
        <v>6470.3744603733703</v>
      </c>
      <c r="G120" s="74">
        <v>0</v>
      </c>
      <c r="H120" s="74">
        <v>0</v>
      </c>
      <c r="I120" s="72">
        <f t="shared" si="87"/>
        <v>0</v>
      </c>
      <c r="J120" s="74">
        <f t="shared" si="88"/>
        <v>0</v>
      </c>
      <c r="L120" s="65">
        <f>(B120-$B$117)/$B$117</f>
        <v>-2.3298367098243542E-2</v>
      </c>
      <c r="M120" s="65">
        <f>(C120-$C$117)/$C$117</f>
        <v>1.8101100956227956E-2</v>
      </c>
      <c r="N120" s="65">
        <f>(D120-$D$117)/$D$117</f>
        <v>5.4144837852125758E-3</v>
      </c>
      <c r="O120" s="65">
        <f>(E120-$E$117)/$E$117</f>
        <v>4.7218391739413453E-2</v>
      </c>
      <c r="P120" s="65">
        <f>(F120-$F$117)/$F$117</f>
        <v>0.20853550202079787</v>
      </c>
      <c r="R120" s="65">
        <f>MIN(L120:P120,0)</f>
        <v>-2.3298367098243542E-2</v>
      </c>
      <c r="S120" s="65">
        <f>MAX(L120:P120,0)</f>
        <v>0.20853550202079787</v>
      </c>
      <c r="T120" s="65">
        <f>MEDIAN(L120:P120)</f>
        <v>1.8101100956227956E-2</v>
      </c>
    </row>
    <row r="121" spans="1:20" s="58" customFormat="1" x14ac:dyDescent="0.3">
      <c r="A121" s="71" t="s">
        <v>67</v>
      </c>
      <c r="B121" s="72">
        <v>7919.2305429302096</v>
      </c>
      <c r="C121" s="73">
        <v>14157.3803508891</v>
      </c>
      <c r="D121" s="73">
        <v>15748.163288083701</v>
      </c>
      <c r="E121" s="74">
        <v>3690.7448401325501</v>
      </c>
      <c r="F121" s="74">
        <v>5251.3956191643902</v>
      </c>
      <c r="G121" s="74">
        <v>0</v>
      </c>
      <c r="H121" s="74">
        <v>0</v>
      </c>
      <c r="I121" s="72">
        <f t="shared" si="87"/>
        <v>0</v>
      </c>
      <c r="J121" s="74">
        <f t="shared" si="88"/>
        <v>0</v>
      </c>
      <c r="L121" s="65">
        <f>(B121-$B$117)/$B$117</f>
        <v>-1.4473649770335162E-2</v>
      </c>
      <c r="M121" s="65">
        <f>(C121-$C$117)/$C$117</f>
        <v>5.0936136444013538E-3</v>
      </c>
      <c r="N121" s="65">
        <f>(D121-$D$117)/$D$117</f>
        <v>-8.6867644865600661E-3</v>
      </c>
      <c r="O121" s="65">
        <f>(E121-$E$117)/$E$117</f>
        <v>3.73013483611222E-2</v>
      </c>
      <c r="P121" s="65">
        <f>(F121-$F$117)/$F$117</f>
        <v>-1.9145170069425503E-2</v>
      </c>
      <c r="R121" s="65">
        <f>MIN(L121:P121,0)</f>
        <v>-1.9145170069425503E-2</v>
      </c>
      <c r="S121" s="65">
        <f>MAX(L121:P121,0)</f>
        <v>3.73013483611222E-2</v>
      </c>
      <c r="T121" s="65">
        <f>MEDIAN(L121:P121)</f>
        <v>-8.6867644865600661E-3</v>
      </c>
    </row>
    <row r="122" spans="1:20" s="58" customFormat="1" x14ac:dyDescent="0.3"/>
    <row r="123" spans="1:20" s="58" customFormat="1" x14ac:dyDescent="0.3"/>
    <row r="124" spans="1:20" s="58" customFormat="1" x14ac:dyDescent="0.3"/>
    <row r="125" spans="1:20" s="58" customFormat="1" x14ac:dyDescent="0.3"/>
    <row r="126" spans="1:20" s="58" customFormat="1" x14ac:dyDescent="0.3">
      <c r="A126" s="58" t="s">
        <v>62</v>
      </c>
    </row>
    <row r="127" spans="1:20" s="58" customFormat="1" x14ac:dyDescent="0.3">
      <c r="A127" s="59" t="s">
        <v>0</v>
      </c>
      <c r="B127" s="60" t="s">
        <v>4</v>
      </c>
      <c r="C127" s="60" t="s">
        <v>5</v>
      </c>
      <c r="D127" s="60" t="s">
        <v>6</v>
      </c>
      <c r="E127" s="60" t="s">
        <v>7</v>
      </c>
      <c r="F127" s="60" t="s">
        <v>8</v>
      </c>
      <c r="G127" s="58" t="s">
        <v>32</v>
      </c>
      <c r="H127" s="58" t="s">
        <v>33</v>
      </c>
      <c r="I127" s="213" t="s">
        <v>32</v>
      </c>
      <c r="J127" s="58" t="s">
        <v>33</v>
      </c>
      <c r="L127" s="60" t="s">
        <v>16</v>
      </c>
      <c r="M127" s="60" t="s">
        <v>17</v>
      </c>
      <c r="N127" s="60" t="s">
        <v>18</v>
      </c>
      <c r="O127" s="60" t="s">
        <v>19</v>
      </c>
      <c r="P127" s="60" t="s">
        <v>20</v>
      </c>
      <c r="R127" s="60" t="s">
        <v>28</v>
      </c>
      <c r="S127" s="60" t="s">
        <v>29</v>
      </c>
      <c r="T127" s="60" t="s">
        <v>30</v>
      </c>
    </row>
    <row r="128" spans="1:20" s="58" customFormat="1" x14ac:dyDescent="0.3">
      <c r="A128" s="61" t="s">
        <v>68</v>
      </c>
      <c r="B128" s="62">
        <v>7839.3387408421504</v>
      </c>
      <c r="C128" s="63">
        <v>14395.5921487547</v>
      </c>
      <c r="D128" s="63">
        <v>15941.945602129201</v>
      </c>
      <c r="E128" s="64">
        <v>3437.1714977172901</v>
      </c>
      <c r="F128" s="64">
        <v>4436.7064805684304</v>
      </c>
      <c r="G128" s="64">
        <v>0</v>
      </c>
      <c r="H128" s="64">
        <v>0</v>
      </c>
      <c r="I128" s="62">
        <f>G128/3</f>
        <v>0</v>
      </c>
      <c r="J128" s="64">
        <f>H128/1000</f>
        <v>0</v>
      </c>
      <c r="L128" s="65">
        <f>(B128-$B$128)/$B$128</f>
        <v>0</v>
      </c>
      <c r="M128" s="65">
        <f>(C128-$C$128)/$C$128</f>
        <v>0</v>
      </c>
      <c r="N128" s="65">
        <f>(D128-$D$128)/$D$128</f>
        <v>0</v>
      </c>
      <c r="O128" s="65">
        <f>(E128-$E$128)/$E$128</f>
        <v>0</v>
      </c>
      <c r="P128" s="65">
        <f>(F128-$F$128)/$F$128</f>
        <v>0</v>
      </c>
      <c r="R128" s="65">
        <f>MIN(L128:P128,0)</f>
        <v>0</v>
      </c>
      <c r="S128" s="65">
        <f>MAX(L128:P128,0)</f>
        <v>0</v>
      </c>
      <c r="T128" s="65">
        <f>MEDIAN(L128:P128)</f>
        <v>0</v>
      </c>
    </row>
    <row r="129" spans="1:20" s="58" customFormat="1" x14ac:dyDescent="0.3">
      <c r="A129" s="66" t="s">
        <v>1</v>
      </c>
      <c r="B129" s="62">
        <v>7835.4174546330796</v>
      </c>
      <c r="C129" s="63">
        <v>14412.189378290101</v>
      </c>
      <c r="D129" s="63">
        <v>15985.574486043301</v>
      </c>
      <c r="E129" s="64">
        <v>3476.2520782629899</v>
      </c>
      <c r="F129" s="64">
        <v>4416.8931491186104</v>
      </c>
      <c r="G129" s="64">
        <v>0</v>
      </c>
      <c r="H129" s="64">
        <v>0</v>
      </c>
      <c r="I129" s="62">
        <f t="shared" ref="I129:I132" si="89">G129/3</f>
        <v>0</v>
      </c>
      <c r="J129" s="64">
        <f t="shared" ref="J129:J132" si="90">H129/1000</f>
        <v>0</v>
      </c>
      <c r="L129" s="67">
        <f>(B129-$B$128)/$B$128</f>
        <v>-5.0020624681534518E-4</v>
      </c>
      <c r="M129" s="67">
        <f>(C129-$C$128)/$C$128</f>
        <v>1.1529382997167057E-3</v>
      </c>
      <c r="N129" s="67">
        <f>(D129-$D$128)/$D$128</f>
        <v>2.7367352143186797E-3</v>
      </c>
      <c r="O129" s="67">
        <f>(E129-$E$128)/$E$128</f>
        <v>1.1369982723193825E-2</v>
      </c>
      <c r="P129" s="67">
        <f>(F129-$F$128)/$F$128</f>
        <v>-4.4657746769133835E-3</v>
      </c>
      <c r="R129" s="67">
        <f>MIN(L129:P129,0)</f>
        <v>-4.4657746769133835E-3</v>
      </c>
      <c r="S129" s="67">
        <f>MAX(L129:P129,0)</f>
        <v>1.1369982723193825E-2</v>
      </c>
      <c r="T129" s="67">
        <f>MEDIAN(L129:P129)</f>
        <v>1.1529382997167057E-3</v>
      </c>
    </row>
    <row r="130" spans="1:20" s="58" customFormat="1" x14ac:dyDescent="0.3">
      <c r="A130" s="66" t="s">
        <v>2</v>
      </c>
      <c r="B130" s="68">
        <v>7753.7371876651596</v>
      </c>
      <c r="C130" s="69">
        <v>13938.613865457601</v>
      </c>
      <c r="D130" s="69">
        <v>15184.9435560231</v>
      </c>
      <c r="E130" s="70">
        <v>3760.7571462734099</v>
      </c>
      <c r="F130" s="70">
        <v>4291.1215269693903</v>
      </c>
      <c r="G130" s="70">
        <v>0</v>
      </c>
      <c r="H130" s="70">
        <v>0</v>
      </c>
      <c r="I130" s="68">
        <f t="shared" si="89"/>
        <v>0</v>
      </c>
      <c r="J130" s="70">
        <f t="shared" si="90"/>
        <v>0</v>
      </c>
      <c r="L130" s="67">
        <f>(B130-$B$128)/$B$128</f>
        <v>-1.0919486452475324E-2</v>
      </c>
      <c r="M130" s="67">
        <f>(C130-$C$128)/$C$128</f>
        <v>-3.1744319967875079E-2</v>
      </c>
      <c r="N130" s="67">
        <f>(D130-$D$128)/$D$128</f>
        <v>-4.7484922166902657E-2</v>
      </c>
      <c r="O130" s="67">
        <f>(E130-$E$128)/$E$128</f>
        <v>9.4143003562964789E-2</v>
      </c>
      <c r="P130" s="67">
        <f>(F130-$F$128)/$F$128</f>
        <v>-3.2813744663223191E-2</v>
      </c>
      <c r="R130" s="67">
        <f>MIN(L130:P130,0)</f>
        <v>-4.7484922166902657E-2</v>
      </c>
      <c r="S130" s="67">
        <f>MAX(L130:P130,0)</f>
        <v>9.4143003562964789E-2</v>
      </c>
      <c r="T130" s="67">
        <f>MEDIAN(L130:P130)</f>
        <v>-3.1744319967875079E-2</v>
      </c>
    </row>
    <row r="131" spans="1:20" s="58" customFormat="1" x14ac:dyDescent="0.3">
      <c r="A131" s="61" t="s">
        <v>3</v>
      </c>
      <c r="B131" s="72">
        <v>8343.4845355107409</v>
      </c>
      <c r="C131" s="73">
        <v>13725.2937452033</v>
      </c>
      <c r="D131" s="73">
        <v>15957.705943610001</v>
      </c>
      <c r="E131" s="74">
        <v>3626.8602155738499</v>
      </c>
      <c r="F131" s="74">
        <v>4686.9587963631802</v>
      </c>
      <c r="G131" s="74">
        <v>0</v>
      </c>
      <c r="H131" s="74">
        <v>0</v>
      </c>
      <c r="I131" s="72">
        <f t="shared" si="89"/>
        <v>0</v>
      </c>
      <c r="J131" s="74">
        <f t="shared" si="90"/>
        <v>0</v>
      </c>
      <c r="L131" s="65">
        <f>(B131-$B$128)/$B$128</f>
        <v>6.4309734702755306E-2</v>
      </c>
      <c r="M131" s="65">
        <f>(C131-$C$128)/$C$128</f>
        <v>-4.6562753141723638E-2</v>
      </c>
      <c r="N131" s="65">
        <f>(D131-$D$128)/$D$128</f>
        <v>9.8860840917027295E-4</v>
      </c>
      <c r="O131" s="65">
        <f>(E131-$E$128)/$E$128</f>
        <v>5.5187446417071934E-2</v>
      </c>
      <c r="P131" s="65">
        <f>(F131-$F$128)/$F$128</f>
        <v>5.640497447617665E-2</v>
      </c>
      <c r="R131" s="65">
        <f>MIN(L131:P131,0)</f>
        <v>-4.6562753141723638E-2</v>
      </c>
      <c r="S131" s="65">
        <f>MAX(L131:P131,0)</f>
        <v>6.4309734702755306E-2</v>
      </c>
      <c r="T131" s="65">
        <f>MEDIAN(L131:P131)</f>
        <v>5.5187446417071934E-2</v>
      </c>
    </row>
    <row r="132" spans="1:20" s="58" customFormat="1" x14ac:dyDescent="0.3">
      <c r="A132" s="71" t="s">
        <v>67</v>
      </c>
      <c r="B132" s="72">
        <v>7740.3113093472002</v>
      </c>
      <c r="C132" s="73">
        <v>14386.682781077399</v>
      </c>
      <c r="D132" s="73">
        <v>15828.6656532856</v>
      </c>
      <c r="E132" s="74">
        <v>3618.9182285909401</v>
      </c>
      <c r="F132" s="74">
        <v>4290.3194113744503</v>
      </c>
      <c r="G132" s="74">
        <v>0</v>
      </c>
      <c r="H132" s="74">
        <v>0</v>
      </c>
      <c r="I132" s="72">
        <f t="shared" si="89"/>
        <v>0</v>
      </c>
      <c r="J132" s="74">
        <f t="shared" si="90"/>
        <v>0</v>
      </c>
      <c r="L132" s="65">
        <f>(B132-$B$128)/$B$128</f>
        <v>-1.2632115382261442E-2</v>
      </c>
      <c r="M132" s="65">
        <f>(C132-$C$128)/$C$128</f>
        <v>-6.1889553310744616E-4</v>
      </c>
      <c r="N132" s="65">
        <f>(D132-$D$128)/$D$128</f>
        <v>-7.10577941179724E-3</v>
      </c>
      <c r="O132" s="65">
        <f>(E132-$E$128)/$E$128</f>
        <v>5.2876829391362186E-2</v>
      </c>
      <c r="P132" s="65">
        <f>(F132-$F$128)/$F$128</f>
        <v>-3.2994535436390873E-2</v>
      </c>
      <c r="R132" s="65">
        <f>MIN(L132:P132,0)</f>
        <v>-3.2994535436390873E-2</v>
      </c>
      <c r="S132" s="65">
        <f>MAX(L132:P132,0)</f>
        <v>5.2876829391362186E-2</v>
      </c>
      <c r="T132" s="65">
        <f>MEDIAN(L132:P132)</f>
        <v>-7.10577941179724E-3</v>
      </c>
    </row>
    <row r="133" spans="1:20" s="58" customFormat="1" x14ac:dyDescent="0.3"/>
    <row r="134" spans="1:20" s="58" customFormat="1" x14ac:dyDescent="0.3"/>
    <row r="135" spans="1:20" s="58" customFormat="1" x14ac:dyDescent="0.3"/>
    <row r="136" spans="1:20" s="58" customFormat="1" x14ac:dyDescent="0.3"/>
    <row r="137" spans="1:20" s="58" customFormat="1" x14ac:dyDescent="0.3">
      <c r="A137" s="58" t="s">
        <v>63</v>
      </c>
    </row>
    <row r="138" spans="1:20" s="58" customFormat="1" x14ac:dyDescent="0.3">
      <c r="A138" s="59" t="s">
        <v>0</v>
      </c>
      <c r="B138" s="60" t="s">
        <v>4</v>
      </c>
      <c r="C138" s="60" t="s">
        <v>5</v>
      </c>
      <c r="D138" s="60" t="s">
        <v>6</v>
      </c>
      <c r="E138" s="60" t="s">
        <v>7</v>
      </c>
      <c r="F138" s="60" t="s">
        <v>8</v>
      </c>
      <c r="G138" s="58" t="s">
        <v>32</v>
      </c>
      <c r="H138" s="58" t="s">
        <v>33</v>
      </c>
      <c r="I138" s="213" t="s">
        <v>32</v>
      </c>
      <c r="J138" s="58" t="s">
        <v>33</v>
      </c>
      <c r="L138" s="60" t="s">
        <v>16</v>
      </c>
      <c r="M138" s="60" t="s">
        <v>17</v>
      </c>
      <c r="N138" s="60" t="s">
        <v>18</v>
      </c>
      <c r="O138" s="60" t="s">
        <v>19</v>
      </c>
      <c r="P138" s="60" t="s">
        <v>20</v>
      </c>
      <c r="R138" s="60" t="s">
        <v>28</v>
      </c>
      <c r="S138" s="60" t="s">
        <v>29</v>
      </c>
      <c r="T138" s="60" t="s">
        <v>30</v>
      </c>
    </row>
    <row r="139" spans="1:20" s="58" customFormat="1" x14ac:dyDescent="0.3">
      <c r="A139" s="61" t="s">
        <v>68</v>
      </c>
      <c r="B139" s="62">
        <v>6935.0481486855397</v>
      </c>
      <c r="C139" s="63">
        <v>15756.1221680857</v>
      </c>
      <c r="D139" s="63">
        <v>16836.0633861608</v>
      </c>
      <c r="E139" s="64">
        <v>2848.9547691088801</v>
      </c>
      <c r="F139" s="64">
        <v>598.992325068372</v>
      </c>
      <c r="G139" s="64">
        <v>1136.7198627120599</v>
      </c>
      <c r="H139" s="64">
        <v>0</v>
      </c>
      <c r="I139" s="62">
        <f>G139/3</f>
        <v>378.90662090401997</v>
      </c>
      <c r="J139" s="64">
        <f>H139/1000</f>
        <v>0</v>
      </c>
      <c r="L139" s="65">
        <f>(B139-$B$139)/$B$139</f>
        <v>0</v>
      </c>
      <c r="M139" s="65">
        <f>(C139-$C$139)/$C$139</f>
        <v>0</v>
      </c>
      <c r="N139" s="65">
        <f>(D139-$D$139)/$D$139</f>
        <v>0</v>
      </c>
      <c r="O139" s="65">
        <f>(E139-$E$139)/$E$139</f>
        <v>0</v>
      </c>
      <c r="P139" s="65">
        <f>(F139-$F$139)/$F$139</f>
        <v>0</v>
      </c>
      <c r="R139" s="65">
        <f>MIN(L139:P139,0)</f>
        <v>0</v>
      </c>
      <c r="S139" s="65">
        <f>MAX(L139:P139,0)</f>
        <v>0</v>
      </c>
      <c r="T139" s="65">
        <f>MEDIAN(L139:P139)</f>
        <v>0</v>
      </c>
    </row>
    <row r="140" spans="1:20" s="58" customFormat="1" x14ac:dyDescent="0.3">
      <c r="A140" s="66" t="s">
        <v>1</v>
      </c>
      <c r="B140" s="62">
        <v>6949.6284125317898</v>
      </c>
      <c r="C140" s="63">
        <v>15796.2258515536</v>
      </c>
      <c r="D140" s="63">
        <v>16927.9375597582</v>
      </c>
      <c r="E140" s="64">
        <v>2861.1390572028999</v>
      </c>
      <c r="F140" s="64">
        <v>547.45009709181704</v>
      </c>
      <c r="G140" s="64">
        <v>1254.6935055853701</v>
      </c>
      <c r="H140" s="64">
        <v>0</v>
      </c>
      <c r="I140" s="62">
        <f t="shared" ref="I140:I143" si="91">G140/3</f>
        <v>418.23116852845669</v>
      </c>
      <c r="J140" s="64">
        <f t="shared" ref="J140:J143" si="92">H140/1000</f>
        <v>0</v>
      </c>
      <c r="L140" s="67">
        <f>(B140-$B$139)/$B$139</f>
        <v>2.1024026846898844E-3</v>
      </c>
      <c r="M140" s="67">
        <f>(C140-$C$139)/$C$139</f>
        <v>2.545276245009736E-3</v>
      </c>
      <c r="N140" s="67">
        <f>(D140-$D$139)/$D$139</f>
        <v>5.4569866773559583E-3</v>
      </c>
      <c r="O140" s="67">
        <f>(E140-$E$139)/$E$139</f>
        <v>4.2767572957400626E-3</v>
      </c>
      <c r="P140" s="67">
        <f>(F140-$F$139)/$F$139</f>
        <v>-8.6048227697527957E-2</v>
      </c>
      <c r="R140" s="67">
        <f>MIN(L140:P140,0)</f>
        <v>-8.6048227697527957E-2</v>
      </c>
      <c r="S140" s="67">
        <f>MAX(L140:P140,0)</f>
        <v>5.4569866773559583E-3</v>
      </c>
      <c r="T140" s="67">
        <f>MEDIAN(L140:P140)</f>
        <v>2.545276245009736E-3</v>
      </c>
    </row>
    <row r="141" spans="1:20" s="58" customFormat="1" x14ac:dyDescent="0.3">
      <c r="A141" s="66" t="s">
        <v>2</v>
      </c>
      <c r="B141" s="68">
        <v>6780.1243958137802</v>
      </c>
      <c r="C141" s="69">
        <v>15179.1722026548</v>
      </c>
      <c r="D141" s="69">
        <v>15892.5523367243</v>
      </c>
      <c r="E141" s="70">
        <v>3337.9339302153098</v>
      </c>
      <c r="F141" s="70">
        <v>169.87479404672601</v>
      </c>
      <c r="G141" s="70">
        <v>1249.15839286801</v>
      </c>
      <c r="H141" s="70">
        <v>0</v>
      </c>
      <c r="I141" s="68">
        <f t="shared" si="91"/>
        <v>416.38613095600334</v>
      </c>
      <c r="J141" s="70">
        <f t="shared" si="92"/>
        <v>0</v>
      </c>
      <c r="L141" s="67">
        <f>(B141-$B$139)/$B$139</f>
        <v>-2.2339246902146385E-2</v>
      </c>
      <c r="M141" s="67">
        <f>(C141-$C$139)/$C$139</f>
        <v>-3.6617510277974517E-2</v>
      </c>
      <c r="N141" s="67">
        <f>(D141-$D$139)/$D$139</f>
        <v>-5.6041072535522971E-2</v>
      </c>
      <c r="O141" s="67">
        <f>(E141-$E$139)/$E$139</f>
        <v>0.17163458206090676</v>
      </c>
      <c r="P141" s="67">
        <f>(F141-$F$139)/$F$139</f>
        <v>-0.71639904730442805</v>
      </c>
      <c r="R141" s="67">
        <f>MIN(L141:P141,0)</f>
        <v>-0.71639904730442805</v>
      </c>
      <c r="S141" s="67">
        <f>MAX(L141:P141,0)</f>
        <v>0.17163458206090676</v>
      </c>
      <c r="T141" s="67">
        <f>MEDIAN(L141:P141)</f>
        <v>-3.6617510277974517E-2</v>
      </c>
    </row>
    <row r="142" spans="1:20" s="58" customFormat="1" x14ac:dyDescent="0.3">
      <c r="A142" s="61" t="s">
        <v>3</v>
      </c>
      <c r="B142" s="72">
        <v>7171.3217733781203</v>
      </c>
      <c r="C142" s="73">
        <v>15746.746285720399</v>
      </c>
      <c r="D142" s="73">
        <v>17651.388775077699</v>
      </c>
      <c r="E142" s="74">
        <v>2853.8845381528899</v>
      </c>
      <c r="F142" s="74">
        <v>280.134457303217</v>
      </c>
      <c r="G142" s="74">
        <v>2076.9052680699101</v>
      </c>
      <c r="H142" s="74">
        <v>0</v>
      </c>
      <c r="I142" s="72">
        <f t="shared" si="91"/>
        <v>692.30175602330337</v>
      </c>
      <c r="J142" s="74">
        <f t="shared" si="92"/>
        <v>0</v>
      </c>
      <c r="L142" s="65">
        <f>(B142-$B$139)/$B$139</f>
        <v>3.4069500258244581E-2</v>
      </c>
      <c r="M142" s="65">
        <f>(C142-$C$139)/$C$139</f>
        <v>-5.9506281211068885E-4</v>
      </c>
      <c r="N142" s="65">
        <f>(D142-$D$139)/$D$139</f>
        <v>4.8427317610783907E-2</v>
      </c>
      <c r="O142" s="65">
        <f>(E142-$E$139)/$E$139</f>
        <v>1.7303781363829161E-3</v>
      </c>
      <c r="P142" s="65">
        <f>(F142-$F$139)/$F$139</f>
        <v>-0.5323237951817813</v>
      </c>
      <c r="R142" s="65">
        <f>MIN(L142:P142,0)</f>
        <v>-0.5323237951817813</v>
      </c>
      <c r="S142" s="65">
        <f>MAX(L142:P142,0)</f>
        <v>4.8427317610783907E-2</v>
      </c>
      <c r="T142" s="65">
        <f>MEDIAN(L142:P142)</f>
        <v>1.7303781363829161E-3</v>
      </c>
    </row>
    <row r="143" spans="1:20" s="58" customFormat="1" x14ac:dyDescent="0.3">
      <c r="A143" s="71" t="s">
        <v>67</v>
      </c>
      <c r="B143" s="72">
        <v>6843.4857979482804</v>
      </c>
      <c r="C143" s="73">
        <v>15753.5253805711</v>
      </c>
      <c r="D143" s="73">
        <v>16828.167555080901</v>
      </c>
      <c r="E143" s="74">
        <v>3130.73549364582</v>
      </c>
      <c r="F143" s="74">
        <v>217.85948667443199</v>
      </c>
      <c r="G143" s="74">
        <v>1435.39604856094</v>
      </c>
      <c r="H143" s="74">
        <v>0</v>
      </c>
      <c r="I143" s="72">
        <f t="shared" si="91"/>
        <v>478.46534952031334</v>
      </c>
      <c r="J143" s="74">
        <f t="shared" si="92"/>
        <v>0</v>
      </c>
      <c r="L143" s="65">
        <f>(B143-$B$139)/$B$139</f>
        <v>-1.3202842831684436E-2</v>
      </c>
      <c r="M143" s="65">
        <f>(C143-$C$139)/$C$139</f>
        <v>-1.6481133408952748E-4</v>
      </c>
      <c r="N143" s="65">
        <f>(D143-$D$139)/$D$139</f>
        <v>-4.6898321173994141E-4</v>
      </c>
      <c r="O143" s="65">
        <f>(E143-$E$139)/$E$139</f>
        <v>9.8906703466225154E-2</v>
      </c>
      <c r="P143" s="65">
        <f>(F143-$F$139)/$F$139</f>
        <v>-0.63629001982694111</v>
      </c>
      <c r="R143" s="65">
        <f>MIN(L143:P143,0)</f>
        <v>-0.63629001982694111</v>
      </c>
      <c r="S143" s="65">
        <f>MAX(L143:P143,0)</f>
        <v>9.8906703466225154E-2</v>
      </c>
      <c r="T143" s="65">
        <f>MEDIAN(L143:P143)</f>
        <v>-4.6898321173994141E-4</v>
      </c>
    </row>
    <row r="148" spans="1:20" s="127" customFormat="1" x14ac:dyDescent="0.3">
      <c r="A148" s="127" t="s">
        <v>56</v>
      </c>
    </row>
    <row r="149" spans="1:20" s="127" customFormat="1" x14ac:dyDescent="0.3">
      <c r="A149" s="128" t="s">
        <v>0</v>
      </c>
      <c r="B149" s="129" t="s">
        <v>4</v>
      </c>
      <c r="C149" s="129" t="s">
        <v>5</v>
      </c>
      <c r="D149" s="129" t="s">
        <v>6</v>
      </c>
      <c r="E149" s="129" t="s">
        <v>7</v>
      </c>
      <c r="F149" s="129" t="s">
        <v>8</v>
      </c>
      <c r="G149" s="127" t="s">
        <v>32</v>
      </c>
      <c r="H149" s="127" t="s">
        <v>33</v>
      </c>
      <c r="I149" s="214" t="s">
        <v>32</v>
      </c>
      <c r="J149" s="127" t="s">
        <v>33</v>
      </c>
      <c r="L149" s="129" t="s">
        <v>16</v>
      </c>
      <c r="M149" s="129" t="s">
        <v>17</v>
      </c>
      <c r="N149" s="129" t="s">
        <v>18</v>
      </c>
      <c r="O149" s="129" t="s">
        <v>19</v>
      </c>
      <c r="P149" s="129" t="s">
        <v>20</v>
      </c>
      <c r="R149" s="129" t="s">
        <v>28</v>
      </c>
      <c r="S149" s="129" t="s">
        <v>29</v>
      </c>
      <c r="T149" s="129" t="s">
        <v>30</v>
      </c>
    </row>
    <row r="150" spans="1:20" s="127" customFormat="1" x14ac:dyDescent="0.3">
      <c r="A150" s="130" t="s">
        <v>68</v>
      </c>
      <c r="B150" s="148">
        <v>6650.1382448799504</v>
      </c>
      <c r="C150" s="149">
        <v>15990.725866191</v>
      </c>
      <c r="D150" s="149">
        <v>16762.9672555338</v>
      </c>
      <c r="E150" s="150">
        <v>2842.8746545744898</v>
      </c>
      <c r="F150" s="150">
        <v>849.302214946719</v>
      </c>
      <c r="G150" s="150">
        <v>0</v>
      </c>
      <c r="H150" s="150">
        <v>0</v>
      </c>
      <c r="I150" s="148">
        <f>G150/3</f>
        <v>0</v>
      </c>
      <c r="J150" s="150">
        <f>H150/1000</f>
        <v>0</v>
      </c>
      <c r="L150" s="134">
        <f>(B150-$B$150)/$B$150</f>
        <v>0</v>
      </c>
      <c r="M150" s="134">
        <f>(C150-$C$150)/$C$150</f>
        <v>0</v>
      </c>
      <c r="N150" s="134">
        <f>(D150-$D$150)/$D$150</f>
        <v>0</v>
      </c>
      <c r="O150" s="134">
        <f>(E150-$E$150)/$E$150</f>
        <v>0</v>
      </c>
      <c r="P150" s="134">
        <f>(F150-$F$150)/$F$150</f>
        <v>0</v>
      </c>
      <c r="R150" s="134">
        <f>MIN(L150:P150,0)</f>
        <v>0</v>
      </c>
      <c r="S150" s="134">
        <f>MAX(L150:P150,0)</f>
        <v>0</v>
      </c>
      <c r="T150" s="134">
        <f>MEDIAN(L150:P150)</f>
        <v>0</v>
      </c>
    </row>
    <row r="151" spans="1:20" s="127" customFormat="1" x14ac:dyDescent="0.3">
      <c r="A151" s="140" t="s">
        <v>1</v>
      </c>
      <c r="B151" s="148">
        <v>6675.4578717320301</v>
      </c>
      <c r="C151" s="149">
        <v>15946.96279474</v>
      </c>
      <c r="D151" s="149">
        <v>16795.999062715298</v>
      </c>
      <c r="E151" s="150">
        <v>2881.1056344628</v>
      </c>
      <c r="F151" s="150">
        <v>836.68589557661699</v>
      </c>
      <c r="G151" s="150">
        <v>156.97567007254901</v>
      </c>
      <c r="H151" s="150">
        <v>0</v>
      </c>
      <c r="I151" s="148">
        <f t="shared" ref="I151:I154" si="93">G151/3</f>
        <v>52.325223357516336</v>
      </c>
      <c r="J151" s="150">
        <f t="shared" ref="J151:J154" si="94">H151/1000</f>
        <v>0</v>
      </c>
      <c r="L151" s="139">
        <f>(B151-$B$150)/$B$150</f>
        <v>3.807383533954896E-3</v>
      </c>
      <c r="M151" s="139">
        <f>(C151-$C$150)/$C$150</f>
        <v>-2.7367782936938072E-3</v>
      </c>
      <c r="N151" s="139">
        <f>(D151-$D$150)/$D$150</f>
        <v>1.9705226812152649E-3</v>
      </c>
      <c r="O151" s="139">
        <f>(E151-$E$150)/$E$150</f>
        <v>1.3448000539451322E-2</v>
      </c>
      <c r="P151" s="139">
        <f>(F151-$F$150)/$F$150</f>
        <v>-1.4854923427808916E-2</v>
      </c>
      <c r="R151" s="139">
        <f>MIN(L151:P151,0)</f>
        <v>-1.4854923427808916E-2</v>
      </c>
      <c r="S151" s="139">
        <f>MAX(L151:P151,0)</f>
        <v>1.3448000539451322E-2</v>
      </c>
      <c r="T151" s="139">
        <f>MEDIAN(L151:P151)</f>
        <v>1.9705226812152649E-3</v>
      </c>
    </row>
    <row r="152" spans="1:20" s="127" customFormat="1" x14ac:dyDescent="0.3">
      <c r="A152" s="140" t="s">
        <v>2</v>
      </c>
      <c r="B152" s="151">
        <v>8126.9987356627898</v>
      </c>
      <c r="C152" s="152">
        <v>13448.2213070375</v>
      </c>
      <c r="D152" s="152">
        <v>15183.020698423299</v>
      </c>
      <c r="E152" s="153">
        <v>3503.38986269612</v>
      </c>
      <c r="F152" s="153">
        <v>2989.54481862381</v>
      </c>
      <c r="G152" s="153">
        <v>0</v>
      </c>
      <c r="H152" s="153">
        <v>0</v>
      </c>
      <c r="I152" s="151">
        <f t="shared" si="93"/>
        <v>0</v>
      </c>
      <c r="J152" s="153">
        <f t="shared" si="94"/>
        <v>0</v>
      </c>
      <c r="L152" s="139">
        <f>(B152-$B$150)/$B$150</f>
        <v>0.22207966757982789</v>
      </c>
      <c r="M152" s="139">
        <f>(C152-$C$150)/$C$150</f>
        <v>-0.15899869589591845</v>
      </c>
      <c r="N152" s="139">
        <f>(D152-$D$150)/$D$150</f>
        <v>-9.425220087982504E-2</v>
      </c>
      <c r="O152" s="139">
        <f>(E152-$E$150)/$E$150</f>
        <v>0.23234060181260205</v>
      </c>
      <c r="P152" s="139">
        <f>(F152-$F$150)/$F$150</f>
        <v>2.520001203354167</v>
      </c>
      <c r="R152" s="139">
        <f>MIN(L152:P152,0)</f>
        <v>-0.15899869589591845</v>
      </c>
      <c r="S152" s="139">
        <f>MAX(L152:P152,0)</f>
        <v>2.520001203354167</v>
      </c>
      <c r="T152" s="139">
        <f>MEDIAN(L152:P152)</f>
        <v>0.22207966757982789</v>
      </c>
    </row>
    <row r="153" spans="1:20" s="127" customFormat="1" x14ac:dyDescent="0.3">
      <c r="A153" s="130" t="s">
        <v>3</v>
      </c>
      <c r="B153" s="154">
        <v>8185.7355541868901</v>
      </c>
      <c r="C153" s="155">
        <v>13937.125186752601</v>
      </c>
      <c r="D153" s="155">
        <v>16298.2624290362</v>
      </c>
      <c r="E153" s="156">
        <v>3355.2749848206399</v>
      </c>
      <c r="F153" s="156">
        <v>3904.9718005928298</v>
      </c>
      <c r="G153" s="156">
        <v>311.65482561418099</v>
      </c>
      <c r="H153" s="156">
        <v>0</v>
      </c>
      <c r="I153" s="154">
        <f t="shared" si="93"/>
        <v>103.88494187139366</v>
      </c>
      <c r="J153" s="156">
        <f t="shared" si="94"/>
        <v>0</v>
      </c>
      <c r="L153" s="134">
        <f>(B153-$B$150)/$B$150</f>
        <v>0.23091208825458945</v>
      </c>
      <c r="M153" s="134">
        <f>(C153-$C$150)/$C$150</f>
        <v>-0.12842448157905717</v>
      </c>
      <c r="N153" s="134">
        <f>(D153-$D$150)/$D$150</f>
        <v>-2.7722110257310889E-2</v>
      </c>
      <c r="O153" s="134">
        <f>(E153-$E$150)/$E$150</f>
        <v>0.18024021193535322</v>
      </c>
      <c r="P153" s="134">
        <f>(F153-$F$150)/$F$150</f>
        <v>3.5978589621808634</v>
      </c>
      <c r="R153" s="134">
        <f>MIN(L153:P153,0)</f>
        <v>-0.12842448157905717</v>
      </c>
      <c r="S153" s="134">
        <f>MAX(L153:P153,0)</f>
        <v>3.5978589621808634</v>
      </c>
      <c r="T153" s="134">
        <f>MEDIAN(L153:P153)</f>
        <v>0.18024021193535322</v>
      </c>
    </row>
    <row r="154" spans="1:20" s="127" customFormat="1" x14ac:dyDescent="0.3">
      <c r="A154" s="147" t="s">
        <v>67</v>
      </c>
      <c r="B154" s="154">
        <v>6552.7638713221304</v>
      </c>
      <c r="C154" s="155">
        <v>15933.1630828299</v>
      </c>
      <c r="D154" s="155">
        <v>16622.576070933501</v>
      </c>
      <c r="E154" s="156">
        <v>3124.80086673391</v>
      </c>
      <c r="F154" s="156">
        <v>470.42994430106802</v>
      </c>
      <c r="G154" s="156">
        <v>416.98890834036803</v>
      </c>
      <c r="H154" s="156">
        <v>0</v>
      </c>
      <c r="I154" s="154">
        <f t="shared" si="93"/>
        <v>138.99630278012268</v>
      </c>
      <c r="J154" s="156">
        <f t="shared" si="94"/>
        <v>0</v>
      </c>
      <c r="L154" s="134">
        <f>(B154-$B$150)/$B$150</f>
        <v>-1.4642458543292713E-2</v>
      </c>
      <c r="M154" s="134">
        <f>(C154-$C$150)/$C$150</f>
        <v>-3.5997605013543522E-3</v>
      </c>
      <c r="N154" s="134">
        <f>(D154-$D$150)/$D$150</f>
        <v>-8.375079570351919E-3</v>
      </c>
      <c r="O154" s="134">
        <f>(E154-$E$150)/$E$150</f>
        <v>9.916941350395829E-2</v>
      </c>
      <c r="P154" s="134">
        <f>(F154-$F$150)/$F$150</f>
        <v>-0.44609829572788712</v>
      </c>
      <c r="R154" s="134">
        <f>MIN(L154:P154,0)</f>
        <v>-0.44609829572788712</v>
      </c>
      <c r="S154" s="134">
        <f>MAX(L154:P154,0)</f>
        <v>9.916941350395829E-2</v>
      </c>
      <c r="T154" s="134">
        <f>MEDIAN(L154:P154)</f>
        <v>-8.375079570351919E-3</v>
      </c>
    </row>
    <row r="155" spans="1:20" s="127" customFormat="1" x14ac:dyDescent="0.3"/>
    <row r="156" spans="1:20" s="127" customFormat="1" x14ac:dyDescent="0.3"/>
    <row r="157" spans="1:20" s="127" customFormat="1" x14ac:dyDescent="0.3"/>
    <row r="158" spans="1:20" s="127" customFormat="1" x14ac:dyDescent="0.3"/>
    <row r="159" spans="1:20" s="127" customFormat="1" x14ac:dyDescent="0.3">
      <c r="A159" s="127" t="s">
        <v>64</v>
      </c>
    </row>
    <row r="160" spans="1:20" s="127" customFormat="1" x14ac:dyDescent="0.3">
      <c r="A160" s="128" t="s">
        <v>0</v>
      </c>
      <c r="B160" s="129" t="s">
        <v>4</v>
      </c>
      <c r="C160" s="129" t="s">
        <v>5</v>
      </c>
      <c r="D160" s="129" t="s">
        <v>6</v>
      </c>
      <c r="E160" s="129" t="s">
        <v>7</v>
      </c>
      <c r="F160" s="129" t="s">
        <v>8</v>
      </c>
      <c r="G160" s="127" t="s">
        <v>32</v>
      </c>
      <c r="H160" s="127" t="s">
        <v>33</v>
      </c>
      <c r="I160" s="214" t="s">
        <v>32</v>
      </c>
      <c r="J160" s="127" t="s">
        <v>33</v>
      </c>
      <c r="L160" s="129" t="s">
        <v>16</v>
      </c>
      <c r="M160" s="129" t="s">
        <v>17</v>
      </c>
      <c r="N160" s="129" t="s">
        <v>18</v>
      </c>
      <c r="O160" s="129" t="s">
        <v>19</v>
      </c>
      <c r="P160" s="129" t="s">
        <v>20</v>
      </c>
      <c r="R160" s="129" t="s">
        <v>28</v>
      </c>
      <c r="S160" s="129" t="s">
        <v>29</v>
      </c>
      <c r="T160" s="129" t="s">
        <v>30</v>
      </c>
    </row>
    <row r="161" spans="1:20" s="127" customFormat="1" x14ac:dyDescent="0.3">
      <c r="A161" s="130" t="s">
        <v>68</v>
      </c>
      <c r="B161" s="148">
        <v>6472.8946836533296</v>
      </c>
      <c r="C161" s="149">
        <v>16611.587416062801</v>
      </c>
      <c r="D161" s="149">
        <v>17024.333463878898</v>
      </c>
      <c r="E161" s="150">
        <v>2329.9228277361999</v>
      </c>
      <c r="F161" s="150">
        <v>1298.83868954017</v>
      </c>
      <c r="G161" s="150">
        <v>165.98500783742901</v>
      </c>
      <c r="H161" s="150">
        <v>0</v>
      </c>
      <c r="I161" s="148">
        <f>G161/3</f>
        <v>55.32833594580967</v>
      </c>
      <c r="J161" s="150">
        <f>H161/1000</f>
        <v>0</v>
      </c>
      <c r="L161" s="134">
        <f>(B161-$B$161)/$B$161</f>
        <v>0</v>
      </c>
      <c r="M161" s="134">
        <f>(C161-$C$161)/$C$161</f>
        <v>0</v>
      </c>
      <c r="N161" s="134">
        <f>(D161-$D$161)/$D$161</f>
        <v>0</v>
      </c>
      <c r="O161" s="134">
        <f>(E161-$E$161)/$E$161</f>
        <v>0</v>
      </c>
      <c r="P161" s="134">
        <f>(F161-$F$161)/$F$161</f>
        <v>0</v>
      </c>
      <c r="R161" s="134">
        <f>MIN(L161:P161,0)</f>
        <v>0</v>
      </c>
      <c r="S161" s="134">
        <f>MAX(L161:P161,0)</f>
        <v>0</v>
      </c>
      <c r="T161" s="134">
        <f>MEDIAN(L161:P161)</f>
        <v>0</v>
      </c>
    </row>
    <row r="162" spans="1:20" s="127" customFormat="1" x14ac:dyDescent="0.3">
      <c r="A162" s="140" t="s">
        <v>1</v>
      </c>
      <c r="B162" s="148">
        <v>6516.6110567121304</v>
      </c>
      <c r="C162" s="149">
        <v>16530.836513156501</v>
      </c>
      <c r="D162" s="149">
        <v>17083.965728241201</v>
      </c>
      <c r="E162" s="150">
        <v>2352.4596751864001</v>
      </c>
      <c r="F162" s="150">
        <v>1207.81798359865</v>
      </c>
      <c r="G162" s="150">
        <v>374.12612514092899</v>
      </c>
      <c r="H162" s="150">
        <v>0</v>
      </c>
      <c r="I162" s="148">
        <f t="shared" ref="I162:I165" si="95">G162/3</f>
        <v>124.70870838030966</v>
      </c>
      <c r="J162" s="150">
        <f t="shared" ref="J162:J165" si="96">H162/1000</f>
        <v>0</v>
      </c>
      <c r="L162" s="139">
        <f>(B162-$B$161)/$B$161</f>
        <v>6.7537593604299374E-3</v>
      </c>
      <c r="M162" s="139">
        <f>(C162-$C$161)/$C$161</f>
        <v>-4.8611189818148952E-3</v>
      </c>
      <c r="N162" s="139">
        <f>(D162-$D$161)/$D$161</f>
        <v>3.5027664659427814E-3</v>
      </c>
      <c r="O162" s="139">
        <f>(E162-$E$161)/$E$161</f>
        <v>9.6727870905910819E-3</v>
      </c>
      <c r="P162" s="139">
        <f>(F162-$F$161)/$F$161</f>
        <v>-7.0078529901002704E-2</v>
      </c>
      <c r="R162" s="139">
        <f>MIN(L162:P162,0)</f>
        <v>-7.0078529901002704E-2</v>
      </c>
      <c r="S162" s="139">
        <f>MAX(L162:P162,0)</f>
        <v>9.6727870905910819E-3</v>
      </c>
      <c r="T162" s="139">
        <f>MEDIAN(L162:P162)</f>
        <v>3.5027664659427814E-3</v>
      </c>
    </row>
    <row r="163" spans="1:20" s="127" customFormat="1" x14ac:dyDescent="0.3">
      <c r="A163" s="140" t="s">
        <v>2</v>
      </c>
      <c r="B163" s="151">
        <v>6638.8022478123003</v>
      </c>
      <c r="C163" s="152">
        <v>15380.501841227</v>
      </c>
      <c r="D163" s="152">
        <v>15985.188763198399</v>
      </c>
      <c r="E163" s="153">
        <v>3246.4710224325399</v>
      </c>
      <c r="F163" s="153">
        <v>108.678784219769</v>
      </c>
      <c r="G163" s="153">
        <v>1136.7764132736199</v>
      </c>
      <c r="H163" s="153">
        <v>0</v>
      </c>
      <c r="I163" s="151">
        <f t="shared" si="95"/>
        <v>378.92547109120665</v>
      </c>
      <c r="J163" s="153">
        <f t="shared" si="96"/>
        <v>0</v>
      </c>
      <c r="L163" s="139">
        <f>(B163-$B$161)/$B$161</f>
        <v>2.5631123672991963E-2</v>
      </c>
      <c r="M163" s="139">
        <f>(C163-$C$161)/$C$161</f>
        <v>-7.4110050051290455E-2</v>
      </c>
      <c r="N163" s="139">
        <f>(D163-$D$161)/$D$161</f>
        <v>-6.1038789147621404E-2</v>
      </c>
      <c r="O163" s="139">
        <f>(E163-$E$161)/$E$161</f>
        <v>0.39338135314416262</v>
      </c>
      <c r="P163" s="139">
        <f>(F163-$F$161)/$F$161</f>
        <v>-0.91632618808249022</v>
      </c>
      <c r="R163" s="139">
        <f>MIN(L163:P163,0)</f>
        <v>-0.91632618808249022</v>
      </c>
      <c r="S163" s="139">
        <f>MAX(L163:P163,0)</f>
        <v>0.39338135314416262</v>
      </c>
      <c r="T163" s="139">
        <f>MEDIAN(L163:P163)</f>
        <v>-6.1038789147621404E-2</v>
      </c>
    </row>
    <row r="164" spans="1:20" s="127" customFormat="1" x14ac:dyDescent="0.3">
      <c r="A164" s="130" t="s">
        <v>3</v>
      </c>
      <c r="B164" s="154">
        <v>6617.5241013040904</v>
      </c>
      <c r="C164" s="155">
        <v>16445.576658666199</v>
      </c>
      <c r="D164" s="155">
        <v>17626.028272665601</v>
      </c>
      <c r="E164" s="156">
        <v>2711.8544870340602</v>
      </c>
      <c r="F164" s="156">
        <v>504.67153467147801</v>
      </c>
      <c r="G164" s="156">
        <v>1429.81373578742</v>
      </c>
      <c r="H164" s="156">
        <v>0</v>
      </c>
      <c r="I164" s="154">
        <f t="shared" si="95"/>
        <v>476.60457859580669</v>
      </c>
      <c r="J164" s="156">
        <f t="shared" si="96"/>
        <v>0</v>
      </c>
      <c r="L164" s="134">
        <f>(B164-$B$161)/$B$161</f>
        <v>2.2343854599706135E-2</v>
      </c>
      <c r="M164" s="134">
        <f>(C164-$C$161)/$C$161</f>
        <v>-9.9936720819393324E-3</v>
      </c>
      <c r="N164" s="134">
        <f>(D164-$D$161)/$D$161</f>
        <v>3.5343222691410409E-2</v>
      </c>
      <c r="O164" s="134">
        <f>(E164-$E$161)/$E$161</f>
        <v>0.16392459645066992</v>
      </c>
      <c r="P164" s="134">
        <f>(F164-$F$161)/$F$161</f>
        <v>-0.61144402400720932</v>
      </c>
      <c r="R164" s="134">
        <f>MIN(L164:P164,0)</f>
        <v>-0.61144402400720932</v>
      </c>
      <c r="S164" s="134">
        <f>MAX(L164:P164,0)</f>
        <v>0.16392459645066992</v>
      </c>
      <c r="T164" s="134">
        <f>MEDIAN(L164:P164)</f>
        <v>2.2343854599706135E-2</v>
      </c>
    </row>
    <row r="165" spans="1:20" s="127" customFormat="1" x14ac:dyDescent="0.3">
      <c r="A165" s="147" t="s">
        <v>67</v>
      </c>
      <c r="B165" s="154">
        <v>6468.5163833440602</v>
      </c>
      <c r="C165" s="155">
        <v>16313.1207850756</v>
      </c>
      <c r="D165" s="155">
        <v>17027.7309212447</v>
      </c>
      <c r="E165" s="156">
        <v>2478.75153394262</v>
      </c>
      <c r="F165" s="156">
        <v>916.707690161242</v>
      </c>
      <c r="G165" s="156">
        <v>879.57481245792803</v>
      </c>
      <c r="H165" s="156">
        <v>0</v>
      </c>
      <c r="I165" s="154">
        <f t="shared" si="95"/>
        <v>293.1916041526427</v>
      </c>
      <c r="J165" s="156">
        <f t="shared" si="96"/>
        <v>0</v>
      </c>
      <c r="L165" s="134">
        <f>(B165-$B$161)/$B$161</f>
        <v>-6.7640530601037105E-4</v>
      </c>
      <c r="M165" s="134">
        <f>(C165-$C$161)/$C$161</f>
        <v>-1.7967375634347537E-2</v>
      </c>
      <c r="N165" s="134">
        <f>(D165-$D$161)/$D$161</f>
        <v>1.995647802018228E-4</v>
      </c>
      <c r="O165" s="134">
        <f>(E165-$E$161)/$E$161</f>
        <v>6.3877096886949272E-2</v>
      </c>
      <c r="P165" s="134">
        <f>(F165-$F$161)/$F$161</f>
        <v>-0.29420974479457063</v>
      </c>
      <c r="R165" s="134">
        <f>MIN(L165:P165,0)</f>
        <v>-0.29420974479457063</v>
      </c>
      <c r="S165" s="134">
        <f>MAX(L165:P165,0)</f>
        <v>6.3877096886949272E-2</v>
      </c>
      <c r="T165" s="134">
        <f>MEDIAN(L165:P165)</f>
        <v>-6.7640530601037105E-4</v>
      </c>
    </row>
    <row r="166" spans="1:20" s="127" customFormat="1" x14ac:dyDescent="0.3"/>
    <row r="167" spans="1:20" s="127" customFormat="1" x14ac:dyDescent="0.3"/>
    <row r="168" spans="1:20" s="127" customFormat="1" x14ac:dyDescent="0.3"/>
    <row r="169" spans="1:20" s="127" customFormat="1" x14ac:dyDescent="0.3"/>
    <row r="170" spans="1:20" s="127" customFormat="1" x14ac:dyDescent="0.3">
      <c r="A170" s="127" t="s">
        <v>65</v>
      </c>
    </row>
    <row r="171" spans="1:20" s="127" customFormat="1" x14ac:dyDescent="0.3">
      <c r="A171" s="128" t="s">
        <v>0</v>
      </c>
      <c r="B171" s="129" t="s">
        <v>4</v>
      </c>
      <c r="C171" s="129" t="s">
        <v>5</v>
      </c>
      <c r="D171" s="129" t="s">
        <v>6</v>
      </c>
      <c r="E171" s="129" t="s">
        <v>7</v>
      </c>
      <c r="F171" s="129" t="s">
        <v>8</v>
      </c>
      <c r="G171" s="127" t="s">
        <v>32</v>
      </c>
      <c r="H171" s="127" t="s">
        <v>33</v>
      </c>
      <c r="I171" s="214" t="s">
        <v>32</v>
      </c>
      <c r="J171" s="127" t="s">
        <v>33</v>
      </c>
      <c r="L171" s="129" t="s">
        <v>16</v>
      </c>
      <c r="M171" s="129" t="s">
        <v>17</v>
      </c>
      <c r="N171" s="129" t="s">
        <v>18</v>
      </c>
      <c r="O171" s="129" t="s">
        <v>19</v>
      </c>
      <c r="P171" s="129" t="s">
        <v>20</v>
      </c>
      <c r="R171" s="129" t="s">
        <v>28</v>
      </c>
      <c r="S171" s="129" t="s">
        <v>29</v>
      </c>
      <c r="T171" s="129" t="s">
        <v>30</v>
      </c>
    </row>
    <row r="172" spans="1:20" s="127" customFormat="1" x14ac:dyDescent="0.3">
      <c r="A172" s="130" t="s">
        <v>68</v>
      </c>
      <c r="B172" s="148">
        <v>6575.6393550453704</v>
      </c>
      <c r="C172" s="149">
        <v>16125.3518758517</v>
      </c>
      <c r="D172" s="149">
        <v>16808.927084792998</v>
      </c>
      <c r="E172" s="150">
        <v>2724.93661044275</v>
      </c>
      <c r="F172" s="150">
        <v>965.75775755977497</v>
      </c>
      <c r="G172" s="150">
        <v>0</v>
      </c>
      <c r="H172" s="150">
        <v>0</v>
      </c>
      <c r="I172" s="148">
        <f>G172/3</f>
        <v>0</v>
      </c>
      <c r="J172" s="150">
        <f>H172/1000</f>
        <v>0</v>
      </c>
      <c r="L172" s="134">
        <f>(B172-$B$172)/$B$172</f>
        <v>0</v>
      </c>
      <c r="M172" s="134">
        <f>(C172-$C$172)/$C$172</f>
        <v>0</v>
      </c>
      <c r="N172" s="134">
        <f>(D172-$D$172)/$D$172</f>
        <v>0</v>
      </c>
      <c r="O172" s="134">
        <f>(E172-$E$172)/$E$172</f>
        <v>0</v>
      </c>
      <c r="P172" s="134">
        <f>(F172-$F$172)/$F$172</f>
        <v>0</v>
      </c>
      <c r="R172" s="134">
        <f>MIN(L172:P172,0)</f>
        <v>0</v>
      </c>
      <c r="S172" s="134">
        <f>MAX(L172:P172,0)</f>
        <v>0</v>
      </c>
      <c r="T172" s="134">
        <f>MEDIAN(L172:P172)</f>
        <v>0</v>
      </c>
    </row>
    <row r="173" spans="1:20" s="127" customFormat="1" x14ac:dyDescent="0.3">
      <c r="A173" s="140" t="s">
        <v>1</v>
      </c>
      <c r="B173" s="148">
        <v>6596.8100917805004</v>
      </c>
      <c r="C173" s="149">
        <v>16077.5301259442</v>
      </c>
      <c r="D173" s="149">
        <v>16872.805627076599</v>
      </c>
      <c r="E173" s="150">
        <v>2759.8882961127101</v>
      </c>
      <c r="F173" s="150">
        <v>919.42303025041701</v>
      </c>
      <c r="G173" s="150">
        <v>154.16821876686299</v>
      </c>
      <c r="H173" s="150">
        <v>0</v>
      </c>
      <c r="I173" s="148">
        <f t="shared" ref="I173:I176" si="97">G173/3</f>
        <v>51.389406255620997</v>
      </c>
      <c r="J173" s="150">
        <f t="shared" ref="J173:J176" si="98">H173/1000</f>
        <v>0</v>
      </c>
      <c r="L173" s="139">
        <f>(B173-$B$172)/$B$172</f>
        <v>3.2195708420179889E-3</v>
      </c>
      <c r="M173" s="139">
        <f>(C173-$C$172)/$C$172</f>
        <v>-2.9656252015879858E-3</v>
      </c>
      <c r="N173" s="139">
        <f>(D173-$D$172)/$D$172</f>
        <v>3.8002748159572672E-3</v>
      </c>
      <c r="O173" s="139">
        <f>(E173-$E$172)/$E$172</f>
        <v>1.2826605043220141E-2</v>
      </c>
      <c r="P173" s="139">
        <f>(F173-$F$172)/$F$172</f>
        <v>-4.7977587491954576E-2</v>
      </c>
      <c r="R173" s="139">
        <f>MIN(L173:P173,0)</f>
        <v>-4.7977587491954576E-2</v>
      </c>
      <c r="S173" s="139">
        <f>MAX(L173:P173,0)</f>
        <v>1.2826605043220141E-2</v>
      </c>
      <c r="T173" s="139">
        <f>MEDIAN(L173:P173)</f>
        <v>3.2195708420179889E-3</v>
      </c>
    </row>
    <row r="174" spans="1:20" s="127" customFormat="1" x14ac:dyDescent="0.3">
      <c r="A174" s="140" t="s">
        <v>2</v>
      </c>
      <c r="B174" s="151">
        <v>8483.8324663993808</v>
      </c>
      <c r="C174" s="152">
        <v>12989.6224898198</v>
      </c>
      <c r="D174" s="152">
        <v>15120.326929794801</v>
      </c>
      <c r="E174" s="153">
        <v>3427.6805263854999</v>
      </c>
      <c r="F174" s="153">
        <v>1947.1555774352801</v>
      </c>
      <c r="G174" s="153">
        <v>0</v>
      </c>
      <c r="H174" s="153">
        <v>0</v>
      </c>
      <c r="I174" s="151">
        <f t="shared" si="97"/>
        <v>0</v>
      </c>
      <c r="J174" s="153">
        <f t="shared" si="98"/>
        <v>0</v>
      </c>
      <c r="L174" s="139">
        <f>(B174-$B$172)/$B$172</f>
        <v>0.29019126632756825</v>
      </c>
      <c r="M174" s="139">
        <f>(C174-$C$172)/$C$172</f>
        <v>-0.19445959444319283</v>
      </c>
      <c r="N174" s="139">
        <f>(D174-$D$172)/$D$172</f>
        <v>-0.10045853292598732</v>
      </c>
      <c r="O174" s="139">
        <f>(E174-$E$172)/$E$172</f>
        <v>0.25789367475545333</v>
      </c>
      <c r="P174" s="139">
        <f>(F174-$F$172)/$F$172</f>
        <v>1.0161946017966748</v>
      </c>
      <c r="R174" s="139">
        <f>MIN(L174:P174,0)</f>
        <v>-0.19445959444319283</v>
      </c>
      <c r="S174" s="139">
        <f>MAX(L174:P174,0)</f>
        <v>1.0161946017966748</v>
      </c>
      <c r="T174" s="139">
        <f>MEDIAN(L174:P174)</f>
        <v>0.25789367475545333</v>
      </c>
    </row>
    <row r="175" spans="1:20" s="127" customFormat="1" x14ac:dyDescent="0.3">
      <c r="A175" s="130" t="s">
        <v>3</v>
      </c>
      <c r="B175" s="154">
        <v>8237.1853200853293</v>
      </c>
      <c r="C175" s="155">
        <v>13912.782921843</v>
      </c>
      <c r="D175" s="155">
        <v>16458.602520174802</v>
      </c>
      <c r="E175" s="156">
        <v>3176.82791819257</v>
      </c>
      <c r="F175" s="156">
        <v>4134.6986017047702</v>
      </c>
      <c r="G175" s="156">
        <v>385.872853559411</v>
      </c>
      <c r="H175" s="156">
        <v>0</v>
      </c>
      <c r="I175" s="154">
        <f t="shared" si="97"/>
        <v>128.62428451980367</v>
      </c>
      <c r="J175" s="156">
        <f t="shared" si="98"/>
        <v>0</v>
      </c>
      <c r="L175" s="134">
        <f>(B175-$B$172)/$B$172</f>
        <v>0.25268203977231268</v>
      </c>
      <c r="M175" s="134">
        <f>(C175-$C$172)/$C$172</f>
        <v>-0.13721058436697453</v>
      </c>
      <c r="N175" s="134">
        <f>(D175-$D$172)/$D$172</f>
        <v>-2.084157798121063E-2</v>
      </c>
      <c r="O175" s="134">
        <f>(E175-$E$172)/$E$172</f>
        <v>0.16583553027180195</v>
      </c>
      <c r="P175" s="134">
        <f>(F175-$F$172)/$F$172</f>
        <v>3.2812999112242238</v>
      </c>
      <c r="R175" s="134">
        <f>MIN(L175:P175,0)</f>
        <v>-0.13721058436697453</v>
      </c>
      <c r="S175" s="134">
        <f>MAX(L175:P175,0)</f>
        <v>3.2812999112242238</v>
      </c>
      <c r="T175" s="134">
        <f>MEDIAN(L175:P175)</f>
        <v>0.16583553027180195</v>
      </c>
    </row>
    <row r="176" spans="1:20" s="127" customFormat="1" x14ac:dyDescent="0.3">
      <c r="A176" s="147" t="s">
        <v>67</v>
      </c>
      <c r="B176" s="154">
        <v>6500.4105835821501</v>
      </c>
      <c r="C176" s="155">
        <v>16045.1215663983</v>
      </c>
      <c r="D176" s="155">
        <v>16699.6229312371</v>
      </c>
      <c r="E176" s="156">
        <v>2988.1307784657602</v>
      </c>
      <c r="F176" s="156">
        <v>556.68041886839796</v>
      </c>
      <c r="G176" s="156">
        <v>442.99728724868498</v>
      </c>
      <c r="H176" s="156">
        <v>0</v>
      </c>
      <c r="I176" s="154">
        <f t="shared" si="97"/>
        <v>147.66576241622832</v>
      </c>
      <c r="J176" s="156">
        <f t="shared" si="98"/>
        <v>0</v>
      </c>
      <c r="L176" s="134">
        <f>(B176-$B$172)/$B$172</f>
        <v>-1.1440525765072344E-2</v>
      </c>
      <c r="M176" s="134">
        <f>(C176-$C$172)/$C$172</f>
        <v>-4.9754144945852478E-3</v>
      </c>
      <c r="N176" s="134">
        <f>(D176-$D$172)/$D$172</f>
        <v>-6.5027442265952777E-3</v>
      </c>
      <c r="O176" s="134">
        <f>(E176-$E$172)/$E$172</f>
        <v>9.6587262622687658E-2</v>
      </c>
      <c r="P176" s="134">
        <f>(F176-$F$172)/$F$172</f>
        <v>-0.42358172687632534</v>
      </c>
      <c r="R176" s="134">
        <f>MIN(L176:P176,0)</f>
        <v>-0.42358172687632534</v>
      </c>
      <c r="S176" s="134">
        <f>MAX(L176:P176,0)</f>
        <v>9.6587262622687658E-2</v>
      </c>
      <c r="T176" s="134">
        <f>MEDIAN(L176:P176)</f>
        <v>-6.5027442265952777E-3</v>
      </c>
    </row>
    <row r="177" spans="1:20" s="127" customFormat="1" x14ac:dyDescent="0.3"/>
    <row r="178" spans="1:20" s="127" customFormat="1" x14ac:dyDescent="0.3"/>
    <row r="179" spans="1:20" s="127" customFormat="1" x14ac:dyDescent="0.3"/>
    <row r="180" spans="1:20" s="127" customFormat="1" x14ac:dyDescent="0.3"/>
    <row r="181" spans="1:20" s="127" customFormat="1" x14ac:dyDescent="0.3">
      <c r="A181" s="127" t="s">
        <v>66</v>
      </c>
    </row>
    <row r="182" spans="1:20" s="127" customFormat="1" x14ac:dyDescent="0.3">
      <c r="A182" s="128" t="s">
        <v>0</v>
      </c>
      <c r="B182" s="129" t="s">
        <v>4</v>
      </c>
      <c r="C182" s="129" t="s">
        <v>5</v>
      </c>
      <c r="D182" s="129" t="s">
        <v>6</v>
      </c>
      <c r="E182" s="129" t="s">
        <v>7</v>
      </c>
      <c r="F182" s="129" t="s">
        <v>8</v>
      </c>
      <c r="G182" s="127" t="s">
        <v>32</v>
      </c>
      <c r="H182" s="127" t="s">
        <v>33</v>
      </c>
      <c r="I182" s="214" t="s">
        <v>32</v>
      </c>
      <c r="J182" s="127" t="s">
        <v>33</v>
      </c>
      <c r="L182" s="129" t="s">
        <v>16</v>
      </c>
      <c r="M182" s="129" t="s">
        <v>17</v>
      </c>
      <c r="N182" s="129" t="s">
        <v>18</v>
      </c>
      <c r="O182" s="129" t="s">
        <v>19</v>
      </c>
      <c r="P182" s="129" t="s">
        <v>20</v>
      </c>
      <c r="R182" s="129" t="s">
        <v>28</v>
      </c>
      <c r="S182" s="129" t="s">
        <v>29</v>
      </c>
      <c r="T182" s="129" t="s">
        <v>30</v>
      </c>
    </row>
    <row r="183" spans="1:20" s="127" customFormat="1" x14ac:dyDescent="0.3">
      <c r="A183" s="130" t="s">
        <v>68</v>
      </c>
      <c r="B183" s="148">
        <v>6469.3785917445603</v>
      </c>
      <c r="C183" s="149">
        <v>16462.176555189199</v>
      </c>
      <c r="D183" s="149">
        <v>17282.111025691302</v>
      </c>
      <c r="E183" s="150">
        <v>2199.8385729441202</v>
      </c>
      <c r="F183" s="150">
        <v>1299.4144939687801</v>
      </c>
      <c r="G183" s="150">
        <v>561.38982150735706</v>
      </c>
      <c r="H183" s="150">
        <v>0</v>
      </c>
      <c r="I183" s="148">
        <f>G183/3</f>
        <v>187.12994050245234</v>
      </c>
      <c r="J183" s="150">
        <f>H183/1000</f>
        <v>0</v>
      </c>
      <c r="L183" s="134">
        <f>(B183-$B$183)/$B$183</f>
        <v>0</v>
      </c>
      <c r="M183" s="134">
        <f>(C183-$C$183)/$C$183</f>
        <v>0</v>
      </c>
      <c r="N183" s="134">
        <f>(D183-$D$183)/$D$183</f>
        <v>0</v>
      </c>
      <c r="O183" s="134">
        <f>(E183-$E$183)/$E$183</f>
        <v>0</v>
      </c>
      <c r="P183" s="134">
        <f>(F183-$F$183)/$F$183</f>
        <v>0</v>
      </c>
      <c r="R183" s="134">
        <f>MIN(L183:P183,0)</f>
        <v>0</v>
      </c>
      <c r="S183" s="134">
        <f>MAX(L183:P183,0)</f>
        <v>0</v>
      </c>
      <c r="T183" s="134">
        <f>MEDIAN(L183:P183)</f>
        <v>0</v>
      </c>
    </row>
    <row r="184" spans="1:20" s="127" customFormat="1" x14ac:dyDescent="0.3">
      <c r="A184" s="140" t="s">
        <v>1</v>
      </c>
      <c r="B184" s="148">
        <v>6488.3403728691901</v>
      </c>
      <c r="C184" s="149">
        <v>16468.690210778699</v>
      </c>
      <c r="D184" s="149">
        <v>17383.386339057601</v>
      </c>
      <c r="E184" s="150">
        <v>2222.8408658251001</v>
      </c>
      <c r="F184" s="150">
        <v>1226.7859295974799</v>
      </c>
      <c r="G184" s="150">
        <v>709.544635313036</v>
      </c>
      <c r="H184" s="150">
        <v>0</v>
      </c>
      <c r="I184" s="148">
        <f t="shared" ref="I184:I187" si="99">G184/3</f>
        <v>236.51487843767868</v>
      </c>
      <c r="J184" s="150">
        <f t="shared" ref="J184:J187" si="100">H184/1000</f>
        <v>0</v>
      </c>
      <c r="L184" s="139">
        <f>(B184-$B$183)/$B$183</f>
        <v>2.9310050193733579E-3</v>
      </c>
      <c r="M184" s="139">
        <f>(C184-$C$183)/$C$183</f>
        <v>3.9567402084794961E-4</v>
      </c>
      <c r="N184" s="139">
        <f>(D184-$D$183)/$D$183</f>
        <v>5.8601239869217874E-3</v>
      </c>
      <c r="O184" s="139">
        <f>(E184-$E$183)/$E$183</f>
        <v>1.0456354917986153E-2</v>
      </c>
      <c r="P184" s="139">
        <f>(F184-$F$183)/$F$183</f>
        <v>-5.5893300181277764E-2</v>
      </c>
      <c r="R184" s="139">
        <f>MIN(L184:P184,0)</f>
        <v>-5.5893300181277764E-2</v>
      </c>
      <c r="S184" s="139">
        <f>MAX(L184:P184,0)</f>
        <v>1.0456354917986153E-2</v>
      </c>
      <c r="T184" s="139">
        <f>MEDIAN(L184:P184)</f>
        <v>2.9310050193733579E-3</v>
      </c>
    </row>
    <row r="185" spans="1:20" s="127" customFormat="1" x14ac:dyDescent="0.3">
      <c r="A185" s="140" t="s">
        <v>2</v>
      </c>
      <c r="B185" s="151">
        <v>6233.8050898294296</v>
      </c>
      <c r="C185" s="152">
        <v>15713.379550978399</v>
      </c>
      <c r="D185" s="152">
        <v>16107.319885292</v>
      </c>
      <c r="E185" s="153">
        <v>3028.2785259380698</v>
      </c>
      <c r="F185" s="153">
        <v>259.183304319012</v>
      </c>
      <c r="G185" s="153">
        <v>1236.1553799804501</v>
      </c>
      <c r="H185" s="153">
        <v>0</v>
      </c>
      <c r="I185" s="151">
        <f t="shared" si="99"/>
        <v>412.05179332681672</v>
      </c>
      <c r="J185" s="153">
        <f t="shared" si="100"/>
        <v>0</v>
      </c>
      <c r="L185" s="139">
        <f>(B185-$B$183)/$B$183</f>
        <v>-3.641362127357041E-2</v>
      </c>
      <c r="M185" s="139">
        <f>(C185-$C$183)/$C$183</f>
        <v>-4.5485905323665338E-2</v>
      </c>
      <c r="N185" s="139">
        <f>(D185-$D$183)/$D$183</f>
        <v>-6.7977293899621233E-2</v>
      </c>
      <c r="O185" s="139">
        <f>(E185-$E$183)/$E$183</f>
        <v>0.37659124773197322</v>
      </c>
      <c r="P185" s="139">
        <f>(F185-$F$183)/$F$183</f>
        <v>-0.80053839208196553</v>
      </c>
      <c r="R185" s="139">
        <f>MIN(L185:P185,0)</f>
        <v>-0.80053839208196553</v>
      </c>
      <c r="S185" s="139">
        <f>MAX(L185:P185,0)</f>
        <v>0.37659124773197322</v>
      </c>
      <c r="T185" s="139">
        <f>MEDIAN(L185:P185)</f>
        <v>-4.5485905323665338E-2</v>
      </c>
    </row>
    <row r="186" spans="1:20" s="127" customFormat="1" x14ac:dyDescent="0.3">
      <c r="A186" s="130" t="s">
        <v>3</v>
      </c>
      <c r="B186" s="154">
        <v>6712.4894426176297</v>
      </c>
      <c r="C186" s="155">
        <v>16441.607404796599</v>
      </c>
      <c r="D186" s="155">
        <v>18085.569955284001</v>
      </c>
      <c r="E186" s="156">
        <v>2485.2809727193198</v>
      </c>
      <c r="F186" s="156">
        <v>633.83549590216103</v>
      </c>
      <c r="G186" s="156">
        <v>1844.4862584837299</v>
      </c>
      <c r="H186" s="156">
        <v>0</v>
      </c>
      <c r="I186" s="154">
        <f t="shared" si="99"/>
        <v>614.82875282790997</v>
      </c>
      <c r="J186" s="156">
        <f t="shared" si="100"/>
        <v>0</v>
      </c>
      <c r="L186" s="134">
        <f>(B186-$B$183)/$B$183</f>
        <v>3.7578702100275627E-2</v>
      </c>
      <c r="M186" s="134">
        <f>(C186-$C$183)/$C$183</f>
        <v>-1.2494793943948631E-3</v>
      </c>
      <c r="N186" s="134">
        <f>(D186-$D$183)/$D$183</f>
        <v>4.6490786247021042E-2</v>
      </c>
      <c r="O186" s="134">
        <f>(E186-$E$183)/$E$183</f>
        <v>0.12975606632498593</v>
      </c>
      <c r="P186" s="134">
        <f>(F186-$F$183)/$F$183</f>
        <v>-0.512214540591857</v>
      </c>
      <c r="R186" s="134">
        <f>MIN(L186:P186,0)</f>
        <v>-0.512214540591857</v>
      </c>
      <c r="S186" s="134">
        <f>MAX(L186:P186,0)</f>
        <v>0.12975606632498593</v>
      </c>
      <c r="T186" s="134">
        <f>MEDIAN(L186:P186)</f>
        <v>3.7578702100275627E-2</v>
      </c>
    </row>
    <row r="187" spans="1:20" s="127" customFormat="1" x14ac:dyDescent="0.3">
      <c r="A187" s="147" t="s">
        <v>67</v>
      </c>
      <c r="B187" s="154">
        <v>6478.9442886973302</v>
      </c>
      <c r="C187" s="155">
        <v>16251.688812259201</v>
      </c>
      <c r="D187" s="155">
        <v>17207.3671794529</v>
      </c>
      <c r="E187" s="156">
        <v>2349.8004932066701</v>
      </c>
      <c r="F187" s="156">
        <v>1009.39417831995</v>
      </c>
      <c r="G187" s="156">
        <v>990.92931852344498</v>
      </c>
      <c r="H187" s="156">
        <v>0</v>
      </c>
      <c r="I187" s="154">
        <f t="shared" si="99"/>
        <v>330.30977284114834</v>
      </c>
      <c r="J187" s="156">
        <f t="shared" si="100"/>
        <v>0</v>
      </c>
      <c r="L187" s="134">
        <f>(B187-$B$183)/$B$183</f>
        <v>1.4786114024887224E-3</v>
      </c>
      <c r="M187" s="134">
        <f>(C187-$C$183)/$C$183</f>
        <v>-1.2786142963801943E-2</v>
      </c>
      <c r="N187" s="134">
        <f>(D187-$D$183)/$D$183</f>
        <v>-4.3249257065464189E-3</v>
      </c>
      <c r="O187" s="134">
        <f>(E187-$E$183)/$E$183</f>
        <v>6.8169511211838923E-2</v>
      </c>
      <c r="P187" s="134">
        <f>(F187-$F$183)/$F$183</f>
        <v>-0.22319307426148977</v>
      </c>
      <c r="R187" s="134">
        <f>MIN(L187:P187,0)</f>
        <v>-0.22319307426148977</v>
      </c>
      <c r="S187" s="134">
        <f>MAX(L187:P187,0)</f>
        <v>6.8169511211838923E-2</v>
      </c>
      <c r="T187" s="134">
        <f>MEDIAN(L187:P187)</f>
        <v>-4.3249257065464189E-3</v>
      </c>
    </row>
    <row r="191" spans="1:20" x14ac:dyDescent="0.3">
      <c r="A191" t="s">
        <v>78</v>
      </c>
    </row>
    <row r="192" spans="1:20" s="22" customFormat="1" x14ac:dyDescent="0.3">
      <c r="A192" s="22" t="s">
        <v>34</v>
      </c>
    </row>
    <row r="193" spans="1:20" s="22" customFormat="1" x14ac:dyDescent="0.3">
      <c r="A193" s="23" t="s">
        <v>0</v>
      </c>
      <c r="B193" s="24" t="s">
        <v>4</v>
      </c>
      <c r="C193" s="24" t="s">
        <v>5</v>
      </c>
      <c r="D193" s="24" t="s">
        <v>6</v>
      </c>
      <c r="E193" s="24" t="s">
        <v>7</v>
      </c>
      <c r="F193" s="24" t="s">
        <v>8</v>
      </c>
      <c r="G193" s="22" t="s">
        <v>32</v>
      </c>
      <c r="H193" s="22" t="s">
        <v>33</v>
      </c>
      <c r="I193" s="211" t="s">
        <v>32</v>
      </c>
      <c r="J193" s="22" t="s">
        <v>33</v>
      </c>
      <c r="L193" s="24" t="s">
        <v>16</v>
      </c>
      <c r="M193" s="24" t="s">
        <v>17</v>
      </c>
      <c r="N193" s="24" t="s">
        <v>18</v>
      </c>
      <c r="O193" s="24" t="s">
        <v>19</v>
      </c>
      <c r="P193" s="24" t="s">
        <v>20</v>
      </c>
      <c r="R193" s="24" t="s">
        <v>28</v>
      </c>
      <c r="S193" s="24" t="s">
        <v>29</v>
      </c>
      <c r="T193" s="24" t="s">
        <v>30</v>
      </c>
    </row>
    <row r="194" spans="1:20" s="22" customFormat="1" x14ac:dyDescent="0.3">
      <c r="A194" s="25" t="s">
        <v>68</v>
      </c>
      <c r="B194" s="26">
        <v>6650.1382448799504</v>
      </c>
      <c r="C194" s="27">
        <v>15990.725866191</v>
      </c>
      <c r="D194" s="27">
        <v>16762.9672555338</v>
      </c>
      <c r="E194" s="28">
        <v>2843.1484224133001</v>
      </c>
      <c r="F194" s="28">
        <v>849.028447107906</v>
      </c>
      <c r="G194" s="28">
        <v>0</v>
      </c>
      <c r="H194" s="28">
        <v>0</v>
      </c>
      <c r="I194" s="26">
        <f>G194/3</f>
        <v>0</v>
      </c>
      <c r="J194" s="28">
        <f>H194/24</f>
        <v>0</v>
      </c>
      <c r="L194" s="29">
        <f>(B194-$B$194)/$B$194</f>
        <v>0</v>
      </c>
      <c r="M194" s="29">
        <f>(C194-$C$194)/$C$194</f>
        <v>0</v>
      </c>
      <c r="N194" s="29">
        <f>(D194-$D$194)/$D$194</f>
        <v>0</v>
      </c>
      <c r="O194" s="29">
        <f>(E194-$E$194)/$E$194</f>
        <v>0</v>
      </c>
      <c r="P194" s="29">
        <f>(F194-$F$194)/$F$194</f>
        <v>0</v>
      </c>
      <c r="R194" s="29">
        <f>MIN(L194:P194,0)</f>
        <v>0</v>
      </c>
      <c r="S194" s="29">
        <f t="shared" ref="S194:S198" si="101">MAX(L194:P194,0)</f>
        <v>0</v>
      </c>
      <c r="T194" s="29">
        <f t="shared" ref="T194:T198" si="102">MEDIAN(L194:P194)</f>
        <v>0</v>
      </c>
    </row>
    <row r="195" spans="1:20" s="22" customFormat="1" x14ac:dyDescent="0.3">
      <c r="A195" s="31" t="s">
        <v>1</v>
      </c>
      <c r="B195" s="26">
        <v>6673.6436557520601</v>
      </c>
      <c r="C195" s="27">
        <v>15944.8073448497</v>
      </c>
      <c r="D195" s="27">
        <v>16789.180406166</v>
      </c>
      <c r="E195" s="28">
        <v>2883.5740496323301</v>
      </c>
      <c r="F195" s="28">
        <v>840.76472333732204</v>
      </c>
      <c r="G195" s="28">
        <v>145.342875804833</v>
      </c>
      <c r="H195" s="28">
        <v>0</v>
      </c>
      <c r="I195" s="26">
        <f t="shared" ref="I195:I197" si="103">G195/3</f>
        <v>48.447625268277669</v>
      </c>
      <c r="J195" s="28">
        <f t="shared" ref="J195:J198" si="104">H195/24</f>
        <v>0</v>
      </c>
      <c r="L195" s="32">
        <f t="shared" ref="L195:L198" si="105">(B195-$B$194)/$B$194</f>
        <v>3.5345747722172359E-3</v>
      </c>
      <c r="M195" s="32">
        <f t="shared" ref="M195:M198" si="106">(C195-$C$194)/$C$194</f>
        <v>-2.8715720427917035E-3</v>
      </c>
      <c r="N195" s="32">
        <f t="shared" ref="N195:N198" si="107">(D195-$D$194)/$D$194</f>
        <v>1.5637536142980156E-3</v>
      </c>
      <c r="O195" s="32">
        <f t="shared" ref="O195:O198" si="108">(E195-$E$194)/$E$194</f>
        <v>1.4218613034882036E-2</v>
      </c>
      <c r="P195" s="32">
        <f t="shared" ref="P195:P198" si="109">(F195-$F$194)/$F$194</f>
        <v>-9.7331529923798885E-3</v>
      </c>
      <c r="R195" s="32">
        <f t="shared" ref="R195:R198" si="110">MIN(L195:P195,0)</f>
        <v>-9.7331529923798885E-3</v>
      </c>
      <c r="S195" s="32">
        <f t="shared" si="101"/>
        <v>1.4218613034882036E-2</v>
      </c>
      <c r="T195" s="32">
        <f t="shared" si="102"/>
        <v>1.5637536142980156E-3</v>
      </c>
    </row>
    <row r="196" spans="1:20" s="22" customFormat="1" x14ac:dyDescent="0.3">
      <c r="A196" s="31" t="s">
        <v>2</v>
      </c>
      <c r="B196" s="34">
        <v>8089.2727072696598</v>
      </c>
      <c r="C196" s="35">
        <v>13470.304848965099</v>
      </c>
      <c r="D196" s="35">
        <v>15320.6187121689</v>
      </c>
      <c r="E196" s="36">
        <v>3499.0199747002698</v>
      </c>
      <c r="F196" s="36">
        <v>3202.5288706968799</v>
      </c>
      <c r="G196" s="36">
        <v>0</v>
      </c>
      <c r="H196" s="36">
        <v>0</v>
      </c>
      <c r="I196" s="34">
        <f t="shared" si="103"/>
        <v>0</v>
      </c>
      <c r="J196" s="36">
        <f t="shared" si="104"/>
        <v>0</v>
      </c>
      <c r="L196" s="32">
        <f t="shared" si="105"/>
        <v>0.21640669853709016</v>
      </c>
      <c r="M196" s="32">
        <f t="shared" si="106"/>
        <v>-0.15761767403910018</v>
      </c>
      <c r="N196" s="32">
        <f t="shared" si="107"/>
        <v>-8.6043748781335319E-2</v>
      </c>
      <c r="O196" s="32">
        <f t="shared" si="108"/>
        <v>0.23068495021806062</v>
      </c>
      <c r="P196" s="32">
        <f t="shared" si="109"/>
        <v>2.7719924245245684</v>
      </c>
      <c r="R196" s="32">
        <f t="shared" si="110"/>
        <v>-0.15761767403910018</v>
      </c>
      <c r="S196" s="32">
        <f t="shared" si="101"/>
        <v>2.7719924245245684</v>
      </c>
      <c r="T196" s="32">
        <f t="shared" si="102"/>
        <v>0.21640669853709016</v>
      </c>
    </row>
    <row r="197" spans="1:20" s="22" customFormat="1" x14ac:dyDescent="0.3">
      <c r="A197" s="25" t="s">
        <v>3</v>
      </c>
      <c r="B197" s="34">
        <v>8410.7318184382802</v>
      </c>
      <c r="C197" s="35">
        <v>13587.4823983938</v>
      </c>
      <c r="D197" s="35">
        <v>16302.4267460764</v>
      </c>
      <c r="E197" s="36">
        <v>3385.7474919042102</v>
      </c>
      <c r="F197" s="36">
        <v>4529.4919854592999</v>
      </c>
      <c r="G197" s="36">
        <v>251.15538727232001</v>
      </c>
      <c r="H197" s="36">
        <v>0</v>
      </c>
      <c r="I197" s="34">
        <f t="shared" si="103"/>
        <v>83.718462424106676</v>
      </c>
      <c r="J197" s="36">
        <f t="shared" si="104"/>
        <v>0</v>
      </c>
      <c r="L197" s="29">
        <f t="shared" si="105"/>
        <v>0.26474540960315213</v>
      </c>
      <c r="M197" s="29">
        <f t="shared" si="106"/>
        <v>-0.15028982973676938</v>
      </c>
      <c r="N197" s="29">
        <f t="shared" si="107"/>
        <v>-2.747368663536379E-2</v>
      </c>
      <c r="O197" s="29">
        <f t="shared" si="108"/>
        <v>0.19084444034418196</v>
      </c>
      <c r="P197" s="29">
        <f t="shared" si="109"/>
        <v>4.3349119230202087</v>
      </c>
      <c r="R197" s="29">
        <f t="shared" si="110"/>
        <v>-0.15028982973676938</v>
      </c>
      <c r="S197" s="29">
        <f t="shared" si="101"/>
        <v>4.3349119230202087</v>
      </c>
      <c r="T197" s="29">
        <f t="shared" si="102"/>
        <v>0.19084444034418196</v>
      </c>
    </row>
    <row r="198" spans="1:20" s="22" customFormat="1" x14ac:dyDescent="0.3">
      <c r="A198" s="40" t="s">
        <v>67</v>
      </c>
      <c r="B198" s="225">
        <v>6555.3864401425099</v>
      </c>
      <c r="C198" s="226">
        <v>15927.0667949444</v>
      </c>
      <c r="D198" s="226">
        <v>16623.421280725499</v>
      </c>
      <c r="E198" s="227">
        <v>3126.2813088586799</v>
      </c>
      <c r="F198" s="227">
        <v>468.597723763175</v>
      </c>
      <c r="G198" s="227">
        <v>418.03035870258998</v>
      </c>
      <c r="H198" s="227">
        <v>0</v>
      </c>
      <c r="I198" s="225">
        <f>G198/3</f>
        <v>139.34345290086333</v>
      </c>
      <c r="J198" s="227">
        <f t="shared" si="104"/>
        <v>0</v>
      </c>
      <c r="L198" s="29">
        <f t="shared" si="105"/>
        <v>-1.4248095490404509E-2</v>
      </c>
      <c r="M198" s="29">
        <f t="shared" si="106"/>
        <v>-3.9809994730254268E-3</v>
      </c>
      <c r="N198" s="29">
        <f t="shared" si="107"/>
        <v>-8.3246583186061089E-3</v>
      </c>
      <c r="O198" s="29">
        <f t="shared" si="108"/>
        <v>9.9584279249499447E-2</v>
      </c>
      <c r="P198" s="29">
        <f t="shared" si="109"/>
        <v>-0.44807771122465195</v>
      </c>
      <c r="R198" s="29">
        <f t="shared" si="110"/>
        <v>-0.44807771122465195</v>
      </c>
      <c r="S198" s="29">
        <f t="shared" si="101"/>
        <v>9.9584279249499447E-2</v>
      </c>
      <c r="T198" s="29">
        <f t="shared" si="102"/>
        <v>-8.3246583186061089E-3</v>
      </c>
    </row>
    <row r="199" spans="1:20" x14ac:dyDescent="0.3">
      <c r="A199" t="s">
        <v>88</v>
      </c>
      <c r="L199" s="1"/>
      <c r="M199" s="1"/>
      <c r="N199" s="1"/>
      <c r="O199" s="1"/>
      <c r="P199" s="1"/>
      <c r="Q199" s="1"/>
      <c r="R199" s="1"/>
      <c r="S199" s="1"/>
      <c r="T199" s="1"/>
    </row>
    <row r="200" spans="1:20" s="22" customFormat="1" x14ac:dyDescent="0.3">
      <c r="A200" s="91" t="s">
        <v>96</v>
      </c>
      <c r="B200" s="26">
        <v>6581.0015713367702</v>
      </c>
      <c r="C200" s="27">
        <v>16147.3960168828</v>
      </c>
      <c r="D200" s="27">
        <v>16784.836350467998</v>
      </c>
      <c r="E200" s="28">
        <v>2848.2462879705399</v>
      </c>
      <c r="F200" s="28">
        <v>693.20748929996603</v>
      </c>
      <c r="G200" s="28">
        <v>858.58168176927097</v>
      </c>
      <c r="H200" s="28">
        <v>0</v>
      </c>
      <c r="I200" s="26">
        <f t="shared" ref="I200:I202" si="111">G200/3</f>
        <v>286.19389392309034</v>
      </c>
      <c r="J200" s="28">
        <f t="shared" ref="J200:J202" si="112">H200/24</f>
        <v>0</v>
      </c>
      <c r="L200" s="32">
        <f>(B200-$B$194)/$B$194</f>
        <v>-1.0396276137027628E-2</v>
      </c>
      <c r="M200" s="32">
        <f>(C200-$C$194)/$C$194</f>
        <v>9.797563412868306E-3</v>
      </c>
      <c r="N200" s="32">
        <f>(D200-$D$194)/$D$194</f>
        <v>1.3046076270881359E-3</v>
      </c>
      <c r="O200" s="32">
        <f>(E200-$E$194)/$E$194</f>
        <v>1.793035325574992E-3</v>
      </c>
      <c r="P200" s="32">
        <f>(F200-$F$194)/$F$194</f>
        <v>-0.18352854764610277</v>
      </c>
      <c r="R200" s="32">
        <f>MIN(L200:P200,0)</f>
        <v>-0.18352854764610277</v>
      </c>
      <c r="S200" s="32">
        <f>MAX(L200:P200,0)</f>
        <v>9.797563412868306E-3</v>
      </c>
      <c r="T200" s="32">
        <f>MEDIAN(L200:P200)</f>
        <v>1.3046076270881359E-3</v>
      </c>
    </row>
    <row r="201" spans="1:20" s="22" customFormat="1" x14ac:dyDescent="0.3">
      <c r="A201" s="31" t="s">
        <v>92</v>
      </c>
      <c r="B201" s="34">
        <v>8480.6010828972703</v>
      </c>
      <c r="C201" s="35">
        <v>12992.512243625</v>
      </c>
      <c r="D201" s="35">
        <v>15208.094676447499</v>
      </c>
      <c r="E201" s="36">
        <v>3474.9846674697201</v>
      </c>
      <c r="F201" s="36">
        <v>2822.23294838121</v>
      </c>
      <c r="G201" s="36">
        <v>0</v>
      </c>
      <c r="H201" s="36">
        <v>0</v>
      </c>
      <c r="I201" s="34">
        <f t="shared" si="111"/>
        <v>0</v>
      </c>
      <c r="J201" s="36">
        <f t="shared" si="112"/>
        <v>0</v>
      </c>
      <c r="L201" s="32">
        <f>(B201-$B$194)/$B$194</f>
        <v>0.27525184749754983</v>
      </c>
      <c r="M201" s="32">
        <f>(C201-$C$194)/$C$194</f>
        <v>-0.18749703094498585</v>
      </c>
      <c r="N201" s="32">
        <f>(D201-$D$194)/$D$194</f>
        <v>-9.2756404960047001E-2</v>
      </c>
      <c r="O201" s="32">
        <f>(E201-$E$194)/$E$194</f>
        <v>0.22223118570788838</v>
      </c>
      <c r="P201" s="32">
        <f>(F201-$F$194)/$F$194</f>
        <v>2.3240734842215747</v>
      </c>
      <c r="R201" s="32">
        <f>MIN(L201:P201,0)</f>
        <v>-0.18749703094498585</v>
      </c>
      <c r="S201" s="32">
        <f>MAX(L201:P201,0)</f>
        <v>2.3240734842215747</v>
      </c>
      <c r="T201" s="32">
        <f>MEDIAN(L201:P201)</f>
        <v>0.22223118570788838</v>
      </c>
    </row>
    <row r="202" spans="1:20" s="22" customFormat="1" x14ac:dyDescent="0.3">
      <c r="A202" s="25" t="s">
        <v>97</v>
      </c>
      <c r="B202" s="39"/>
      <c r="C202" s="38"/>
      <c r="D202" s="38"/>
      <c r="E202" s="37"/>
      <c r="F202" s="37"/>
      <c r="G202" s="37"/>
      <c r="H202" s="37"/>
      <c r="I202" s="39">
        <f t="shared" si="111"/>
        <v>0</v>
      </c>
      <c r="J202" s="37">
        <f t="shared" si="112"/>
        <v>0</v>
      </c>
      <c r="L202" s="32">
        <f>(B202-$B$194)/$B$194</f>
        <v>-1</v>
      </c>
      <c r="M202" s="32">
        <f>(C202-$C$194)/$C$194</f>
        <v>-1</v>
      </c>
      <c r="N202" s="32">
        <f>(D202-$D$194)/$D$194</f>
        <v>-1</v>
      </c>
      <c r="O202" s="32">
        <f>(E202-$E$194)/$E$194</f>
        <v>-1</v>
      </c>
      <c r="P202" s="32">
        <f>(F202-$F$194)/$F$194</f>
        <v>-1</v>
      </c>
      <c r="R202" s="32">
        <f>MIN(L202:P202,0)</f>
        <v>-1</v>
      </c>
      <c r="S202" s="32">
        <f>MAX(L202:P202,0)</f>
        <v>0</v>
      </c>
      <c r="T202" s="32">
        <f>MEDIAN(L202:P202)</f>
        <v>-1</v>
      </c>
    </row>
    <row r="203" spans="1:20" x14ac:dyDescent="0.3">
      <c r="A203" t="s">
        <v>89</v>
      </c>
      <c r="I203" s="223"/>
      <c r="J203" s="223"/>
      <c r="L203" s="221"/>
      <c r="M203" s="221"/>
      <c r="N203" s="221"/>
      <c r="O203" s="221"/>
      <c r="P203" s="221"/>
      <c r="R203" s="221"/>
      <c r="S203" s="221"/>
      <c r="T203" s="221"/>
    </row>
    <row r="204" spans="1:20" s="22" customFormat="1" x14ac:dyDescent="0.3">
      <c r="A204" s="91" t="s">
        <v>98</v>
      </c>
      <c r="B204" s="26">
        <v>6623.42433490643</v>
      </c>
      <c r="C204" s="27">
        <v>15924.873033911101</v>
      </c>
      <c r="D204" s="27">
        <v>16690.713807619701</v>
      </c>
      <c r="E204" s="28">
        <v>2887.9341891638901</v>
      </c>
      <c r="F204" s="28">
        <v>630.08953131812495</v>
      </c>
      <c r="G204" s="28">
        <v>648.23607145243</v>
      </c>
      <c r="H204" s="28">
        <v>0</v>
      </c>
      <c r="I204" s="34">
        <f t="shared" ref="I204:I214" si="113">G204/3</f>
        <v>216.07869048414332</v>
      </c>
      <c r="J204" s="36">
        <f t="shared" ref="J204:J214" si="114">H204/24</f>
        <v>0</v>
      </c>
      <c r="L204" s="32">
        <f t="shared" ref="L204:L214" si="115">(B204-$B$194)/$B$194</f>
        <v>-4.0170458101510794E-3</v>
      </c>
      <c r="M204" s="32">
        <f t="shared" ref="M204:M214" si="116">(C204-$C$194)/$C$194</f>
        <v>-4.118189057266697E-3</v>
      </c>
      <c r="N204" s="32">
        <f t="shared" ref="N204:N214" si="117">(D204-$D$194)/$D$194</f>
        <v>-4.310301798761026E-3</v>
      </c>
      <c r="O204" s="32">
        <f t="shared" ref="O204:O214" si="118">(E204-$E$194)/$E$194</f>
        <v>1.5752173329233128E-2</v>
      </c>
      <c r="P204" s="32">
        <f t="shared" ref="P204:P214" si="119">(F204-$F$194)/$F$194</f>
        <v>-0.25786994126706253</v>
      </c>
      <c r="R204" s="32">
        <f t="shared" ref="R204:R214" si="120">MIN(L204:P204,0)</f>
        <v>-0.25786994126706253</v>
      </c>
      <c r="S204" s="32">
        <f t="shared" ref="S204:S214" si="121">MAX(L204:P204,0)</f>
        <v>1.5752173329233128E-2</v>
      </c>
      <c r="T204" s="32">
        <f t="shared" ref="T204:T214" si="122">MEDIAN(L204:P204)</f>
        <v>-4.118189057266697E-3</v>
      </c>
    </row>
    <row r="205" spans="1:20" s="22" customFormat="1" x14ac:dyDescent="0.3">
      <c r="A205" s="31" t="s">
        <v>93</v>
      </c>
      <c r="B205" s="34">
        <v>7890.3681527815897</v>
      </c>
      <c r="C205" s="35">
        <v>13827.708063828301</v>
      </c>
      <c r="D205" s="35">
        <v>15891.2483331937</v>
      </c>
      <c r="E205" s="36">
        <v>3376.7317304887001</v>
      </c>
      <c r="F205" s="36">
        <v>884.77716527397297</v>
      </c>
      <c r="G205" s="36">
        <v>0</v>
      </c>
      <c r="H205" s="36">
        <v>0</v>
      </c>
      <c r="I205" s="34">
        <f t="shared" si="113"/>
        <v>0</v>
      </c>
      <c r="J205" s="36">
        <f t="shared" si="114"/>
        <v>0</v>
      </c>
      <c r="L205" s="32">
        <f t="shared" si="115"/>
        <v>0.18649686100232765</v>
      </c>
      <c r="M205" s="32">
        <f t="shared" si="116"/>
        <v>-0.13526701792417956</v>
      </c>
      <c r="N205" s="32">
        <f t="shared" si="117"/>
        <v>-5.2002662121309565E-2</v>
      </c>
      <c r="O205" s="32">
        <f t="shared" si="118"/>
        <v>0.18767339188802809</v>
      </c>
      <c r="P205" s="32">
        <f t="shared" si="119"/>
        <v>4.2105442153133811E-2</v>
      </c>
      <c r="R205" s="32">
        <f t="shared" si="120"/>
        <v>-0.13526701792417956</v>
      </c>
      <c r="S205" s="32">
        <f t="shared" si="121"/>
        <v>0.18767339188802809</v>
      </c>
      <c r="T205" s="32">
        <f t="shared" si="122"/>
        <v>4.2105442153133811E-2</v>
      </c>
    </row>
    <row r="206" spans="1:20" s="22" customFormat="1" x14ac:dyDescent="0.3">
      <c r="A206" s="25" t="s">
        <v>99</v>
      </c>
      <c r="B206" s="39"/>
      <c r="C206" s="38"/>
      <c r="D206" s="38"/>
      <c r="E206" s="37"/>
      <c r="F206" s="37"/>
      <c r="G206" s="37"/>
      <c r="H206" s="37"/>
      <c r="I206" s="39">
        <f t="shared" si="113"/>
        <v>0</v>
      </c>
      <c r="J206" s="37">
        <f t="shared" si="114"/>
        <v>0</v>
      </c>
      <c r="L206" s="29">
        <f t="shared" si="115"/>
        <v>-1</v>
      </c>
      <c r="M206" s="29">
        <f t="shared" si="116"/>
        <v>-1</v>
      </c>
      <c r="N206" s="29">
        <f t="shared" si="117"/>
        <v>-1</v>
      </c>
      <c r="O206" s="29">
        <f t="shared" si="118"/>
        <v>-1</v>
      </c>
      <c r="P206" s="29">
        <f t="shared" si="119"/>
        <v>-1</v>
      </c>
      <c r="R206" s="29">
        <f t="shared" si="120"/>
        <v>-1</v>
      </c>
      <c r="S206" s="29">
        <f t="shared" si="121"/>
        <v>0</v>
      </c>
      <c r="T206" s="29">
        <f t="shared" si="122"/>
        <v>-1</v>
      </c>
    </row>
    <row r="207" spans="1:20" x14ac:dyDescent="0.3">
      <c r="A207" t="s">
        <v>90</v>
      </c>
      <c r="I207" s="224"/>
      <c r="J207" s="224"/>
      <c r="L207" s="220"/>
      <c r="M207" s="220"/>
      <c r="N207" s="220"/>
      <c r="O207" s="220"/>
      <c r="P207" s="220"/>
      <c r="R207" s="220"/>
      <c r="S207" s="220"/>
      <c r="T207" s="220"/>
    </row>
    <row r="208" spans="1:20" s="22" customFormat="1" x14ac:dyDescent="0.3">
      <c r="A208" s="91" t="s">
        <v>100</v>
      </c>
      <c r="B208" s="26">
        <v>6626.13388071177</v>
      </c>
      <c r="C208" s="27">
        <v>15889.5425277742</v>
      </c>
      <c r="D208" s="27">
        <v>16712.780609957401</v>
      </c>
      <c r="E208" s="28">
        <v>2891.72736959947</v>
      </c>
      <c r="F208" s="28">
        <v>612.92813944470902</v>
      </c>
      <c r="G208" s="28">
        <v>688.32636136156896</v>
      </c>
      <c r="H208" s="28">
        <v>0</v>
      </c>
      <c r="I208" s="34">
        <f t="shared" si="113"/>
        <v>229.44212045385632</v>
      </c>
      <c r="J208" s="36">
        <f t="shared" si="114"/>
        <v>0</v>
      </c>
      <c r="L208" s="32">
        <f t="shared" si="115"/>
        <v>-3.6096037832990648E-3</v>
      </c>
      <c r="M208" s="32">
        <f t="shared" si="116"/>
        <v>-6.3276263543940205E-3</v>
      </c>
      <c r="N208" s="32">
        <f t="shared" si="117"/>
        <v>-2.9938998753237839E-3</v>
      </c>
      <c r="O208" s="32">
        <f t="shared" si="118"/>
        <v>1.7086321207577155E-2</v>
      </c>
      <c r="P208" s="32">
        <f t="shared" si="119"/>
        <v>-0.27808291755999331</v>
      </c>
      <c r="R208" s="32">
        <f t="shared" si="120"/>
        <v>-0.27808291755999331</v>
      </c>
      <c r="S208" s="32">
        <f t="shared" si="121"/>
        <v>1.7086321207577155E-2</v>
      </c>
      <c r="T208" s="32">
        <f t="shared" si="122"/>
        <v>-3.6096037832990648E-3</v>
      </c>
    </row>
    <row r="209" spans="1:20" s="22" customFormat="1" x14ac:dyDescent="0.3">
      <c r="A209" s="31" t="s">
        <v>94</v>
      </c>
      <c r="B209" s="34">
        <v>6901.4017723622401</v>
      </c>
      <c r="C209" s="35">
        <v>15284.856024901501</v>
      </c>
      <c r="D209" s="35">
        <v>16140.1694303937</v>
      </c>
      <c r="E209" s="36">
        <v>3360.7412850733199</v>
      </c>
      <c r="F209" s="36">
        <v>580.65192234741505</v>
      </c>
      <c r="G209" s="36">
        <v>0</v>
      </c>
      <c r="H209" s="36">
        <v>0</v>
      </c>
      <c r="I209" s="34">
        <f t="shared" si="113"/>
        <v>0</v>
      </c>
      <c r="J209" s="36">
        <f t="shared" si="114"/>
        <v>0</v>
      </c>
      <c r="L209" s="32">
        <f t="shared" si="115"/>
        <v>3.7783203631254057E-2</v>
      </c>
      <c r="M209" s="32">
        <f t="shared" si="116"/>
        <v>-4.4142451518221028E-2</v>
      </c>
      <c r="N209" s="32">
        <f t="shared" si="117"/>
        <v>-3.7153197023307535E-2</v>
      </c>
      <c r="O209" s="32">
        <f t="shared" si="118"/>
        <v>0.18204918835038533</v>
      </c>
      <c r="P209" s="32">
        <f t="shared" si="119"/>
        <v>-0.31609838948821706</v>
      </c>
      <c r="R209" s="32">
        <f t="shared" si="120"/>
        <v>-0.31609838948821706</v>
      </c>
      <c r="S209" s="32">
        <f t="shared" si="121"/>
        <v>0.18204918835038533</v>
      </c>
      <c r="T209" s="32">
        <f t="shared" si="122"/>
        <v>-3.7153197023307535E-2</v>
      </c>
    </row>
    <row r="210" spans="1:20" s="22" customFormat="1" x14ac:dyDescent="0.3">
      <c r="A210" s="25" t="s">
        <v>101</v>
      </c>
      <c r="B210" s="39"/>
      <c r="C210" s="38"/>
      <c r="D210" s="38"/>
      <c r="E210" s="37"/>
      <c r="F210" s="37"/>
      <c r="G210" s="37"/>
      <c r="H210" s="37"/>
      <c r="I210" s="39">
        <f t="shared" si="113"/>
        <v>0</v>
      </c>
      <c r="J210" s="37">
        <f t="shared" si="114"/>
        <v>0</v>
      </c>
      <c r="L210" s="32">
        <f t="shared" si="115"/>
        <v>-1</v>
      </c>
      <c r="M210" s="32">
        <f t="shared" si="116"/>
        <v>-1</v>
      </c>
      <c r="N210" s="32">
        <f t="shared" si="117"/>
        <v>-1</v>
      </c>
      <c r="O210" s="32">
        <f t="shared" si="118"/>
        <v>-1</v>
      </c>
      <c r="P210" s="32">
        <f t="shared" si="119"/>
        <v>-1</v>
      </c>
      <c r="R210" s="32">
        <f t="shared" si="120"/>
        <v>-1</v>
      </c>
      <c r="S210" s="32">
        <f t="shared" si="121"/>
        <v>0</v>
      </c>
      <c r="T210" s="32">
        <f t="shared" si="122"/>
        <v>-1</v>
      </c>
    </row>
    <row r="211" spans="1:20" x14ac:dyDescent="0.3">
      <c r="A211" t="s">
        <v>91</v>
      </c>
      <c r="I211" s="224"/>
      <c r="J211" s="224"/>
      <c r="L211" s="220"/>
      <c r="M211" s="220"/>
      <c r="N211" s="220"/>
      <c r="O211" s="220"/>
      <c r="P211" s="220"/>
      <c r="R211" s="220"/>
      <c r="S211" s="220"/>
      <c r="T211" s="220"/>
    </row>
    <row r="212" spans="1:20" s="22" customFormat="1" x14ac:dyDescent="0.3">
      <c r="A212" s="91" t="s">
        <v>102</v>
      </c>
      <c r="B212" s="26">
        <v>6568.6395458218303</v>
      </c>
      <c r="C212" s="27">
        <v>15954.4010377165</v>
      </c>
      <c r="D212" s="27">
        <v>16623.293292574101</v>
      </c>
      <c r="E212" s="28">
        <v>2908.7640794535901</v>
      </c>
      <c r="F212" s="28">
        <v>650.358028543616</v>
      </c>
      <c r="G212" s="28">
        <v>525.23096366597304</v>
      </c>
      <c r="H212" s="28">
        <v>0</v>
      </c>
      <c r="I212" s="34">
        <f t="shared" si="113"/>
        <v>175.07698788865767</v>
      </c>
      <c r="J212" s="36">
        <f t="shared" si="114"/>
        <v>0</v>
      </c>
      <c r="L212" s="32">
        <f t="shared" si="115"/>
        <v>-1.2255188697899218E-2</v>
      </c>
      <c r="M212" s="32">
        <f t="shared" si="116"/>
        <v>-2.2716184855186353E-3</v>
      </c>
      <c r="N212" s="32">
        <f t="shared" si="117"/>
        <v>-8.3322934913918848E-3</v>
      </c>
      <c r="O212" s="32">
        <f t="shared" si="118"/>
        <v>2.3078519757542097E-2</v>
      </c>
      <c r="P212" s="32">
        <f t="shared" si="119"/>
        <v>-0.23399736397647497</v>
      </c>
      <c r="R212" s="32">
        <f t="shared" si="120"/>
        <v>-0.23399736397647497</v>
      </c>
      <c r="S212" s="32">
        <f t="shared" si="121"/>
        <v>2.3078519757542097E-2</v>
      </c>
      <c r="T212" s="32">
        <f t="shared" si="122"/>
        <v>-8.3322934913918848E-3</v>
      </c>
    </row>
    <row r="213" spans="1:20" s="22" customFormat="1" x14ac:dyDescent="0.3">
      <c r="A213" s="31" t="s">
        <v>95</v>
      </c>
      <c r="B213" s="34">
        <v>6436.3569583049202</v>
      </c>
      <c r="C213" s="35">
        <v>15958.961934750499</v>
      </c>
      <c r="D213" s="35">
        <v>16568.557318113999</v>
      </c>
      <c r="E213" s="36">
        <v>3296.3994974511202</v>
      </c>
      <c r="F213" s="36">
        <v>314.74949244728901</v>
      </c>
      <c r="G213" s="36">
        <v>369.85068234908101</v>
      </c>
      <c r="H213" s="36">
        <v>0</v>
      </c>
      <c r="I213" s="34">
        <f t="shared" si="113"/>
        <v>123.283560783027</v>
      </c>
      <c r="J213" s="36">
        <f t="shared" si="114"/>
        <v>0</v>
      </c>
      <c r="L213" s="32">
        <f t="shared" si="115"/>
        <v>-3.2146893598734419E-2</v>
      </c>
      <c r="M213" s="32">
        <f t="shared" si="116"/>
        <v>-1.9863970970610302E-3</v>
      </c>
      <c r="N213" s="32">
        <f t="shared" si="117"/>
        <v>-1.1597584989353395E-2</v>
      </c>
      <c r="O213" s="32">
        <f t="shared" si="118"/>
        <v>0.1594187174558741</v>
      </c>
      <c r="P213" s="32">
        <f t="shared" si="119"/>
        <v>-0.62928274839383991</v>
      </c>
      <c r="R213" s="32">
        <f t="shared" si="120"/>
        <v>-0.62928274839383991</v>
      </c>
      <c r="S213" s="32">
        <f t="shared" si="121"/>
        <v>0.1594187174558741</v>
      </c>
      <c r="T213" s="32">
        <f t="shared" si="122"/>
        <v>-1.1597584989353395E-2</v>
      </c>
    </row>
    <row r="214" spans="1:20" s="22" customFormat="1" x14ac:dyDescent="0.3">
      <c r="A214" s="25" t="s">
        <v>103</v>
      </c>
      <c r="B214" s="39"/>
      <c r="C214" s="38"/>
      <c r="D214" s="38"/>
      <c r="E214" s="37"/>
      <c r="F214" s="37"/>
      <c r="G214" s="37"/>
      <c r="H214" s="37"/>
      <c r="I214" s="39">
        <f t="shared" si="113"/>
        <v>0</v>
      </c>
      <c r="J214" s="37">
        <f t="shared" si="114"/>
        <v>0</v>
      </c>
      <c r="L214" s="29">
        <f t="shared" si="115"/>
        <v>-1</v>
      </c>
      <c r="M214" s="29">
        <f t="shared" si="116"/>
        <v>-1</v>
      </c>
      <c r="N214" s="29">
        <f t="shared" si="117"/>
        <v>-1</v>
      </c>
      <c r="O214" s="29">
        <f t="shared" si="118"/>
        <v>-1</v>
      </c>
      <c r="P214" s="29">
        <f t="shared" si="119"/>
        <v>-1</v>
      </c>
      <c r="R214" s="29">
        <f t="shared" si="120"/>
        <v>-1</v>
      </c>
      <c r="S214" s="29">
        <f t="shared" si="121"/>
        <v>0</v>
      </c>
      <c r="T214" s="29">
        <f t="shared" si="122"/>
        <v>-1</v>
      </c>
    </row>
    <row r="218" spans="1:20" s="127" customFormat="1" x14ac:dyDescent="0.3">
      <c r="A218" s="127" t="s">
        <v>66</v>
      </c>
    </row>
    <row r="219" spans="1:20" s="127" customFormat="1" x14ac:dyDescent="0.3">
      <c r="A219" s="128" t="s">
        <v>0</v>
      </c>
      <c r="B219" s="129" t="s">
        <v>4</v>
      </c>
      <c r="C219" s="129" t="s">
        <v>5</v>
      </c>
      <c r="D219" s="129" t="s">
        <v>6</v>
      </c>
      <c r="E219" s="129" t="s">
        <v>7</v>
      </c>
      <c r="F219" s="129" t="s">
        <v>8</v>
      </c>
      <c r="G219" s="127" t="s">
        <v>32</v>
      </c>
      <c r="H219" s="127" t="s">
        <v>33</v>
      </c>
      <c r="I219" s="214" t="s">
        <v>32</v>
      </c>
      <c r="J219" s="127" t="s">
        <v>33</v>
      </c>
      <c r="L219" s="129" t="s">
        <v>16</v>
      </c>
      <c r="M219" s="129" t="s">
        <v>17</v>
      </c>
      <c r="N219" s="129" t="s">
        <v>18</v>
      </c>
      <c r="O219" s="129" t="s">
        <v>19</v>
      </c>
      <c r="P219" s="129" t="s">
        <v>20</v>
      </c>
      <c r="R219" s="129" t="s">
        <v>28</v>
      </c>
      <c r="S219" s="129" t="s">
        <v>29</v>
      </c>
      <c r="T219" s="129" t="s">
        <v>30</v>
      </c>
    </row>
    <row r="220" spans="1:20" s="127" customFormat="1" x14ac:dyDescent="0.3">
      <c r="A220" s="130" t="s">
        <v>68</v>
      </c>
      <c r="B220" s="148">
        <v>6469.3785917445603</v>
      </c>
      <c r="C220" s="149">
        <v>16462.176555189199</v>
      </c>
      <c r="D220" s="149">
        <v>17282.111025691302</v>
      </c>
      <c r="E220" s="150">
        <v>2199.8385729441202</v>
      </c>
      <c r="F220" s="150">
        <v>1299.4144939687801</v>
      </c>
      <c r="G220" s="150">
        <v>561.38982150735706</v>
      </c>
      <c r="H220" s="150">
        <v>0</v>
      </c>
      <c r="I220" s="148">
        <f>G220/3</f>
        <v>187.12994050245234</v>
      </c>
      <c r="J220" s="150">
        <f>H220/1000</f>
        <v>0</v>
      </c>
      <c r="L220" s="134">
        <f>(B220-$B$220)/$B$220</f>
        <v>0</v>
      </c>
      <c r="M220" s="134">
        <f>(C220-$C$220)/$C$220</f>
        <v>0</v>
      </c>
      <c r="N220" s="134">
        <f>(D220-$D$220)/$D$220</f>
        <v>0</v>
      </c>
      <c r="O220" s="134">
        <f>(E220-$E$220)/$E$220</f>
        <v>0</v>
      </c>
      <c r="P220" s="134">
        <f>(F220-$F$220)/$F$220</f>
        <v>0</v>
      </c>
      <c r="R220" s="134">
        <f>MIN(L220:P220,0)</f>
        <v>0</v>
      </c>
      <c r="S220" s="134">
        <f>MAX(L220:P220,0)</f>
        <v>0</v>
      </c>
      <c r="T220" s="134">
        <f>MEDIAN(L220:P220)</f>
        <v>0</v>
      </c>
    </row>
    <row r="221" spans="1:20" s="127" customFormat="1" x14ac:dyDescent="0.3">
      <c r="A221" s="140" t="s">
        <v>1</v>
      </c>
      <c r="B221" s="148">
        <v>6488.3403728691901</v>
      </c>
      <c r="C221" s="149">
        <v>16468.690210778699</v>
      </c>
      <c r="D221" s="149">
        <v>17383.386339057601</v>
      </c>
      <c r="E221" s="150">
        <v>2222.8408658251001</v>
      </c>
      <c r="F221" s="150">
        <v>1226.7859295974799</v>
      </c>
      <c r="G221" s="150">
        <v>709.544635313036</v>
      </c>
      <c r="H221" s="150">
        <v>0</v>
      </c>
      <c r="I221" s="148">
        <f t="shared" ref="I221:I224" si="123">G221/3</f>
        <v>236.51487843767868</v>
      </c>
      <c r="J221" s="150">
        <f t="shared" ref="J221:J224" si="124">H221/1000</f>
        <v>0</v>
      </c>
      <c r="L221" s="139">
        <f t="shared" ref="L221:L224" si="125">(B221-$B$220)/$B$220</f>
        <v>2.9310050193733579E-3</v>
      </c>
      <c r="M221" s="139">
        <f t="shared" ref="M221:M224" si="126">(C221-$C$220)/$C$220</f>
        <v>3.9567402084794961E-4</v>
      </c>
      <c r="N221" s="139">
        <f t="shared" ref="N221:N224" si="127">(D221-$D$220)/$D$220</f>
        <v>5.8601239869217874E-3</v>
      </c>
      <c r="O221" s="139">
        <f t="shared" ref="O221:O224" si="128">(E221-$E$220)/$E$220</f>
        <v>1.0456354917986153E-2</v>
      </c>
      <c r="P221" s="139">
        <f t="shared" ref="P221:P224" si="129">(F221-$F$220)/$F$220</f>
        <v>-5.5893300181277764E-2</v>
      </c>
      <c r="R221" s="139">
        <f>MIN(L221:P221,0)</f>
        <v>-5.5893300181277764E-2</v>
      </c>
      <c r="S221" s="139">
        <f>MAX(L221:P221,0)</f>
        <v>1.0456354917986153E-2</v>
      </c>
      <c r="T221" s="139">
        <f>MEDIAN(L221:P221)</f>
        <v>2.9310050193733579E-3</v>
      </c>
    </row>
    <row r="222" spans="1:20" s="127" customFormat="1" x14ac:dyDescent="0.3">
      <c r="A222" s="140" t="s">
        <v>2</v>
      </c>
      <c r="B222" s="151">
        <v>6233.8050898294296</v>
      </c>
      <c r="C222" s="152">
        <v>15713.379550978399</v>
      </c>
      <c r="D222" s="152">
        <v>16107.319885292</v>
      </c>
      <c r="E222" s="153">
        <v>3028.2785259380698</v>
      </c>
      <c r="F222" s="153">
        <v>259.183304319012</v>
      </c>
      <c r="G222" s="153">
        <v>1236.1553799804501</v>
      </c>
      <c r="H222" s="153">
        <v>0</v>
      </c>
      <c r="I222" s="151">
        <f t="shared" si="123"/>
        <v>412.05179332681672</v>
      </c>
      <c r="J222" s="153">
        <f t="shared" si="124"/>
        <v>0</v>
      </c>
      <c r="L222" s="139">
        <f t="shared" si="125"/>
        <v>-3.641362127357041E-2</v>
      </c>
      <c r="M222" s="139">
        <f t="shared" si="126"/>
        <v>-4.5485905323665338E-2</v>
      </c>
      <c r="N222" s="139">
        <f t="shared" si="127"/>
        <v>-6.7977293899621233E-2</v>
      </c>
      <c r="O222" s="139">
        <f t="shared" si="128"/>
        <v>0.37659124773197322</v>
      </c>
      <c r="P222" s="139">
        <f t="shared" si="129"/>
        <v>-0.80053839208196553</v>
      </c>
      <c r="R222" s="139">
        <f>MIN(L222:P222,0)</f>
        <v>-0.80053839208196553</v>
      </c>
      <c r="S222" s="139">
        <f>MAX(L222:P222,0)</f>
        <v>0.37659124773197322</v>
      </c>
      <c r="T222" s="139">
        <f>MEDIAN(L222:P222)</f>
        <v>-4.5485905323665338E-2</v>
      </c>
    </row>
    <row r="223" spans="1:20" s="127" customFormat="1" x14ac:dyDescent="0.3">
      <c r="A223" s="130" t="s">
        <v>3</v>
      </c>
      <c r="B223" s="154">
        <v>6712.4894426176297</v>
      </c>
      <c r="C223" s="155">
        <v>16441.607404796599</v>
      </c>
      <c r="D223" s="155">
        <v>18085.569955284001</v>
      </c>
      <c r="E223" s="156">
        <v>2485.2809727193198</v>
      </c>
      <c r="F223" s="156">
        <v>633.83549590216103</v>
      </c>
      <c r="G223" s="156">
        <v>1844.4862584837299</v>
      </c>
      <c r="H223" s="156">
        <v>0</v>
      </c>
      <c r="I223" s="154">
        <f t="shared" si="123"/>
        <v>614.82875282790997</v>
      </c>
      <c r="J223" s="156">
        <f t="shared" si="124"/>
        <v>0</v>
      </c>
      <c r="L223" s="134">
        <f t="shared" si="125"/>
        <v>3.7578702100275627E-2</v>
      </c>
      <c r="M223" s="134">
        <f t="shared" si="126"/>
        <v>-1.2494793943948631E-3</v>
      </c>
      <c r="N223" s="134">
        <f t="shared" si="127"/>
        <v>4.6490786247021042E-2</v>
      </c>
      <c r="O223" s="134">
        <f t="shared" si="128"/>
        <v>0.12975606632498593</v>
      </c>
      <c r="P223" s="134">
        <f t="shared" si="129"/>
        <v>-0.512214540591857</v>
      </c>
      <c r="R223" s="134">
        <f>MIN(L223:P223,0)</f>
        <v>-0.512214540591857</v>
      </c>
      <c r="S223" s="134">
        <f>MAX(L223:P223,0)</f>
        <v>0.12975606632498593</v>
      </c>
      <c r="T223" s="134">
        <f>MEDIAN(L223:P223)</f>
        <v>3.7578702100275627E-2</v>
      </c>
    </row>
    <row r="224" spans="1:20" s="127" customFormat="1" x14ac:dyDescent="0.3">
      <c r="A224" s="147" t="s">
        <v>67</v>
      </c>
      <c r="B224" s="154">
        <v>6478.9442886973302</v>
      </c>
      <c r="C224" s="155">
        <v>16251.688812259201</v>
      </c>
      <c r="D224" s="155">
        <v>17207.3671794529</v>
      </c>
      <c r="E224" s="156">
        <v>2349.8004932066701</v>
      </c>
      <c r="F224" s="156">
        <v>1009.39417831995</v>
      </c>
      <c r="G224" s="156">
        <v>990.92931852344498</v>
      </c>
      <c r="H224" s="156">
        <v>0</v>
      </c>
      <c r="I224" s="154">
        <f t="shared" si="123"/>
        <v>330.30977284114834</v>
      </c>
      <c r="J224" s="156">
        <f t="shared" si="124"/>
        <v>0</v>
      </c>
      <c r="L224" s="134">
        <f t="shared" si="125"/>
        <v>1.4786114024887224E-3</v>
      </c>
      <c r="M224" s="134">
        <f t="shared" si="126"/>
        <v>-1.2786142963801943E-2</v>
      </c>
      <c r="N224" s="134">
        <f t="shared" si="127"/>
        <v>-4.3249257065464189E-3</v>
      </c>
      <c r="O224" s="134">
        <f t="shared" si="128"/>
        <v>6.8169511211838923E-2</v>
      </c>
      <c r="P224" s="134">
        <f t="shared" si="129"/>
        <v>-0.22319307426148977</v>
      </c>
      <c r="R224" s="134">
        <f>MIN(L224:P224,0)</f>
        <v>-0.22319307426148977</v>
      </c>
      <c r="S224" s="134">
        <f>MAX(L224:P224,0)</f>
        <v>6.8169511211838923E-2</v>
      </c>
      <c r="T224" s="134">
        <f>MEDIAN(L224:P224)</f>
        <v>-4.3249257065464189E-3</v>
      </c>
    </row>
    <row r="225" spans="1:20" x14ac:dyDescent="0.3">
      <c r="A225" t="s">
        <v>88</v>
      </c>
      <c r="I225" s="222"/>
      <c r="J225" s="222"/>
      <c r="L225" s="222"/>
      <c r="M225" s="222"/>
      <c r="N225" s="222"/>
      <c r="O225" s="222"/>
      <c r="P225" s="222"/>
      <c r="R225" s="222"/>
      <c r="S225" s="222"/>
      <c r="T225" s="222"/>
    </row>
    <row r="226" spans="1:20" s="127" customFormat="1" x14ac:dyDescent="0.3">
      <c r="A226" s="135" t="s">
        <v>96</v>
      </c>
      <c r="B226" s="148">
        <v>6465.6699326897296</v>
      </c>
      <c r="C226" s="149">
        <v>16584.823865882299</v>
      </c>
      <c r="D226" s="149">
        <v>17305.7274603531</v>
      </c>
      <c r="E226" s="150">
        <v>2148.35601855912</v>
      </c>
      <c r="F226" s="150">
        <v>1051.5317368316801</v>
      </c>
      <c r="G226" s="150">
        <v>1505.35420784639</v>
      </c>
      <c r="H226" s="150">
        <v>0</v>
      </c>
      <c r="I226" s="151">
        <f t="shared" ref="I226:I228" si="130">G226/3</f>
        <v>501.78473594879665</v>
      </c>
      <c r="J226" s="153">
        <f t="shared" ref="J226:J228" si="131">H226/1000</f>
        <v>0</v>
      </c>
      <c r="L226" s="139">
        <f>(B226-$B$220)/$B$220</f>
        <v>-5.7326356809031824E-4</v>
      </c>
      <c r="M226" s="139">
        <f>(C226-$C$220)/$C$220</f>
        <v>7.4502487737224468E-3</v>
      </c>
      <c r="N226" s="139">
        <f>(D226-$D$220)/$D$220</f>
        <v>1.3665248780482342E-3</v>
      </c>
      <c r="O226" s="139">
        <f>(E226-$E$220)/$E$220</f>
        <v>-2.3402878292155455E-2</v>
      </c>
      <c r="P226" s="139">
        <f>(F226-$F$220)/$F$220</f>
        <v>-0.19076496244088817</v>
      </c>
      <c r="R226" s="139">
        <f t="shared" ref="R226:R228" si="132">MIN(L226:P226,0)</f>
        <v>-0.19076496244088817</v>
      </c>
      <c r="S226" s="139">
        <f t="shared" ref="S226:S228" si="133">MAX(L226:P226,0)</f>
        <v>7.4502487737224468E-3</v>
      </c>
      <c r="T226" s="139">
        <f t="shared" ref="T226:T228" si="134">MEDIAN(L226:P226)</f>
        <v>-5.7326356809031824E-4</v>
      </c>
    </row>
    <row r="227" spans="1:20" s="127" customFormat="1" x14ac:dyDescent="0.3">
      <c r="A227" s="140" t="s">
        <v>92</v>
      </c>
      <c r="B227" s="151">
        <v>6269.3676472983898</v>
      </c>
      <c r="C227" s="152">
        <v>15751.416900587999</v>
      </c>
      <c r="D227" s="152">
        <v>16150.169609819201</v>
      </c>
      <c r="E227" s="153">
        <v>2965.56098169095</v>
      </c>
      <c r="F227" s="153">
        <v>356.26056240616498</v>
      </c>
      <c r="G227" s="153">
        <v>1130.5431824310399</v>
      </c>
      <c r="H227" s="153">
        <v>0</v>
      </c>
      <c r="I227" s="153">
        <f t="shared" si="130"/>
        <v>376.84772747701328</v>
      </c>
      <c r="J227" s="153">
        <f t="shared" si="131"/>
        <v>0</v>
      </c>
      <c r="L227" s="139">
        <f>(B227-$B$220)/$B$220</f>
        <v>-3.0916562017471089E-2</v>
      </c>
      <c r="M227" s="139">
        <f>(C227-$C$220)/$C$220</f>
        <v>-4.3175314771919021E-2</v>
      </c>
      <c r="N227" s="139">
        <f>(D227-$D$220)/$D$220</f>
        <v>-6.549786737218477E-2</v>
      </c>
      <c r="O227" s="139">
        <f>(E227-$E$220)/$E$220</f>
        <v>0.34808118112141156</v>
      </c>
      <c r="P227" s="139">
        <f>(F227-$F$220)/$F$220</f>
        <v>-0.72582993028033393</v>
      </c>
      <c r="R227" s="139">
        <f t="shared" si="132"/>
        <v>-0.72582993028033393</v>
      </c>
      <c r="S227" s="139">
        <f t="shared" si="133"/>
        <v>0.34808118112141156</v>
      </c>
      <c r="T227" s="139">
        <f t="shared" si="134"/>
        <v>-4.3175314771919021E-2</v>
      </c>
    </row>
    <row r="228" spans="1:20" s="127" customFormat="1" x14ac:dyDescent="0.3">
      <c r="A228" s="130" t="s">
        <v>97</v>
      </c>
      <c r="B228" s="154"/>
      <c r="C228" s="155"/>
      <c r="D228" s="155"/>
      <c r="E228" s="156"/>
      <c r="F228" s="156"/>
      <c r="G228" s="156"/>
      <c r="H228" s="156"/>
      <c r="I228" s="154">
        <f t="shared" si="130"/>
        <v>0</v>
      </c>
      <c r="J228" s="156">
        <f t="shared" si="131"/>
        <v>0</v>
      </c>
      <c r="L228" s="134">
        <f>(B228-$B$220)/$B$220</f>
        <v>-1</v>
      </c>
      <c r="M228" s="134">
        <f>(C228-$C$220)/$C$220</f>
        <v>-1</v>
      </c>
      <c r="N228" s="134">
        <f>(D228-$D$220)/$D$220</f>
        <v>-1</v>
      </c>
      <c r="O228" s="134">
        <f>(E228-$E$220)/$E$220</f>
        <v>-1</v>
      </c>
      <c r="P228" s="134">
        <f>(F228-$F$220)/$F$220</f>
        <v>-1</v>
      </c>
      <c r="R228" s="134">
        <f t="shared" si="132"/>
        <v>-1</v>
      </c>
      <c r="S228" s="134">
        <f t="shared" si="133"/>
        <v>0</v>
      </c>
      <c r="T228" s="134">
        <f t="shared" si="134"/>
        <v>-1</v>
      </c>
    </row>
    <row r="229" spans="1:20" x14ac:dyDescent="0.3">
      <c r="A229" t="s">
        <v>89</v>
      </c>
      <c r="I229" s="222"/>
      <c r="J229" s="222"/>
      <c r="L229" s="220"/>
      <c r="M229" s="220"/>
      <c r="N229" s="220"/>
      <c r="O229" s="220"/>
      <c r="P229" s="220"/>
      <c r="R229" s="220"/>
      <c r="S229" s="220"/>
      <c r="T229" s="220"/>
    </row>
    <row r="230" spans="1:20" s="127" customFormat="1" x14ac:dyDescent="0.3">
      <c r="A230" s="135" t="s">
        <v>98</v>
      </c>
      <c r="B230" s="148">
        <v>6417.0335282629103</v>
      </c>
      <c r="C230" s="149">
        <v>16486.666131125701</v>
      </c>
      <c r="D230" s="149">
        <v>17212.908783426399</v>
      </c>
      <c r="E230" s="150">
        <v>2240.69276593316</v>
      </c>
      <c r="F230" s="150">
        <v>996.07361866862698</v>
      </c>
      <c r="G230" s="150">
        <v>1348.9155221942499</v>
      </c>
      <c r="H230" s="150">
        <v>0</v>
      </c>
      <c r="I230" s="151">
        <f t="shared" ref="I230:I240" si="135">G230/3</f>
        <v>449.63850739808328</v>
      </c>
      <c r="J230" s="153">
        <f t="shared" ref="J230:J240" si="136">H230/1000</f>
        <v>0</v>
      </c>
      <c r="L230" s="139">
        <f t="shared" ref="L230:L240" si="137">(B230-$B$220)/$B$220</f>
        <v>-8.0912042384482501E-3</v>
      </c>
      <c r="M230" s="139">
        <f t="shared" ref="M230:M240" si="138">(C230-$C$220)/$C$220</f>
        <v>1.4876268550760422E-3</v>
      </c>
      <c r="N230" s="139">
        <f t="shared" ref="N230:N240" si="139">(D230-$D$220)/$D$220</f>
        <v>-4.0042702053023236E-3</v>
      </c>
      <c r="O230" s="139">
        <f t="shared" ref="O230:O240" si="140">(E230-$E$220)/$E$220</f>
        <v>1.8571450419820223E-2</v>
      </c>
      <c r="P230" s="139">
        <f t="shared" ref="P230:P240" si="141">(F230-$F$220)/$F$220</f>
        <v>-0.23344427563961068</v>
      </c>
      <c r="R230" s="139">
        <f t="shared" ref="R230:R240" si="142">MIN(L230:P230,0)</f>
        <v>-0.23344427563961068</v>
      </c>
      <c r="S230" s="139">
        <f t="shared" ref="S230:S240" si="143">MAX(L230:P230,0)</f>
        <v>1.8571450419820223E-2</v>
      </c>
      <c r="T230" s="139">
        <f t="shared" ref="T230:T240" si="144">MEDIAN(L230:P230)</f>
        <v>-4.0042702053023236E-3</v>
      </c>
    </row>
    <row r="231" spans="1:20" s="127" customFormat="1" x14ac:dyDescent="0.3">
      <c r="A231" s="140" t="s">
        <v>93</v>
      </c>
      <c r="B231" s="151">
        <v>6385.0650241641997</v>
      </c>
      <c r="C231" s="152">
        <v>16077.0704780548</v>
      </c>
      <c r="D231" s="152">
        <v>17056.582702789401</v>
      </c>
      <c r="E231" s="153">
        <v>2689.75305632961</v>
      </c>
      <c r="F231" s="153">
        <v>629.09496491578102</v>
      </c>
      <c r="G231" s="153">
        <v>1122.03348007265</v>
      </c>
      <c r="H231" s="153">
        <v>0</v>
      </c>
      <c r="I231" s="151">
        <f t="shared" si="135"/>
        <v>374.01116002421668</v>
      </c>
      <c r="J231" s="153">
        <f t="shared" si="136"/>
        <v>0</v>
      </c>
      <c r="L231" s="139">
        <f t="shared" si="137"/>
        <v>-1.3032715025822006E-2</v>
      </c>
      <c r="M231" s="139">
        <f t="shared" si="138"/>
        <v>-2.3393387614531767E-2</v>
      </c>
      <c r="N231" s="139">
        <f t="shared" si="139"/>
        <v>-1.304981333395173E-2</v>
      </c>
      <c r="O231" s="139">
        <f t="shared" si="140"/>
        <v>0.2227047427074707</v>
      </c>
      <c r="P231" s="139">
        <f t="shared" si="141"/>
        <v>-0.51586274600158821</v>
      </c>
      <c r="R231" s="139">
        <f t="shared" si="142"/>
        <v>-0.51586274600158821</v>
      </c>
      <c r="S231" s="139">
        <f t="shared" si="143"/>
        <v>0.2227047427074707</v>
      </c>
      <c r="T231" s="139">
        <f t="shared" si="144"/>
        <v>-1.304981333395173E-2</v>
      </c>
    </row>
    <row r="232" spans="1:20" s="127" customFormat="1" x14ac:dyDescent="0.3">
      <c r="A232" s="130" t="s">
        <v>99</v>
      </c>
      <c r="B232" s="154"/>
      <c r="C232" s="155"/>
      <c r="D232" s="155"/>
      <c r="E232" s="156"/>
      <c r="F232" s="156"/>
      <c r="G232" s="156"/>
      <c r="H232" s="156"/>
      <c r="I232" s="154">
        <f t="shared" si="135"/>
        <v>0</v>
      </c>
      <c r="J232" s="156">
        <f t="shared" si="136"/>
        <v>0</v>
      </c>
      <c r="L232" s="134">
        <f t="shared" si="137"/>
        <v>-1</v>
      </c>
      <c r="M232" s="134">
        <f t="shared" si="138"/>
        <v>-1</v>
      </c>
      <c r="N232" s="134">
        <f t="shared" si="139"/>
        <v>-1</v>
      </c>
      <c r="O232" s="134">
        <f t="shared" si="140"/>
        <v>-1</v>
      </c>
      <c r="P232" s="134">
        <f t="shared" si="141"/>
        <v>-1</v>
      </c>
      <c r="R232" s="134">
        <f t="shared" si="142"/>
        <v>-1</v>
      </c>
      <c r="S232" s="134">
        <f t="shared" si="143"/>
        <v>0</v>
      </c>
      <c r="T232" s="134">
        <f t="shared" si="144"/>
        <v>-1</v>
      </c>
    </row>
    <row r="233" spans="1:20" x14ac:dyDescent="0.3">
      <c r="A233" t="s">
        <v>90</v>
      </c>
      <c r="I233" s="222"/>
      <c r="J233" s="222"/>
      <c r="L233" s="221"/>
      <c r="M233" s="221"/>
      <c r="N233" s="221"/>
      <c r="O233" s="221"/>
      <c r="P233" s="221"/>
      <c r="R233" s="221"/>
      <c r="S233" s="221"/>
      <c r="T233" s="221"/>
    </row>
    <row r="234" spans="1:20" s="127" customFormat="1" x14ac:dyDescent="0.3">
      <c r="A234" s="135" t="s">
        <v>100</v>
      </c>
      <c r="B234" s="148">
        <v>6434.0885465568599</v>
      </c>
      <c r="C234" s="149">
        <v>16481.7189023274</v>
      </c>
      <c r="D234" s="149">
        <v>17180.985357371501</v>
      </c>
      <c r="E234" s="150">
        <v>2251.8074434246801</v>
      </c>
      <c r="F234" s="150">
        <v>1013.50235364098</v>
      </c>
      <c r="G234" s="150">
        <v>1263.1258998686101</v>
      </c>
      <c r="H234" s="150">
        <v>0</v>
      </c>
      <c r="I234" s="151">
        <f t="shared" si="135"/>
        <v>421.04196662287001</v>
      </c>
      <c r="J234" s="153">
        <f t="shared" si="136"/>
        <v>0</v>
      </c>
      <c r="L234" s="139">
        <f t="shared" si="137"/>
        <v>-5.454935846965772E-3</v>
      </c>
      <c r="M234" s="139">
        <f t="shared" si="138"/>
        <v>1.1871059135276829E-3</v>
      </c>
      <c r="N234" s="139">
        <f t="shared" si="139"/>
        <v>-5.8514650304855118E-3</v>
      </c>
      <c r="O234" s="139">
        <f t="shared" si="140"/>
        <v>2.3623947284008268E-2</v>
      </c>
      <c r="P234" s="139">
        <f t="shared" si="141"/>
        <v>-0.22003151546704963</v>
      </c>
      <c r="R234" s="139">
        <f t="shared" si="142"/>
        <v>-0.22003151546704963</v>
      </c>
      <c r="S234" s="139">
        <f t="shared" si="143"/>
        <v>2.3623947284008268E-2</v>
      </c>
      <c r="T234" s="139">
        <f t="shared" si="144"/>
        <v>-5.454935846965772E-3</v>
      </c>
    </row>
    <row r="235" spans="1:20" s="127" customFormat="1" x14ac:dyDescent="0.3">
      <c r="A235" s="140" t="s">
        <v>94</v>
      </c>
      <c r="B235" s="151">
        <v>6422.9441890367498</v>
      </c>
      <c r="C235" s="152">
        <v>16194.977386836399</v>
      </c>
      <c r="D235" s="152">
        <v>17024.505894593301</v>
      </c>
      <c r="E235" s="153">
        <v>2684.5174555988101</v>
      </c>
      <c r="F235" s="153">
        <v>657.07862633674597</v>
      </c>
      <c r="G235" s="153">
        <v>1047.56887986071</v>
      </c>
      <c r="H235" s="153">
        <v>0</v>
      </c>
      <c r="I235" s="151">
        <f t="shared" si="135"/>
        <v>349.18962662023665</v>
      </c>
      <c r="J235" s="153">
        <f t="shared" si="136"/>
        <v>0</v>
      </c>
      <c r="L235" s="139">
        <f t="shared" si="137"/>
        <v>-7.1775676827855548E-3</v>
      </c>
      <c r="M235" s="139">
        <f t="shared" si="138"/>
        <v>-1.6231096019230402E-2</v>
      </c>
      <c r="N235" s="139">
        <f t="shared" si="139"/>
        <v>-1.4905883356208544E-2</v>
      </c>
      <c r="O235" s="139">
        <f t="shared" si="140"/>
        <v>0.22032474955924941</v>
      </c>
      <c r="P235" s="139">
        <f t="shared" si="141"/>
        <v>-0.49432715320125326</v>
      </c>
      <c r="R235" s="139">
        <f t="shared" si="142"/>
        <v>-0.49432715320125326</v>
      </c>
      <c r="S235" s="139">
        <f t="shared" si="143"/>
        <v>0.22032474955924941</v>
      </c>
      <c r="T235" s="139">
        <f t="shared" si="144"/>
        <v>-1.4905883356208544E-2</v>
      </c>
    </row>
    <row r="236" spans="1:20" s="127" customFormat="1" x14ac:dyDescent="0.3">
      <c r="A236" s="130" t="s">
        <v>101</v>
      </c>
      <c r="B236" s="154"/>
      <c r="C236" s="155"/>
      <c r="D236" s="155"/>
      <c r="E236" s="156"/>
      <c r="F236" s="156"/>
      <c r="G236" s="156"/>
      <c r="H236" s="156"/>
      <c r="I236" s="154">
        <f t="shared" si="135"/>
        <v>0</v>
      </c>
      <c r="J236" s="156">
        <f t="shared" si="136"/>
        <v>0</v>
      </c>
      <c r="L236" s="134">
        <f t="shared" si="137"/>
        <v>-1</v>
      </c>
      <c r="M236" s="134">
        <f t="shared" si="138"/>
        <v>-1</v>
      </c>
      <c r="N236" s="134">
        <f t="shared" si="139"/>
        <v>-1</v>
      </c>
      <c r="O236" s="134">
        <f t="shared" si="140"/>
        <v>-1</v>
      </c>
      <c r="P236" s="134">
        <f t="shared" si="141"/>
        <v>-1</v>
      </c>
      <c r="R236" s="134">
        <f t="shared" si="142"/>
        <v>-1</v>
      </c>
      <c r="S236" s="134">
        <f t="shared" si="143"/>
        <v>0</v>
      </c>
      <c r="T236" s="134">
        <f t="shared" si="144"/>
        <v>-1</v>
      </c>
    </row>
    <row r="237" spans="1:20" x14ac:dyDescent="0.3">
      <c r="A237" t="s">
        <v>91</v>
      </c>
      <c r="I237" s="222"/>
      <c r="J237" s="222"/>
      <c r="L237" s="220"/>
      <c r="M237" s="220"/>
      <c r="N237" s="220"/>
      <c r="O237" s="220"/>
      <c r="P237" s="220"/>
      <c r="R237" s="220"/>
      <c r="S237" s="220"/>
      <c r="T237" s="220"/>
    </row>
    <row r="238" spans="1:20" s="127" customFormat="1" x14ac:dyDescent="0.3">
      <c r="A238" s="135" t="s">
        <v>102</v>
      </c>
      <c r="B238" s="148">
        <v>6448.9443681789699</v>
      </c>
      <c r="C238" s="149">
        <v>16452.622763579799</v>
      </c>
      <c r="D238" s="149">
        <v>17143.5976926189</v>
      </c>
      <c r="E238" s="150">
        <v>2236.9857186357999</v>
      </c>
      <c r="F238" s="150">
        <v>1060.1505665444699</v>
      </c>
      <c r="G238" s="150">
        <v>1168.6357340709901</v>
      </c>
      <c r="H238" s="150">
        <v>0</v>
      </c>
      <c r="I238" s="151">
        <f t="shared" si="135"/>
        <v>389.54524469033004</v>
      </c>
      <c r="J238" s="153">
        <f t="shared" si="136"/>
        <v>0</v>
      </c>
      <c r="L238" s="139">
        <f t="shared" si="137"/>
        <v>-3.1586068547087487E-3</v>
      </c>
      <c r="M238" s="139">
        <f t="shared" si="138"/>
        <v>-5.8034802247266518E-4</v>
      </c>
      <c r="N238" s="139">
        <f t="shared" si="139"/>
        <v>-8.0148387466375138E-3</v>
      </c>
      <c r="O238" s="139">
        <f t="shared" si="140"/>
        <v>1.6886305271920209E-2</v>
      </c>
      <c r="P238" s="139">
        <f t="shared" si="141"/>
        <v>-0.18413210606380903</v>
      </c>
      <c r="R238" s="139">
        <f t="shared" si="142"/>
        <v>-0.18413210606380903</v>
      </c>
      <c r="S238" s="139">
        <f t="shared" si="143"/>
        <v>1.6886305271920209E-2</v>
      </c>
      <c r="T238" s="139">
        <f t="shared" si="144"/>
        <v>-3.1586068547087487E-3</v>
      </c>
    </row>
    <row r="239" spans="1:20" s="127" customFormat="1" x14ac:dyDescent="0.3">
      <c r="A239" s="140" t="s">
        <v>95</v>
      </c>
      <c r="B239" s="151">
        <v>6505.0814820072601</v>
      </c>
      <c r="C239" s="152">
        <v>16180.0832676302</v>
      </c>
      <c r="D239" s="152">
        <v>17090.649170754299</v>
      </c>
      <c r="E239" s="153">
        <v>2640.85730574236</v>
      </c>
      <c r="F239" s="153">
        <v>728.52978561715202</v>
      </c>
      <c r="G239" s="153">
        <v>963.02173359282597</v>
      </c>
      <c r="H239" s="153">
        <v>0</v>
      </c>
      <c r="I239" s="151">
        <f t="shared" si="135"/>
        <v>321.00724453094199</v>
      </c>
      <c r="J239" s="153">
        <f t="shared" si="136"/>
        <v>0</v>
      </c>
      <c r="L239" s="139">
        <f t="shared" si="137"/>
        <v>5.5187511066765449E-3</v>
      </c>
      <c r="M239" s="139">
        <f t="shared" si="138"/>
        <v>-1.7135843891194175E-2</v>
      </c>
      <c r="N239" s="139">
        <f t="shared" si="139"/>
        <v>-1.1078615028706763E-2</v>
      </c>
      <c r="O239" s="139">
        <f t="shared" si="140"/>
        <v>0.20047777060659919</v>
      </c>
      <c r="P239" s="139">
        <f t="shared" si="141"/>
        <v>-0.43933995734339121</v>
      </c>
      <c r="R239" s="139">
        <f t="shared" si="142"/>
        <v>-0.43933995734339121</v>
      </c>
      <c r="S239" s="139">
        <f t="shared" si="143"/>
        <v>0.20047777060659919</v>
      </c>
      <c r="T239" s="139">
        <f t="shared" si="144"/>
        <v>-1.1078615028706763E-2</v>
      </c>
    </row>
    <row r="240" spans="1:20" s="127" customFormat="1" x14ac:dyDescent="0.3">
      <c r="A240" s="130" t="s">
        <v>103</v>
      </c>
      <c r="B240" s="154"/>
      <c r="C240" s="155"/>
      <c r="D240" s="155"/>
      <c r="E240" s="156"/>
      <c r="F240" s="156"/>
      <c r="G240" s="156"/>
      <c r="H240" s="156"/>
      <c r="I240" s="154">
        <f t="shared" si="135"/>
        <v>0</v>
      </c>
      <c r="J240" s="156">
        <f t="shared" si="136"/>
        <v>0</v>
      </c>
      <c r="L240" s="134">
        <f t="shared" si="137"/>
        <v>-1</v>
      </c>
      <c r="M240" s="134">
        <f t="shared" si="138"/>
        <v>-1</v>
      </c>
      <c r="N240" s="134">
        <f t="shared" si="139"/>
        <v>-1</v>
      </c>
      <c r="O240" s="134">
        <f t="shared" si="140"/>
        <v>-1</v>
      </c>
      <c r="P240" s="134">
        <f t="shared" si="141"/>
        <v>-1</v>
      </c>
      <c r="R240" s="134">
        <f t="shared" si="142"/>
        <v>-1</v>
      </c>
      <c r="S240" s="134">
        <f t="shared" si="143"/>
        <v>0</v>
      </c>
      <c r="T240" s="134">
        <f t="shared" si="144"/>
        <v>-1</v>
      </c>
    </row>
    <row r="249" spans="1:20" s="7" customFormat="1" x14ac:dyDescent="0.3">
      <c r="A249" s="7" t="s">
        <v>104</v>
      </c>
    </row>
    <row r="250" spans="1:20" s="7" customFormat="1" x14ac:dyDescent="0.3">
      <c r="A250" s="8" t="s">
        <v>0</v>
      </c>
      <c r="B250" s="7" t="s">
        <v>4</v>
      </c>
      <c r="C250" s="7" t="s">
        <v>5</v>
      </c>
      <c r="D250" s="7" t="s">
        <v>6</v>
      </c>
      <c r="E250" s="7" t="s">
        <v>7</v>
      </c>
      <c r="F250" s="7" t="s">
        <v>8</v>
      </c>
      <c r="G250" s="7" t="s">
        <v>32</v>
      </c>
      <c r="H250" s="157" t="s">
        <v>33</v>
      </c>
      <c r="I250" s="7" t="s">
        <v>32</v>
      </c>
      <c r="J250" s="7" t="s">
        <v>33</v>
      </c>
      <c r="L250" s="9" t="s">
        <v>16</v>
      </c>
      <c r="M250" s="9" t="s">
        <v>17</v>
      </c>
      <c r="N250" s="9" t="s">
        <v>18</v>
      </c>
      <c r="O250" s="9" t="s">
        <v>19</v>
      </c>
      <c r="P250" s="9" t="s">
        <v>20</v>
      </c>
      <c r="R250" s="7" t="s">
        <v>28</v>
      </c>
      <c r="S250" s="7" t="s">
        <v>29</v>
      </c>
      <c r="T250" s="7" t="s">
        <v>30</v>
      </c>
    </row>
    <row r="251" spans="1:20" s="7" customFormat="1" x14ac:dyDescent="0.3">
      <c r="A251" s="10" t="s">
        <v>68</v>
      </c>
      <c r="B251" s="11">
        <v>7913.9019322823397</v>
      </c>
      <c r="C251" s="12">
        <v>14768.9459322775</v>
      </c>
      <c r="D251" s="12">
        <v>16372.1705509286</v>
      </c>
      <c r="E251" s="13">
        <v>2932.7560002749701</v>
      </c>
      <c r="F251" s="13">
        <v>5520.2941268664899</v>
      </c>
      <c r="G251" s="13">
        <v>0</v>
      </c>
      <c r="H251" s="208">
        <v>0</v>
      </c>
      <c r="I251" s="13">
        <f>G251/3</f>
        <v>0</v>
      </c>
      <c r="J251" s="13">
        <f>H251/1000</f>
        <v>0</v>
      </c>
      <c r="L251" s="14">
        <f>(B251-$B$251)/$B$251</f>
        <v>0</v>
      </c>
      <c r="M251" s="14">
        <f>(C251-$C$251)/$C$251</f>
        <v>0</v>
      </c>
      <c r="N251" s="14">
        <f>(D251-$D$251)/$D$251</f>
        <v>0</v>
      </c>
      <c r="O251" s="14">
        <f>(E251-$E$251)/$E$251</f>
        <v>0</v>
      </c>
      <c r="P251" s="14">
        <f>(F251-$F$251)/$F$251</f>
        <v>0</v>
      </c>
      <c r="R251" s="15">
        <f t="shared" ref="R251:R255" si="145">MIN(L251:P251,0)</f>
        <v>0</v>
      </c>
      <c r="S251" s="15">
        <f t="shared" ref="S251:S255" si="146">MAX(L251:P251,0)</f>
        <v>0</v>
      </c>
      <c r="T251" s="15">
        <f t="shared" ref="T251:T255" si="147">MEDIAN(L251:P251)</f>
        <v>0</v>
      </c>
    </row>
    <row r="252" spans="1:20" s="7" customFormat="1" x14ac:dyDescent="0.3">
      <c r="A252" s="7" t="s">
        <v>1</v>
      </c>
      <c r="B252" s="11"/>
      <c r="C252" s="12"/>
      <c r="D252" s="12"/>
      <c r="E252" s="13"/>
      <c r="F252" s="13"/>
      <c r="G252" s="13"/>
      <c r="H252" s="208"/>
      <c r="I252" s="13">
        <f t="shared" ref="I252:I255" si="148">G252/3</f>
        <v>0</v>
      </c>
      <c r="J252" s="13">
        <f t="shared" ref="J252:J255" si="149">H252/1000</f>
        <v>0</v>
      </c>
      <c r="L252" s="235">
        <f t="shared" ref="L252:L258" si="150">(B252-$B$251)/$B$251</f>
        <v>-1</v>
      </c>
      <c r="M252" s="235">
        <f t="shared" ref="M252:M258" si="151">(C252-$C$251)/$C$251</f>
        <v>-1</v>
      </c>
      <c r="N252" s="235">
        <f t="shared" ref="N252:N258" si="152">(D252-$D$251)/$D$251</f>
        <v>-1</v>
      </c>
      <c r="O252" s="235">
        <f t="shared" ref="O252:O258" si="153">(E252-$E$251)/$E$251</f>
        <v>-1</v>
      </c>
      <c r="P252" s="235">
        <f t="shared" ref="P252:P258" si="154">(F252-$F$251)/$F$251</f>
        <v>-1</v>
      </c>
      <c r="R252" s="17">
        <f t="shared" si="145"/>
        <v>-1</v>
      </c>
      <c r="S252" s="17">
        <f t="shared" si="146"/>
        <v>0</v>
      </c>
      <c r="T252" s="17">
        <f t="shared" si="147"/>
        <v>-1</v>
      </c>
    </row>
    <row r="253" spans="1:20" s="7" customFormat="1" x14ac:dyDescent="0.3">
      <c r="A253" s="7" t="s">
        <v>2</v>
      </c>
      <c r="B253" s="18">
        <v>7830.1134186813597</v>
      </c>
      <c r="C253" s="19">
        <v>14096.3481432029</v>
      </c>
      <c r="D253" s="19">
        <v>15561.269948007</v>
      </c>
      <c r="E253" s="20">
        <v>3222.1576844114902</v>
      </c>
      <c r="F253" s="20">
        <v>5405.45239391621</v>
      </c>
      <c r="G253" s="20">
        <v>0</v>
      </c>
      <c r="H253" s="239">
        <v>0</v>
      </c>
      <c r="I253" s="18">
        <f t="shared" si="148"/>
        <v>0</v>
      </c>
      <c r="J253" s="239">
        <f t="shared" si="149"/>
        <v>0</v>
      </c>
      <c r="L253" s="235">
        <f t="shared" si="150"/>
        <v>-1.0587509716185689E-2</v>
      </c>
      <c r="M253" s="235">
        <f t="shared" si="151"/>
        <v>-4.5541353604974529E-2</v>
      </c>
      <c r="N253" s="235">
        <f t="shared" si="152"/>
        <v>-4.9529205696895638E-2</v>
      </c>
      <c r="O253" s="235">
        <f t="shared" si="153"/>
        <v>9.867908687575315E-2</v>
      </c>
      <c r="P253" s="235">
        <f t="shared" si="154"/>
        <v>-2.0803553272888395E-2</v>
      </c>
      <c r="Q253" s="236"/>
      <c r="R253" s="16">
        <f t="shared" si="145"/>
        <v>-4.9529205696895638E-2</v>
      </c>
      <c r="S253" s="16">
        <f t="shared" si="146"/>
        <v>9.867908687575315E-2</v>
      </c>
      <c r="T253" s="16">
        <f t="shared" si="147"/>
        <v>-2.0803553272888395E-2</v>
      </c>
    </row>
    <row r="254" spans="1:20" s="7" customFormat="1" x14ac:dyDescent="0.3">
      <c r="A254" s="9" t="s">
        <v>3</v>
      </c>
      <c r="B254" s="18"/>
      <c r="C254" s="19"/>
      <c r="D254" s="19"/>
      <c r="E254" s="20"/>
      <c r="F254" s="20"/>
      <c r="G254" s="20"/>
      <c r="H254" s="209"/>
      <c r="I254" s="239">
        <f t="shared" si="148"/>
        <v>0</v>
      </c>
      <c r="J254" s="239">
        <f t="shared" si="149"/>
        <v>0</v>
      </c>
      <c r="L254" s="14">
        <f t="shared" si="150"/>
        <v>-1</v>
      </c>
      <c r="M254" s="14">
        <f t="shared" si="151"/>
        <v>-1</v>
      </c>
      <c r="N254" s="14">
        <f t="shared" si="152"/>
        <v>-1</v>
      </c>
      <c r="O254" s="14">
        <f t="shared" si="153"/>
        <v>-1</v>
      </c>
      <c r="P254" s="14">
        <f t="shared" si="154"/>
        <v>-1</v>
      </c>
      <c r="R254" s="14">
        <f t="shared" si="145"/>
        <v>-1</v>
      </c>
      <c r="S254" s="14">
        <f t="shared" si="146"/>
        <v>0</v>
      </c>
      <c r="T254" s="14">
        <f t="shared" si="147"/>
        <v>-1</v>
      </c>
    </row>
    <row r="255" spans="1:20" s="7" customFormat="1" x14ac:dyDescent="0.3">
      <c r="A255" s="21" t="s">
        <v>67</v>
      </c>
      <c r="B255" s="198">
        <v>7830.1134186813597</v>
      </c>
      <c r="C255" s="199">
        <v>14648.4784966142</v>
      </c>
      <c r="D255" s="199">
        <v>16213.465870883099</v>
      </c>
      <c r="E255" s="200">
        <v>3021.3362878748599</v>
      </c>
      <c r="F255" s="200">
        <v>5448.2054566286397</v>
      </c>
      <c r="G255" s="200">
        <v>0</v>
      </c>
      <c r="H255" s="210">
        <v>0</v>
      </c>
      <c r="I255" s="198">
        <f t="shared" si="148"/>
        <v>0</v>
      </c>
      <c r="J255" s="200">
        <f t="shared" si="149"/>
        <v>0</v>
      </c>
      <c r="L255" s="14">
        <f t="shared" si="150"/>
        <v>-1.0587509716185689E-2</v>
      </c>
      <c r="M255" s="14">
        <f t="shared" si="151"/>
        <v>-8.1568066005319375E-3</v>
      </c>
      <c r="N255" s="14">
        <f t="shared" si="152"/>
        <v>-9.6935638162222466E-3</v>
      </c>
      <c r="O255" s="14">
        <f t="shared" si="153"/>
        <v>3.0203769966401776E-2</v>
      </c>
      <c r="P255" s="14">
        <f t="shared" si="154"/>
        <v>-1.3058845884135936E-2</v>
      </c>
      <c r="R255" s="15">
        <f t="shared" si="145"/>
        <v>-1.3058845884135936E-2</v>
      </c>
      <c r="S255" s="15">
        <f t="shared" si="146"/>
        <v>3.0203769966401776E-2</v>
      </c>
      <c r="T255" s="15">
        <f t="shared" si="147"/>
        <v>-9.6935638162222466E-3</v>
      </c>
    </row>
    <row r="257" spans="1:20" x14ac:dyDescent="0.3">
      <c r="A257" s="1" t="s">
        <v>91</v>
      </c>
      <c r="J257" s="1"/>
      <c r="K257" s="1"/>
      <c r="L257" s="1"/>
      <c r="M257" s="1"/>
      <c r="N257" s="1"/>
      <c r="O257" s="1"/>
      <c r="P257" s="1"/>
    </row>
    <row r="258" spans="1:20" s="7" customFormat="1" x14ac:dyDescent="0.3">
      <c r="A258" s="21" t="s">
        <v>95</v>
      </c>
      <c r="B258" s="198">
        <v>7905.2625896878499</v>
      </c>
      <c r="C258" s="199">
        <v>14632.916911062601</v>
      </c>
      <c r="D258" s="199">
        <v>16191.6174668114</v>
      </c>
      <c r="E258" s="200">
        <v>3022.0801585642798</v>
      </c>
      <c r="F258" s="200">
        <v>5447.8003088341602</v>
      </c>
      <c r="G258" s="200">
        <v>0</v>
      </c>
      <c r="H258" s="210">
        <v>0</v>
      </c>
      <c r="I258" s="198">
        <f t="shared" ref="I258" si="155">G258/3</f>
        <v>0</v>
      </c>
      <c r="J258" s="200">
        <f t="shared" ref="J258" si="156">H258/1000</f>
        <v>0</v>
      </c>
      <c r="L258" s="14">
        <f t="shared" si="150"/>
        <v>-1.0916666226616022E-3</v>
      </c>
      <c r="M258" s="14">
        <f t="shared" si="151"/>
        <v>-9.2104759431482636E-3</v>
      </c>
      <c r="N258" s="14">
        <f t="shared" si="152"/>
        <v>-1.1028048086572106E-2</v>
      </c>
      <c r="O258" s="14">
        <f t="shared" si="153"/>
        <v>3.045741216825908E-2</v>
      </c>
      <c r="P258" s="14">
        <f t="shared" si="154"/>
        <v>-1.3132238313084185E-2</v>
      </c>
      <c r="R258" s="15">
        <f t="shared" ref="R258" si="157">MIN(L258:P258,0)</f>
        <v>-1.3132238313084185E-2</v>
      </c>
      <c r="S258" s="15">
        <f t="shared" ref="S258" si="158">MAX(L258:P258,0)</f>
        <v>3.045741216825908E-2</v>
      </c>
      <c r="T258" s="15">
        <f t="shared" ref="T258" si="159">MEDIAN(L258:P258)</f>
        <v>-9.2104759431482636E-3</v>
      </c>
    </row>
    <row r="259" spans="1:20" x14ac:dyDescent="0.3">
      <c r="A259" s="230"/>
    </row>
    <row r="260" spans="1:20" x14ac:dyDescent="0.3">
      <c r="A260" s="234"/>
      <c r="B260" s="5"/>
      <c r="C260" s="5"/>
      <c r="D260" s="5"/>
      <c r="E260" s="5"/>
      <c r="F260" s="5"/>
      <c r="G260" s="5"/>
      <c r="H26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1CA-5730-4443-9629-3E3E8CB96AF0}">
  <dimension ref="A3:P260"/>
  <sheetViews>
    <sheetView zoomScaleNormal="100" workbookViewId="0"/>
  </sheetViews>
  <sheetFormatPr defaultRowHeight="14.4" x14ac:dyDescent="0.3"/>
  <cols>
    <col min="1" max="1" width="14.109375" customWidth="1"/>
    <col min="2" max="2" width="22.88671875" bestFit="1" customWidth="1"/>
    <col min="3" max="5" width="23" bestFit="1" customWidth="1"/>
    <col min="6" max="6" width="22" customWidth="1"/>
    <col min="7" max="7" width="20.44140625" customWidth="1"/>
    <col min="8" max="8" width="16.77734375" customWidth="1"/>
    <col min="9" max="9" width="16.77734375" bestFit="1" customWidth="1"/>
    <col min="10" max="14" width="16.44140625" bestFit="1" customWidth="1"/>
    <col min="15" max="16" width="16.77734375" bestFit="1" customWidth="1"/>
    <col min="18" max="20" width="16.44140625" bestFit="1" customWidth="1"/>
  </cols>
  <sheetData>
    <row r="3" spans="1:16" x14ac:dyDescent="0.3">
      <c r="B3" t="s">
        <v>74</v>
      </c>
      <c r="C3" t="s">
        <v>74</v>
      </c>
      <c r="D3" t="s">
        <v>74</v>
      </c>
      <c r="E3" t="s">
        <v>74</v>
      </c>
      <c r="F3" t="s">
        <v>74</v>
      </c>
    </row>
    <row r="4" spans="1:16" s="7" customFormat="1" x14ac:dyDescent="0.3">
      <c r="A4" s="7" t="s">
        <v>36</v>
      </c>
    </row>
    <row r="5" spans="1:16" s="7" customFormat="1" x14ac:dyDescent="0.3">
      <c r="A5" s="8" t="s">
        <v>0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H5" s="9" t="s">
        <v>16</v>
      </c>
      <c r="I5" s="9" t="s">
        <v>17</v>
      </c>
      <c r="J5" s="9" t="s">
        <v>18</v>
      </c>
      <c r="K5" s="9" t="s">
        <v>19</v>
      </c>
      <c r="L5" s="9" t="s">
        <v>20</v>
      </c>
      <c r="N5" s="9" t="s">
        <v>28</v>
      </c>
      <c r="O5" s="9" t="s">
        <v>29</v>
      </c>
      <c r="P5" s="9" t="s">
        <v>30</v>
      </c>
    </row>
    <row r="6" spans="1:16" s="7" customFormat="1" x14ac:dyDescent="0.3">
      <c r="A6" s="21" t="s">
        <v>68</v>
      </c>
      <c r="B6" s="75">
        <v>33526808.7964339</v>
      </c>
      <c r="C6" s="76">
        <v>37843929.713710703</v>
      </c>
      <c r="D6" s="76">
        <v>15304865.2332762</v>
      </c>
      <c r="E6" s="76">
        <v>8347322.9361807704</v>
      </c>
      <c r="F6" s="77">
        <v>691033.38162312098</v>
      </c>
      <c r="H6" s="14">
        <f t="shared" ref="H6:H9" si="0">(B6-$B$6)/$B$6</f>
        <v>0</v>
      </c>
      <c r="I6" s="14">
        <f t="shared" ref="I6:I9" si="1">(C6-$C$6)/$C$6</f>
        <v>0</v>
      </c>
      <c r="J6" s="14">
        <f t="shared" ref="J6:J9" si="2">(D6-$D$6)/$D$6</f>
        <v>0</v>
      </c>
      <c r="K6" s="14">
        <f t="shared" ref="K6:K9" si="3">(E6-$E$6)/$E$6</f>
        <v>0</v>
      </c>
      <c r="L6" s="14">
        <f t="shared" ref="L6:L9" si="4">(F6-$F$6)/$F$6</f>
        <v>0</v>
      </c>
      <c r="N6" s="14">
        <f t="shared" ref="N6:N9" si="5">MIN(H6:L6,0)</f>
        <v>0</v>
      </c>
      <c r="O6" s="14">
        <f t="shared" ref="O6:O9" si="6">MAX(H6:L6,0)</f>
        <v>0</v>
      </c>
      <c r="P6" s="14">
        <f t="shared" ref="P6:P9" si="7">MEDIAN(H6:L6)</f>
        <v>0</v>
      </c>
    </row>
    <row r="7" spans="1:16" s="7" customFormat="1" x14ac:dyDescent="0.3">
      <c r="A7" s="78" t="s">
        <v>1</v>
      </c>
      <c r="B7" s="79">
        <v>33543391.979154699</v>
      </c>
      <c r="C7" s="80">
        <v>37840080.9611146</v>
      </c>
      <c r="D7" s="80">
        <v>15310555.429677101</v>
      </c>
      <c r="E7" s="80">
        <v>8040948.7776614698</v>
      </c>
      <c r="F7" s="81">
        <v>646455.43538078805</v>
      </c>
      <c r="H7" s="16">
        <f t="shared" si="0"/>
        <v>4.9462455020660601E-4</v>
      </c>
      <c r="I7" s="16">
        <f t="shared" si="1"/>
        <v>-1.0170065913393417E-4</v>
      </c>
      <c r="J7" s="16">
        <f t="shared" si="2"/>
        <v>3.7179003631665724E-4</v>
      </c>
      <c r="K7" s="16">
        <f t="shared" si="3"/>
        <v>-3.6703283299529189E-2</v>
      </c>
      <c r="L7" s="16">
        <f t="shared" si="4"/>
        <v>-6.4509106835948848E-2</v>
      </c>
      <c r="N7" s="16">
        <f t="shared" si="5"/>
        <v>-6.4509106835948848E-2</v>
      </c>
      <c r="O7" s="16">
        <f t="shared" si="6"/>
        <v>4.9462455020660601E-4</v>
      </c>
      <c r="P7" s="16">
        <f t="shared" si="7"/>
        <v>-1.0170065913393417E-4</v>
      </c>
    </row>
    <row r="8" spans="1:16" s="7" customFormat="1" x14ac:dyDescent="0.3">
      <c r="A8" s="7" t="s">
        <v>2</v>
      </c>
      <c r="B8" s="82">
        <v>33461546.571183398</v>
      </c>
      <c r="C8" s="83">
        <v>36700532.503617004</v>
      </c>
      <c r="D8" s="83">
        <v>14524754.007234899</v>
      </c>
      <c r="E8" s="83">
        <v>8594311.8266260698</v>
      </c>
      <c r="F8" s="84">
        <v>681613.29494179401</v>
      </c>
      <c r="H8" s="16">
        <f t="shared" si="0"/>
        <v>-1.9465683610616362E-3</v>
      </c>
      <c r="I8" s="16">
        <f t="shared" si="1"/>
        <v>-3.0213490479014688E-2</v>
      </c>
      <c r="J8" s="16">
        <f t="shared" si="2"/>
        <v>-5.0971453465997463E-2</v>
      </c>
      <c r="K8" s="16">
        <f t="shared" si="3"/>
        <v>2.9588994260033578E-2</v>
      </c>
      <c r="L8" s="16">
        <f t="shared" si="4"/>
        <v>-1.3631883685851429E-2</v>
      </c>
      <c r="N8" s="16">
        <f t="shared" si="5"/>
        <v>-5.0971453465997463E-2</v>
      </c>
      <c r="O8" s="16">
        <f t="shared" si="6"/>
        <v>2.9588994260033578E-2</v>
      </c>
      <c r="P8" s="16">
        <f t="shared" si="7"/>
        <v>-1.3631883685851429E-2</v>
      </c>
    </row>
    <row r="9" spans="1:16" s="7" customFormat="1" x14ac:dyDescent="0.3">
      <c r="A9" s="21" t="s">
        <v>3</v>
      </c>
      <c r="B9" s="85">
        <v>32992274.0778393</v>
      </c>
      <c r="C9" s="86">
        <v>38390509.430179499</v>
      </c>
      <c r="D9" s="86">
        <v>15329073.3633564</v>
      </c>
      <c r="E9" s="86">
        <v>8269543.9231271297</v>
      </c>
      <c r="F9" s="87">
        <v>783993.39511670405</v>
      </c>
      <c r="H9" s="14">
        <f t="shared" si="0"/>
        <v>-1.5943501269093517E-2</v>
      </c>
      <c r="I9" s="14">
        <f t="shared" si="1"/>
        <v>1.4442995761900819E-2</v>
      </c>
      <c r="J9" s="14">
        <f t="shared" si="2"/>
        <v>1.5817277520070443E-3</v>
      </c>
      <c r="K9" s="14">
        <f t="shared" si="3"/>
        <v>-9.317839222023401E-3</v>
      </c>
      <c r="L9" s="14">
        <f t="shared" si="4"/>
        <v>0.13452318797571786</v>
      </c>
      <c r="N9" s="14">
        <f t="shared" si="5"/>
        <v>-1.5943501269093517E-2</v>
      </c>
      <c r="O9" s="14">
        <f t="shared" si="6"/>
        <v>0.13452318797571786</v>
      </c>
      <c r="P9" s="14">
        <f t="shared" si="7"/>
        <v>1.5817277520070443E-3</v>
      </c>
    </row>
    <row r="10" spans="1:16" s="7" customFormat="1" x14ac:dyDescent="0.3">
      <c r="A10" s="21" t="s">
        <v>67</v>
      </c>
      <c r="B10" s="85">
        <v>33130295.539974902</v>
      </c>
      <c r="C10" s="86">
        <v>37961994.401859</v>
      </c>
      <c r="D10" s="86">
        <v>15168195.1600635</v>
      </c>
      <c r="E10" s="86">
        <v>8189178.2969644303</v>
      </c>
      <c r="F10" s="87">
        <v>636676.69373378204</v>
      </c>
      <c r="H10" s="14">
        <f t="shared" ref="H10" si="8">(B10-$B$6)/$B$6</f>
        <v>-1.1826752103563555E-2</v>
      </c>
      <c r="I10" s="14">
        <f t="shared" ref="I10" si="9">(C10-$C$6)/$C$6</f>
        <v>3.1197787608595786E-3</v>
      </c>
      <c r="J10" s="14">
        <f t="shared" ref="J10" si="10">(D10-$D$6)/$D$6</f>
        <v>-8.9298449303263812E-3</v>
      </c>
      <c r="K10" s="14">
        <f t="shared" ref="K10" si="11">(E10-$E$6)/$E$6</f>
        <v>-1.8945551816484239E-2</v>
      </c>
      <c r="L10" s="14">
        <f t="shared" ref="L10" si="12">(F10-$F$6)/$F$6</f>
        <v>-7.8660003025706568E-2</v>
      </c>
      <c r="N10" s="14">
        <f t="shared" ref="N10" si="13">MIN(H10:L10,0)</f>
        <v>-7.8660003025706568E-2</v>
      </c>
      <c r="O10" s="14">
        <f t="shared" ref="O10" si="14">MAX(H10:L10,0)</f>
        <v>3.1197787608595786E-3</v>
      </c>
      <c r="P10" s="14">
        <f t="shared" ref="P10" si="15">MEDIAN(H10:L10)</f>
        <v>-1.1826752103563555E-2</v>
      </c>
    </row>
    <row r="11" spans="1:16" s="7" customFormat="1" x14ac:dyDescent="0.3"/>
    <row r="12" spans="1:16" s="7" customFormat="1" x14ac:dyDescent="0.3"/>
    <row r="13" spans="1:16" s="7" customFormat="1" x14ac:dyDescent="0.3"/>
    <row r="15" spans="1:16" x14ac:dyDescent="0.3">
      <c r="A15" t="s">
        <v>31</v>
      </c>
    </row>
    <row r="16" spans="1:16" s="22" customFormat="1" x14ac:dyDescent="0.3">
      <c r="A16" s="22" t="s">
        <v>34</v>
      </c>
    </row>
    <row r="17" spans="1:16" s="22" customFormat="1" x14ac:dyDescent="0.3">
      <c r="A17" s="23" t="s">
        <v>0</v>
      </c>
      <c r="B17" s="24" t="s">
        <v>4</v>
      </c>
      <c r="C17" s="24" t="s">
        <v>5</v>
      </c>
      <c r="D17" s="24" t="s">
        <v>6</v>
      </c>
      <c r="E17" s="24" t="s">
        <v>7</v>
      </c>
      <c r="F17" s="24" t="s">
        <v>8</v>
      </c>
      <c r="H17" s="24" t="s">
        <v>16</v>
      </c>
      <c r="I17" s="24" t="s">
        <v>17</v>
      </c>
      <c r="J17" s="24" t="s">
        <v>18</v>
      </c>
      <c r="K17" s="24" t="s">
        <v>19</v>
      </c>
      <c r="L17" s="24" t="s">
        <v>20</v>
      </c>
      <c r="N17" s="24" t="s">
        <v>28</v>
      </c>
      <c r="O17" s="24" t="s">
        <v>29</v>
      </c>
      <c r="P17" s="24" t="s">
        <v>30</v>
      </c>
    </row>
    <row r="18" spans="1:16" s="22" customFormat="1" x14ac:dyDescent="0.3">
      <c r="A18" s="25" t="s">
        <v>68</v>
      </c>
      <c r="B18" s="88">
        <v>27767591.9169305</v>
      </c>
      <c r="C18" s="89">
        <v>42959191.792626597</v>
      </c>
      <c r="D18" s="89">
        <v>16149565.704093199</v>
      </c>
      <c r="E18" s="89">
        <v>6845300.2102412404</v>
      </c>
      <c r="F18" s="90">
        <v>116399.780170684</v>
      </c>
      <c r="H18" s="29">
        <f t="shared" ref="H18:H21" si="16">(B18-$B$18)/$B$18</f>
        <v>0</v>
      </c>
      <c r="I18" s="29">
        <f t="shared" ref="I18:I21" si="17">(C18-$C$18)/$C$18</f>
        <v>0</v>
      </c>
      <c r="J18" s="29">
        <f t="shared" ref="J18:J21" si="18">(D18-$D$18)/$D$18</f>
        <v>0</v>
      </c>
      <c r="K18" s="29">
        <f t="shared" ref="K18:K21" si="19">(E18-$E$18)/$E$18</f>
        <v>0</v>
      </c>
      <c r="L18" s="29">
        <f t="shared" ref="L18:L21" si="20">(F18-$F$18)/$F$18</f>
        <v>0</v>
      </c>
      <c r="N18" s="29">
        <f t="shared" ref="N18:N21" si="21">MIN(H18:L18,0)</f>
        <v>0</v>
      </c>
      <c r="O18" s="29">
        <f t="shared" ref="O18:O21" si="22">MAX(H18:L18,0)</f>
        <v>0</v>
      </c>
      <c r="P18" s="29">
        <f t="shared" ref="P18:P21" si="23">MEDIAN(H18:L18)</f>
        <v>0</v>
      </c>
    </row>
    <row r="19" spans="1:16" s="22" customFormat="1" x14ac:dyDescent="0.3">
      <c r="A19" s="91" t="s">
        <v>1</v>
      </c>
      <c r="B19" s="92">
        <v>27865738.546805602</v>
      </c>
      <c r="C19" s="93">
        <v>42835831.378493696</v>
      </c>
      <c r="D19" s="93">
        <v>16174819.6458323</v>
      </c>
      <c r="E19" s="93">
        <v>6657542.4555706298</v>
      </c>
      <c r="F19" s="94">
        <v>113272.76795536101</v>
      </c>
      <c r="H19" s="32">
        <f t="shared" si="16"/>
        <v>3.5345747722278728E-3</v>
      </c>
      <c r="I19" s="32">
        <f t="shared" si="17"/>
        <v>-2.8715720427979234E-3</v>
      </c>
      <c r="J19" s="32">
        <f t="shared" si="18"/>
        <v>1.5637536142968976E-3</v>
      </c>
      <c r="K19" s="32">
        <f t="shared" si="19"/>
        <v>-2.7428710049810033E-2</v>
      </c>
      <c r="L19" s="32">
        <f t="shared" si="20"/>
        <v>-2.6864416846300428E-2</v>
      </c>
      <c r="N19" s="32">
        <f t="shared" si="21"/>
        <v>-2.7428710049810033E-2</v>
      </c>
      <c r="O19" s="32">
        <f t="shared" si="22"/>
        <v>3.5345747722278728E-3</v>
      </c>
      <c r="P19" s="32">
        <f t="shared" si="23"/>
        <v>-2.8715720427979234E-3</v>
      </c>
    </row>
    <row r="20" spans="1:16" s="22" customFormat="1" x14ac:dyDescent="0.3">
      <c r="A20" s="31" t="s">
        <v>2</v>
      </c>
      <c r="B20" s="95">
        <v>33776684.809998401</v>
      </c>
      <c r="C20" s="96">
        <v>36188063.903673097</v>
      </c>
      <c r="D20" s="96">
        <v>14759996.529722501</v>
      </c>
      <c r="E20" s="96">
        <v>7880751.8021672498</v>
      </c>
      <c r="F20" s="97">
        <v>457084.16201916902</v>
      </c>
      <c r="H20" s="32">
        <f t="shared" si="16"/>
        <v>0.21640669853708222</v>
      </c>
      <c r="I20" s="32">
        <f t="shared" si="17"/>
        <v>-0.15761767403910235</v>
      </c>
      <c r="J20" s="32">
        <f t="shared" si="18"/>
        <v>-8.604374878133747E-2</v>
      </c>
      <c r="K20" s="32">
        <f t="shared" si="19"/>
        <v>0.15126459908608131</v>
      </c>
      <c r="L20" s="32">
        <f t="shared" si="20"/>
        <v>2.9268472960079395</v>
      </c>
      <c r="N20" s="32">
        <f t="shared" si="21"/>
        <v>-0.15761767403910235</v>
      </c>
      <c r="O20" s="32">
        <f t="shared" si="22"/>
        <v>2.9268472960079395</v>
      </c>
      <c r="P20" s="32">
        <f t="shared" si="23"/>
        <v>0.15126459908608131</v>
      </c>
    </row>
    <row r="21" spans="1:16" s="22" customFormat="1" x14ac:dyDescent="0.3">
      <c r="A21" s="25" t="s">
        <v>3</v>
      </c>
      <c r="B21" s="98">
        <v>35118934.412671298</v>
      </c>
      <c r="C21" s="99">
        <v>36502862.1724834</v>
      </c>
      <c r="D21" s="99">
        <v>15705877.596641701</v>
      </c>
      <c r="E21" s="99">
        <v>7574384.1770978495</v>
      </c>
      <c r="F21" s="100">
        <v>606106.14374968503</v>
      </c>
      <c r="H21" s="29">
        <f t="shared" si="16"/>
        <v>0.26474540960314696</v>
      </c>
      <c r="I21" s="29">
        <f t="shared" si="17"/>
        <v>-0.1502898297367723</v>
      </c>
      <c r="J21" s="29">
        <f t="shared" si="18"/>
        <v>-2.7473686635365261E-2</v>
      </c>
      <c r="K21" s="29">
        <f t="shared" si="19"/>
        <v>0.1065086912865893</v>
      </c>
      <c r="L21" s="29">
        <f t="shared" si="20"/>
        <v>4.2071072888704357</v>
      </c>
      <c r="N21" s="29">
        <f t="shared" si="21"/>
        <v>-0.1502898297367723</v>
      </c>
      <c r="O21" s="29">
        <f t="shared" si="22"/>
        <v>4.2071072888704357</v>
      </c>
      <c r="P21" s="29">
        <f t="shared" si="23"/>
        <v>0.1065086912865893</v>
      </c>
    </row>
    <row r="22" spans="1:16" s="22" customFormat="1" x14ac:dyDescent="0.3">
      <c r="A22" s="40" t="s">
        <v>67</v>
      </c>
      <c r="B22" s="88">
        <v>27371956.615759399</v>
      </c>
      <c r="C22" s="89">
        <v>42788171.272738501</v>
      </c>
      <c r="D22" s="89">
        <v>16015126.087612599</v>
      </c>
      <c r="E22" s="89">
        <v>7115984.2882644199</v>
      </c>
      <c r="F22" s="90">
        <v>70141.8155749867</v>
      </c>
      <c r="H22" s="29">
        <f t="shared" ref="H22" si="24">(B22-$B$18)/$B$18</f>
        <v>-1.4248095490407803E-2</v>
      </c>
      <c r="I22" s="29">
        <f t="shared" ref="I22" si="25">(C22-$C$18)/$C$18</f>
        <v>-3.9809994730266099E-3</v>
      </c>
      <c r="J22" s="29">
        <f t="shared" ref="J22" si="26">(D22-$D$18)/$D$18</f>
        <v>-8.3246583186150705E-3</v>
      </c>
      <c r="K22" s="29">
        <f t="shared" ref="K22" si="27">(E22-$E$18)/$E$18</f>
        <v>3.9543054316041465E-2</v>
      </c>
      <c r="L22" s="29">
        <f t="shared" ref="L22" si="28">(F22-$F$18)/$F$18</f>
        <v>-0.3974059446492636</v>
      </c>
      <c r="N22" s="29">
        <f t="shared" ref="N22" si="29">MIN(H22:L22,0)</f>
        <v>-0.3974059446492636</v>
      </c>
      <c r="O22" s="29">
        <f t="shared" ref="O22" si="30">MAX(H22:L22,0)</f>
        <v>3.9543054316041465E-2</v>
      </c>
      <c r="P22" s="29">
        <f t="shared" ref="P22" si="31">MEDIAN(H22:L22)</f>
        <v>-8.3246583186150705E-3</v>
      </c>
    </row>
    <row r="23" spans="1:16" s="22" customFormat="1" x14ac:dyDescent="0.3"/>
    <row r="24" spans="1:16" s="22" customFormat="1" x14ac:dyDescent="0.3"/>
    <row r="25" spans="1:16" s="22" customFormat="1" x14ac:dyDescent="0.3"/>
    <row r="26" spans="1:16" s="22" customFormat="1" x14ac:dyDescent="0.3"/>
    <row r="27" spans="1:16" s="22" customFormat="1" x14ac:dyDescent="0.3">
      <c r="A27" s="22" t="s">
        <v>35</v>
      </c>
    </row>
    <row r="28" spans="1:16" s="22" customFormat="1" x14ac:dyDescent="0.3">
      <c r="A28" s="23" t="s">
        <v>0</v>
      </c>
      <c r="B28" s="24" t="s">
        <v>4</v>
      </c>
      <c r="C28" s="24" t="s">
        <v>5</v>
      </c>
      <c r="D28" s="24" t="s">
        <v>6</v>
      </c>
      <c r="E28" s="24" t="s">
        <v>7</v>
      </c>
      <c r="F28" s="24" t="s">
        <v>8</v>
      </c>
      <c r="H28" s="24" t="s">
        <v>16</v>
      </c>
      <c r="I28" s="24" t="s">
        <v>17</v>
      </c>
      <c r="J28" s="24" t="s">
        <v>18</v>
      </c>
      <c r="K28" s="24" t="s">
        <v>19</v>
      </c>
      <c r="L28" s="24" t="s">
        <v>20</v>
      </c>
      <c r="N28" s="24" t="s">
        <v>28</v>
      </c>
      <c r="O28" s="24" t="s">
        <v>29</v>
      </c>
      <c r="P28" s="24" t="s">
        <v>30</v>
      </c>
    </row>
    <row r="29" spans="1:16" s="22" customFormat="1" x14ac:dyDescent="0.3">
      <c r="A29" s="25" t="s">
        <v>68</v>
      </c>
      <c r="B29" s="88">
        <v>28152730.980193499</v>
      </c>
      <c r="C29" s="89">
        <v>42925608.658012301</v>
      </c>
      <c r="D29" s="89">
        <v>16135043.8719797</v>
      </c>
      <c r="E29" s="89">
        <v>6463044.78400118</v>
      </c>
      <c r="F29" s="90">
        <v>100918.90072880599</v>
      </c>
      <c r="H29" s="29">
        <f>(B29-$B$29)/$B$29</f>
        <v>0</v>
      </c>
      <c r="I29" s="29">
        <f>(C29-$C$29)/$C$29</f>
        <v>0</v>
      </c>
      <c r="J29" s="29">
        <f>(D29-$D$29)/$D$29</f>
        <v>0</v>
      </c>
      <c r="K29" s="29">
        <f>(E29-$E$29)/$E$29</f>
        <v>0</v>
      </c>
      <c r="L29" s="29">
        <f>(F29-$F$29)/$F$29</f>
        <v>0</v>
      </c>
      <c r="N29" s="29">
        <f t="shared" ref="N29:N33" si="32">MIN(H29:L29,0)</f>
        <v>0</v>
      </c>
      <c r="O29" s="29">
        <f t="shared" ref="O29:O33" si="33">MAX(H29:L29,0)</f>
        <v>0</v>
      </c>
      <c r="P29" s="29">
        <f t="shared" ref="P29:P33" si="34">MEDIAN(H29:L29)</f>
        <v>0</v>
      </c>
    </row>
    <row r="30" spans="1:16" s="22" customFormat="1" x14ac:dyDescent="0.3">
      <c r="A30" s="91" t="s">
        <v>1</v>
      </c>
      <c r="B30" s="92">
        <v>28181204.98976</v>
      </c>
      <c r="C30" s="93">
        <v>42831589.496216103</v>
      </c>
      <c r="D30" s="93">
        <v>16189001.5605754</v>
      </c>
      <c r="E30" s="93">
        <v>6276578.9023590302</v>
      </c>
      <c r="F30" s="94">
        <v>96409.778493077902</v>
      </c>
      <c r="H30" s="32">
        <f t="shared" ref="H30:H32" si="35">(B30-$B$29)/$B$29</f>
        <v>1.0114119865150318E-3</v>
      </c>
      <c r="I30" s="32">
        <f t="shared" ref="I30:I32" si="36">(C30-$C$29)/$C$29</f>
        <v>-2.1902813899564379E-3</v>
      </c>
      <c r="J30" s="32">
        <f t="shared" ref="J30:J32" si="37">(D30-$D$29)/$D$29</f>
        <v>3.34413026848986E-3</v>
      </c>
      <c r="K30" s="32">
        <f t="shared" ref="K30:K32" si="38">(E30-$E$29)/$E$29</f>
        <v>-2.8851089211656578E-2</v>
      </c>
      <c r="L30" s="32">
        <f t="shared" ref="L30:L32" si="39">(F30-$F$29)/$F$29</f>
        <v>-4.4680651524784419E-2</v>
      </c>
      <c r="N30" s="32">
        <f t="shared" si="32"/>
        <v>-4.4680651524784419E-2</v>
      </c>
      <c r="O30" s="32">
        <f t="shared" si="33"/>
        <v>3.34413026848986E-3</v>
      </c>
      <c r="P30" s="32">
        <f t="shared" si="34"/>
        <v>-2.1902813899564379E-3</v>
      </c>
    </row>
    <row r="31" spans="1:16" s="22" customFormat="1" x14ac:dyDescent="0.3">
      <c r="A31" s="31" t="s">
        <v>2</v>
      </c>
      <c r="B31" s="95">
        <v>32076936.750147499</v>
      </c>
      <c r="C31" s="96">
        <v>37623639.254640803</v>
      </c>
      <c r="D31" s="96">
        <v>14972555.1720738</v>
      </c>
      <c r="E31" s="96">
        <v>7432213.3716061898</v>
      </c>
      <c r="F31" s="97">
        <v>297953.45607872499</v>
      </c>
      <c r="H31" s="32">
        <f t="shared" si="35"/>
        <v>0.13938987918134213</v>
      </c>
      <c r="I31" s="32">
        <f t="shared" si="36"/>
        <v>-0.12351529935456969</v>
      </c>
      <c r="J31" s="32">
        <f t="shared" si="37"/>
        <v>-7.2047445865622423E-2</v>
      </c>
      <c r="K31" s="32">
        <f t="shared" si="38"/>
        <v>0.14995541884594696</v>
      </c>
      <c r="L31" s="32">
        <f t="shared" si="39"/>
        <v>1.9524048907290372</v>
      </c>
      <c r="N31" s="32">
        <f t="shared" si="32"/>
        <v>-0.12351529935456969</v>
      </c>
      <c r="O31" s="32">
        <f t="shared" si="33"/>
        <v>1.9524048907290372</v>
      </c>
      <c r="P31" s="32">
        <f t="shared" si="34"/>
        <v>0.13938987918134213</v>
      </c>
    </row>
    <row r="32" spans="1:16" s="22" customFormat="1" x14ac:dyDescent="0.3">
      <c r="A32" s="25" t="s">
        <v>3</v>
      </c>
      <c r="B32" s="98">
        <v>33530519.7309938</v>
      </c>
      <c r="C32" s="99">
        <v>38493705.559135102</v>
      </c>
      <c r="D32" s="99">
        <v>15746411.7711551</v>
      </c>
      <c r="E32" s="99">
        <v>7231400.4713726602</v>
      </c>
      <c r="F32" s="100">
        <v>540899.29507502995</v>
      </c>
      <c r="H32" s="29">
        <f t="shared" si="35"/>
        <v>0.19102192091359721</v>
      </c>
      <c r="I32" s="29">
        <f t="shared" si="36"/>
        <v>-0.10324613295960708</v>
      </c>
      <c r="J32" s="29">
        <f t="shared" si="37"/>
        <v>-2.4086212836365632E-2</v>
      </c>
      <c r="K32" s="29">
        <f t="shared" si="38"/>
        <v>0.1188844752048588</v>
      </c>
      <c r="L32" s="29">
        <f t="shared" si="39"/>
        <v>4.3597422402425874</v>
      </c>
      <c r="N32" s="29">
        <f t="shared" si="32"/>
        <v>-0.10324613295960708</v>
      </c>
      <c r="O32" s="29">
        <f t="shared" si="33"/>
        <v>4.3597422402425874</v>
      </c>
      <c r="P32" s="29">
        <f t="shared" si="34"/>
        <v>0.1188844752048588</v>
      </c>
    </row>
    <row r="33" spans="1:16" s="22" customFormat="1" x14ac:dyDescent="0.3">
      <c r="A33" s="40" t="s">
        <v>67</v>
      </c>
      <c r="B33" s="88">
        <v>27717178.345560301</v>
      </c>
      <c r="C33" s="89">
        <v>42668521.836128101</v>
      </c>
      <c r="D33" s="89">
        <v>16046705.774914499</v>
      </c>
      <c r="E33" s="89">
        <v>6617983.2893196801</v>
      </c>
      <c r="F33" s="90">
        <v>78336.693287148402</v>
      </c>
      <c r="H33" s="29">
        <f t="shared" ref="H33" si="40">(B33-$B$29)/$B$29</f>
        <v>-1.5471061579767376E-2</v>
      </c>
      <c r="I33" s="29">
        <f t="shared" ref="I33" si="41">(C33-$C$29)/$C$29</f>
        <v>-5.9891246722302048E-3</v>
      </c>
      <c r="J33" s="29">
        <f t="shared" ref="J33" si="42">(D33-$D$29)/$D$29</f>
        <v>-5.4749214049928906E-3</v>
      </c>
      <c r="K33" s="29">
        <f t="shared" ref="K33" si="43">(E33-$E$29)/$E$29</f>
        <v>2.3972989588752294E-2</v>
      </c>
      <c r="L33" s="29">
        <f t="shared" ref="L33" si="44">(F33-$F$29)/$F$29</f>
        <v>-0.22376588804055209</v>
      </c>
      <c r="N33" s="29">
        <f t="shared" si="32"/>
        <v>-0.22376588804055209</v>
      </c>
      <c r="O33" s="29">
        <f t="shared" si="33"/>
        <v>2.3972989588752294E-2</v>
      </c>
      <c r="P33" s="29">
        <f t="shared" si="34"/>
        <v>-5.9891246722302048E-3</v>
      </c>
    </row>
    <row r="34" spans="1:16" s="22" customFormat="1" x14ac:dyDescent="0.3"/>
    <row r="35" spans="1:16" s="22" customFormat="1" x14ac:dyDescent="0.3"/>
    <row r="36" spans="1:16" s="22" customFormat="1" x14ac:dyDescent="0.3"/>
    <row r="37" spans="1:16" s="22" customFormat="1" x14ac:dyDescent="0.3"/>
    <row r="38" spans="1:16" s="22" customFormat="1" x14ac:dyDescent="0.3">
      <c r="A38" s="22" t="s">
        <v>53</v>
      </c>
    </row>
    <row r="39" spans="1:16" s="22" customFormat="1" x14ac:dyDescent="0.3">
      <c r="A39" s="23" t="s">
        <v>0</v>
      </c>
      <c r="B39" s="24" t="s">
        <v>4</v>
      </c>
      <c r="C39" s="24" t="s">
        <v>5</v>
      </c>
      <c r="D39" s="24" t="s">
        <v>6</v>
      </c>
      <c r="E39" s="24" t="s">
        <v>7</v>
      </c>
      <c r="F39" s="24" t="s">
        <v>8</v>
      </c>
      <c r="H39" s="24" t="s">
        <v>16</v>
      </c>
      <c r="I39" s="24" t="s">
        <v>17</v>
      </c>
      <c r="J39" s="24" t="s">
        <v>18</v>
      </c>
      <c r="K39" s="24" t="s">
        <v>19</v>
      </c>
      <c r="L39" s="24" t="s">
        <v>20</v>
      </c>
      <c r="N39" s="24" t="s">
        <v>28</v>
      </c>
      <c r="O39" s="24" t="s">
        <v>29</v>
      </c>
      <c r="P39" s="24" t="s">
        <v>30</v>
      </c>
    </row>
    <row r="40" spans="1:16" s="22" customFormat="1" x14ac:dyDescent="0.3">
      <c r="A40" s="25" t="s">
        <v>68</v>
      </c>
      <c r="B40" s="88">
        <v>27615220.434890799</v>
      </c>
      <c r="C40" s="89">
        <v>43678456.636467002</v>
      </c>
      <c r="D40" s="89">
        <v>16341262.6025906</v>
      </c>
      <c r="E40" s="89">
        <v>5983472.1660214895</v>
      </c>
      <c r="F40" s="90">
        <v>116482.333487753</v>
      </c>
      <c r="H40" s="29">
        <f>(B40-$B$40)/$B$40</f>
        <v>0</v>
      </c>
      <c r="I40" s="29">
        <f>(C40-$C$40)/$C$40</f>
        <v>0</v>
      </c>
      <c r="J40" s="29">
        <f>(D40-$D$40)/$D$40</f>
        <v>0</v>
      </c>
      <c r="K40" s="29">
        <f>(E40-$E$40)/$E$40</f>
        <v>0</v>
      </c>
      <c r="L40" s="29">
        <f>(F40-$F$40)/$F$40</f>
        <v>0</v>
      </c>
      <c r="N40" s="29">
        <f t="shared" ref="N40:N44" si="45">MIN(H40:L40,0)</f>
        <v>0</v>
      </c>
      <c r="O40" s="29">
        <f t="shared" ref="O40:O44" si="46">MAX(H40:L40,0)</f>
        <v>0</v>
      </c>
      <c r="P40" s="29">
        <f t="shared" ref="P40:P44" si="47">MEDIAN(H40:L40)</f>
        <v>0</v>
      </c>
    </row>
    <row r="41" spans="1:16" s="22" customFormat="1" x14ac:dyDescent="0.3">
      <c r="A41" s="91" t="s">
        <v>1</v>
      </c>
      <c r="B41" s="92">
        <v>27727257.889668401</v>
      </c>
      <c r="C41" s="93">
        <v>43462087.326312996</v>
      </c>
      <c r="D41" s="93">
        <v>16396824.8622136</v>
      </c>
      <c r="E41" s="93">
        <v>5801429.2441012897</v>
      </c>
      <c r="F41" s="94">
        <v>108616.079130995</v>
      </c>
      <c r="H41" s="32">
        <f t="shared" ref="H41:H43" si="48">(B41-$B$40)/$B$40</f>
        <v>4.0570907279829987E-3</v>
      </c>
      <c r="I41" s="32">
        <f t="shared" ref="I41:I43" si="49">(C41-$C$40)/$C$40</f>
        <v>-4.9536848784478308E-3</v>
      </c>
      <c r="J41" s="32">
        <f t="shared" ref="J41:J43" si="50">(D41-$D$40)/$D$40</f>
        <v>3.4001203563176351E-3</v>
      </c>
      <c r="K41" s="32">
        <f t="shared" ref="K41:K43" si="51">(E41-$E$40)/$E$40</f>
        <v>-3.0424294935969137E-2</v>
      </c>
      <c r="L41" s="32">
        <f t="shared" ref="L41:L43" si="52">(F41-$F$40)/$F$40</f>
        <v>-6.7531737399346148E-2</v>
      </c>
      <c r="N41" s="32">
        <f t="shared" si="45"/>
        <v>-6.7531737399346148E-2</v>
      </c>
      <c r="O41" s="32">
        <f t="shared" si="46"/>
        <v>4.0570907279829987E-3</v>
      </c>
      <c r="P41" s="32">
        <f t="shared" si="47"/>
        <v>-4.9536848784478308E-3</v>
      </c>
    </row>
    <row r="42" spans="1:16" s="22" customFormat="1" x14ac:dyDescent="0.3">
      <c r="A42" s="31" t="s">
        <v>2</v>
      </c>
      <c r="B42" s="95">
        <v>32818593.736976001</v>
      </c>
      <c r="C42" s="96">
        <v>37047923.490389697</v>
      </c>
      <c r="D42" s="96">
        <v>14768352.691823101</v>
      </c>
      <c r="E42" s="96">
        <v>7459208.9912789697</v>
      </c>
      <c r="F42" s="97">
        <v>194816.18614780501</v>
      </c>
      <c r="H42" s="32">
        <f t="shared" si="48"/>
        <v>0.18842410888420555</v>
      </c>
      <c r="I42" s="32">
        <f t="shared" si="49"/>
        <v>-0.15180328373923116</v>
      </c>
      <c r="J42" s="32">
        <f t="shared" si="50"/>
        <v>-9.6253878847656738E-2</v>
      </c>
      <c r="K42" s="32">
        <f t="shared" si="51"/>
        <v>0.24663552939007355</v>
      </c>
      <c r="L42" s="32">
        <f t="shared" si="52"/>
        <v>0.67249556490287921</v>
      </c>
      <c r="N42" s="32">
        <f t="shared" si="45"/>
        <v>-0.15180328373923116</v>
      </c>
      <c r="O42" s="32">
        <f t="shared" si="46"/>
        <v>0.67249556490287921</v>
      </c>
      <c r="P42" s="32">
        <f t="shared" si="47"/>
        <v>0.18842410888420555</v>
      </c>
    </row>
    <row r="43" spans="1:16" s="22" customFormat="1" x14ac:dyDescent="0.3">
      <c r="A43" s="25" t="s">
        <v>3</v>
      </c>
      <c r="B43" s="98">
        <v>33380627.990527</v>
      </c>
      <c r="C43" s="99">
        <v>38929878.921898499</v>
      </c>
      <c r="D43" s="99">
        <v>15855160.9924866</v>
      </c>
      <c r="E43" s="99">
        <v>6765754.9332251605</v>
      </c>
      <c r="F43" s="100">
        <v>498436.78659955098</v>
      </c>
      <c r="H43" s="29">
        <f t="shared" si="48"/>
        <v>0.20877644519367386</v>
      </c>
      <c r="I43" s="29">
        <f t="shared" si="49"/>
        <v>-0.10871670109799464</v>
      </c>
      <c r="J43" s="29">
        <f t="shared" si="50"/>
        <v>-2.9746881983705342E-2</v>
      </c>
      <c r="K43" s="29">
        <f t="shared" si="51"/>
        <v>0.13074060436781873</v>
      </c>
      <c r="L43" s="29">
        <f t="shared" si="52"/>
        <v>3.2790762485193246</v>
      </c>
      <c r="N43" s="29">
        <f t="shared" si="45"/>
        <v>-0.10871670109799464</v>
      </c>
      <c r="O43" s="29">
        <f t="shared" si="46"/>
        <v>3.2790762485193246</v>
      </c>
      <c r="P43" s="29">
        <f t="shared" si="47"/>
        <v>0.13074060436781873</v>
      </c>
    </row>
    <row r="44" spans="1:16" s="22" customFormat="1" x14ac:dyDescent="0.3">
      <c r="A44" s="40" t="s">
        <v>67</v>
      </c>
      <c r="B44" s="88">
        <v>27377032.558496699</v>
      </c>
      <c r="C44" s="89">
        <v>43283650.4480955</v>
      </c>
      <c r="D44" s="89">
        <v>16224003.213691499</v>
      </c>
      <c r="E44" s="89">
        <v>6130119.7663444998</v>
      </c>
      <c r="F44" s="90">
        <v>81156.296532638196</v>
      </c>
      <c r="H44" s="29">
        <f t="shared" ref="H44" si="53">(B44-$B$40)/$B$40</f>
        <v>-8.6252390038197568E-3</v>
      </c>
      <c r="I44" s="29">
        <f t="shared" ref="I44" si="54">(C44-$C$40)/$C$40</f>
        <v>-9.0389225896292183E-3</v>
      </c>
      <c r="J44" s="29">
        <f t="shared" ref="J44" si="55">(D44-$D$40)/$D$40</f>
        <v>-7.1756627226902082E-3</v>
      </c>
      <c r="K44" s="29">
        <f t="shared" ref="K44" si="56">(E44-$E$40)/$E$40</f>
        <v>2.45087795604335E-2</v>
      </c>
      <c r="L44" s="29">
        <f t="shared" ref="L44" si="57">(F44-$F$40)/$F$40</f>
        <v>-0.3032737746349235</v>
      </c>
      <c r="N44" s="29">
        <f t="shared" si="45"/>
        <v>-0.3032737746349235</v>
      </c>
      <c r="O44" s="29">
        <f t="shared" si="46"/>
        <v>2.45087795604335E-2</v>
      </c>
      <c r="P44" s="29">
        <f t="shared" si="47"/>
        <v>-8.6252390038197568E-3</v>
      </c>
    </row>
    <row r="45" spans="1:16" s="22" customFormat="1" x14ac:dyDescent="0.3"/>
    <row r="46" spans="1:16" s="22" customFormat="1" x14ac:dyDescent="0.3"/>
    <row r="47" spans="1:16" s="22" customFormat="1" x14ac:dyDescent="0.3"/>
    <row r="48" spans="1:16" s="22" customFormat="1" x14ac:dyDescent="0.3"/>
    <row r="49" spans="1:16" s="22" customFormat="1" x14ac:dyDescent="0.3">
      <c r="A49" s="22" t="s">
        <v>54</v>
      </c>
    </row>
    <row r="50" spans="1:16" s="22" customFormat="1" x14ac:dyDescent="0.3">
      <c r="A50" s="23" t="s">
        <v>0</v>
      </c>
      <c r="B50" s="24" t="s">
        <v>4</v>
      </c>
      <c r="C50" s="24" t="s">
        <v>5</v>
      </c>
      <c r="D50" s="24" t="s">
        <v>6</v>
      </c>
      <c r="E50" s="24" t="s">
        <v>7</v>
      </c>
      <c r="F50" s="24" t="s">
        <v>8</v>
      </c>
      <c r="H50" s="24" t="s">
        <v>16</v>
      </c>
      <c r="I50" s="24" t="s">
        <v>17</v>
      </c>
      <c r="J50" s="24" t="s">
        <v>18</v>
      </c>
      <c r="K50" s="24" t="s">
        <v>19</v>
      </c>
      <c r="L50" s="24" t="s">
        <v>20</v>
      </c>
      <c r="N50" s="24" t="s">
        <v>28</v>
      </c>
      <c r="O50" s="24" t="s">
        <v>29</v>
      </c>
      <c r="P50" s="24" t="s">
        <v>30</v>
      </c>
    </row>
    <row r="51" spans="1:16" s="22" customFormat="1" x14ac:dyDescent="0.3">
      <c r="A51" s="25" t="s">
        <v>68</v>
      </c>
      <c r="B51" s="88">
        <v>27029861.694607802</v>
      </c>
      <c r="C51" s="89">
        <v>44614747.350205399</v>
      </c>
      <c r="D51" s="89">
        <v>16394899.4704927</v>
      </c>
      <c r="E51" s="89">
        <v>5641864.5663601598</v>
      </c>
      <c r="F51" s="90">
        <v>113505.10036488601</v>
      </c>
      <c r="H51" s="29">
        <f>(B51-$B$51)/$B$51</f>
        <v>0</v>
      </c>
      <c r="I51" s="29">
        <f>(C51-$C$51)/$C$51</f>
        <v>0</v>
      </c>
      <c r="J51" s="29">
        <f>(D51-$D$51)/$D$51</f>
        <v>0</v>
      </c>
      <c r="K51" s="29">
        <f>(E51-$E$51)/$E$51</f>
        <v>0</v>
      </c>
      <c r="L51" s="29">
        <f>(F51-$F$51)/$F$51</f>
        <v>0</v>
      </c>
      <c r="N51" s="29">
        <f t="shared" ref="N51:N55" si="58">MIN(H51:L51,0)</f>
        <v>0</v>
      </c>
      <c r="O51" s="29">
        <f t="shared" ref="O51:O55" si="59">MAX(H51:L51,0)</f>
        <v>0</v>
      </c>
      <c r="P51" s="29">
        <f t="shared" ref="P51:P55" si="60">MEDIAN(H51:L51)</f>
        <v>0</v>
      </c>
    </row>
    <row r="52" spans="1:16" s="22" customFormat="1" x14ac:dyDescent="0.3">
      <c r="A52" s="91" t="s">
        <v>1</v>
      </c>
      <c r="B52" s="92">
        <v>27247028.432901699</v>
      </c>
      <c r="C52" s="93">
        <v>44374479.085659496</v>
      </c>
      <c r="D52" s="93">
        <v>16446735.1913654</v>
      </c>
      <c r="E52" s="93">
        <v>5470777.0911949901</v>
      </c>
      <c r="F52" s="94">
        <v>106273.20866877399</v>
      </c>
      <c r="H52" s="32">
        <f t="shared" ref="H52:H54" si="61">(B52-$B$51)/$B$51</f>
        <v>8.0343266549980173E-3</v>
      </c>
      <c r="I52" s="32">
        <f t="shared" ref="I52:I54" si="62">(C52-$C$51)/$C$51</f>
        <v>-5.3854000933795821E-3</v>
      </c>
      <c r="J52" s="32">
        <f t="shared" ref="J52:J54" si="63">(D52-$D$51)/$D$51</f>
        <v>3.1616980004051496E-3</v>
      </c>
      <c r="K52" s="32">
        <f t="shared" ref="K52:K54" si="64">(E52-$E$51)/$E$51</f>
        <v>-3.0324633488241725E-2</v>
      </c>
      <c r="L52" s="32">
        <f t="shared" ref="L52:L54" si="65">(F52-$F$51)/$F$51</f>
        <v>-6.3714244319097349E-2</v>
      </c>
      <c r="N52" s="32">
        <f t="shared" si="58"/>
        <v>-6.3714244319097349E-2</v>
      </c>
      <c r="O52" s="32">
        <f t="shared" si="59"/>
        <v>8.0343266549980173E-3</v>
      </c>
      <c r="P52" s="32">
        <f t="shared" si="60"/>
        <v>-5.3854000933795821E-3</v>
      </c>
    </row>
    <row r="53" spans="1:16" s="22" customFormat="1" x14ac:dyDescent="0.3">
      <c r="A53" s="31" t="s">
        <v>2</v>
      </c>
      <c r="B53" s="95">
        <v>27594690.9915528</v>
      </c>
      <c r="C53" s="96">
        <v>41664809.895248801</v>
      </c>
      <c r="D53" s="96">
        <v>15382382.5565312</v>
      </c>
      <c r="E53" s="96">
        <v>7285587.3150582099</v>
      </c>
      <c r="F53" s="97">
        <v>17741.594323618599</v>
      </c>
      <c r="H53" s="32">
        <f t="shared" si="61"/>
        <v>2.0896492306421096E-2</v>
      </c>
      <c r="I53" s="32">
        <f t="shared" si="62"/>
        <v>-6.6120232213822405E-2</v>
      </c>
      <c r="J53" s="32">
        <f t="shared" si="63"/>
        <v>-6.1758043456369649E-2</v>
      </c>
      <c r="K53" s="32">
        <f t="shared" si="64"/>
        <v>0.29134388629227509</v>
      </c>
      <c r="L53" s="32">
        <f t="shared" si="65"/>
        <v>-0.84369341759458816</v>
      </c>
      <c r="N53" s="32">
        <f t="shared" si="58"/>
        <v>-0.84369341759458816</v>
      </c>
      <c r="O53" s="32">
        <f t="shared" si="59"/>
        <v>0.29134388629227509</v>
      </c>
      <c r="P53" s="32">
        <f t="shared" si="60"/>
        <v>-6.1758043456369649E-2</v>
      </c>
    </row>
    <row r="54" spans="1:16" s="22" customFormat="1" x14ac:dyDescent="0.3">
      <c r="A54" s="25" t="s">
        <v>3</v>
      </c>
      <c r="B54" s="98">
        <v>27576054.745489601</v>
      </c>
      <c r="C54" s="99">
        <v>44333647.9995123</v>
      </c>
      <c r="D54" s="99">
        <v>16940186.190090001</v>
      </c>
      <c r="E54" s="99">
        <v>6242238.0911451504</v>
      </c>
      <c r="F54" s="100">
        <v>71657.931716209903</v>
      </c>
      <c r="H54" s="29">
        <f t="shared" si="61"/>
        <v>2.0207023515431438E-2</v>
      </c>
      <c r="I54" s="29">
        <f t="shared" si="62"/>
        <v>-6.3005926826526131E-3</v>
      </c>
      <c r="J54" s="29">
        <f t="shared" si="63"/>
        <v>3.3259534197126343E-2</v>
      </c>
      <c r="K54" s="29">
        <f t="shared" si="64"/>
        <v>0.10641402637786476</v>
      </c>
      <c r="L54" s="29">
        <f t="shared" si="65"/>
        <v>-0.36868095366771697</v>
      </c>
      <c r="N54" s="29">
        <f t="shared" si="58"/>
        <v>-0.36868095366771697</v>
      </c>
      <c r="O54" s="29">
        <f t="shared" si="59"/>
        <v>0.10641402637786476</v>
      </c>
      <c r="P54" s="29">
        <f t="shared" si="60"/>
        <v>2.0207023515431438E-2</v>
      </c>
    </row>
    <row r="55" spans="1:16" s="22" customFormat="1" x14ac:dyDescent="0.3">
      <c r="A55" s="40" t="s">
        <v>67</v>
      </c>
      <c r="B55" s="88">
        <v>27080979.374318101</v>
      </c>
      <c r="C55" s="89">
        <v>43642155.261342399</v>
      </c>
      <c r="D55" s="89">
        <v>16397642.689163599</v>
      </c>
      <c r="E55" s="89">
        <v>5768429.5425874302</v>
      </c>
      <c r="F55" s="90">
        <v>82475.321558621305</v>
      </c>
      <c r="H55" s="29">
        <f t="shared" ref="H55" si="66">(B55-$B$51)/$B$51</f>
        <v>1.8911557997537318E-3</v>
      </c>
      <c r="I55" s="29">
        <f t="shared" ref="I55" si="67">(C55-$C$51)/$C$51</f>
        <v>-2.1799789231766717E-2</v>
      </c>
      <c r="J55" s="29">
        <f t="shared" ref="J55" si="68">(D55-$D$51)/$D$51</f>
        <v>1.6732146945068211E-4</v>
      </c>
      <c r="K55" s="29">
        <f t="shared" ref="K55" si="69">(E55-$E$51)/$E$51</f>
        <v>2.2433182281956766E-2</v>
      </c>
      <c r="L55" s="29">
        <f t="shared" ref="L55" si="70">(F55-$F$51)/$F$51</f>
        <v>-0.27337783682418637</v>
      </c>
      <c r="N55" s="29">
        <f t="shared" si="58"/>
        <v>-0.27337783682418637</v>
      </c>
      <c r="O55" s="29">
        <f t="shared" si="59"/>
        <v>2.2433182281956766E-2</v>
      </c>
      <c r="P55" s="29">
        <f t="shared" si="60"/>
        <v>1.6732146945068211E-4</v>
      </c>
    </row>
    <row r="56" spans="1:16" s="22" customFormat="1" x14ac:dyDescent="0.3"/>
    <row r="57" spans="1:16" s="22" customFormat="1" x14ac:dyDescent="0.3"/>
    <row r="60" spans="1:16" s="41" customFormat="1" x14ac:dyDescent="0.3">
      <c r="A60" s="41" t="s">
        <v>59</v>
      </c>
    </row>
    <row r="61" spans="1:16" s="41" customFormat="1" x14ac:dyDescent="0.3">
      <c r="A61" s="42" t="s">
        <v>0</v>
      </c>
      <c r="B61" s="43" t="s">
        <v>4</v>
      </c>
      <c r="C61" s="43" t="s">
        <v>5</v>
      </c>
      <c r="D61" s="43" t="s">
        <v>6</v>
      </c>
      <c r="E61" s="43" t="s">
        <v>7</v>
      </c>
      <c r="F61" s="43" t="s">
        <v>8</v>
      </c>
      <c r="H61" s="43" t="s">
        <v>16</v>
      </c>
      <c r="I61" s="43" t="s">
        <v>17</v>
      </c>
      <c r="J61" s="43" t="s">
        <v>18</v>
      </c>
      <c r="K61" s="43" t="s">
        <v>19</v>
      </c>
      <c r="L61" s="43" t="s">
        <v>20</v>
      </c>
      <c r="N61" s="43" t="s">
        <v>28</v>
      </c>
      <c r="O61" s="43" t="s">
        <v>29</v>
      </c>
      <c r="P61" s="43" t="s">
        <v>30</v>
      </c>
    </row>
    <row r="62" spans="1:16" s="41" customFormat="1" x14ac:dyDescent="0.3">
      <c r="A62" s="44" t="s">
        <v>68</v>
      </c>
      <c r="B62" s="101">
        <v>32851953.2173457</v>
      </c>
      <c r="C62" s="102">
        <v>38446367.223486401</v>
      </c>
      <c r="D62" s="102">
        <v>15342869.4852458</v>
      </c>
      <c r="E62" s="102">
        <v>8120446.97027897</v>
      </c>
      <c r="F62" s="103">
        <v>607132.110390894</v>
      </c>
      <c r="H62" s="48">
        <f>(B62-$B$62)/$B$62</f>
        <v>0</v>
      </c>
      <c r="I62" s="48">
        <f>(C62-$C$62)/$C$62</f>
        <v>0</v>
      </c>
      <c r="J62" s="48">
        <f>(D62-$D$62)/$D$62</f>
        <v>0</v>
      </c>
      <c r="K62" s="48">
        <f>(E62-$E$62)/$E$62</f>
        <v>0</v>
      </c>
      <c r="L62" s="48">
        <f>(F62-$F$62)/$F$62</f>
        <v>0</v>
      </c>
      <c r="N62" s="48">
        <f t="shared" ref="N62:N66" si="71">MIN(H62:L62,0)</f>
        <v>0</v>
      </c>
      <c r="O62" s="48">
        <f t="shared" ref="O62:O66" si="72">MAX(H62:L62,0)</f>
        <v>0</v>
      </c>
      <c r="P62" s="48">
        <f t="shared" ref="P62:P66" si="73">MEDIAN(H62:L62)</f>
        <v>0</v>
      </c>
    </row>
    <row r="63" spans="1:16" s="41" customFormat="1" x14ac:dyDescent="0.3">
      <c r="A63" s="104" t="s">
        <v>1</v>
      </c>
      <c r="B63" s="105">
        <v>32816618.896231901</v>
      </c>
      <c r="C63" s="106">
        <v>38539042.546679199</v>
      </c>
      <c r="D63" s="106">
        <v>15375228.3465418</v>
      </c>
      <c r="E63" s="106">
        <v>7843385.5116151804</v>
      </c>
      <c r="F63" s="107">
        <v>569007.69600564498</v>
      </c>
      <c r="H63" s="50">
        <f t="shared" ref="H63:H65" si="74">(B63-$B$62)/$B$62</f>
        <v>-1.0755622620070696E-3</v>
      </c>
      <c r="I63" s="50">
        <f t="shared" ref="I63:I65" si="75">(C63-$C$62)/$C$62</f>
        <v>2.4105092336574106E-3</v>
      </c>
      <c r="J63" s="50">
        <f t="shared" ref="J63:J65" si="76">(D63-$D$62)/$D$62</f>
        <v>2.1090488534180186E-3</v>
      </c>
      <c r="K63" s="50">
        <f t="shared" ref="K63:K65" si="77">(E63-$E$62)/$E$62</f>
        <v>-3.4118991193199229E-2</v>
      </c>
      <c r="L63" s="50">
        <f t="shared" ref="L63:L65" si="78">(F63-$F$62)/$F$62</f>
        <v>-6.279426459704647E-2</v>
      </c>
      <c r="N63" s="50">
        <f t="shared" si="71"/>
        <v>-6.279426459704647E-2</v>
      </c>
      <c r="O63" s="50">
        <f t="shared" si="72"/>
        <v>2.4105092336574106E-3</v>
      </c>
      <c r="P63" s="50">
        <f t="shared" si="73"/>
        <v>-1.0755622620070696E-3</v>
      </c>
    </row>
    <row r="64" spans="1:16" s="41" customFormat="1" x14ac:dyDescent="0.3">
      <c r="A64" s="49" t="s">
        <v>2</v>
      </c>
      <c r="B64" s="108">
        <v>32567884.591078602</v>
      </c>
      <c r="C64" s="109">
        <v>37342883.925902799</v>
      </c>
      <c r="D64" s="109">
        <v>14586245.12665</v>
      </c>
      <c r="E64" s="109">
        <v>8492184.4029849097</v>
      </c>
      <c r="F64" s="110">
        <v>635794.87768402998</v>
      </c>
      <c r="H64" s="50">
        <f t="shared" si="74"/>
        <v>-8.6469326309983538E-3</v>
      </c>
      <c r="I64" s="50">
        <f t="shared" si="75"/>
        <v>-2.8701887259441727E-2</v>
      </c>
      <c r="J64" s="50">
        <f t="shared" si="76"/>
        <v>-4.9314397109575504E-2</v>
      </c>
      <c r="K64" s="50">
        <f t="shared" si="77"/>
        <v>4.5777952133239416E-2</v>
      </c>
      <c r="L64" s="50">
        <f t="shared" si="78"/>
        <v>4.7210099420835837E-2</v>
      </c>
      <c r="N64" s="50">
        <f t="shared" si="71"/>
        <v>-4.9314397109575504E-2</v>
      </c>
      <c r="O64" s="50">
        <f t="shared" si="72"/>
        <v>4.7210099420835837E-2</v>
      </c>
      <c r="P64" s="50">
        <f t="shared" si="73"/>
        <v>-8.6469326309983538E-3</v>
      </c>
    </row>
    <row r="65" spans="1:16" s="41" customFormat="1" x14ac:dyDescent="0.3">
      <c r="A65" s="44" t="s">
        <v>3</v>
      </c>
      <c r="B65" s="111">
        <v>32913272.428282902</v>
      </c>
      <c r="C65" s="112">
        <v>38804067.140409</v>
      </c>
      <c r="D65" s="112">
        <v>15490575.441865901</v>
      </c>
      <c r="E65" s="112">
        <v>8069224.1484825797</v>
      </c>
      <c r="F65" s="113">
        <v>766469.54958232702</v>
      </c>
      <c r="H65" s="48">
        <f t="shared" si="74"/>
        <v>1.8665316649977962E-3</v>
      </c>
      <c r="I65" s="48">
        <f t="shared" si="75"/>
        <v>9.303867770999303E-3</v>
      </c>
      <c r="J65" s="48">
        <f t="shared" si="76"/>
        <v>9.6270099124638794E-3</v>
      </c>
      <c r="K65" s="48">
        <f t="shared" si="77"/>
        <v>-6.3078820641113698E-3</v>
      </c>
      <c r="L65" s="48">
        <f t="shared" si="78"/>
        <v>0.26244278051583486</v>
      </c>
      <c r="N65" s="48">
        <f t="shared" si="71"/>
        <v>-6.3078820641113698E-3</v>
      </c>
      <c r="O65" s="48">
        <f t="shared" si="72"/>
        <v>0.26244278051583486</v>
      </c>
      <c r="P65" s="48">
        <f t="shared" si="73"/>
        <v>9.303867770999303E-3</v>
      </c>
    </row>
    <row r="66" spans="1:16" s="41" customFormat="1" x14ac:dyDescent="0.3">
      <c r="A66" s="54" t="s">
        <v>67</v>
      </c>
      <c r="B66" s="101">
        <v>32231254.460354701</v>
      </c>
      <c r="C66" s="102">
        <v>38658490.872159198</v>
      </c>
      <c r="D66" s="102">
        <v>15254706.1261528</v>
      </c>
      <c r="E66" s="102">
        <v>8122037.73049263</v>
      </c>
      <c r="F66" s="103">
        <v>547506.09783207404</v>
      </c>
      <c r="H66" s="48">
        <f t="shared" ref="H66" si="79">(B66-$B$62)/$B$62</f>
        <v>-1.8893815928828016E-2</v>
      </c>
      <c r="I66" s="48">
        <f t="shared" ref="I66" si="80">(C66-$C$62)/$C$62</f>
        <v>5.5173912125360217E-3</v>
      </c>
      <c r="J66" s="48">
        <f t="shared" ref="J66" si="81">(D66-$D$62)/$D$62</f>
        <v>-5.7462105884287153E-3</v>
      </c>
      <c r="K66" s="48">
        <f t="shared" ref="K66" si="82">(E66-$E$62)/$E$62</f>
        <v>1.9589564706010601E-4</v>
      </c>
      <c r="L66" s="48">
        <f t="shared" ref="L66" si="83">(F66-$F$62)/$F$62</f>
        <v>-9.8209288453596263E-2</v>
      </c>
      <c r="N66" s="48">
        <f t="shared" si="71"/>
        <v>-9.8209288453596263E-2</v>
      </c>
      <c r="O66" s="48">
        <f t="shared" si="72"/>
        <v>5.5173912125360217E-3</v>
      </c>
      <c r="P66" s="48">
        <f t="shared" si="73"/>
        <v>-5.7462105884287153E-3</v>
      </c>
    </row>
    <row r="67" spans="1:16" s="41" customFormat="1" x14ac:dyDescent="0.3"/>
    <row r="68" spans="1:16" s="41" customFormat="1" x14ac:dyDescent="0.3"/>
    <row r="69" spans="1:16" s="41" customFormat="1" x14ac:dyDescent="0.3"/>
    <row r="70" spans="1:16" s="41" customFormat="1" x14ac:dyDescent="0.3"/>
    <row r="71" spans="1:16" s="41" customFormat="1" x14ac:dyDescent="0.3">
      <c r="A71" s="41" t="s">
        <v>58</v>
      </c>
    </row>
    <row r="72" spans="1:16" s="41" customFormat="1" x14ac:dyDescent="0.3">
      <c r="A72" s="42" t="s">
        <v>0</v>
      </c>
      <c r="B72" s="43" t="s">
        <v>4</v>
      </c>
      <c r="C72" s="43" t="s">
        <v>5</v>
      </c>
      <c r="D72" s="43" t="s">
        <v>6</v>
      </c>
      <c r="E72" s="43" t="s">
        <v>7</v>
      </c>
      <c r="F72" s="43" t="s">
        <v>8</v>
      </c>
      <c r="H72" s="43" t="s">
        <v>16</v>
      </c>
      <c r="I72" s="43" t="s">
        <v>17</v>
      </c>
      <c r="J72" s="43" t="s">
        <v>18</v>
      </c>
      <c r="K72" s="43" t="s">
        <v>19</v>
      </c>
      <c r="L72" s="43" t="s">
        <v>20</v>
      </c>
      <c r="N72" s="43" t="s">
        <v>28</v>
      </c>
      <c r="O72" s="43" t="s">
        <v>29</v>
      </c>
      <c r="P72" s="43" t="s">
        <v>30</v>
      </c>
    </row>
    <row r="73" spans="1:16" s="41" customFormat="1" x14ac:dyDescent="0.3">
      <c r="A73" s="44" t="s">
        <v>68</v>
      </c>
      <c r="B73" s="101">
        <v>32821134.878986999</v>
      </c>
      <c r="C73" s="102">
        <v>38668218.327479698</v>
      </c>
      <c r="D73" s="102">
        <v>15378310.199910101</v>
      </c>
      <c r="E73" s="102">
        <v>7937879.3180277599</v>
      </c>
      <c r="F73" s="103">
        <v>556996.23760102596</v>
      </c>
      <c r="H73" s="48">
        <f>(B73-$B$73)/$B$73</f>
        <v>0</v>
      </c>
      <c r="I73" s="48">
        <f>(C73-$C$73)/$C$73</f>
        <v>0</v>
      </c>
      <c r="J73" s="48">
        <f>(D73-$D$73)/$D$73</f>
        <v>0</v>
      </c>
      <c r="K73" s="48">
        <f>(E73-$E$73)/$E$73</f>
        <v>0</v>
      </c>
      <c r="L73" s="48">
        <f>(F73-$F$73)/$F$73</f>
        <v>0</v>
      </c>
      <c r="N73" s="48">
        <f t="shared" ref="N73:N77" si="84">MIN(H73:L73,0)</f>
        <v>0</v>
      </c>
      <c r="O73" s="48">
        <f t="shared" ref="O73:O77" si="85">MAX(H73:L73,0)</f>
        <v>0</v>
      </c>
      <c r="P73" s="48">
        <f t="shared" ref="P73:P77" si="86">MEDIAN(H73:L73)</f>
        <v>0</v>
      </c>
    </row>
    <row r="74" spans="1:16" s="41" customFormat="1" x14ac:dyDescent="0.3">
      <c r="A74" s="104" t="s">
        <v>1</v>
      </c>
      <c r="B74" s="105">
        <v>32903478.569926299</v>
      </c>
      <c r="C74" s="106">
        <v>38687882.686475202</v>
      </c>
      <c r="D74" s="106">
        <v>15418544.3836284</v>
      </c>
      <c r="E74" s="106">
        <v>7634545.8106987402</v>
      </c>
      <c r="F74" s="107">
        <v>514202.13746204303</v>
      </c>
      <c r="H74" s="50">
        <f t="shared" ref="H74:H76" si="87">(B74-$B$73)/$B$73</f>
        <v>2.5088617819860482E-3</v>
      </c>
      <c r="I74" s="50">
        <f t="shared" ref="I74:I76" si="88">(C74-$C$73)/$C$73</f>
        <v>5.0854060119780945E-4</v>
      </c>
      <c r="J74" s="50">
        <f t="shared" ref="J74:J76" si="89">(D74-$D$73)/$D$73</f>
        <v>2.6162941958691077E-3</v>
      </c>
      <c r="K74" s="50">
        <f t="shared" ref="K74:K76" si="90">(E74-$E$73)/$E$73</f>
        <v>-3.8213418871223877E-2</v>
      </c>
      <c r="L74" s="50">
        <f t="shared" ref="L74:L76" si="91">(F74-$F$73)/$F$73</f>
        <v>-7.6830142198619597E-2</v>
      </c>
      <c r="N74" s="50">
        <f t="shared" si="84"/>
        <v>-7.6830142198619597E-2</v>
      </c>
      <c r="O74" s="50">
        <f t="shared" si="85"/>
        <v>2.6162941958691077E-3</v>
      </c>
      <c r="P74" s="50">
        <f t="shared" si="86"/>
        <v>5.0854060119780945E-4</v>
      </c>
    </row>
    <row r="75" spans="1:16" s="41" customFormat="1" x14ac:dyDescent="0.3">
      <c r="A75" s="49" t="s">
        <v>2</v>
      </c>
      <c r="B75" s="108">
        <v>31433069.468305901</v>
      </c>
      <c r="C75" s="109">
        <v>39098556.8892432</v>
      </c>
      <c r="D75" s="109">
        <v>14802037.7652166</v>
      </c>
      <c r="E75" s="109">
        <v>8181111.5727089802</v>
      </c>
      <c r="F75" s="110">
        <v>612294.128214141</v>
      </c>
      <c r="H75" s="50">
        <f t="shared" si="87"/>
        <v>-4.2291816410339203E-2</v>
      </c>
      <c r="I75" s="50">
        <f t="shared" si="88"/>
        <v>1.1128998965480681E-2</v>
      </c>
      <c r="J75" s="50">
        <f t="shared" si="89"/>
        <v>-3.7473066104289479E-2</v>
      </c>
      <c r="K75" s="50">
        <f t="shared" si="90"/>
        <v>3.0641969339192925E-2</v>
      </c>
      <c r="L75" s="50">
        <f t="shared" si="91"/>
        <v>9.9278750699075075E-2</v>
      </c>
      <c r="N75" s="50">
        <f t="shared" si="84"/>
        <v>-4.2291816410339203E-2</v>
      </c>
      <c r="O75" s="50">
        <f t="shared" si="85"/>
        <v>9.9278750699075075E-2</v>
      </c>
      <c r="P75" s="50">
        <f t="shared" si="86"/>
        <v>1.1128998965480681E-2</v>
      </c>
    </row>
    <row r="76" spans="1:16" s="41" customFormat="1" x14ac:dyDescent="0.3">
      <c r="A76" s="44" t="s">
        <v>3</v>
      </c>
      <c r="B76" s="111">
        <v>33113177.389018402</v>
      </c>
      <c r="C76" s="112">
        <v>39253861.6419833</v>
      </c>
      <c r="D76" s="112">
        <v>15574203.1734074</v>
      </c>
      <c r="E76" s="112">
        <v>7874086.3163595702</v>
      </c>
      <c r="F76" s="113">
        <v>749853.47862293199</v>
      </c>
      <c r="H76" s="48">
        <f t="shared" si="87"/>
        <v>8.8980015806332108E-3</v>
      </c>
      <c r="I76" s="48">
        <f t="shared" si="88"/>
        <v>1.5145340019129181E-2</v>
      </c>
      <c r="J76" s="48">
        <f t="shared" si="89"/>
        <v>1.2738263889256482E-2</v>
      </c>
      <c r="K76" s="48">
        <f t="shared" si="90"/>
        <v>-8.0365295455310116E-3</v>
      </c>
      <c r="L76" s="48">
        <f t="shared" si="91"/>
        <v>0.34624514135416629</v>
      </c>
      <c r="N76" s="48">
        <f t="shared" si="84"/>
        <v>-8.0365295455310116E-3</v>
      </c>
      <c r="O76" s="48">
        <f t="shared" si="85"/>
        <v>0.34624514135416629</v>
      </c>
      <c r="P76" s="48">
        <f t="shared" si="86"/>
        <v>1.2738263889256482E-2</v>
      </c>
    </row>
    <row r="77" spans="1:16" s="41" customFormat="1" x14ac:dyDescent="0.3">
      <c r="A77" s="54" t="s">
        <v>67</v>
      </c>
      <c r="B77" s="101">
        <v>32267121.7803418</v>
      </c>
      <c r="C77" s="102">
        <v>38917903.3027151</v>
      </c>
      <c r="D77" s="102">
        <v>15300358.1150405</v>
      </c>
      <c r="E77" s="102">
        <v>7910687.2668346101</v>
      </c>
      <c r="F77" s="103">
        <v>492609.290829606</v>
      </c>
      <c r="H77" s="48">
        <f t="shared" ref="H77" si="92">(B77-$B$73)/$B$73</f>
        <v>-1.6879766671319268E-2</v>
      </c>
      <c r="I77" s="48">
        <f t="shared" ref="I77" si="93">(C77-$C$73)/$C$73</f>
        <v>6.4571109307604985E-3</v>
      </c>
      <c r="J77" s="48">
        <f t="shared" ref="J77" si="94">(D77-$D$73)/$D$73</f>
        <v>-5.0689629651284136E-3</v>
      </c>
      <c r="K77" s="48">
        <f t="shared" ref="K77" si="95">(E77-$E$73)/$E$73</f>
        <v>-3.4256065258379208E-3</v>
      </c>
      <c r="L77" s="48">
        <f t="shared" ref="L77" si="96">(F77-$F$73)/$F$73</f>
        <v>-0.11559673553403794</v>
      </c>
      <c r="N77" s="48">
        <f t="shared" si="84"/>
        <v>-0.11559673553403794</v>
      </c>
      <c r="O77" s="48">
        <f t="shared" si="85"/>
        <v>6.4571109307604985E-3</v>
      </c>
      <c r="P77" s="48">
        <f t="shared" si="86"/>
        <v>-5.0689629651284136E-3</v>
      </c>
    </row>
    <row r="78" spans="1:16" s="41" customFormat="1" x14ac:dyDescent="0.3"/>
    <row r="79" spans="1:16" s="41" customFormat="1" x14ac:dyDescent="0.3"/>
    <row r="80" spans="1:16" s="41" customFormat="1" x14ac:dyDescent="0.3"/>
    <row r="81" spans="1:16" s="41" customFormat="1" x14ac:dyDescent="0.3"/>
    <row r="82" spans="1:16" s="41" customFormat="1" x14ac:dyDescent="0.3">
      <c r="A82" s="41" t="s">
        <v>57</v>
      </c>
    </row>
    <row r="83" spans="1:16" s="41" customFormat="1" x14ac:dyDescent="0.3">
      <c r="A83" s="42" t="s">
        <v>0</v>
      </c>
      <c r="B83" s="43" t="s">
        <v>4</v>
      </c>
      <c r="C83" s="43" t="s">
        <v>5</v>
      </c>
      <c r="D83" s="43" t="s">
        <v>6</v>
      </c>
      <c r="E83" s="43" t="s">
        <v>7</v>
      </c>
      <c r="F83" s="43" t="s">
        <v>8</v>
      </c>
      <c r="H83" s="43" t="s">
        <v>16</v>
      </c>
      <c r="I83" s="43" t="s">
        <v>17</v>
      </c>
      <c r="J83" s="43" t="s">
        <v>18</v>
      </c>
      <c r="K83" s="43" t="s">
        <v>19</v>
      </c>
      <c r="L83" s="43" t="s">
        <v>20</v>
      </c>
      <c r="N83" s="43" t="s">
        <v>28</v>
      </c>
      <c r="O83" s="43" t="s">
        <v>29</v>
      </c>
      <c r="P83" s="43" t="s">
        <v>30</v>
      </c>
    </row>
    <row r="84" spans="1:16" s="41" customFormat="1" x14ac:dyDescent="0.3">
      <c r="A84" s="44" t="s">
        <v>68</v>
      </c>
      <c r="B84" s="101">
        <v>29465123.080135301</v>
      </c>
      <c r="C84" s="102">
        <v>42458534.083338097</v>
      </c>
      <c r="D84" s="102">
        <v>15853479.7270662</v>
      </c>
      <c r="E84" s="102">
        <v>7553484.9852893697</v>
      </c>
      <c r="F84" s="103">
        <v>302521.64922873402</v>
      </c>
      <c r="H84" s="48">
        <f>(B84-$B$84)/$B$84</f>
        <v>0</v>
      </c>
      <c r="I84" s="48">
        <f>(C84-$C$84)/$C$84</f>
        <v>0</v>
      </c>
      <c r="J84" s="48">
        <f>(D84-$D$84)/$D$84</f>
        <v>0</v>
      </c>
      <c r="K84" s="48">
        <f>(E84-$E$84)/$E$84</f>
        <v>0</v>
      </c>
      <c r="L84" s="48">
        <f>(F84-$F$84)/$F$84</f>
        <v>0</v>
      </c>
      <c r="N84" s="48">
        <f t="shared" ref="N84:N88" si="97">MIN(H84:L84,0)</f>
        <v>0</v>
      </c>
      <c r="O84" s="48">
        <f t="shared" ref="O84:O88" si="98">MAX(H84:L84,0)</f>
        <v>0</v>
      </c>
      <c r="P84" s="48">
        <f t="shared" ref="P84:P88" si="99">MEDIAN(H84:L84)</f>
        <v>0</v>
      </c>
    </row>
    <row r="85" spans="1:16" s="41" customFormat="1" x14ac:dyDescent="0.3">
      <c r="A85" s="104" t="s">
        <v>1</v>
      </c>
      <c r="B85" s="105">
        <v>29605381.858367801</v>
      </c>
      <c r="C85" s="106">
        <v>42434843.960896097</v>
      </c>
      <c r="D85" s="106">
        <v>15913496.237973999</v>
      </c>
      <c r="E85" s="106">
        <v>7246367.2731955703</v>
      </c>
      <c r="F85" s="107">
        <v>269752.45746353897</v>
      </c>
      <c r="H85" s="50">
        <f t="shared" ref="H85:H87" si="100">(B85-$B$84)/$B$84</f>
        <v>4.7601626455468348E-3</v>
      </c>
      <c r="I85" s="50">
        <f t="shared" ref="I85:I87" si="101">(C85-$C$84)/$C$84</f>
        <v>-5.5795902881386277E-4</v>
      </c>
      <c r="J85" s="50">
        <f t="shared" ref="J85:J87" si="102">(D85-$D$84)/$D$84</f>
        <v>3.7856995398514626E-3</v>
      </c>
      <c r="K85" s="50">
        <f t="shared" ref="K85:K87" si="103">(E85-$E$84)/$E$84</f>
        <v>-4.0659074942482838E-2</v>
      </c>
      <c r="L85" s="50">
        <f t="shared" ref="L85:L87" si="104">(F85-$F$84)/$F$84</f>
        <v>-0.10832015443766983</v>
      </c>
      <c r="N85" s="50">
        <f t="shared" si="97"/>
        <v>-0.10832015443766983</v>
      </c>
      <c r="O85" s="50">
        <f t="shared" si="98"/>
        <v>4.7601626455468348E-3</v>
      </c>
      <c r="P85" s="50">
        <f t="shared" si="99"/>
        <v>-5.5795902881386277E-4</v>
      </c>
    </row>
    <row r="86" spans="1:16" s="41" customFormat="1" x14ac:dyDescent="0.3">
      <c r="A86" s="49" t="s">
        <v>2</v>
      </c>
      <c r="B86" s="108">
        <v>29933424.0451978</v>
      </c>
      <c r="C86" s="109">
        <v>40680985.785176501</v>
      </c>
      <c r="D86" s="109">
        <v>15087336.5551905</v>
      </c>
      <c r="E86" s="109">
        <v>7888342.3318922604</v>
      </c>
      <c r="F86" s="110">
        <v>555502.26374100405</v>
      </c>
      <c r="H86" s="50">
        <f t="shared" si="100"/>
        <v>1.5893399249983675E-2</v>
      </c>
      <c r="I86" s="50">
        <f t="shared" si="101"/>
        <v>-4.1865512706411478E-2</v>
      </c>
      <c r="J86" s="50">
        <f t="shared" si="102"/>
        <v>-4.8326498981020906E-2</v>
      </c>
      <c r="K86" s="50">
        <f t="shared" si="103"/>
        <v>4.4331503571534862E-2</v>
      </c>
      <c r="L86" s="50">
        <f t="shared" si="104"/>
        <v>0.83623970435581474</v>
      </c>
      <c r="N86" s="50">
        <f t="shared" si="97"/>
        <v>-4.8326498981020906E-2</v>
      </c>
      <c r="O86" s="50">
        <f t="shared" si="98"/>
        <v>0.83623970435581474</v>
      </c>
      <c r="P86" s="50">
        <f t="shared" si="99"/>
        <v>1.5893399249983675E-2</v>
      </c>
    </row>
    <row r="87" spans="1:16" s="41" customFormat="1" x14ac:dyDescent="0.3">
      <c r="A87" s="44" t="s">
        <v>3</v>
      </c>
      <c r="B87" s="111">
        <v>33753194.722443603</v>
      </c>
      <c r="C87" s="112">
        <v>38954902.365560897</v>
      </c>
      <c r="D87" s="112">
        <v>15702400.7737667</v>
      </c>
      <c r="E87" s="112">
        <v>7599215.1170354905</v>
      </c>
      <c r="F87" s="113">
        <v>734557.85345663596</v>
      </c>
      <c r="H87" s="48">
        <f t="shared" si="100"/>
        <v>0.14553041677939638</v>
      </c>
      <c r="I87" s="48">
        <f t="shared" si="101"/>
        <v>-8.2518904465713097E-2</v>
      </c>
      <c r="J87" s="48">
        <f t="shared" si="102"/>
        <v>-9.5297029989931618E-3</v>
      </c>
      <c r="K87" s="48">
        <f t="shared" si="103"/>
        <v>6.0541765602475555E-3</v>
      </c>
      <c r="L87" s="48">
        <f t="shared" si="104"/>
        <v>1.4281166499302107</v>
      </c>
      <c r="N87" s="48">
        <f t="shared" si="97"/>
        <v>-8.2518904465713097E-2</v>
      </c>
      <c r="O87" s="48">
        <f t="shared" si="98"/>
        <v>1.4281166499302107</v>
      </c>
      <c r="P87" s="48">
        <f t="shared" si="99"/>
        <v>6.0541765602475555E-3</v>
      </c>
    </row>
    <row r="88" spans="1:16" s="41" customFormat="1" x14ac:dyDescent="0.3">
      <c r="A88" s="54" t="s">
        <v>67</v>
      </c>
      <c r="B88" s="101">
        <v>29149593.4868492</v>
      </c>
      <c r="C88" s="102">
        <v>42324861.630125597</v>
      </c>
      <c r="D88" s="102">
        <v>15836096.208661299</v>
      </c>
      <c r="E88" s="102">
        <v>7504779.3823472597</v>
      </c>
      <c r="F88" s="103">
        <v>231347.122859089</v>
      </c>
      <c r="H88" s="48">
        <f t="shared" ref="H88" si="105">(B88-$B$84)/$B$84</f>
        <v>-1.070857883158898E-2</v>
      </c>
      <c r="I88" s="48">
        <f t="shared" ref="I88" si="106">(C88-$C$84)/$C$84</f>
        <v>-3.1483058965277935E-3</v>
      </c>
      <c r="J88" s="48">
        <f t="shared" ref="J88" si="107">(D88-$D$84)/$D$84</f>
        <v>-1.0965112205128466E-3</v>
      </c>
      <c r="K88" s="48">
        <f t="shared" ref="K88" si="108">(E88-$E$84)/$E$84</f>
        <v>-6.4480968767351241E-3</v>
      </c>
      <c r="L88" s="48">
        <f t="shared" ref="L88" si="109">(F88-$F$84)/$F$84</f>
        <v>-0.235270852684763</v>
      </c>
      <c r="N88" s="48">
        <f t="shared" si="97"/>
        <v>-0.235270852684763</v>
      </c>
      <c r="O88" s="48">
        <f t="shared" si="98"/>
        <v>0</v>
      </c>
      <c r="P88" s="48">
        <f t="shared" si="99"/>
        <v>-6.4480968767351241E-3</v>
      </c>
    </row>
    <row r="89" spans="1:16" s="41" customFormat="1" x14ac:dyDescent="0.3"/>
    <row r="90" spans="1:16" s="41" customFormat="1" x14ac:dyDescent="0.3"/>
    <row r="91" spans="1:16" s="41" customFormat="1" x14ac:dyDescent="0.3"/>
    <row r="92" spans="1:16" s="41" customFormat="1" x14ac:dyDescent="0.3"/>
    <row r="93" spans="1:16" s="41" customFormat="1" x14ac:dyDescent="0.3">
      <c r="A93" s="41" t="s">
        <v>60</v>
      </c>
    </row>
    <row r="94" spans="1:16" s="41" customFormat="1" x14ac:dyDescent="0.3">
      <c r="A94" s="42" t="s">
        <v>0</v>
      </c>
      <c r="B94" s="43" t="s">
        <v>4</v>
      </c>
      <c r="C94" s="43" t="s">
        <v>5</v>
      </c>
      <c r="D94" s="43" t="s">
        <v>6</v>
      </c>
      <c r="E94" s="43" t="s">
        <v>7</v>
      </c>
      <c r="F94" s="43" t="s">
        <v>8</v>
      </c>
      <c r="H94" s="43" t="s">
        <v>16</v>
      </c>
      <c r="I94" s="43" t="s">
        <v>17</v>
      </c>
      <c r="J94" s="43" t="s">
        <v>18</v>
      </c>
      <c r="K94" s="43" t="s">
        <v>19</v>
      </c>
      <c r="L94" s="43" t="s">
        <v>20</v>
      </c>
      <c r="N94" s="43" t="s">
        <v>28</v>
      </c>
      <c r="O94" s="43" t="s">
        <v>29</v>
      </c>
      <c r="P94" s="43" t="s">
        <v>30</v>
      </c>
    </row>
    <row r="95" spans="1:16" s="41" customFormat="1" x14ac:dyDescent="0.3">
      <c r="A95" s="44" t="s">
        <v>68</v>
      </c>
      <c r="B95" s="101">
        <v>29268715.647611</v>
      </c>
      <c r="C95" s="102">
        <v>42233434.028396003</v>
      </c>
      <c r="D95" s="102">
        <v>15938532.775125699</v>
      </c>
      <c r="E95" s="102">
        <v>7480083.6719652796</v>
      </c>
      <c r="F95" s="103">
        <v>119835.41142981801</v>
      </c>
      <c r="H95" s="48">
        <f>(B95-$B$95)/$B$95</f>
        <v>0</v>
      </c>
      <c r="I95" s="48">
        <f>(C95-$C$95)/$C$95</f>
        <v>0</v>
      </c>
      <c r="J95" s="48">
        <f>(D95-$D$95)/$D$95</f>
        <v>0</v>
      </c>
      <c r="K95" s="48">
        <f>(E95-$E$95)/$E$95</f>
        <v>0</v>
      </c>
      <c r="L95" s="48">
        <f>(F95-$F$95)/$F$95</f>
        <v>0</v>
      </c>
      <c r="N95" s="48">
        <f t="shared" ref="N95:N99" si="110">MIN(H95:L95,0)</f>
        <v>0</v>
      </c>
      <c r="O95" s="48">
        <f t="shared" ref="O95:O99" si="111">MAX(H95:L95,0)</f>
        <v>0</v>
      </c>
      <c r="P95" s="48">
        <f t="shared" ref="P95:P99" si="112">MEDIAN(H95:L95)</f>
        <v>0</v>
      </c>
    </row>
    <row r="96" spans="1:16" s="41" customFormat="1" x14ac:dyDescent="0.3">
      <c r="A96" s="104" t="s">
        <v>1</v>
      </c>
      <c r="B96" s="105">
        <v>29232745.1708198</v>
      </c>
      <c r="C96" s="106">
        <v>42533844.8737728</v>
      </c>
      <c r="D96" s="106">
        <v>16029353.4824469</v>
      </c>
      <c r="E96" s="106">
        <v>7154838.6281661596</v>
      </c>
      <c r="F96" s="107">
        <v>106068.123316401</v>
      </c>
      <c r="H96" s="50">
        <f t="shared" ref="H96:H98" si="113">(B96-$B$95)/$B$95</f>
        <v>-1.2289735301089413E-3</v>
      </c>
      <c r="I96" s="50">
        <f t="shared" ref="I96:I98" si="114">(C96-$C$95)/$C$95</f>
        <v>7.1131048726658904E-3</v>
      </c>
      <c r="J96" s="50">
        <f t="shared" ref="J96:J98" si="115">(D96-$D$95)/$D$95</f>
        <v>5.6981849334926792E-3</v>
      </c>
      <c r="K96" s="50">
        <f t="shared" ref="K96:K98" si="116">(E96-$E$95)/$E$95</f>
        <v>-4.3481471339433128E-2</v>
      </c>
      <c r="L96" s="50">
        <f t="shared" ref="L96:L98" si="117">(F96-$F$95)/$F$95</f>
        <v>-0.11488497389171029</v>
      </c>
      <c r="N96" s="50">
        <f t="shared" si="110"/>
        <v>-0.11488497389171029</v>
      </c>
      <c r="O96" s="50">
        <f t="shared" si="111"/>
        <v>7.1131048726658904E-3</v>
      </c>
      <c r="P96" s="50">
        <f t="shared" si="112"/>
        <v>-1.2289735301089413E-3</v>
      </c>
    </row>
    <row r="97" spans="1:16" s="41" customFormat="1" x14ac:dyDescent="0.3">
      <c r="A97" s="49" t="s">
        <v>2</v>
      </c>
      <c r="B97" s="108">
        <v>33869688.898960099</v>
      </c>
      <c r="C97" s="109">
        <v>36290293.316788502</v>
      </c>
      <c r="D97" s="109">
        <v>14904791.3653557</v>
      </c>
      <c r="E97" s="109">
        <v>7843853.8489054302</v>
      </c>
      <c r="F97" s="110">
        <v>450343.684962128</v>
      </c>
      <c r="H97" s="50">
        <f t="shared" si="113"/>
        <v>0.15719764771176914</v>
      </c>
      <c r="I97" s="50">
        <f t="shared" si="114"/>
        <v>-0.14072122829537329</v>
      </c>
      <c r="J97" s="50">
        <f t="shared" si="115"/>
        <v>-6.4858003202358516E-2</v>
      </c>
      <c r="K97" s="50">
        <f t="shared" si="116"/>
        <v>4.863183259614199E-2</v>
      </c>
      <c r="L97" s="50">
        <f t="shared" si="117"/>
        <v>2.7580184320214332</v>
      </c>
      <c r="N97" s="50">
        <f t="shared" si="110"/>
        <v>-0.14072122829537329</v>
      </c>
      <c r="O97" s="50">
        <f t="shared" si="111"/>
        <v>2.7580184320214332</v>
      </c>
      <c r="P97" s="50">
        <f t="shared" si="112"/>
        <v>4.863183259614199E-2</v>
      </c>
    </row>
    <row r="98" spans="1:16" s="41" customFormat="1" x14ac:dyDescent="0.3">
      <c r="A98" s="44" t="s">
        <v>3</v>
      </c>
      <c r="B98" s="111">
        <v>32278484.181226499</v>
      </c>
      <c r="C98" s="112">
        <v>40253464.087411702</v>
      </c>
      <c r="D98" s="112">
        <v>16291165.5334312</v>
      </c>
      <c r="E98" s="112">
        <v>7296952.4985086899</v>
      </c>
      <c r="F98" s="113">
        <v>568474.23982006498</v>
      </c>
      <c r="H98" s="48">
        <f t="shared" si="113"/>
        <v>0.10283227217252924</v>
      </c>
      <c r="I98" s="48">
        <f t="shared" si="114"/>
        <v>-4.6881575854169279E-2</v>
      </c>
      <c r="J98" s="48">
        <f t="shared" si="115"/>
        <v>2.2124543286433099E-2</v>
      </c>
      <c r="K98" s="48">
        <f t="shared" si="116"/>
        <v>-2.4482503336553552E-2</v>
      </c>
      <c r="L98" s="48">
        <f t="shared" si="117"/>
        <v>3.7437917810545818</v>
      </c>
      <c r="N98" s="48">
        <f t="shared" si="110"/>
        <v>-4.6881575854169279E-2</v>
      </c>
      <c r="O98" s="48">
        <f t="shared" si="111"/>
        <v>3.7437917810545818</v>
      </c>
      <c r="P98" s="48">
        <f t="shared" si="112"/>
        <v>2.2124543286433099E-2</v>
      </c>
    </row>
    <row r="99" spans="1:16" s="41" customFormat="1" x14ac:dyDescent="0.3">
      <c r="A99" s="54" t="s">
        <v>67</v>
      </c>
      <c r="B99" s="101">
        <v>28984954.187975399</v>
      </c>
      <c r="C99" s="102">
        <v>42209169.359666698</v>
      </c>
      <c r="D99" s="102">
        <v>15908623.757502099</v>
      </c>
      <c r="E99" s="102">
        <v>7371319.9882826796</v>
      </c>
      <c r="F99" s="103">
        <v>65881.215085338903</v>
      </c>
      <c r="H99" s="48">
        <f t="shared" ref="H99" si="118">(B99-$B$95)/$B$95</f>
        <v>-9.6950430983042436E-3</v>
      </c>
      <c r="I99" s="48">
        <f t="shared" ref="I99" si="119">(C99-$C$95)/$C$95</f>
        <v>-5.7453695839629598E-4</v>
      </c>
      <c r="J99" s="48">
        <f t="shared" ref="J99" si="120">(D99-$D$95)/$D$95</f>
        <v>-1.8765226414238585E-3</v>
      </c>
      <c r="K99" s="48">
        <f t="shared" ref="K99" si="121">(E99-$E$95)/$E$95</f>
        <v>-1.4540436772149638E-2</v>
      </c>
      <c r="L99" s="48">
        <f t="shared" ref="L99" si="122">(F99-$F$95)/$F$95</f>
        <v>-0.45023583347129037</v>
      </c>
      <c r="N99" s="48">
        <f t="shared" si="110"/>
        <v>-0.45023583347129037</v>
      </c>
      <c r="O99" s="48">
        <f t="shared" si="111"/>
        <v>0</v>
      </c>
      <c r="P99" s="48">
        <f t="shared" si="112"/>
        <v>-9.6950430983042436E-3</v>
      </c>
    </row>
    <row r="100" spans="1:16" s="41" customFormat="1" x14ac:dyDescent="0.3"/>
    <row r="104" spans="1:16" s="58" customFormat="1" x14ac:dyDescent="0.3">
      <c r="A104" s="58" t="s">
        <v>55</v>
      </c>
    </row>
    <row r="105" spans="1:16" s="58" customFormat="1" x14ac:dyDescent="0.3">
      <c r="A105" s="59" t="s">
        <v>0</v>
      </c>
      <c r="B105" s="60" t="s">
        <v>4</v>
      </c>
      <c r="C105" s="60" t="s">
        <v>5</v>
      </c>
      <c r="D105" s="60" t="s">
        <v>6</v>
      </c>
      <c r="E105" s="60" t="s">
        <v>7</v>
      </c>
      <c r="F105" s="60" t="s">
        <v>8</v>
      </c>
      <c r="H105" s="60" t="s">
        <v>16</v>
      </c>
      <c r="I105" s="60" t="s">
        <v>17</v>
      </c>
      <c r="J105" s="60" t="s">
        <v>18</v>
      </c>
      <c r="K105" s="60" t="s">
        <v>19</v>
      </c>
      <c r="L105" s="60" t="s">
        <v>20</v>
      </c>
      <c r="N105" s="60" t="s">
        <v>28</v>
      </c>
      <c r="O105" s="60" t="s">
        <v>29</v>
      </c>
      <c r="P105" s="60" t="s">
        <v>30</v>
      </c>
    </row>
    <row r="106" spans="1:16" s="58" customFormat="1" x14ac:dyDescent="0.3">
      <c r="A106" s="61" t="s">
        <v>68</v>
      </c>
      <c r="B106" s="114">
        <v>33526808.7964339</v>
      </c>
      <c r="C106" s="115">
        <v>37843929.713710703</v>
      </c>
      <c r="D106" s="115">
        <v>15304865.233276101</v>
      </c>
      <c r="E106" s="115">
        <v>8484541.1983752102</v>
      </c>
      <c r="F106" s="116">
        <v>691873.14614028996</v>
      </c>
      <c r="H106" s="65">
        <f>(B106-$B$106)/$B$106</f>
        <v>0</v>
      </c>
      <c r="I106" s="65">
        <f>(C106-$C$106)/$C$106</f>
        <v>0</v>
      </c>
      <c r="J106" s="65">
        <f>(D106-$D$106)/$D$106</f>
        <v>0</v>
      </c>
      <c r="K106" s="65">
        <f>(E106-$E$106)/$E$106</f>
        <v>0</v>
      </c>
      <c r="L106" s="65">
        <f>(F106-$F$106)/$F$106</f>
        <v>0</v>
      </c>
      <c r="N106" s="65">
        <f>MIN(H106:L106,0)</f>
        <v>0</v>
      </c>
      <c r="O106" s="65">
        <f>MAX(H106:L106,0)</f>
        <v>0</v>
      </c>
      <c r="P106" s="65">
        <f>MEDIAN(H106:L106)</f>
        <v>0</v>
      </c>
    </row>
    <row r="107" spans="1:16" s="58" customFormat="1" x14ac:dyDescent="0.3">
      <c r="A107" s="117" t="s">
        <v>1</v>
      </c>
      <c r="B107" s="118">
        <v>33519151.0299122</v>
      </c>
      <c r="C107" s="119">
        <v>37837477.132472299</v>
      </c>
      <c r="D107" s="119">
        <v>15317237.4265521</v>
      </c>
      <c r="E107" s="119">
        <v>8041140.5704407003</v>
      </c>
      <c r="F107" s="120">
        <v>642707.00948426896</v>
      </c>
      <c r="H107" s="67">
        <f t="shared" ref="H107:H110" si="123">(B107-$B$106)/$B$106</f>
        <v>-2.2840725964095484E-4</v>
      </c>
      <c r="I107" s="67">
        <f t="shared" ref="I107:I110" si="124">(C107-$C$106)/$C$106</f>
        <v>-1.7050505291648326E-4</v>
      </c>
      <c r="J107" s="67">
        <f t="shared" ref="J107:J110" si="125">(D107-$D$106)/$D$106</f>
        <v>8.0838302640518802E-4</v>
      </c>
      <c r="K107" s="67">
        <f t="shared" ref="K107:K110" si="126">(E107-$E$106)/$E$106</f>
        <v>-5.2259823786278643E-2</v>
      </c>
      <c r="L107" s="67">
        <f t="shared" ref="L107:L110" si="127">(F107-$F$106)/$F$106</f>
        <v>-7.1062357211435501E-2</v>
      </c>
      <c r="N107" s="67">
        <f>MIN(H107:L107,0)</f>
        <v>-7.1062357211435501E-2</v>
      </c>
      <c r="O107" s="67">
        <f>MAX(H107:L107,0)</f>
        <v>8.0838302640518802E-4</v>
      </c>
      <c r="P107" s="67">
        <f>MEDIAN(H107:L107)</f>
        <v>-2.2840725964095484E-4</v>
      </c>
    </row>
    <row r="108" spans="1:16" s="58" customFormat="1" x14ac:dyDescent="0.3">
      <c r="A108" s="66" t="s">
        <v>2</v>
      </c>
      <c r="B108" s="121">
        <v>33481187.6693081</v>
      </c>
      <c r="C108" s="122">
        <v>36625735.764619902</v>
      </c>
      <c r="D108" s="122">
        <v>14524025.7789427</v>
      </c>
      <c r="E108" s="122">
        <v>8585195.2842745595</v>
      </c>
      <c r="F108" s="123">
        <v>672588.05052042403</v>
      </c>
      <c r="H108" s="67">
        <f t="shared" si="123"/>
        <v>-1.360735744424688E-3</v>
      </c>
      <c r="I108" s="67">
        <f t="shared" si="124"/>
        <v>-3.218994323016762E-2</v>
      </c>
      <c r="J108" s="67">
        <f t="shared" si="125"/>
        <v>-5.1019034956001165E-2</v>
      </c>
      <c r="K108" s="67">
        <f t="shared" si="126"/>
        <v>1.1863232618709491E-2</v>
      </c>
      <c r="L108" s="67">
        <f t="shared" si="127"/>
        <v>-2.7873744959535571E-2</v>
      </c>
      <c r="N108" s="67">
        <f>MIN(H108:L108,0)</f>
        <v>-5.1019034956001165E-2</v>
      </c>
      <c r="O108" s="67">
        <f>MAX(H108:L108,0)</f>
        <v>1.1863232618709491E-2</v>
      </c>
      <c r="P108" s="67">
        <f>MEDIAN(H108:L108)</f>
        <v>-2.7873744959535571E-2</v>
      </c>
    </row>
    <row r="109" spans="1:16" s="58" customFormat="1" x14ac:dyDescent="0.3">
      <c r="A109" s="61" t="s">
        <v>3</v>
      </c>
      <c r="B109" s="124">
        <v>32919644.255839299</v>
      </c>
      <c r="C109" s="125">
        <v>38447679.695932597</v>
      </c>
      <c r="D109" s="125">
        <v>15370285.9184846</v>
      </c>
      <c r="E109" s="125">
        <v>8265650.8648046702</v>
      </c>
      <c r="F109" s="126">
        <v>774288.49023668596</v>
      </c>
      <c r="H109" s="65">
        <f t="shared" si="123"/>
        <v>-1.8109822031710385E-2</v>
      </c>
      <c r="I109" s="65">
        <f t="shared" si="124"/>
        <v>1.5953680994264127E-2</v>
      </c>
      <c r="J109" s="65">
        <f t="shared" si="125"/>
        <v>4.274502533106966E-3</v>
      </c>
      <c r="K109" s="65">
        <f t="shared" si="126"/>
        <v>-2.5798723637815262E-2</v>
      </c>
      <c r="L109" s="65">
        <f t="shared" si="127"/>
        <v>0.11911915436545181</v>
      </c>
      <c r="N109" s="65">
        <f>MIN(H109:L109,0)</f>
        <v>-2.5798723637815262E-2</v>
      </c>
      <c r="O109" s="65">
        <f>MAX(H109:L109,0)</f>
        <v>0.11911915436545181</v>
      </c>
      <c r="P109" s="65">
        <f>MEDIAN(H109:L109)</f>
        <v>4.274502533106966E-3</v>
      </c>
    </row>
    <row r="110" spans="1:16" s="58" customFormat="1" x14ac:dyDescent="0.3">
      <c r="A110" s="71" t="s">
        <v>67</v>
      </c>
      <c r="B110" s="114">
        <v>33126882.218985599</v>
      </c>
      <c r="C110" s="115">
        <v>37974992.925542802</v>
      </c>
      <c r="D110" s="115">
        <v>15168104.798973899</v>
      </c>
      <c r="E110" s="115">
        <v>8176658.1476479499</v>
      </c>
      <c r="F110" s="116">
        <v>634262.19200780196</v>
      </c>
      <c r="H110" s="65">
        <f t="shared" si="123"/>
        <v>-1.1928560808651716E-2</v>
      </c>
      <c r="I110" s="65">
        <f t="shared" si="124"/>
        <v>3.4632558728332854E-3</v>
      </c>
      <c r="J110" s="65">
        <f t="shared" si="125"/>
        <v>-8.9357490064567585E-3</v>
      </c>
      <c r="K110" s="65">
        <f t="shared" si="126"/>
        <v>-3.6287530878654925E-2</v>
      </c>
      <c r="L110" s="65">
        <f t="shared" si="127"/>
        <v>-8.3268088165986312E-2</v>
      </c>
      <c r="N110" s="65">
        <f>MIN(H110:L110,0)</f>
        <v>-8.3268088165986312E-2</v>
      </c>
      <c r="O110" s="65">
        <f>MAX(H110:L110,0)</f>
        <v>3.4632558728332854E-3</v>
      </c>
      <c r="P110" s="65">
        <f>MEDIAN(H110:L110)</f>
        <v>-1.1928560808651716E-2</v>
      </c>
    </row>
    <row r="111" spans="1:16" s="58" customFormat="1" x14ac:dyDescent="0.3"/>
    <row r="112" spans="1:16" s="58" customFormat="1" x14ac:dyDescent="0.3"/>
    <row r="113" spans="1:16" s="58" customFormat="1" x14ac:dyDescent="0.3"/>
    <row r="114" spans="1:16" s="58" customFormat="1" x14ac:dyDescent="0.3"/>
    <row r="115" spans="1:16" s="58" customFormat="1" x14ac:dyDescent="0.3">
      <c r="A115" s="58" t="s">
        <v>61</v>
      </c>
    </row>
    <row r="116" spans="1:16" s="58" customFormat="1" x14ac:dyDescent="0.3">
      <c r="A116" s="59" t="s">
        <v>0</v>
      </c>
      <c r="B116" s="60" t="s">
        <v>4</v>
      </c>
      <c r="C116" s="60" t="s">
        <v>5</v>
      </c>
      <c r="D116" s="60" t="s">
        <v>6</v>
      </c>
      <c r="E116" s="60" t="s">
        <v>7</v>
      </c>
      <c r="F116" s="60" t="s">
        <v>8</v>
      </c>
      <c r="H116" s="60" t="s">
        <v>16</v>
      </c>
      <c r="I116" s="60" t="s">
        <v>17</v>
      </c>
      <c r="J116" s="60" t="s">
        <v>18</v>
      </c>
      <c r="K116" s="60" t="s">
        <v>19</v>
      </c>
      <c r="L116" s="60" t="s">
        <v>20</v>
      </c>
      <c r="N116" s="60" t="s">
        <v>28</v>
      </c>
      <c r="O116" s="60" t="s">
        <v>29</v>
      </c>
      <c r="P116" s="60" t="s">
        <v>30</v>
      </c>
    </row>
    <row r="117" spans="1:16" s="58" customFormat="1" x14ac:dyDescent="0.3">
      <c r="A117" s="61" t="s">
        <v>68</v>
      </c>
      <c r="B117" s="114">
        <v>33552299.5276336</v>
      </c>
      <c r="C117" s="115">
        <v>37841148.635456301</v>
      </c>
      <c r="D117" s="115">
        <v>15304845.702711901</v>
      </c>
      <c r="E117" s="115">
        <v>8394403.2819559891</v>
      </c>
      <c r="F117" s="116">
        <v>662202.90768689394</v>
      </c>
      <c r="H117" s="65">
        <f>(B117-$B$117)/$B$117</f>
        <v>0</v>
      </c>
      <c r="I117" s="65">
        <f>(C117-$C$117)/$C$117</f>
        <v>0</v>
      </c>
      <c r="J117" s="65">
        <f>(D117-$D$117)/$D$117</f>
        <v>0</v>
      </c>
      <c r="K117" s="65">
        <f>(E117-$E$117)/$E$117</f>
        <v>0</v>
      </c>
      <c r="L117" s="65">
        <f>(F117-$F$117)/$F$117</f>
        <v>0</v>
      </c>
      <c r="N117" s="65">
        <f>MIN(H117:L117,0)</f>
        <v>0</v>
      </c>
      <c r="O117" s="65">
        <f>MAX(H117:L117,0)</f>
        <v>0</v>
      </c>
      <c r="P117" s="65">
        <f>MEDIAN(H117:L117)</f>
        <v>0</v>
      </c>
    </row>
    <row r="118" spans="1:16" s="58" customFormat="1" x14ac:dyDescent="0.3">
      <c r="A118" s="117" t="s">
        <v>1</v>
      </c>
      <c r="B118" s="118">
        <v>33541887.5771522</v>
      </c>
      <c r="C118" s="119">
        <v>37915584.931868397</v>
      </c>
      <c r="D118" s="119">
        <v>15314634.171632299</v>
      </c>
      <c r="E118" s="119">
        <v>7955700.77728415</v>
      </c>
      <c r="F118" s="120">
        <v>613280.62347959098</v>
      </c>
      <c r="H118" s="67">
        <f t="shared" ref="H118:H121" si="128">(B118-$B$117)/$B$117</f>
        <v>-3.1032002658490322E-4</v>
      </c>
      <c r="I118" s="67">
        <f t="shared" ref="I118:I121" si="129">(C118-$C$117)/$C$117</f>
        <v>1.9670728584160972E-3</v>
      </c>
      <c r="J118" s="67">
        <f t="shared" ref="J118:J121" si="130">(D118-$D$117)/$D$117</f>
        <v>6.3956665166928553E-4</v>
      </c>
      <c r="K118" s="67">
        <f t="shared" ref="K118:K121" si="131">(E118-$E$117)/$E$117</f>
        <v>-5.2261309105179961E-2</v>
      </c>
      <c r="L118" s="67">
        <f t="shared" ref="L118:L121" si="132">(F118-$F$117)/$F$117</f>
        <v>-7.3878087274172222E-2</v>
      </c>
      <c r="N118" s="67">
        <f>MIN(H118:L118,0)</f>
        <v>-7.3878087274172222E-2</v>
      </c>
      <c r="O118" s="67">
        <f>MAX(H118:L118,0)</f>
        <v>1.9670728584160972E-3</v>
      </c>
      <c r="P118" s="67">
        <f>MEDIAN(H118:L118)</f>
        <v>-3.1032002658490322E-4</v>
      </c>
    </row>
    <row r="119" spans="1:16" s="58" customFormat="1" x14ac:dyDescent="0.3">
      <c r="A119" s="66" t="s">
        <v>2</v>
      </c>
      <c r="B119" s="121">
        <v>33564137.2332917</v>
      </c>
      <c r="C119" s="122">
        <v>36667764.806538299</v>
      </c>
      <c r="D119" s="122">
        <v>14517274.110301601</v>
      </c>
      <c r="E119" s="122">
        <v>8541218.1610331908</v>
      </c>
      <c r="F119" s="123">
        <v>628661.56303158496</v>
      </c>
      <c r="H119" s="67">
        <f t="shared" si="128"/>
        <v>3.5281354258151628E-4</v>
      </c>
      <c r="I119" s="67">
        <f t="shared" si="129"/>
        <v>-3.1008145133802002E-2</v>
      </c>
      <c r="J119" s="67">
        <f t="shared" si="130"/>
        <v>-5.1458969773916001E-2</v>
      </c>
      <c r="K119" s="67">
        <f t="shared" si="131"/>
        <v>1.7489614704690744E-2</v>
      </c>
      <c r="L119" s="67">
        <f t="shared" si="132"/>
        <v>-5.0651158830562211E-2</v>
      </c>
      <c r="N119" s="67">
        <f>MIN(H119:L119,0)</f>
        <v>-5.1458969773916001E-2</v>
      </c>
      <c r="O119" s="67">
        <f>MAX(H119:L119,0)</f>
        <v>1.7489614704690744E-2</v>
      </c>
      <c r="P119" s="67">
        <f>MEDIAN(H119:L119)</f>
        <v>-3.1008145133802002E-2</v>
      </c>
    </row>
    <row r="120" spans="1:16" s="58" customFormat="1" x14ac:dyDescent="0.3">
      <c r="A120" s="61" t="s">
        <v>3</v>
      </c>
      <c r="B120" s="124">
        <v>32770585.736248899</v>
      </c>
      <c r="C120" s="125">
        <v>38526115.087205999</v>
      </c>
      <c r="D120" s="125">
        <v>15387713.5416044</v>
      </c>
      <c r="E120" s="125">
        <v>8240223.2684454797</v>
      </c>
      <c r="F120" s="126">
        <v>755773.20008575101</v>
      </c>
      <c r="H120" s="65">
        <f t="shared" si="128"/>
        <v>-2.3298367098233696E-2</v>
      </c>
      <c r="I120" s="65">
        <f t="shared" si="129"/>
        <v>1.8101100956219369E-2</v>
      </c>
      <c r="J120" s="65">
        <f t="shared" si="130"/>
        <v>5.4144837852115974E-3</v>
      </c>
      <c r="K120" s="65">
        <f t="shared" si="131"/>
        <v>-1.8367001004338659E-2</v>
      </c>
      <c r="L120" s="65">
        <f t="shared" si="132"/>
        <v>0.14130154264302844</v>
      </c>
      <c r="N120" s="65">
        <f>MIN(H120:L120,0)</f>
        <v>-2.3298367098233696E-2</v>
      </c>
      <c r="O120" s="65">
        <f>MAX(H120:L120,0)</f>
        <v>0.14130154264302844</v>
      </c>
      <c r="P120" s="65">
        <f>MEDIAN(H120:L120)</f>
        <v>5.4144837852115974E-3</v>
      </c>
    </row>
    <row r="121" spans="1:16" s="58" customFormat="1" x14ac:dyDescent="0.3">
      <c r="A121" s="71" t="s">
        <v>67</v>
      </c>
      <c r="B121" s="114">
        <v>33066675.295281701</v>
      </c>
      <c r="C121" s="115">
        <v>38033896.826465704</v>
      </c>
      <c r="D121" s="115">
        <v>15171896.1125894</v>
      </c>
      <c r="E121" s="115">
        <v>8162881.4972502803</v>
      </c>
      <c r="F121" s="116">
        <v>596453.47160170204</v>
      </c>
      <c r="H121" s="65">
        <f t="shared" si="128"/>
        <v>-1.4473649770321706E-2</v>
      </c>
      <c r="I121" s="65">
        <f t="shared" si="129"/>
        <v>5.0936136444019453E-3</v>
      </c>
      <c r="J121" s="65">
        <f t="shared" si="130"/>
        <v>-8.6867644865536147E-3</v>
      </c>
      <c r="K121" s="65">
        <f t="shared" si="131"/>
        <v>-2.758049344655283E-2</v>
      </c>
      <c r="L121" s="65">
        <f t="shared" si="132"/>
        <v>-9.928895708848183E-2</v>
      </c>
      <c r="N121" s="65">
        <f>MIN(H121:L121,0)</f>
        <v>-9.928895708848183E-2</v>
      </c>
      <c r="O121" s="65">
        <f>MAX(H121:L121,0)</f>
        <v>5.0936136444019453E-3</v>
      </c>
      <c r="P121" s="65">
        <f>MEDIAN(H121:L121)</f>
        <v>-1.4473649770321706E-2</v>
      </c>
    </row>
    <row r="122" spans="1:16" s="58" customFormat="1" x14ac:dyDescent="0.3"/>
    <row r="123" spans="1:16" s="58" customFormat="1" x14ac:dyDescent="0.3"/>
    <row r="124" spans="1:16" s="58" customFormat="1" x14ac:dyDescent="0.3"/>
    <row r="125" spans="1:16" s="58" customFormat="1" x14ac:dyDescent="0.3"/>
    <row r="126" spans="1:16" s="58" customFormat="1" x14ac:dyDescent="0.3">
      <c r="A126" s="58" t="s">
        <v>62</v>
      </c>
    </row>
    <row r="127" spans="1:16" s="58" customFormat="1" x14ac:dyDescent="0.3">
      <c r="A127" s="59" t="s">
        <v>0</v>
      </c>
      <c r="B127" s="60" t="s">
        <v>4</v>
      </c>
      <c r="C127" s="60" t="s">
        <v>5</v>
      </c>
      <c r="D127" s="60" t="s">
        <v>6</v>
      </c>
      <c r="E127" s="60" t="s">
        <v>7</v>
      </c>
      <c r="F127" s="60" t="s">
        <v>8</v>
      </c>
      <c r="H127" s="60" t="s">
        <v>16</v>
      </c>
      <c r="I127" s="60" t="s">
        <v>17</v>
      </c>
      <c r="J127" s="60" t="s">
        <v>18</v>
      </c>
      <c r="K127" s="60" t="s">
        <v>19</v>
      </c>
      <c r="L127" s="60" t="s">
        <v>20</v>
      </c>
      <c r="N127" s="60" t="s">
        <v>28</v>
      </c>
      <c r="O127" s="60" t="s">
        <v>29</v>
      </c>
      <c r="P127" s="60" t="s">
        <v>30</v>
      </c>
    </row>
    <row r="128" spans="1:16" s="58" customFormat="1" x14ac:dyDescent="0.3">
      <c r="A128" s="61" t="s">
        <v>68</v>
      </c>
      <c r="B128" s="114">
        <v>32733087.800375599</v>
      </c>
      <c r="C128" s="115">
        <v>38673854.411718898</v>
      </c>
      <c r="D128" s="115">
        <v>15358587.4164178</v>
      </c>
      <c r="E128" s="115">
        <v>8167996.41284924</v>
      </c>
      <c r="F128" s="116">
        <v>543972.06861160696</v>
      </c>
      <c r="H128" s="65">
        <f>(B128-$B$128)/$B$128</f>
        <v>0</v>
      </c>
      <c r="I128" s="65">
        <f>(C128-$C$128)/$C$128</f>
        <v>0</v>
      </c>
      <c r="J128" s="65">
        <f>(D128-$D$128)/$D$128</f>
        <v>0</v>
      </c>
      <c r="K128" s="65">
        <f>(E128-$E$128)/$E$128</f>
        <v>0</v>
      </c>
      <c r="L128" s="65">
        <f>(F128-$F$128)/$F$128</f>
        <v>0</v>
      </c>
      <c r="N128" s="65">
        <f>MIN(H128:L128,0)</f>
        <v>0</v>
      </c>
      <c r="O128" s="65">
        <f>MAX(H128:L128,0)</f>
        <v>0</v>
      </c>
      <c r="P128" s="65">
        <f>MEDIAN(H128:L128)</f>
        <v>0</v>
      </c>
    </row>
    <row r="129" spans="1:16" s="58" customFormat="1" x14ac:dyDescent="0.3">
      <c r="A129" s="117" t="s">
        <v>1</v>
      </c>
      <c r="B129" s="118">
        <v>32716714.505380299</v>
      </c>
      <c r="C129" s="119">
        <v>38718442.979667597</v>
      </c>
      <c r="D129" s="119">
        <v>15400619.803442501</v>
      </c>
      <c r="E129" s="119">
        <v>7711529.9981092196</v>
      </c>
      <c r="F129" s="120">
        <v>496891.25852014701</v>
      </c>
      <c r="H129" s="67">
        <f t="shared" ref="H129:H132" si="133">(B129-$B$128)/$B$128</f>
        <v>-5.0020624681526669E-4</v>
      </c>
      <c r="I129" s="67">
        <f t="shared" ref="I129:I132" si="134">(C129-$C$128)/$C$128</f>
        <v>1.1529382997105102E-3</v>
      </c>
      <c r="J129" s="67">
        <f t="shared" ref="J129:J132" si="135">(D129-$D$128)/$D$128</f>
        <v>2.7367352143185687E-3</v>
      </c>
      <c r="K129" s="67">
        <f t="shared" ref="K129:K132" si="136">(E129-$E$128)/$E$128</f>
        <v>-5.5884747209480147E-2</v>
      </c>
      <c r="L129" s="67">
        <f t="shared" ref="L129:L132" si="137">(F129-$F$128)/$F$128</f>
        <v>-8.6550050651728203E-2</v>
      </c>
      <c r="N129" s="67">
        <f>MIN(H129:L129,0)</f>
        <v>-8.6550050651728203E-2</v>
      </c>
      <c r="O129" s="67">
        <f>MAX(H129:L129,0)</f>
        <v>2.7367352143185687E-3</v>
      </c>
      <c r="P129" s="67">
        <f>MEDIAN(H129:L129)</f>
        <v>-5.0020624681526669E-4</v>
      </c>
    </row>
    <row r="130" spans="1:16" s="58" customFormat="1" x14ac:dyDescent="0.3">
      <c r="A130" s="66" t="s">
        <v>2</v>
      </c>
      <c r="B130" s="121">
        <v>32375659.291591201</v>
      </c>
      <c r="C130" s="122">
        <v>37446179.202882104</v>
      </c>
      <c r="D130" s="122">
        <v>14629286.0883555</v>
      </c>
      <c r="E130" s="122">
        <v>8448021.3910895605</v>
      </c>
      <c r="F130" s="123">
        <v>545733.77865973301</v>
      </c>
      <c r="H130" s="67">
        <f t="shared" si="133"/>
        <v>-1.0919486452490959E-2</v>
      </c>
      <c r="I130" s="67">
        <f t="shared" si="134"/>
        <v>-3.1744319967879527E-2</v>
      </c>
      <c r="J130" s="67">
        <f t="shared" si="135"/>
        <v>-4.7484922166911109E-2</v>
      </c>
      <c r="K130" s="67">
        <f t="shared" si="136"/>
        <v>3.4283190648787203E-2</v>
      </c>
      <c r="L130" s="67">
        <f t="shared" si="137"/>
        <v>3.2386038728468391E-3</v>
      </c>
      <c r="N130" s="67">
        <f>MIN(H130:L130,0)</f>
        <v>-4.7484922166911109E-2</v>
      </c>
      <c r="O130" s="67">
        <f>MAX(H130:L130,0)</f>
        <v>3.4283190648787203E-2</v>
      </c>
      <c r="P130" s="67">
        <f>MEDIAN(H130:L130)</f>
        <v>-1.0919486452490959E-2</v>
      </c>
    </row>
    <row r="131" spans="1:16" s="58" customFormat="1" x14ac:dyDescent="0.3">
      <c r="A131" s="61" t="s">
        <v>3</v>
      </c>
      <c r="B131" s="124">
        <v>34838143.992819302</v>
      </c>
      <c r="C131" s="125">
        <v>36873093.275707103</v>
      </c>
      <c r="D131" s="125">
        <v>15373771.0450907</v>
      </c>
      <c r="E131" s="125">
        <v>8048530.8449567696</v>
      </c>
      <c r="F131" s="126">
        <v>625794.56932706595</v>
      </c>
      <c r="H131" s="65">
        <f t="shared" si="133"/>
        <v>6.4309734702741594E-2</v>
      </c>
      <c r="I131" s="65">
        <f t="shared" si="134"/>
        <v>-4.6562753141722799E-2</v>
      </c>
      <c r="J131" s="65">
        <f t="shared" si="135"/>
        <v>9.8860840917367842E-4</v>
      </c>
      <c r="K131" s="65">
        <f t="shared" si="136"/>
        <v>-1.4626055381774739E-2</v>
      </c>
      <c r="L131" s="65">
        <f t="shared" si="137"/>
        <v>0.15041673173458436</v>
      </c>
      <c r="N131" s="65">
        <f>MIN(H131:L131,0)</f>
        <v>-4.6562753141722799E-2</v>
      </c>
      <c r="O131" s="65">
        <f>MAX(H131:L131,0)</f>
        <v>0.15041673173458436</v>
      </c>
      <c r="P131" s="65">
        <f>MEDIAN(H131:L131)</f>
        <v>9.8860840917367842E-4</v>
      </c>
    </row>
    <row r="132" spans="1:16" s="58" customFormat="1" x14ac:dyDescent="0.3">
      <c r="A132" s="71" t="s">
        <v>67</v>
      </c>
      <c r="B132" s="114">
        <v>32319599.6584628</v>
      </c>
      <c r="C132" s="115">
        <v>38649919.335975498</v>
      </c>
      <c r="D132" s="115">
        <v>15249452.682159999</v>
      </c>
      <c r="E132" s="115">
        <v>8046570.60202346</v>
      </c>
      <c r="F132" s="116">
        <v>475088.81849009602</v>
      </c>
      <c r="H132" s="65">
        <f t="shared" si="133"/>
        <v>-1.2632115382284672E-2</v>
      </c>
      <c r="I132" s="65">
        <f t="shared" si="134"/>
        <v>-6.1889553310586973E-4</v>
      </c>
      <c r="J132" s="65">
        <f t="shared" si="135"/>
        <v>-7.1057794117927306E-3</v>
      </c>
      <c r="K132" s="65">
        <f t="shared" si="136"/>
        <v>-1.4866046051974587E-2</v>
      </c>
      <c r="L132" s="65">
        <f t="shared" si="137"/>
        <v>-0.12663012330269699</v>
      </c>
      <c r="N132" s="65">
        <f>MIN(H132:L132,0)</f>
        <v>-0.12663012330269699</v>
      </c>
      <c r="O132" s="65">
        <f>MAX(H132:L132,0)</f>
        <v>0</v>
      </c>
      <c r="P132" s="65">
        <f>MEDIAN(H132:L132)</f>
        <v>-1.2632115382284672E-2</v>
      </c>
    </row>
    <row r="133" spans="1:16" s="58" customFormat="1" x14ac:dyDescent="0.3"/>
    <row r="134" spans="1:16" s="58" customFormat="1" x14ac:dyDescent="0.3"/>
    <row r="135" spans="1:16" s="58" customFormat="1" x14ac:dyDescent="0.3"/>
    <row r="136" spans="1:16" s="58" customFormat="1" x14ac:dyDescent="0.3"/>
    <row r="137" spans="1:16" s="58" customFormat="1" x14ac:dyDescent="0.3">
      <c r="A137" s="58" t="s">
        <v>63</v>
      </c>
    </row>
    <row r="138" spans="1:16" s="58" customFormat="1" x14ac:dyDescent="0.3">
      <c r="A138" s="59" t="s">
        <v>0</v>
      </c>
      <c r="B138" s="60" t="s">
        <v>4</v>
      </c>
      <c r="C138" s="60" t="s">
        <v>5</v>
      </c>
      <c r="D138" s="60" t="s">
        <v>6</v>
      </c>
      <c r="E138" s="60" t="s">
        <v>7</v>
      </c>
      <c r="F138" s="60" t="s">
        <v>8</v>
      </c>
      <c r="H138" s="60" t="s">
        <v>16</v>
      </c>
      <c r="I138" s="60" t="s">
        <v>17</v>
      </c>
      <c r="J138" s="60" t="s">
        <v>18</v>
      </c>
      <c r="K138" s="60" t="s">
        <v>19</v>
      </c>
      <c r="L138" s="60" t="s">
        <v>20</v>
      </c>
      <c r="N138" s="60" t="s">
        <v>28</v>
      </c>
      <c r="O138" s="60" t="s">
        <v>29</v>
      </c>
      <c r="P138" s="60" t="s">
        <v>30</v>
      </c>
    </row>
    <row r="139" spans="1:16" s="58" customFormat="1" x14ac:dyDescent="0.3">
      <c r="A139" s="61" t="s">
        <v>68</v>
      </c>
      <c r="B139" s="114">
        <v>28957230.635803401</v>
      </c>
      <c r="C139" s="115">
        <v>42328927.391466603</v>
      </c>
      <c r="D139" s="115">
        <v>16219987.0529081</v>
      </c>
      <c r="E139" s="115">
        <v>6902080.9586974801</v>
      </c>
      <c r="F139" s="116">
        <v>40144.154325650699</v>
      </c>
      <c r="H139" s="65">
        <f>(B139-$B$139)/$B$139</f>
        <v>0</v>
      </c>
      <c r="I139" s="65">
        <f>(C139-$C$139)/$C$139</f>
        <v>0</v>
      </c>
      <c r="J139" s="65">
        <f>(D139-$D$139)/$D$139</f>
        <v>0</v>
      </c>
      <c r="K139" s="65">
        <f>(E139-$E$139)/$E$139</f>
        <v>0</v>
      </c>
      <c r="L139" s="65">
        <f>(F139-$F$139)/$F$139</f>
        <v>0</v>
      </c>
      <c r="N139" s="65">
        <f>MIN(H139:L139,0)</f>
        <v>0</v>
      </c>
      <c r="O139" s="65">
        <f>MAX(H139:L139,0)</f>
        <v>0</v>
      </c>
      <c r="P139" s="65">
        <f>MEDIAN(H139:L139)</f>
        <v>0</v>
      </c>
    </row>
    <row r="140" spans="1:16" s="58" customFormat="1" x14ac:dyDescent="0.3">
      <c r="A140" s="117" t="s">
        <v>1</v>
      </c>
      <c r="B140" s="118">
        <v>29018110.395232901</v>
      </c>
      <c r="C140" s="119">
        <v>42436666.204832599</v>
      </c>
      <c r="D140" s="119">
        <v>16308499.3061627</v>
      </c>
      <c r="E140" s="119">
        <v>6514322.0548838396</v>
      </c>
      <c r="F140" s="120">
        <v>35736.517840508102</v>
      </c>
      <c r="H140" s="67">
        <f t="shared" ref="H140:H143" si="138">(B140-$B$139)/$B$139</f>
        <v>2.1024026846761493E-3</v>
      </c>
      <c r="I140" s="67">
        <f t="shared" ref="I140:I143" si="139">(C140-$C$139)/$C$139</f>
        <v>2.5452762450039247E-3</v>
      </c>
      <c r="J140" s="67">
        <f t="shared" ref="J140:J143" si="140">(D140-$D$139)/$D$139</f>
        <v>5.4569866773556026E-3</v>
      </c>
      <c r="K140" s="67">
        <f t="shared" ref="K140:K143" si="141">(E140-$E$139)/$E$139</f>
        <v>-5.6179999355848782E-2</v>
      </c>
      <c r="L140" s="67">
        <f t="shared" ref="L140:L143" si="142">(F140-$F$139)/$F$139</f>
        <v>-0.10979522571051578</v>
      </c>
      <c r="N140" s="67">
        <f>MIN(H140:L140,0)</f>
        <v>-0.10979522571051578</v>
      </c>
      <c r="O140" s="67">
        <f>MAX(H140:L140,0)</f>
        <v>5.4569866773556026E-3</v>
      </c>
      <c r="P140" s="67">
        <f>MEDIAN(H140:L140)</f>
        <v>2.1024026846761493E-3</v>
      </c>
    </row>
    <row r="141" spans="1:16" s="58" customFormat="1" x14ac:dyDescent="0.3">
      <c r="A141" s="66" t="s">
        <v>2</v>
      </c>
      <c r="B141" s="121">
        <v>28310347.911028001</v>
      </c>
      <c r="C141" s="122">
        <v>40778947.457653999</v>
      </c>
      <c r="D141" s="122">
        <v>15311001.581950899</v>
      </c>
      <c r="E141" s="122">
        <v>7666173.9824330602</v>
      </c>
      <c r="F141" s="123">
        <v>24591.204536880399</v>
      </c>
      <c r="H141" s="67">
        <f t="shared" si="138"/>
        <v>-2.2339246902139148E-2</v>
      </c>
      <c r="I141" s="67">
        <f t="shared" si="139"/>
        <v>-3.6617510277973053E-2</v>
      </c>
      <c r="J141" s="67">
        <f t="shared" si="140"/>
        <v>-5.6041072535518946E-2</v>
      </c>
      <c r="K141" s="67">
        <f t="shared" si="141"/>
        <v>0.11070473213918591</v>
      </c>
      <c r="L141" s="67">
        <f t="shared" si="142"/>
        <v>-0.38742751092984201</v>
      </c>
      <c r="N141" s="67">
        <f>MIN(H141:L141,0)</f>
        <v>-0.38742751092984201</v>
      </c>
      <c r="O141" s="67">
        <f>MAX(H141:L141,0)</f>
        <v>0.11070473213918591</v>
      </c>
      <c r="P141" s="67">
        <f>MEDIAN(H141:L141)</f>
        <v>-3.6617510277973053E-2</v>
      </c>
    </row>
    <row r="142" spans="1:16" s="58" customFormat="1" x14ac:dyDescent="0.3">
      <c r="A142" s="61" t="s">
        <v>3</v>
      </c>
      <c r="B142" s="124">
        <v>29943789.012428202</v>
      </c>
      <c r="C142" s="125">
        <v>42303739.020899199</v>
      </c>
      <c r="D142" s="125">
        <v>17005477.517561998</v>
      </c>
      <c r="E142" s="125">
        <v>6510365.2063842705</v>
      </c>
      <c r="F142" s="126">
        <v>35538.508549796497</v>
      </c>
      <c r="H142" s="65">
        <f t="shared" si="138"/>
        <v>3.4069500258253158E-2</v>
      </c>
      <c r="I142" s="65">
        <f t="shared" si="139"/>
        <v>-5.9506281211561341E-4</v>
      </c>
      <c r="J142" s="65">
        <f t="shared" si="140"/>
        <v>4.842731761077864E-2</v>
      </c>
      <c r="K142" s="65">
        <f t="shared" si="141"/>
        <v>-5.6753282764613062E-2</v>
      </c>
      <c r="L142" s="65">
        <f t="shared" si="142"/>
        <v>-0.11472768210517158</v>
      </c>
      <c r="N142" s="65">
        <f>MIN(H142:L142,0)</f>
        <v>-0.11472768210517158</v>
      </c>
      <c r="O142" s="65">
        <f>MAX(H142:L142,0)</f>
        <v>4.842731761077864E-2</v>
      </c>
      <c r="P142" s="65">
        <f>MEDIAN(H142:L142)</f>
        <v>-5.9506281211561341E-4</v>
      </c>
    </row>
    <row r="143" spans="1:16" s="58" customFormat="1" x14ac:dyDescent="0.3">
      <c r="A143" s="71" t="s">
        <v>67</v>
      </c>
      <c r="B143" s="114">
        <v>28574912.8708781</v>
      </c>
      <c r="C143" s="115">
        <v>42321951.104472697</v>
      </c>
      <c r="D143" s="115">
        <v>16212380.151285701</v>
      </c>
      <c r="E143" s="115">
        <v>7062947.4354500696</v>
      </c>
      <c r="F143" s="116">
        <v>12199.3782603744</v>
      </c>
      <c r="H143" s="65">
        <f t="shared" si="138"/>
        <v>-1.320284283168275E-2</v>
      </c>
      <c r="I143" s="65">
        <f t="shared" si="139"/>
        <v>-1.6481133408809934E-4</v>
      </c>
      <c r="J143" s="65">
        <f t="shared" si="140"/>
        <v>-4.6898321173664793E-4</v>
      </c>
      <c r="K143" s="65">
        <f t="shared" si="141"/>
        <v>2.3306953035646113E-2</v>
      </c>
      <c r="L143" s="65">
        <f t="shared" si="142"/>
        <v>-0.69611071735594077</v>
      </c>
      <c r="N143" s="65">
        <f>MIN(H143:L143,0)</f>
        <v>-0.69611071735594077</v>
      </c>
      <c r="O143" s="65">
        <f>MAX(H143:L143,0)</f>
        <v>2.3306953035646113E-2</v>
      </c>
      <c r="P143" s="65">
        <f>MEDIAN(H143:L143)</f>
        <v>-4.6898321173664793E-4</v>
      </c>
    </row>
    <row r="148" spans="1:16" s="127" customFormat="1" x14ac:dyDescent="0.3">
      <c r="A148" s="127" t="s">
        <v>56</v>
      </c>
    </row>
    <row r="149" spans="1:16" s="127" customFormat="1" x14ac:dyDescent="0.3">
      <c r="A149" s="128" t="s">
        <v>0</v>
      </c>
      <c r="B149" s="129" t="s">
        <v>4</v>
      </c>
      <c r="C149" s="129" t="s">
        <v>5</v>
      </c>
      <c r="D149" s="129" t="s">
        <v>6</v>
      </c>
      <c r="E149" s="129" t="s">
        <v>7</v>
      </c>
      <c r="F149" s="129" t="s">
        <v>8</v>
      </c>
      <c r="H149" s="129" t="s">
        <v>16</v>
      </c>
      <c r="I149" s="129" t="s">
        <v>17</v>
      </c>
      <c r="J149" s="129" t="s">
        <v>18</v>
      </c>
      <c r="K149" s="129" t="s">
        <v>19</v>
      </c>
      <c r="L149" s="129" t="s">
        <v>20</v>
      </c>
      <c r="N149" s="129" t="s">
        <v>28</v>
      </c>
      <c r="O149" s="129" t="s">
        <v>29</v>
      </c>
      <c r="P149" s="129" t="s">
        <v>30</v>
      </c>
    </row>
    <row r="150" spans="1:16" s="127" customFormat="1" x14ac:dyDescent="0.3">
      <c r="A150" s="130" t="s">
        <v>68</v>
      </c>
      <c r="B150" s="131">
        <v>27767591.9169305</v>
      </c>
      <c r="C150" s="132">
        <v>42959191.792626597</v>
      </c>
      <c r="D150" s="132">
        <v>16149565.704093199</v>
      </c>
      <c r="E150" s="132">
        <v>6861691.1350047998</v>
      </c>
      <c r="F150" s="133">
        <v>117411.034629439</v>
      </c>
      <c r="H150" s="134">
        <f>(B150-$B$150)/$B$150</f>
        <v>0</v>
      </c>
      <c r="I150" s="134">
        <f>(C150-$C$150)/$C$150</f>
        <v>0</v>
      </c>
      <c r="J150" s="134">
        <f>(D150-$D$150)/$D$150</f>
        <v>0</v>
      </c>
      <c r="K150" s="134">
        <f>(E150-$E$150)/$E$150</f>
        <v>0</v>
      </c>
      <c r="L150" s="134">
        <f>(F150-$F$150)/$F$150</f>
        <v>0</v>
      </c>
      <c r="N150" s="134">
        <f>MIN(H150:L150,0)</f>
        <v>0</v>
      </c>
      <c r="O150" s="134">
        <f>MAX(H150:L150,0)</f>
        <v>0</v>
      </c>
      <c r="P150" s="134">
        <f>MEDIAN(H150:L150)</f>
        <v>0</v>
      </c>
    </row>
    <row r="151" spans="1:16" s="127" customFormat="1" x14ac:dyDescent="0.3">
      <c r="A151" s="135" t="s">
        <v>1</v>
      </c>
      <c r="B151" s="136">
        <v>27873313.789172798</v>
      </c>
      <c r="C151" s="137">
        <v>42841622.009013698</v>
      </c>
      <c r="D151" s="137">
        <v>16181388.7896049</v>
      </c>
      <c r="E151" s="137">
        <v>6647171.2177332398</v>
      </c>
      <c r="F151" s="138">
        <v>112754.45180317901</v>
      </c>
      <c r="H151" s="139">
        <f t="shared" ref="H151:H154" si="143">(B151-$B$150)/$B$150</f>
        <v>3.8073835339620167E-3</v>
      </c>
      <c r="I151" s="139">
        <f t="shared" ref="I151:I154" si="144">(C151-$C$150)/$C$150</f>
        <v>-2.7367782936986921E-3</v>
      </c>
      <c r="J151" s="139">
        <f t="shared" ref="J151:J154" si="145">(D151-$D$150)/$D$150</f>
        <v>1.9705226812158447E-3</v>
      </c>
      <c r="K151" s="139">
        <f t="shared" ref="K151:K154" si="146">(E151-$E$150)/$E$150</f>
        <v>-3.1263417873356375E-2</v>
      </c>
      <c r="L151" s="139">
        <f t="shared" ref="L151:L154" si="147">(F151-$F$150)/$F$150</f>
        <v>-3.9660521184883848E-2</v>
      </c>
      <c r="N151" s="139">
        <f>MIN(H151:L151,0)</f>
        <v>-3.9660521184883848E-2</v>
      </c>
      <c r="O151" s="139">
        <f>MAX(H151:L151,0)</f>
        <v>3.8073835339620167E-3</v>
      </c>
      <c r="P151" s="139">
        <f>MEDIAN(H151:L151)</f>
        <v>-2.7367782936986921E-3</v>
      </c>
    </row>
    <row r="152" spans="1:16" s="127" customFormat="1" x14ac:dyDescent="0.3">
      <c r="A152" s="140" t="s">
        <v>2</v>
      </c>
      <c r="B152" s="141">
        <v>33934209.499334604</v>
      </c>
      <c r="C152" s="142">
        <v>36128736.320855998</v>
      </c>
      <c r="D152" s="142">
        <v>14627433.593229</v>
      </c>
      <c r="E152" s="142">
        <v>7893570.3770045899</v>
      </c>
      <c r="F152" s="143">
        <v>443159.89926056901</v>
      </c>
      <c r="H152" s="139">
        <f t="shared" si="143"/>
        <v>0.22207966757982292</v>
      </c>
      <c r="I152" s="139">
        <f t="shared" si="144"/>
        <v>-0.15899869589592608</v>
      </c>
      <c r="J152" s="139">
        <f t="shared" si="145"/>
        <v>-9.4252200879829648E-2</v>
      </c>
      <c r="K152" s="139">
        <f t="shared" si="146"/>
        <v>0.15038264207720978</v>
      </c>
      <c r="L152" s="139">
        <f t="shared" si="147"/>
        <v>2.7744314293731085</v>
      </c>
      <c r="N152" s="139">
        <f>MIN(H152:L152,0)</f>
        <v>-0.15899869589592608</v>
      </c>
      <c r="O152" s="139">
        <f>MAX(H152:L152,0)</f>
        <v>2.7744314293731085</v>
      </c>
      <c r="P152" s="139">
        <f>MEDIAN(H152:L152)</f>
        <v>0.15038264207720978</v>
      </c>
    </row>
    <row r="153" spans="1:16" s="127" customFormat="1" x14ac:dyDescent="0.3">
      <c r="A153" s="130" t="s">
        <v>3</v>
      </c>
      <c r="B153" s="144">
        <v>34179464.552269697</v>
      </c>
      <c r="C153" s="145">
        <v>37442179.857602999</v>
      </c>
      <c r="D153" s="145">
        <v>15701865.6630366</v>
      </c>
      <c r="E153" s="145">
        <v>7515031.5960382596</v>
      </c>
      <c r="F153" s="146">
        <v>577131.25275931298</v>
      </c>
      <c r="H153" s="134">
        <f t="shared" si="143"/>
        <v>0.23091208825457205</v>
      </c>
      <c r="I153" s="134">
        <f t="shared" si="144"/>
        <v>-0.12842448157906275</v>
      </c>
      <c r="J153" s="134">
        <f t="shared" si="145"/>
        <v>-2.7722110257313443E-2</v>
      </c>
      <c r="K153" s="134">
        <f t="shared" si="146"/>
        <v>9.5215661588213235E-2</v>
      </c>
      <c r="L153" s="134">
        <f t="shared" si="147"/>
        <v>3.9154771063963203</v>
      </c>
      <c r="N153" s="134">
        <f>MIN(H153:L153,0)</f>
        <v>-0.12842448157906275</v>
      </c>
      <c r="O153" s="134">
        <f>MAX(H153:L153,0)</f>
        <v>3.9154771063963203</v>
      </c>
      <c r="P153" s="134">
        <f>MEDIAN(H153:L153)</f>
        <v>9.5215661588213235E-2</v>
      </c>
    </row>
    <row r="154" spans="1:16" s="127" customFormat="1" x14ac:dyDescent="0.3">
      <c r="A154" s="147" t="s">
        <v>67</v>
      </c>
      <c r="B154" s="131">
        <v>27361006.103439901</v>
      </c>
      <c r="C154" s="132">
        <v>42804548.990841404</v>
      </c>
      <c r="D154" s="132">
        <v>16014311.806294801</v>
      </c>
      <c r="E154" s="132">
        <v>7112785.7485525599</v>
      </c>
      <c r="F154" s="133">
        <v>70436.636738314002</v>
      </c>
      <c r="H154" s="134">
        <f t="shared" si="143"/>
        <v>-1.4642458543288201E-2</v>
      </c>
      <c r="I154" s="134">
        <f t="shared" si="144"/>
        <v>-3.5997605013541214E-3</v>
      </c>
      <c r="J154" s="134">
        <f t="shared" si="145"/>
        <v>-8.3750795703513951E-3</v>
      </c>
      <c r="K154" s="134">
        <f t="shared" si="146"/>
        <v>3.6593692226513257E-2</v>
      </c>
      <c r="L154" s="134">
        <f t="shared" si="147"/>
        <v>-0.40008503493203096</v>
      </c>
      <c r="N154" s="134">
        <f>MIN(H154:L154,0)</f>
        <v>-0.40008503493203096</v>
      </c>
      <c r="O154" s="134">
        <f>MAX(H154:L154,0)</f>
        <v>3.6593692226513257E-2</v>
      </c>
      <c r="P154" s="134">
        <f>MEDIAN(H154:L154)</f>
        <v>-8.3750795703513951E-3</v>
      </c>
    </row>
    <row r="155" spans="1:16" s="127" customFormat="1" x14ac:dyDescent="0.3"/>
    <row r="156" spans="1:16" s="127" customFormat="1" x14ac:dyDescent="0.3"/>
    <row r="157" spans="1:16" s="127" customFormat="1" x14ac:dyDescent="0.3"/>
    <row r="158" spans="1:16" s="127" customFormat="1" x14ac:dyDescent="0.3"/>
    <row r="159" spans="1:16" s="127" customFormat="1" x14ac:dyDescent="0.3">
      <c r="A159" s="127" t="s">
        <v>64</v>
      </c>
    </row>
    <row r="160" spans="1:16" s="127" customFormat="1" x14ac:dyDescent="0.3">
      <c r="A160" s="128" t="s">
        <v>0</v>
      </c>
      <c r="B160" s="129" t="s">
        <v>4</v>
      </c>
      <c r="C160" s="129" t="s">
        <v>5</v>
      </c>
      <c r="D160" s="129" t="s">
        <v>6</v>
      </c>
      <c r="E160" s="129" t="s">
        <v>7</v>
      </c>
      <c r="F160" s="129" t="s">
        <v>8</v>
      </c>
      <c r="H160" s="129" t="s">
        <v>16</v>
      </c>
      <c r="I160" s="129" t="s">
        <v>17</v>
      </c>
      <c r="J160" s="129" t="s">
        <v>18</v>
      </c>
      <c r="K160" s="129" t="s">
        <v>19</v>
      </c>
      <c r="L160" s="129" t="s">
        <v>20</v>
      </c>
      <c r="N160" s="129" t="s">
        <v>28</v>
      </c>
      <c r="O160" s="129" t="s">
        <v>29</v>
      </c>
      <c r="P160" s="129" t="s">
        <v>30</v>
      </c>
    </row>
    <row r="161" spans="1:16" s="127" customFormat="1" x14ac:dyDescent="0.3">
      <c r="A161" s="130" t="s">
        <v>68</v>
      </c>
      <c r="B161" s="131">
        <v>27027513.034835901</v>
      </c>
      <c r="C161" s="132">
        <v>44627140.491190501</v>
      </c>
      <c r="D161" s="132">
        <v>16401367.827795601</v>
      </c>
      <c r="E161" s="132">
        <v>5648194.1831315598</v>
      </c>
      <c r="F161" s="133">
        <v>113436.82619007101</v>
      </c>
      <c r="H161" s="134">
        <f>(B161-$B$161)/$B$161</f>
        <v>0</v>
      </c>
      <c r="I161" s="134">
        <f>(C161-$C$161)/$C$161</f>
        <v>0</v>
      </c>
      <c r="J161" s="134">
        <f>(D161-$D$161)/$D$161</f>
        <v>0</v>
      </c>
      <c r="K161" s="134">
        <f>(E161-$E$161)/$E$161</f>
        <v>0</v>
      </c>
      <c r="L161" s="134">
        <f>(F161-$F$161)/$F$161</f>
        <v>0</v>
      </c>
      <c r="N161" s="134">
        <f>MIN(H161:L161,0)</f>
        <v>0</v>
      </c>
      <c r="O161" s="134">
        <f>MAX(H161:L161,0)</f>
        <v>0</v>
      </c>
      <c r="P161" s="134">
        <f>MEDIAN(H161:L161)</f>
        <v>0</v>
      </c>
    </row>
    <row r="162" spans="1:16" s="127" customFormat="1" x14ac:dyDescent="0.3">
      <c r="A162" s="135" t="s">
        <v>1</v>
      </c>
      <c r="B162" s="136">
        <v>27210050.353984199</v>
      </c>
      <c r="C162" s="137">
        <v>44410202.651444599</v>
      </c>
      <c r="D162" s="137">
        <v>16458817.989018399</v>
      </c>
      <c r="E162" s="137">
        <v>5471715.3964803601</v>
      </c>
      <c r="F162" s="138">
        <v>106060.19303893299</v>
      </c>
      <c r="H162" s="139">
        <f t="shared" ref="H162:H165" si="148">(B162-$B$161)/$B$161</f>
        <v>6.7537593604348675E-3</v>
      </c>
      <c r="I162" s="139">
        <f t="shared" ref="I162:I165" si="149">(C162-$C$161)/$C$161</f>
        <v>-4.8611189818161338E-3</v>
      </c>
      <c r="J162" s="139">
        <f t="shared" ref="J162:J165" si="150">(D162-$D$161)/$D$161</f>
        <v>3.502766465942996E-3</v>
      </c>
      <c r="K162" s="139">
        <f t="shared" ref="K162:K165" si="151">(E162-$E$161)/$E$161</f>
        <v>-3.1245169859467112E-2</v>
      </c>
      <c r="L162" s="139">
        <f t="shared" ref="L162:L165" si="152">(F162-$F$161)/$F$161</f>
        <v>-6.5028557293889455E-2</v>
      </c>
      <c r="N162" s="139">
        <f>MIN(H162:L162,0)</f>
        <v>-6.5028557293889455E-2</v>
      </c>
      <c r="O162" s="139">
        <f>MAX(H162:L162,0)</f>
        <v>6.7537593604348675E-3</v>
      </c>
      <c r="P162" s="139">
        <f>MEDIAN(H162:L162)</f>
        <v>-4.8611189818161338E-3</v>
      </c>
    </row>
    <row r="163" spans="1:16" s="127" customFormat="1" x14ac:dyDescent="0.3">
      <c r="A163" s="140" t="s">
        <v>2</v>
      </c>
      <c r="B163" s="141">
        <v>27720258.564005099</v>
      </c>
      <c r="C163" s="142">
        <v>41319820.875742599</v>
      </c>
      <c r="D163" s="142">
        <v>15400248.1952223</v>
      </c>
      <c r="E163" s="142">
        <v>7303702.0635044305</v>
      </c>
      <c r="F163" s="143">
        <v>13792.8203287989</v>
      </c>
      <c r="H163" s="139">
        <f t="shared" si="148"/>
        <v>2.5631123672988886E-2</v>
      </c>
      <c r="I163" s="139">
        <f t="shared" si="149"/>
        <v>-7.4110050051286028E-2</v>
      </c>
      <c r="J163" s="139">
        <f t="shared" si="150"/>
        <v>-6.1038789147615555E-2</v>
      </c>
      <c r="K163" s="139">
        <f t="shared" si="151"/>
        <v>0.2931039243156825</v>
      </c>
      <c r="L163" s="139">
        <f t="shared" si="152"/>
        <v>-0.87840967706829076</v>
      </c>
      <c r="N163" s="139">
        <f>MIN(H163:L163,0)</f>
        <v>-0.87840967706829076</v>
      </c>
      <c r="O163" s="139">
        <f>MAX(H163:L163,0)</f>
        <v>0.2931039243156825</v>
      </c>
      <c r="P163" s="139">
        <f>MEDIAN(H163:L163)</f>
        <v>-6.1038789147615555E-2</v>
      </c>
    </row>
    <row r="164" spans="1:16" s="127" customFormat="1" x14ac:dyDescent="0.3">
      <c r="A164" s="130" t="s">
        <v>3</v>
      </c>
      <c r="B164" s="144">
        <v>27631411.856277902</v>
      </c>
      <c r="C164" s="145">
        <v>44181151.483167</v>
      </c>
      <c r="D164" s="145">
        <v>16981045.023377199</v>
      </c>
      <c r="E164" s="145">
        <v>6153551.3539227396</v>
      </c>
      <c r="F164" s="146">
        <v>73858.471975317094</v>
      </c>
      <c r="H164" s="134">
        <f t="shared" si="148"/>
        <v>2.2343854599704838E-2</v>
      </c>
      <c r="I164" s="134">
        <f t="shared" si="149"/>
        <v>-9.9936720819372177E-3</v>
      </c>
      <c r="J164" s="134">
        <f t="shared" si="150"/>
        <v>3.5343222691415536E-2</v>
      </c>
      <c r="K164" s="134">
        <f t="shared" si="151"/>
        <v>8.947234362098222E-2</v>
      </c>
      <c r="L164" s="134">
        <f t="shared" si="152"/>
        <v>-0.34890216470300156</v>
      </c>
      <c r="N164" s="134">
        <f>MIN(H164:L164,0)</f>
        <v>-0.34890216470300156</v>
      </c>
      <c r="O164" s="134">
        <f>MAX(H164:L164,0)</f>
        <v>8.947234362098222E-2</v>
      </c>
      <c r="P164" s="134">
        <f>MEDIAN(H164:L164)</f>
        <v>2.2343854599704838E-2</v>
      </c>
    </row>
    <row r="165" spans="1:16" s="127" customFormat="1" x14ac:dyDescent="0.3">
      <c r="A165" s="147" t="s">
        <v>67</v>
      </c>
      <c r="B165" s="131">
        <v>27009231.481610902</v>
      </c>
      <c r="C165" s="132">
        <v>43825307.8944984</v>
      </c>
      <c r="D165" s="132">
        <v>16404640.9631612</v>
      </c>
      <c r="E165" s="132">
        <v>5710222.35683122</v>
      </c>
      <c r="F165" s="133">
        <v>84640.493828583494</v>
      </c>
      <c r="H165" s="134">
        <f t="shared" si="148"/>
        <v>-6.7640530600933456E-4</v>
      </c>
      <c r="I165" s="134">
        <f t="shared" si="149"/>
        <v>-1.796737563434932E-2</v>
      </c>
      <c r="J165" s="134">
        <f t="shared" si="150"/>
        <v>1.9956478020404758E-4</v>
      </c>
      <c r="K165" s="134">
        <f t="shared" si="151"/>
        <v>1.0981947802876282E-2</v>
      </c>
      <c r="L165" s="134">
        <f t="shared" si="152"/>
        <v>-0.2538534735909953</v>
      </c>
      <c r="N165" s="134">
        <f>MIN(H165:L165,0)</f>
        <v>-0.2538534735909953</v>
      </c>
      <c r="O165" s="134">
        <f>MAX(H165:L165,0)</f>
        <v>1.0981947802876282E-2</v>
      </c>
      <c r="P165" s="134">
        <f>MEDIAN(H165:L165)</f>
        <v>-6.7640530600933456E-4</v>
      </c>
    </row>
    <row r="166" spans="1:16" s="127" customFormat="1" x14ac:dyDescent="0.3"/>
    <row r="167" spans="1:16" s="127" customFormat="1" x14ac:dyDescent="0.3"/>
    <row r="168" spans="1:16" s="127" customFormat="1" x14ac:dyDescent="0.3"/>
    <row r="169" spans="1:16" s="127" customFormat="1" x14ac:dyDescent="0.3"/>
    <row r="170" spans="1:16" s="127" customFormat="1" x14ac:dyDescent="0.3">
      <c r="A170" s="127" t="s">
        <v>65</v>
      </c>
    </row>
    <row r="171" spans="1:16" s="127" customFormat="1" x14ac:dyDescent="0.3">
      <c r="A171" s="128" t="s">
        <v>0</v>
      </c>
      <c r="B171" s="129" t="s">
        <v>4</v>
      </c>
      <c r="C171" s="129" t="s">
        <v>5</v>
      </c>
      <c r="D171" s="129" t="s">
        <v>6</v>
      </c>
      <c r="E171" s="129" t="s">
        <v>7</v>
      </c>
      <c r="F171" s="129" t="s">
        <v>8</v>
      </c>
      <c r="H171" s="129" t="s">
        <v>16</v>
      </c>
      <c r="I171" s="129" t="s">
        <v>17</v>
      </c>
      <c r="J171" s="129" t="s">
        <v>18</v>
      </c>
      <c r="K171" s="129" t="s">
        <v>19</v>
      </c>
      <c r="L171" s="129" t="s">
        <v>20</v>
      </c>
      <c r="N171" s="129" t="s">
        <v>28</v>
      </c>
      <c r="O171" s="129" t="s">
        <v>29</v>
      </c>
      <c r="P171" s="129" t="s">
        <v>30</v>
      </c>
    </row>
    <row r="172" spans="1:16" s="127" customFormat="1" x14ac:dyDescent="0.3">
      <c r="A172" s="130" t="s">
        <v>68</v>
      </c>
      <c r="B172" s="131">
        <v>27456522.4782186</v>
      </c>
      <c r="C172" s="132">
        <v>43320865.466334701</v>
      </c>
      <c r="D172" s="132">
        <v>16193843.740973899</v>
      </c>
      <c r="E172" s="132">
        <v>6625125.8222564701</v>
      </c>
      <c r="F172" s="133">
        <v>102749.205260357</v>
      </c>
      <c r="H172" s="134">
        <f>(B172-$B$172)/$B$172</f>
        <v>0</v>
      </c>
      <c r="I172" s="134">
        <f>(C172-$C$172)/$C$172</f>
        <v>0</v>
      </c>
      <c r="J172" s="134">
        <f>(D172-$D$172)/$D$172</f>
        <v>0</v>
      </c>
      <c r="K172" s="134">
        <f>(E172-$E$172)/$E$172</f>
        <v>0</v>
      </c>
      <c r="L172" s="134">
        <f>(F172-$F$172)/$F$172</f>
        <v>0</v>
      </c>
      <c r="N172" s="134">
        <f>MIN(H172:L172,0)</f>
        <v>0</v>
      </c>
      <c r="O172" s="134">
        <f>MAX(H172:L172,0)</f>
        <v>0</v>
      </c>
      <c r="P172" s="134">
        <f>MEDIAN(H172:L172)</f>
        <v>0</v>
      </c>
    </row>
    <row r="173" spans="1:16" s="127" customFormat="1" x14ac:dyDescent="0.3">
      <c r="A173" s="135" t="s">
        <v>1</v>
      </c>
      <c r="B173" s="136">
        <v>27544920.697412901</v>
      </c>
      <c r="C173" s="137">
        <v>43192392.015953399</v>
      </c>
      <c r="D173" s="137">
        <v>16255384.797516201</v>
      </c>
      <c r="E173" s="137">
        <v>6411029.1009627003</v>
      </c>
      <c r="F173" s="138">
        <v>101377.071995879</v>
      </c>
      <c r="H173" s="139">
        <f t="shared" ref="H173:H176" si="153">(B173-$B$172)/$B$172</f>
        <v>3.2195708420258693E-3</v>
      </c>
      <c r="I173" s="139">
        <f t="shared" ref="I173:I176" si="154">(C173-$C$172)/$C$172</f>
        <v>-2.965625201581903E-3</v>
      </c>
      <c r="J173" s="139">
        <f t="shared" ref="J173:J176" si="155">(D173-$D$172)/$D$172</f>
        <v>3.8002748159530202E-3</v>
      </c>
      <c r="K173" s="139">
        <f t="shared" ref="K173:K176" si="156">(E173-$E$172)/$E$172</f>
        <v>-3.2315872488720518E-2</v>
      </c>
      <c r="L173" s="139">
        <f t="shared" ref="L173:L176" si="157">(F173-$F$172)/$F$172</f>
        <v>-1.3354198322032234E-2</v>
      </c>
      <c r="N173" s="139">
        <f>MIN(H173:L173,0)</f>
        <v>-3.2315872488720518E-2</v>
      </c>
      <c r="O173" s="139">
        <f>MAX(H173:L173,0)</f>
        <v>3.8002748159530202E-3</v>
      </c>
      <c r="P173" s="139">
        <f>MEDIAN(H173:L173)</f>
        <v>-2.965625201581903E-3</v>
      </c>
    </row>
    <row r="174" spans="1:16" s="127" customFormat="1" x14ac:dyDescent="0.3">
      <c r="A174" s="140" t="s">
        <v>2</v>
      </c>
      <c r="B174" s="141">
        <v>35424165.505123898</v>
      </c>
      <c r="C174" s="142">
        <v>34896707.536823101</v>
      </c>
      <c r="D174" s="142">
        <v>14567033.956323</v>
      </c>
      <c r="E174" s="142">
        <v>7730272.0814905902</v>
      </c>
      <c r="F174" s="143">
        <v>323743.806968241</v>
      </c>
      <c r="H174" s="139">
        <f t="shared" si="153"/>
        <v>0.29019126632755732</v>
      </c>
      <c r="I174" s="139">
        <f t="shared" si="154"/>
        <v>-0.19445959444319366</v>
      </c>
      <c r="J174" s="139">
        <f t="shared" si="155"/>
        <v>-0.10045853292598604</v>
      </c>
      <c r="K174" s="139">
        <f t="shared" si="156"/>
        <v>0.16681136160787891</v>
      </c>
      <c r="L174" s="139">
        <f t="shared" si="157"/>
        <v>2.1508156792833977</v>
      </c>
      <c r="N174" s="139">
        <f>MIN(H174:L174,0)</f>
        <v>-0.19445959444319366</v>
      </c>
      <c r="O174" s="139">
        <f>MAX(H174:L174,0)</f>
        <v>2.1508156792833977</v>
      </c>
      <c r="P174" s="139">
        <f>MEDIAN(H174:L174)</f>
        <v>0.16681136160787891</v>
      </c>
    </row>
    <row r="175" spans="1:16" s="127" customFormat="1" x14ac:dyDescent="0.3">
      <c r="A175" s="130" t="s">
        <v>3</v>
      </c>
      <c r="B175" s="144">
        <v>34394292.583069302</v>
      </c>
      <c r="C175" s="145">
        <v>37376784.200415902</v>
      </c>
      <c r="D175" s="145">
        <v>15856338.4838307</v>
      </c>
      <c r="E175" s="145">
        <v>7194312.1015918003</v>
      </c>
      <c r="F175" s="146">
        <v>554504.769359909</v>
      </c>
      <c r="H175" s="134">
        <f t="shared" si="153"/>
        <v>0.25268203977231535</v>
      </c>
      <c r="I175" s="134">
        <f t="shared" si="154"/>
        <v>-0.13721058436697287</v>
      </c>
      <c r="J175" s="134">
        <f t="shared" si="155"/>
        <v>-2.0841577981220032E-2</v>
      </c>
      <c r="K175" s="134">
        <f t="shared" si="156"/>
        <v>8.5913278420042066E-2</v>
      </c>
      <c r="L175" s="134">
        <f t="shared" si="157"/>
        <v>4.3966818327679036</v>
      </c>
      <c r="N175" s="134">
        <f>MIN(H175:L175,0)</f>
        <v>-0.13721058436697287</v>
      </c>
      <c r="O175" s="134">
        <f>MAX(H175:L175,0)</f>
        <v>4.3966818327679036</v>
      </c>
      <c r="P175" s="134">
        <f>MEDIAN(H175:L175)</f>
        <v>8.5913278420042066E-2</v>
      </c>
    </row>
    <row r="176" spans="1:16" s="127" customFormat="1" x14ac:dyDescent="0.3">
      <c r="A176" s="147" t="s">
        <v>67</v>
      </c>
      <c r="B176" s="131">
        <v>27142405.425387599</v>
      </c>
      <c r="C176" s="132">
        <v>43105326.204375602</v>
      </c>
      <c r="D176" s="132">
        <v>16088539.3170809</v>
      </c>
      <c r="E176" s="132">
        <v>6860616.5094987899</v>
      </c>
      <c r="F176" s="133">
        <v>74484.160257910597</v>
      </c>
      <c r="H176" s="134">
        <f t="shared" si="153"/>
        <v>-1.1440525765059733E-2</v>
      </c>
      <c r="I176" s="134">
        <f t="shared" si="154"/>
        <v>-4.9754144945833804E-3</v>
      </c>
      <c r="J176" s="134">
        <f t="shared" si="155"/>
        <v>-6.5027442265949672E-3</v>
      </c>
      <c r="K176" s="134">
        <f t="shared" si="156"/>
        <v>3.5545089038341221E-2</v>
      </c>
      <c r="L176" s="134">
        <f t="shared" si="157"/>
        <v>-0.2750877238497893</v>
      </c>
      <c r="N176" s="134">
        <f>MIN(H176:L176,0)</f>
        <v>-0.2750877238497893</v>
      </c>
      <c r="O176" s="134">
        <f>MAX(H176:L176,0)</f>
        <v>3.5545089038341221E-2</v>
      </c>
      <c r="P176" s="134">
        <f>MEDIAN(H176:L176)</f>
        <v>-6.5027442265949672E-3</v>
      </c>
    </row>
    <row r="177" spans="1:16" s="127" customFormat="1" x14ac:dyDescent="0.3"/>
    <row r="178" spans="1:16" s="127" customFormat="1" x14ac:dyDescent="0.3"/>
    <row r="179" spans="1:16" s="127" customFormat="1" x14ac:dyDescent="0.3"/>
    <row r="180" spans="1:16" s="127" customFormat="1" x14ac:dyDescent="0.3"/>
    <row r="181" spans="1:16" s="127" customFormat="1" x14ac:dyDescent="0.3">
      <c r="A181" s="127" t="s">
        <v>66</v>
      </c>
    </row>
    <row r="182" spans="1:16" s="127" customFormat="1" x14ac:dyDescent="0.3">
      <c r="A182" s="128" t="s">
        <v>0</v>
      </c>
      <c r="B182" s="129" t="s">
        <v>4</v>
      </c>
      <c r="C182" s="129" t="s">
        <v>5</v>
      </c>
      <c r="D182" s="129" t="s">
        <v>6</v>
      </c>
      <c r="E182" s="129" t="s">
        <v>7</v>
      </c>
      <c r="F182" s="129" t="s">
        <v>8</v>
      </c>
      <c r="H182" s="129" t="s">
        <v>16</v>
      </c>
      <c r="I182" s="129" t="s">
        <v>17</v>
      </c>
      <c r="J182" s="129" t="s">
        <v>18</v>
      </c>
      <c r="K182" s="129" t="s">
        <v>19</v>
      </c>
      <c r="L182" s="129" t="s">
        <v>20</v>
      </c>
      <c r="N182" s="129" t="s">
        <v>28</v>
      </c>
      <c r="O182" s="129" t="s">
        <v>29</v>
      </c>
      <c r="P182" s="129" t="s">
        <v>30</v>
      </c>
    </row>
    <row r="183" spans="1:16" s="127" customFormat="1" x14ac:dyDescent="0.3">
      <c r="A183" s="130" t="s">
        <v>68</v>
      </c>
      <c r="B183" s="131">
        <v>27012831.624965999</v>
      </c>
      <c r="C183" s="132">
        <v>44225747.2159959</v>
      </c>
      <c r="D183" s="132">
        <v>16649712.623085801</v>
      </c>
      <c r="E183" s="132">
        <v>5302335.3742505396</v>
      </c>
      <c r="F183" s="133">
        <v>96349.339160242394</v>
      </c>
      <c r="H183" s="134">
        <f>(B183-$B$183)/$B$183</f>
        <v>0</v>
      </c>
      <c r="I183" s="134">
        <f>(C183-$C$183)/$C$183</f>
        <v>0</v>
      </c>
      <c r="J183" s="134">
        <f>(D183-$D$183)/$D$183</f>
        <v>0</v>
      </c>
      <c r="K183" s="134">
        <f>(E183-$E$183)/$E$183</f>
        <v>0</v>
      </c>
      <c r="L183" s="134">
        <f>(F183-$F$183)/$F$183</f>
        <v>0</v>
      </c>
      <c r="N183" s="134">
        <f>MIN(H183:L183,0)</f>
        <v>0</v>
      </c>
      <c r="O183" s="134">
        <f>MAX(H183:L183,0)</f>
        <v>0</v>
      </c>
      <c r="P183" s="134">
        <f>MEDIAN(H183:L183)</f>
        <v>0</v>
      </c>
    </row>
    <row r="184" spans="1:16" s="127" customFormat="1" x14ac:dyDescent="0.3">
      <c r="A184" s="135" t="s">
        <v>1</v>
      </c>
      <c r="B184" s="136">
        <v>27092006.370046601</v>
      </c>
      <c r="C184" s="137">
        <v>44243246.1952217</v>
      </c>
      <c r="D184" s="137">
        <v>16747282.0034036</v>
      </c>
      <c r="E184" s="137">
        <v>5136274.2191859297</v>
      </c>
      <c r="F184" s="138">
        <v>90655.829369440704</v>
      </c>
      <c r="H184" s="139">
        <f t="shared" ref="H184:H187" si="158">(B184-$B$183)/$B$183</f>
        <v>2.9310050193858965E-3</v>
      </c>
      <c r="I184" s="139">
        <f t="shared" ref="I184:I187" si="159">(C184-$C$183)/$C$183</f>
        <v>3.9567402084436187E-4</v>
      </c>
      <c r="J184" s="139">
        <f t="shared" ref="J184:J187" si="160">(D184-$D$183)/$D$183</f>
        <v>5.8601239869157913E-3</v>
      </c>
      <c r="K184" s="139">
        <f t="shared" ref="K184:K187" si="161">(E184-$E$183)/$E$183</f>
        <v>-3.131849333239918E-2</v>
      </c>
      <c r="L184" s="139">
        <f t="shared" ref="L184:L187" si="162">(F184-$F$183)/$F$183</f>
        <v>-5.9092359536920012E-2</v>
      </c>
      <c r="N184" s="139">
        <f>MIN(H184:L184,0)</f>
        <v>-5.9092359536920012E-2</v>
      </c>
      <c r="O184" s="139">
        <f>MAX(H184:L184,0)</f>
        <v>5.8601239869157913E-3</v>
      </c>
      <c r="P184" s="139">
        <f>MEDIAN(H184:L184)</f>
        <v>3.9567402084436187E-4</v>
      </c>
    </row>
    <row r="185" spans="1:16" s="127" customFormat="1" x14ac:dyDescent="0.3">
      <c r="A185" s="140" t="s">
        <v>2</v>
      </c>
      <c r="B185" s="141">
        <v>26029196.604647599</v>
      </c>
      <c r="C185" s="142">
        <v>42214099.065260701</v>
      </c>
      <c r="D185" s="142">
        <v>15517910.214762</v>
      </c>
      <c r="E185" s="142">
        <v>6909846.8237794703</v>
      </c>
      <c r="F185" s="143">
        <v>24814.5091105668</v>
      </c>
      <c r="H185" s="139">
        <f t="shared" si="158"/>
        <v>-3.6413621273576433E-2</v>
      </c>
      <c r="I185" s="139">
        <f t="shared" si="159"/>
        <v>-4.5485905323666559E-2</v>
      </c>
      <c r="J185" s="139">
        <f t="shared" si="160"/>
        <v>-6.7977293899625021E-2</v>
      </c>
      <c r="K185" s="139">
        <f t="shared" si="161"/>
        <v>0.303170459065152</v>
      </c>
      <c r="L185" s="139">
        <f t="shared" si="162"/>
        <v>-0.74245273162385883</v>
      </c>
      <c r="N185" s="139">
        <f>MIN(H185:L185,0)</f>
        <v>-0.74245273162385883</v>
      </c>
      <c r="O185" s="139">
        <f>MAX(H185:L185,0)</f>
        <v>0.303170459065152</v>
      </c>
      <c r="P185" s="139">
        <f>MEDIAN(H185:L185)</f>
        <v>-4.5485905323666559E-2</v>
      </c>
    </row>
    <row r="186" spans="1:16" s="127" customFormat="1" x14ac:dyDescent="0.3">
      <c r="A186" s="130" t="s">
        <v>3</v>
      </c>
      <c r="B186" s="144">
        <v>28027938.777485602</v>
      </c>
      <c r="C186" s="145">
        <v>44170488.056147799</v>
      </c>
      <c r="D186" s="145">
        <v>17423770.853719901</v>
      </c>
      <c r="E186" s="145">
        <v>5666942.0176562499</v>
      </c>
      <c r="F186" s="146">
        <v>58398.5724168671</v>
      </c>
      <c r="H186" s="134">
        <f t="shared" si="158"/>
        <v>3.7578702100279353E-2</v>
      </c>
      <c r="I186" s="134">
        <f t="shared" si="159"/>
        <v>-1.249479394394831E-3</v>
      </c>
      <c r="J186" s="134">
        <f t="shared" si="160"/>
        <v>4.6490786247014478E-2</v>
      </c>
      <c r="K186" s="134">
        <f t="shared" si="161"/>
        <v>6.8763406625754184E-2</v>
      </c>
      <c r="L186" s="134">
        <f t="shared" si="162"/>
        <v>-0.39388715142361147</v>
      </c>
      <c r="N186" s="134">
        <f>MIN(H186:L186,0)</f>
        <v>-0.39388715142361147</v>
      </c>
      <c r="O186" s="134">
        <f>MAX(H186:L186,0)</f>
        <v>6.8763406625754184E-2</v>
      </c>
      <c r="P186" s="134">
        <f>MEDIAN(H186:L186)</f>
        <v>3.7578702100279353E-2</v>
      </c>
    </row>
    <row r="187" spans="1:16" s="127" customFormat="1" x14ac:dyDescent="0.3">
      <c r="A187" s="147" t="s">
        <v>67</v>
      </c>
      <c r="B187" s="131">
        <v>27052773.105820101</v>
      </c>
      <c r="C187" s="132">
        <v>43660270.489411302</v>
      </c>
      <c r="D187" s="132">
        <v>16577703.8529556</v>
      </c>
      <c r="E187" s="132">
        <v>5402572.9884205703</v>
      </c>
      <c r="F187" s="133">
        <v>73046.933390910795</v>
      </c>
      <c r="H187" s="134">
        <f t="shared" si="158"/>
        <v>1.4786114024857161E-3</v>
      </c>
      <c r="I187" s="134">
        <f t="shared" si="159"/>
        <v>-1.2786142963799887E-2</v>
      </c>
      <c r="J187" s="134">
        <f t="shared" si="160"/>
        <v>-4.3249257065467867E-3</v>
      </c>
      <c r="K187" s="134">
        <f t="shared" si="161"/>
        <v>1.8904427406989284E-2</v>
      </c>
      <c r="L187" s="134">
        <f t="shared" si="162"/>
        <v>-0.24185330145935352</v>
      </c>
      <c r="N187" s="134">
        <f>MIN(H187:L187,0)</f>
        <v>-0.24185330145935352</v>
      </c>
      <c r="O187" s="134">
        <f>MAX(H187:L187,0)</f>
        <v>1.8904427406989284E-2</v>
      </c>
      <c r="P187" s="134">
        <f>MEDIAN(H187:L187)</f>
        <v>-4.3249257065467867E-3</v>
      </c>
    </row>
    <row r="192" spans="1:16" s="22" customFormat="1" x14ac:dyDescent="0.3">
      <c r="A192" s="22" t="s">
        <v>77</v>
      </c>
    </row>
    <row r="193" spans="1:16" s="22" customFormat="1" x14ac:dyDescent="0.3">
      <c r="A193" s="23" t="s">
        <v>0</v>
      </c>
      <c r="B193" s="24" t="s">
        <v>4</v>
      </c>
      <c r="C193" s="24" t="s">
        <v>5</v>
      </c>
      <c r="D193" s="24" t="s">
        <v>6</v>
      </c>
      <c r="E193" s="24" t="s">
        <v>7</v>
      </c>
      <c r="F193" s="24" t="s">
        <v>8</v>
      </c>
      <c r="H193" s="24" t="s">
        <v>16</v>
      </c>
      <c r="I193" s="24" t="s">
        <v>17</v>
      </c>
      <c r="J193" s="24" t="s">
        <v>18</v>
      </c>
      <c r="K193" s="24" t="s">
        <v>19</v>
      </c>
      <c r="L193" s="24" t="s">
        <v>20</v>
      </c>
      <c r="N193" s="24" t="s">
        <v>28</v>
      </c>
      <c r="O193" s="24" t="s">
        <v>29</v>
      </c>
      <c r="P193" s="24" t="s">
        <v>30</v>
      </c>
    </row>
    <row r="194" spans="1:16" s="22" customFormat="1" x14ac:dyDescent="0.3">
      <c r="A194" s="25" t="s">
        <v>68</v>
      </c>
      <c r="B194" s="88">
        <v>27767591.9169305</v>
      </c>
      <c r="C194" s="89">
        <v>42959191.792626597</v>
      </c>
      <c r="D194" s="89">
        <v>16149565.704093199</v>
      </c>
      <c r="E194" s="89">
        <v>6845300.2102412404</v>
      </c>
      <c r="F194" s="90">
        <v>116399.780170684</v>
      </c>
      <c r="H194" s="29">
        <f>(B194-$B$194)/$B$194</f>
        <v>0</v>
      </c>
      <c r="I194" s="29">
        <f>(C194-$C$194)/$C$194</f>
        <v>0</v>
      </c>
      <c r="J194" s="29">
        <f>(D194-$D$194)/$D$194</f>
        <v>0</v>
      </c>
      <c r="K194" s="29">
        <f>(E194-$E$194)/$E$194</f>
        <v>0</v>
      </c>
      <c r="L194" s="29">
        <f>(F194-$F$194)/$F$194</f>
        <v>0</v>
      </c>
      <c r="N194" s="29">
        <f t="shared" ref="N194:N198" si="163">MIN(H194:L194,0)</f>
        <v>0</v>
      </c>
      <c r="O194" s="29">
        <f t="shared" ref="O194:O198" si="164">MAX(H194:L194,0)</f>
        <v>0</v>
      </c>
      <c r="P194" s="29">
        <f t="shared" ref="P194:P198" si="165">MEDIAN(H194:L194)</f>
        <v>0</v>
      </c>
    </row>
    <row r="195" spans="1:16" s="22" customFormat="1" x14ac:dyDescent="0.3">
      <c r="A195" s="91" t="s">
        <v>1</v>
      </c>
      <c r="B195" s="92">
        <v>27865738.546805602</v>
      </c>
      <c r="C195" s="93">
        <v>42835831.378493696</v>
      </c>
      <c r="D195" s="93">
        <v>16174819.6458323</v>
      </c>
      <c r="E195" s="93">
        <v>6657542.4555706298</v>
      </c>
      <c r="F195" s="94">
        <v>113272.76795536101</v>
      </c>
      <c r="H195" s="32">
        <f t="shared" ref="H195:H198" si="166">(B195-$B$194)/$B$194</f>
        <v>3.5345747722278728E-3</v>
      </c>
      <c r="I195" s="32">
        <f t="shared" ref="I195:I198" si="167">(C195-$C$194)/$C$194</f>
        <v>-2.8715720427979234E-3</v>
      </c>
      <c r="J195" s="32">
        <f t="shared" ref="J195:J198" si="168">(D195-$D$194)/$D$194</f>
        <v>1.5637536142968976E-3</v>
      </c>
      <c r="K195" s="32">
        <f t="shared" ref="K195:K198" si="169">(E195-$E$194)/$E$194</f>
        <v>-2.7428710049810033E-2</v>
      </c>
      <c r="L195" s="32">
        <f t="shared" ref="L195:L198" si="170">(F195-$F$194)/$F$194</f>
        <v>-2.6864416846300428E-2</v>
      </c>
      <c r="N195" s="32">
        <f t="shared" si="163"/>
        <v>-2.7428710049810033E-2</v>
      </c>
      <c r="O195" s="32">
        <f t="shared" si="164"/>
        <v>3.5345747722278728E-3</v>
      </c>
      <c r="P195" s="32">
        <f t="shared" si="165"/>
        <v>-2.8715720427979234E-3</v>
      </c>
    </row>
    <row r="196" spans="1:16" s="22" customFormat="1" x14ac:dyDescent="0.3">
      <c r="A196" s="31" t="s">
        <v>2</v>
      </c>
      <c r="B196" s="95">
        <v>33776684.809998401</v>
      </c>
      <c r="C196" s="96">
        <v>36188063.903673097</v>
      </c>
      <c r="D196" s="96">
        <v>14759996.529722501</v>
      </c>
      <c r="E196" s="96">
        <v>7880751.8021672498</v>
      </c>
      <c r="F196" s="97">
        <v>457084.16201916902</v>
      </c>
      <c r="H196" s="32">
        <f t="shared" si="166"/>
        <v>0.21640669853708222</v>
      </c>
      <c r="I196" s="32">
        <f t="shared" si="167"/>
        <v>-0.15761767403910235</v>
      </c>
      <c r="J196" s="32">
        <f t="shared" si="168"/>
        <v>-8.604374878133747E-2</v>
      </c>
      <c r="K196" s="32">
        <f t="shared" si="169"/>
        <v>0.15126459908608131</v>
      </c>
      <c r="L196" s="32">
        <f t="shared" si="170"/>
        <v>2.9268472960079395</v>
      </c>
      <c r="N196" s="32">
        <f t="shared" si="163"/>
        <v>-0.15761767403910235</v>
      </c>
      <c r="O196" s="32">
        <f t="shared" si="164"/>
        <v>2.9268472960079395</v>
      </c>
      <c r="P196" s="32">
        <f t="shared" si="165"/>
        <v>0.15126459908608131</v>
      </c>
    </row>
    <row r="197" spans="1:16" s="22" customFormat="1" x14ac:dyDescent="0.3">
      <c r="A197" s="25" t="s">
        <v>3</v>
      </c>
      <c r="B197" s="98">
        <v>35118934.412671298</v>
      </c>
      <c r="C197" s="99">
        <v>36502862.1724834</v>
      </c>
      <c r="D197" s="99">
        <v>15705877.596641701</v>
      </c>
      <c r="E197" s="99">
        <v>7574384.1770978495</v>
      </c>
      <c r="F197" s="100">
        <v>606106.14374968503</v>
      </c>
      <c r="H197" s="29">
        <f t="shared" si="166"/>
        <v>0.26474540960314696</v>
      </c>
      <c r="I197" s="29">
        <f t="shared" si="167"/>
        <v>-0.1502898297367723</v>
      </c>
      <c r="J197" s="29">
        <f t="shared" si="168"/>
        <v>-2.7473686635365261E-2</v>
      </c>
      <c r="K197" s="29">
        <f t="shared" si="169"/>
        <v>0.1065086912865893</v>
      </c>
      <c r="L197" s="29">
        <f t="shared" si="170"/>
        <v>4.2071072888704357</v>
      </c>
      <c r="N197" s="29">
        <f t="shared" si="163"/>
        <v>-0.1502898297367723</v>
      </c>
      <c r="O197" s="29">
        <f t="shared" si="164"/>
        <v>4.2071072888704357</v>
      </c>
      <c r="P197" s="29">
        <f t="shared" si="165"/>
        <v>0.1065086912865893</v>
      </c>
    </row>
    <row r="198" spans="1:16" s="22" customFormat="1" x14ac:dyDescent="0.3">
      <c r="A198" s="40" t="s">
        <v>67</v>
      </c>
      <c r="B198" s="88">
        <v>27371956.615759399</v>
      </c>
      <c r="C198" s="89">
        <v>42788171.272738501</v>
      </c>
      <c r="D198" s="89">
        <v>16015126.087612599</v>
      </c>
      <c r="E198" s="89">
        <v>7115984.2882644199</v>
      </c>
      <c r="F198" s="90">
        <v>70141.8155749867</v>
      </c>
      <c r="H198" s="29">
        <f t="shared" si="166"/>
        <v>-1.4248095490407803E-2</v>
      </c>
      <c r="I198" s="29">
        <f t="shared" si="167"/>
        <v>-3.9809994730266099E-3</v>
      </c>
      <c r="J198" s="29">
        <f t="shared" si="168"/>
        <v>-8.3246583186150705E-3</v>
      </c>
      <c r="K198" s="29">
        <f t="shared" si="169"/>
        <v>3.9543054316041465E-2</v>
      </c>
      <c r="L198" s="29">
        <f t="shared" si="170"/>
        <v>-0.3974059446492636</v>
      </c>
      <c r="N198" s="29">
        <f t="shared" si="163"/>
        <v>-0.3974059446492636</v>
      </c>
      <c r="O198" s="29">
        <f t="shared" si="164"/>
        <v>3.9543054316041465E-2</v>
      </c>
      <c r="P198" s="29">
        <f t="shared" si="165"/>
        <v>-8.3246583186150705E-3</v>
      </c>
    </row>
    <row r="199" spans="1:16" x14ac:dyDescent="0.3">
      <c r="A199" t="s">
        <v>88</v>
      </c>
      <c r="H199" s="222"/>
      <c r="I199" s="222"/>
      <c r="J199" s="222"/>
      <c r="K199" s="222"/>
      <c r="L199" s="222"/>
    </row>
    <row r="200" spans="1:16" s="22" customFormat="1" x14ac:dyDescent="0.3">
      <c r="A200" s="91" t="s">
        <v>96</v>
      </c>
      <c r="B200" s="92">
        <v>27478912.3637021</v>
      </c>
      <c r="C200" s="93">
        <v>43380087.198380098</v>
      </c>
      <c r="D200" s="93">
        <v>16170634.550685</v>
      </c>
      <c r="E200" s="93">
        <v>6539828.7619508198</v>
      </c>
      <c r="F200" s="94">
        <v>103142.03717095499</v>
      </c>
      <c r="H200" s="32">
        <f>(B200-$B$194)/$B$194</f>
        <v>-1.0396276137016639E-2</v>
      </c>
      <c r="I200" s="32">
        <f>(C200-$C$194)/$C$194</f>
        <v>9.7975634128606246E-3</v>
      </c>
      <c r="J200" s="32">
        <f>(D200-$D$194)/$D$194</f>
        <v>1.3046076270930575E-3</v>
      </c>
      <c r="K200" s="32">
        <f>(E200-$E$194)/$E$194</f>
        <v>-4.4624989249325467E-2</v>
      </c>
      <c r="L200" s="32">
        <f>(F200-$F$194)/$F$194</f>
        <v>-0.11389835084128488</v>
      </c>
      <c r="N200" s="33">
        <f>MIN(H200:L200,0)</f>
        <v>-0.11389835084128488</v>
      </c>
      <c r="O200" s="33">
        <f>MAX(H200:L200,0)</f>
        <v>9.7975634128606246E-3</v>
      </c>
      <c r="P200" s="33">
        <f>MEDIAN(H200:L200)</f>
        <v>-1.0396276137016639E-2</v>
      </c>
    </row>
    <row r="201" spans="1:16" s="22" customFormat="1" x14ac:dyDescent="0.3">
      <c r="A201" s="31" t="s">
        <v>92</v>
      </c>
      <c r="B201" s="95">
        <v>35410672.892623998</v>
      </c>
      <c r="C201" s="96">
        <v>34904470.879712798</v>
      </c>
      <c r="D201" s="96">
        <v>14651590.047715301</v>
      </c>
      <c r="E201" s="96">
        <v>7817607.8599847397</v>
      </c>
      <c r="F201" s="97">
        <v>417644.84245634201</v>
      </c>
      <c r="H201" s="32">
        <f>(B201-$B$194)/$B$194</f>
        <v>0.27525184749756232</v>
      </c>
      <c r="I201" s="32">
        <f>(C201-$C$194)/$C$194</f>
        <v>-0.18749703094498837</v>
      </c>
      <c r="J201" s="32">
        <f>(D201-$D$194)/$D$194</f>
        <v>-9.2756404960055869E-2</v>
      </c>
      <c r="K201" s="32">
        <f>(E201-$E$194)/$E$194</f>
        <v>0.14204017645403363</v>
      </c>
      <c r="L201" s="32">
        <f>(F201-$F$194)/$F$194</f>
        <v>2.5880208866711283</v>
      </c>
      <c r="N201" s="32">
        <f>MIN(H201:L201,0)</f>
        <v>-0.18749703094498837</v>
      </c>
      <c r="O201" s="32">
        <f>MAX(H201:L201,0)</f>
        <v>2.5880208866711283</v>
      </c>
      <c r="P201" s="32">
        <f>MEDIAN(H201:L201)</f>
        <v>0.14204017645403363</v>
      </c>
    </row>
    <row r="202" spans="1:16" s="22" customFormat="1" x14ac:dyDescent="0.3">
      <c r="A202" s="25" t="s">
        <v>97</v>
      </c>
      <c r="B202" s="98"/>
      <c r="C202" s="99"/>
      <c r="D202" s="99"/>
      <c r="E202" s="99"/>
      <c r="F202" s="100"/>
      <c r="H202" s="29">
        <f>(B202-$B$194)/$B$194</f>
        <v>-1</v>
      </c>
      <c r="I202" s="29">
        <f>(C202-$C$194)/$C$194</f>
        <v>-1</v>
      </c>
      <c r="J202" s="29">
        <f>(D202-$D$194)/$D$194</f>
        <v>-1</v>
      </c>
      <c r="K202" s="29">
        <f>(E202-$E$194)/$E$194</f>
        <v>-1</v>
      </c>
      <c r="L202" s="29">
        <f>(F202-$F$194)/$F$194</f>
        <v>-1</v>
      </c>
      <c r="N202" s="29">
        <f>MIN(H202:L202,0)</f>
        <v>-1</v>
      </c>
      <c r="O202" s="29">
        <f>MAX(H202:L202,0)</f>
        <v>0</v>
      </c>
      <c r="P202" s="29">
        <f>MEDIAN(H202:L202)</f>
        <v>-1</v>
      </c>
    </row>
    <row r="203" spans="1:16" x14ac:dyDescent="0.3">
      <c r="A203" t="s">
        <v>89</v>
      </c>
      <c r="B203" s="222"/>
      <c r="C203" s="222"/>
      <c r="D203" s="222"/>
      <c r="E203" s="222"/>
      <c r="F203" s="222"/>
      <c r="H203" s="220"/>
      <c r="I203" s="220"/>
      <c r="J203" s="220"/>
      <c r="K203" s="220"/>
      <c r="L203" s="220"/>
      <c r="N203" s="221"/>
      <c r="O203" s="221"/>
      <c r="P203" s="221"/>
    </row>
    <row r="204" spans="1:16" s="22" customFormat="1" x14ac:dyDescent="0.3">
      <c r="A204" s="91" t="s">
        <v>98</v>
      </c>
      <c r="B204" s="92">
        <v>27656048.228162501</v>
      </c>
      <c r="C204" s="93">
        <v>42782277.719076999</v>
      </c>
      <c r="D204" s="93">
        <v>16079956.2019896</v>
      </c>
      <c r="E204" s="93">
        <v>6698616.40747815</v>
      </c>
      <c r="F204" s="94">
        <v>96931.827610830995</v>
      </c>
      <c r="H204" s="32">
        <f t="shared" ref="H204:H214" si="171">(B204-$B$194)/$B$194</f>
        <v>-4.0170458101549964E-3</v>
      </c>
      <c r="I204" s="32">
        <f t="shared" ref="I204:I214" si="172">(C204-$C$194)/$C$194</f>
        <v>-4.118189057270941E-3</v>
      </c>
      <c r="J204" s="32">
        <f t="shared" ref="J204:J214" si="173">(D204-$D$194)/$D$194</f>
        <v>-4.3103017987632863E-3</v>
      </c>
      <c r="K204" s="32">
        <f t="shared" ref="K204:K214" si="174">(E204-$E$194)/$E$194</f>
        <v>-2.1428395871321629E-2</v>
      </c>
      <c r="L204" s="32">
        <f t="shared" ref="L204:L214" si="175">(F204-$F$194)/$F$194</f>
        <v>-0.16725076740957734</v>
      </c>
      <c r="N204" s="32">
        <f t="shared" ref="N204:N214" si="176">MIN(H204:L204,0)</f>
        <v>-0.16725076740957734</v>
      </c>
      <c r="O204" s="32">
        <f t="shared" ref="O204:O214" si="177">MAX(H204:L204,0)</f>
        <v>0</v>
      </c>
      <c r="P204" s="32">
        <f t="shared" ref="P204:P214" si="178">MEDIAN(H204:L204)</f>
        <v>-4.3103017987632863E-3</v>
      </c>
    </row>
    <row r="205" spans="1:16" s="22" customFormat="1" x14ac:dyDescent="0.3">
      <c r="A205" s="31" t="s">
        <v>93</v>
      </c>
      <c r="B205" s="95">
        <v>32946160.647031799</v>
      </c>
      <c r="C205" s="96">
        <v>37148230.026404798</v>
      </c>
      <c r="D205" s="96">
        <v>15309745.295377299</v>
      </c>
      <c r="E205" s="96">
        <v>7601771.4306305097</v>
      </c>
      <c r="F205" s="97">
        <v>156173.388110106</v>
      </c>
      <c r="H205" s="32">
        <f t="shared" si="171"/>
        <v>0.1864968610023332</v>
      </c>
      <c r="I205" s="32">
        <f t="shared" si="172"/>
        <v>-0.13526701792418677</v>
      </c>
      <c r="J205" s="32">
        <f t="shared" si="173"/>
        <v>-5.2002662121312819E-2</v>
      </c>
      <c r="K205" s="32">
        <f t="shared" si="174"/>
        <v>0.11050957549787431</v>
      </c>
      <c r="L205" s="32">
        <f t="shared" si="175"/>
        <v>0.34169830803030354</v>
      </c>
      <c r="N205" s="32">
        <f t="shared" si="176"/>
        <v>-0.13526701792418677</v>
      </c>
      <c r="O205" s="32">
        <f t="shared" si="177"/>
        <v>0.34169830803030354</v>
      </c>
      <c r="P205" s="32">
        <f t="shared" si="178"/>
        <v>0.11050957549787431</v>
      </c>
    </row>
    <row r="206" spans="1:16" s="22" customFormat="1" x14ac:dyDescent="0.3">
      <c r="A206" s="25" t="s">
        <v>99</v>
      </c>
      <c r="B206" s="207"/>
      <c r="C206" s="24"/>
      <c r="D206" s="24"/>
      <c r="E206" s="24"/>
      <c r="F206" s="24"/>
      <c r="H206" s="29">
        <f t="shared" si="171"/>
        <v>-1</v>
      </c>
      <c r="I206" s="29">
        <f t="shared" si="172"/>
        <v>-1</v>
      </c>
      <c r="J206" s="29">
        <f t="shared" si="173"/>
        <v>-1</v>
      </c>
      <c r="K206" s="29">
        <f t="shared" si="174"/>
        <v>-1</v>
      </c>
      <c r="L206" s="29">
        <f t="shared" si="175"/>
        <v>-1</v>
      </c>
      <c r="N206" s="29">
        <f t="shared" si="176"/>
        <v>-1</v>
      </c>
      <c r="O206" s="29">
        <f t="shared" si="177"/>
        <v>0</v>
      </c>
      <c r="P206" s="29">
        <f t="shared" si="178"/>
        <v>-1</v>
      </c>
    </row>
    <row r="207" spans="1:16" x14ac:dyDescent="0.3">
      <c r="A207" t="s">
        <v>90</v>
      </c>
      <c r="B207" s="222"/>
      <c r="C207" s="222"/>
      <c r="D207" s="222"/>
      <c r="E207" s="222"/>
      <c r="F207" s="222"/>
      <c r="H207" s="220"/>
      <c r="I207" s="220"/>
      <c r="J207" s="220"/>
      <c r="K207" s="220"/>
      <c r="L207" s="220"/>
      <c r="N207" s="220"/>
      <c r="O207" s="220"/>
      <c r="P207" s="220"/>
    </row>
    <row r="208" spans="1:16" s="22" customFormat="1" x14ac:dyDescent="0.3">
      <c r="A208" s="91" t="s">
        <v>100</v>
      </c>
      <c r="B208" s="92">
        <v>27667361.912094198</v>
      </c>
      <c r="C208" s="93">
        <v>42687362.0784759</v>
      </c>
      <c r="D208" s="93">
        <v>16101215.521345099</v>
      </c>
      <c r="E208" s="93">
        <v>6729500.1055411296</v>
      </c>
      <c r="F208" s="94">
        <v>98937.529089942604</v>
      </c>
      <c r="H208" s="32">
        <f t="shared" si="171"/>
        <v>-3.6096037832934968E-3</v>
      </c>
      <c r="I208" s="32">
        <f t="shared" si="172"/>
        <v>-6.3276263543988074E-3</v>
      </c>
      <c r="J208" s="32">
        <f t="shared" si="173"/>
        <v>-2.9938998753288554E-3</v>
      </c>
      <c r="K208" s="32">
        <f t="shared" si="174"/>
        <v>-1.6916731354873604E-2</v>
      </c>
      <c r="L208" s="32">
        <f t="shared" si="175"/>
        <v>-0.15001962250388656</v>
      </c>
      <c r="N208" s="32">
        <f t="shared" si="176"/>
        <v>-0.15001962250388656</v>
      </c>
      <c r="O208" s="32">
        <f t="shared" si="177"/>
        <v>0</v>
      </c>
      <c r="P208" s="32">
        <f t="shared" si="178"/>
        <v>-6.3276263543988074E-3</v>
      </c>
    </row>
    <row r="209" spans="1:16" s="22" customFormat="1" x14ac:dyDescent="0.3">
      <c r="A209" s="31" t="s">
        <v>94</v>
      </c>
      <c r="B209" s="95">
        <v>28816740.496677201</v>
      </c>
      <c r="C209" s="96">
        <v>41062867.751658298</v>
      </c>
      <c r="D209" s="96">
        <v>15549557.7076481</v>
      </c>
      <c r="E209" s="96">
        <v>7597510.2581227198</v>
      </c>
      <c r="F209" s="97">
        <v>110223.624471259</v>
      </c>
      <c r="H209" s="32">
        <f t="shared" si="171"/>
        <v>3.7783203631245106E-2</v>
      </c>
      <c r="I209" s="32">
        <f t="shared" si="172"/>
        <v>-4.4142451518228494E-2</v>
      </c>
      <c r="J209" s="32">
        <f t="shared" si="173"/>
        <v>-3.7153197023312115E-2</v>
      </c>
      <c r="K209" s="32">
        <f t="shared" si="174"/>
        <v>0.10988707942364594</v>
      </c>
      <c r="L209" s="32">
        <f t="shared" si="175"/>
        <v>-5.3059857075060883E-2</v>
      </c>
      <c r="N209" s="32">
        <f t="shared" si="176"/>
        <v>-5.3059857075060883E-2</v>
      </c>
      <c r="O209" s="32">
        <f t="shared" si="177"/>
        <v>0.10988707942364594</v>
      </c>
      <c r="P209" s="32">
        <f t="shared" si="178"/>
        <v>-3.7153197023312115E-2</v>
      </c>
    </row>
    <row r="210" spans="1:16" s="22" customFormat="1" x14ac:dyDescent="0.3">
      <c r="A210" s="25" t="s">
        <v>101</v>
      </c>
      <c r="B210" s="207"/>
      <c r="C210" s="24"/>
      <c r="D210" s="24"/>
      <c r="E210" s="24"/>
      <c r="F210" s="24"/>
      <c r="H210" s="29">
        <f t="shared" si="171"/>
        <v>-1</v>
      </c>
      <c r="I210" s="29">
        <f t="shared" si="172"/>
        <v>-1</v>
      </c>
      <c r="J210" s="29">
        <f t="shared" si="173"/>
        <v>-1</v>
      </c>
      <c r="K210" s="29">
        <f t="shared" si="174"/>
        <v>-1</v>
      </c>
      <c r="L210" s="29">
        <f t="shared" si="175"/>
        <v>-1</v>
      </c>
      <c r="N210" s="29">
        <f t="shared" si="176"/>
        <v>-1</v>
      </c>
      <c r="O210" s="29">
        <f t="shared" si="177"/>
        <v>0</v>
      </c>
      <c r="P210" s="29">
        <f t="shared" si="178"/>
        <v>-1</v>
      </c>
    </row>
    <row r="211" spans="1:16" x14ac:dyDescent="0.3">
      <c r="A211" t="s">
        <v>91</v>
      </c>
      <c r="B211" s="222"/>
      <c r="C211" s="222"/>
      <c r="D211" s="222"/>
      <c r="E211" s="222"/>
      <c r="F211" s="222"/>
      <c r="H211" s="220"/>
      <c r="I211" s="220"/>
      <c r="J211" s="220"/>
      <c r="K211" s="220"/>
      <c r="L211" s="220"/>
      <c r="N211" s="220"/>
      <c r="O211" s="220"/>
      <c r="P211" s="220"/>
    </row>
    <row r="212" spans="1:16" s="22" customFormat="1" x14ac:dyDescent="0.3">
      <c r="A212" s="91" t="s">
        <v>102</v>
      </c>
      <c r="B212" s="92">
        <v>27427294.838302001</v>
      </c>
      <c r="C212" s="93">
        <v>42861604.8984273</v>
      </c>
      <c r="D212" s="93">
        <v>16015002.7828881</v>
      </c>
      <c r="E212" s="93">
        <v>6763261.9739297898</v>
      </c>
      <c r="F212" s="94">
        <v>106871.041153182</v>
      </c>
      <c r="H212" s="32">
        <f t="shared" si="171"/>
        <v>-1.2255188697908391E-2</v>
      </c>
      <c r="I212" s="32">
        <f t="shared" si="172"/>
        <v>-2.2716184855238919E-3</v>
      </c>
      <c r="J212" s="32">
        <f t="shared" si="173"/>
        <v>-8.3322934913967334E-3</v>
      </c>
      <c r="K212" s="32">
        <f t="shared" si="174"/>
        <v>-1.198460751052428E-2</v>
      </c>
      <c r="L212" s="32">
        <f t="shared" si="175"/>
        <v>-8.1862173652986578E-2</v>
      </c>
      <c r="N212" s="33">
        <f t="shared" si="176"/>
        <v>-8.1862173652986578E-2</v>
      </c>
      <c r="O212" s="33">
        <f t="shared" si="177"/>
        <v>0</v>
      </c>
      <c r="P212" s="33">
        <f t="shared" si="178"/>
        <v>-1.198460751052428E-2</v>
      </c>
    </row>
    <row r="213" spans="1:16" s="22" customFormat="1" x14ac:dyDescent="0.3">
      <c r="A213" s="31" t="s">
        <v>95</v>
      </c>
      <c r="B213" s="95">
        <v>26874950.0940837</v>
      </c>
      <c r="C213" s="96">
        <v>42873857.778757602</v>
      </c>
      <c r="D213" s="96">
        <v>15962269.743298801</v>
      </c>
      <c r="E213" s="96">
        <v>7468947.7861118503</v>
      </c>
      <c r="F213" s="97">
        <v>60225.449696486903</v>
      </c>
      <c r="H213" s="32">
        <f t="shared" si="171"/>
        <v>-3.2146893598740088E-2</v>
      </c>
      <c r="I213" s="32">
        <f t="shared" si="172"/>
        <v>-1.98639709706181E-3</v>
      </c>
      <c r="J213" s="32">
        <f t="shared" si="173"/>
        <v>-1.1597584989355307E-2</v>
      </c>
      <c r="K213" s="32">
        <f t="shared" si="174"/>
        <v>9.1105949588240392E-2</v>
      </c>
      <c r="L213" s="32">
        <f t="shared" si="175"/>
        <v>-0.48259825226323705</v>
      </c>
      <c r="N213" s="32">
        <f t="shared" si="176"/>
        <v>-0.48259825226323705</v>
      </c>
      <c r="O213" s="32">
        <f t="shared" si="177"/>
        <v>9.1105949588240392E-2</v>
      </c>
      <c r="P213" s="32">
        <f t="shared" si="178"/>
        <v>-1.1597584989355307E-2</v>
      </c>
    </row>
    <row r="214" spans="1:16" s="22" customFormat="1" x14ac:dyDescent="0.3">
      <c r="A214" s="25" t="s">
        <v>103</v>
      </c>
      <c r="B214" s="207"/>
      <c r="C214" s="24"/>
      <c r="D214" s="24"/>
      <c r="E214" s="24"/>
      <c r="F214" s="24"/>
      <c r="H214" s="29">
        <f t="shared" si="171"/>
        <v>-1</v>
      </c>
      <c r="I214" s="29">
        <f t="shared" si="172"/>
        <v>-1</v>
      </c>
      <c r="J214" s="29">
        <f t="shared" si="173"/>
        <v>-1</v>
      </c>
      <c r="K214" s="29">
        <f t="shared" si="174"/>
        <v>-1</v>
      </c>
      <c r="L214" s="29">
        <f t="shared" si="175"/>
        <v>-1</v>
      </c>
      <c r="N214" s="29">
        <f t="shared" si="176"/>
        <v>-1</v>
      </c>
      <c r="O214" s="29">
        <f t="shared" si="177"/>
        <v>0</v>
      </c>
      <c r="P214" s="29">
        <f t="shared" si="178"/>
        <v>-1</v>
      </c>
    </row>
    <row r="218" spans="1:16" s="127" customFormat="1" x14ac:dyDescent="0.3">
      <c r="A218" s="127" t="s">
        <v>66</v>
      </c>
    </row>
    <row r="219" spans="1:16" s="127" customFormat="1" x14ac:dyDescent="0.3">
      <c r="A219" s="128" t="s">
        <v>0</v>
      </c>
      <c r="B219" s="129" t="s">
        <v>4</v>
      </c>
      <c r="C219" s="129" t="s">
        <v>5</v>
      </c>
      <c r="D219" s="129" t="s">
        <v>6</v>
      </c>
      <c r="E219" s="129" t="s">
        <v>7</v>
      </c>
      <c r="F219" s="129" t="s">
        <v>8</v>
      </c>
      <c r="H219" s="129" t="s">
        <v>16</v>
      </c>
      <c r="I219" s="129" t="s">
        <v>17</v>
      </c>
      <c r="J219" s="129" t="s">
        <v>18</v>
      </c>
      <c r="K219" s="129" t="s">
        <v>19</v>
      </c>
      <c r="L219" s="129" t="s">
        <v>20</v>
      </c>
      <c r="N219" s="129" t="s">
        <v>28</v>
      </c>
      <c r="O219" s="129" t="s">
        <v>29</v>
      </c>
      <c r="P219" s="129" t="s">
        <v>30</v>
      </c>
    </row>
    <row r="220" spans="1:16" s="127" customFormat="1" x14ac:dyDescent="0.3">
      <c r="A220" s="130" t="s">
        <v>68</v>
      </c>
      <c r="B220" s="131">
        <v>27012831.624965999</v>
      </c>
      <c r="C220" s="132">
        <v>44225747.2159959</v>
      </c>
      <c r="D220" s="132">
        <v>16649712.623085801</v>
      </c>
      <c r="E220" s="132">
        <v>5302335.3742505396</v>
      </c>
      <c r="F220" s="133">
        <v>96349.339160242394</v>
      </c>
      <c r="H220" s="134">
        <f>(B220-$B$220)/$B$220</f>
        <v>0</v>
      </c>
      <c r="I220" s="134">
        <f>(C220-$C$220)/$C$220</f>
        <v>0</v>
      </c>
      <c r="J220" s="134">
        <f>(D220-$D$220)/$D$220</f>
        <v>0</v>
      </c>
      <c r="K220" s="134">
        <f>(E220-$E$220)/$E$220</f>
        <v>0</v>
      </c>
      <c r="L220" s="134">
        <f>(F220-$F$220)/$F$220</f>
        <v>0</v>
      </c>
      <c r="N220" s="134">
        <f>MIN(H220:L220,0)</f>
        <v>0</v>
      </c>
      <c r="O220" s="134">
        <f>MAX(H220:L220,0)</f>
        <v>0</v>
      </c>
      <c r="P220" s="134">
        <f>MEDIAN(H220:L220)</f>
        <v>0</v>
      </c>
    </row>
    <row r="221" spans="1:16" s="127" customFormat="1" x14ac:dyDescent="0.3">
      <c r="A221" s="135" t="s">
        <v>1</v>
      </c>
      <c r="B221" s="136">
        <v>27092006.370046601</v>
      </c>
      <c r="C221" s="137">
        <v>44243246.1952217</v>
      </c>
      <c r="D221" s="137">
        <v>16747282.0034036</v>
      </c>
      <c r="E221" s="137">
        <v>5136274.2191859297</v>
      </c>
      <c r="F221" s="138">
        <v>90655.829369440704</v>
      </c>
      <c r="H221" s="139">
        <f t="shared" ref="H221:H224" si="179">(B221-$B$220)/$B$220</f>
        <v>2.9310050193858965E-3</v>
      </c>
      <c r="I221" s="139">
        <f t="shared" ref="I221:I224" si="180">(C221-$C$220)/$C$220</f>
        <v>3.9567402084436187E-4</v>
      </c>
      <c r="J221" s="139">
        <f t="shared" ref="J221:J224" si="181">(D221-$D$220)/$D$220</f>
        <v>5.8601239869157913E-3</v>
      </c>
      <c r="K221" s="139">
        <f t="shared" ref="K221:K224" si="182">(E221-$E$220)/$E$220</f>
        <v>-3.131849333239918E-2</v>
      </c>
      <c r="L221" s="139">
        <f t="shared" ref="L221:L224" si="183">(F221-$F$220)/$F$220</f>
        <v>-5.9092359536920012E-2</v>
      </c>
      <c r="N221" s="139">
        <f>MIN(H221:L221,0)</f>
        <v>-5.9092359536920012E-2</v>
      </c>
      <c r="O221" s="139">
        <f>MAX(H221:L221,0)</f>
        <v>5.8601239869157913E-3</v>
      </c>
      <c r="P221" s="139">
        <f>MEDIAN(H221:L221)</f>
        <v>3.9567402084436187E-4</v>
      </c>
    </row>
    <row r="222" spans="1:16" s="127" customFormat="1" x14ac:dyDescent="0.3">
      <c r="A222" s="140" t="s">
        <v>2</v>
      </c>
      <c r="B222" s="141">
        <v>26029196.604647599</v>
      </c>
      <c r="C222" s="142">
        <v>42214099.065260701</v>
      </c>
      <c r="D222" s="142">
        <v>15517910.214762</v>
      </c>
      <c r="E222" s="142">
        <v>6909846.8237794703</v>
      </c>
      <c r="F222" s="143">
        <v>24814.5091105668</v>
      </c>
      <c r="H222" s="139">
        <f t="shared" si="179"/>
        <v>-3.6413621273576433E-2</v>
      </c>
      <c r="I222" s="139">
        <f t="shared" si="180"/>
        <v>-4.5485905323666559E-2</v>
      </c>
      <c r="J222" s="139">
        <f t="shared" si="181"/>
        <v>-6.7977293899625021E-2</v>
      </c>
      <c r="K222" s="139">
        <f t="shared" si="182"/>
        <v>0.303170459065152</v>
      </c>
      <c r="L222" s="139">
        <f t="shared" si="183"/>
        <v>-0.74245273162385883</v>
      </c>
      <c r="N222" s="139">
        <f>MIN(H222:L222,0)</f>
        <v>-0.74245273162385883</v>
      </c>
      <c r="O222" s="139">
        <f>MAX(H222:L222,0)</f>
        <v>0.303170459065152</v>
      </c>
      <c r="P222" s="139">
        <f>MEDIAN(H222:L222)</f>
        <v>-4.5485905323666559E-2</v>
      </c>
    </row>
    <row r="223" spans="1:16" s="127" customFormat="1" x14ac:dyDescent="0.3">
      <c r="A223" s="130" t="s">
        <v>3</v>
      </c>
      <c r="B223" s="144">
        <v>28027938.777485602</v>
      </c>
      <c r="C223" s="145">
        <v>44170488.056147799</v>
      </c>
      <c r="D223" s="145">
        <v>17423770.853719901</v>
      </c>
      <c r="E223" s="145">
        <v>5666942.0176562499</v>
      </c>
      <c r="F223" s="146">
        <v>58398.5724168671</v>
      </c>
      <c r="H223" s="134">
        <f t="shared" si="179"/>
        <v>3.7578702100279353E-2</v>
      </c>
      <c r="I223" s="134">
        <f t="shared" si="180"/>
        <v>-1.249479394394831E-3</v>
      </c>
      <c r="J223" s="134">
        <f t="shared" si="181"/>
        <v>4.6490786247014478E-2</v>
      </c>
      <c r="K223" s="134">
        <f t="shared" si="182"/>
        <v>6.8763406625754184E-2</v>
      </c>
      <c r="L223" s="134">
        <f t="shared" si="183"/>
        <v>-0.39388715142361147</v>
      </c>
      <c r="N223" s="134">
        <f>MIN(H223:L223,0)</f>
        <v>-0.39388715142361147</v>
      </c>
      <c r="O223" s="134">
        <f>MAX(H223:L223,0)</f>
        <v>6.8763406625754184E-2</v>
      </c>
      <c r="P223" s="134">
        <f>MEDIAN(H223:L223)</f>
        <v>3.7578702100279353E-2</v>
      </c>
    </row>
    <row r="224" spans="1:16" s="127" customFormat="1" x14ac:dyDescent="0.3">
      <c r="A224" s="147" t="s">
        <v>67</v>
      </c>
      <c r="B224" s="131">
        <v>27052773.105820101</v>
      </c>
      <c r="C224" s="132">
        <v>43660270.489411302</v>
      </c>
      <c r="D224" s="132">
        <v>16577703.8529556</v>
      </c>
      <c r="E224" s="132">
        <v>5402572.9884205703</v>
      </c>
      <c r="F224" s="133">
        <v>73046.933390910795</v>
      </c>
      <c r="H224" s="134">
        <f t="shared" si="179"/>
        <v>1.4786114024857161E-3</v>
      </c>
      <c r="I224" s="134">
        <f t="shared" si="180"/>
        <v>-1.2786142963799887E-2</v>
      </c>
      <c r="J224" s="134">
        <f t="shared" si="181"/>
        <v>-4.3249257065467867E-3</v>
      </c>
      <c r="K224" s="134">
        <f t="shared" si="182"/>
        <v>1.8904427406989284E-2</v>
      </c>
      <c r="L224" s="134">
        <f t="shared" si="183"/>
        <v>-0.24185330145935352</v>
      </c>
      <c r="N224" s="134">
        <f>MIN(H224:L224,0)</f>
        <v>-0.24185330145935352</v>
      </c>
      <c r="O224" s="134">
        <f>MAX(H224:L224,0)</f>
        <v>1.8904427406989284E-2</v>
      </c>
      <c r="P224" s="134">
        <f>MEDIAN(H224:L224)</f>
        <v>-4.3249257065467867E-3</v>
      </c>
    </row>
    <row r="225" spans="1:16" x14ac:dyDescent="0.3">
      <c r="A225" t="s">
        <v>88</v>
      </c>
      <c r="H225" s="1"/>
      <c r="I225" s="1"/>
      <c r="J225" s="1"/>
      <c r="K225" s="1"/>
      <c r="L225" s="1"/>
      <c r="N225" s="1"/>
      <c r="O225" s="1"/>
      <c r="P225" s="1"/>
    </row>
    <row r="226" spans="1:16" s="127" customFormat="1" x14ac:dyDescent="0.3">
      <c r="A226" s="135" t="s">
        <v>96</v>
      </c>
      <c r="B226" s="136">
        <v>26997346.152724601</v>
      </c>
      <c r="C226" s="137">
        <v>44555240.034958899</v>
      </c>
      <c r="D226" s="137">
        <v>16672464.869597601</v>
      </c>
      <c r="E226" s="137">
        <v>4964677.3629986597</v>
      </c>
      <c r="F226" s="138">
        <v>85015.217895841401</v>
      </c>
      <c r="H226" s="139">
        <f>(B226-$B$220)/$B$220</f>
        <v>-5.7326356808465242E-4</v>
      </c>
      <c r="I226" s="139">
        <f>(C226-$C$220)/$C$220</f>
        <v>7.4502487737239465E-3</v>
      </c>
      <c r="J226" s="139">
        <f>(D226-$D$220)/$D$220</f>
        <v>1.3665248780482188E-3</v>
      </c>
      <c r="K226" s="139">
        <f>(E226-$E$220)/$E$220</f>
        <v>-6.3680998544835776E-2</v>
      </c>
      <c r="L226" s="139">
        <f>(F226-$F$220)/$F$220</f>
        <v>-0.11763569281519169</v>
      </c>
      <c r="N226" s="139">
        <f t="shared" ref="N226:N228" si="184">MIN(H226:L226,0)</f>
        <v>-0.11763569281519169</v>
      </c>
      <c r="O226" s="139">
        <f t="shared" ref="O226:O228" si="185">MAX(H226:L226,0)</f>
        <v>7.4502487737239465E-3</v>
      </c>
      <c r="P226" s="139">
        <f t="shared" ref="P226:P228" si="186">MEDIAN(H226:L226)</f>
        <v>-5.7326356808465242E-4</v>
      </c>
    </row>
    <row r="227" spans="1:16" s="127" customFormat="1" x14ac:dyDescent="0.3">
      <c r="A227" s="140" t="s">
        <v>92</v>
      </c>
      <c r="B227" s="141">
        <v>26177687.7407647</v>
      </c>
      <c r="C227" s="142">
        <v>42316286.658921801</v>
      </c>
      <c r="D227" s="142">
        <v>15559191.953913899</v>
      </c>
      <c r="E227" s="142">
        <v>6773685.56005402</v>
      </c>
      <c r="F227" s="143">
        <v>30374.206220969401</v>
      </c>
      <c r="H227" s="139">
        <f>(B227-$B$220)/$B$220</f>
        <v>-3.0916562017490847E-2</v>
      </c>
      <c r="I227" s="139">
        <f>(C227-$C$220)/$C$220</f>
        <v>-4.3175314771922539E-2</v>
      </c>
      <c r="J227" s="139">
        <f>(D227-$D$220)/$D$220</f>
        <v>-6.5497867372186991E-2</v>
      </c>
      <c r="K227" s="139">
        <f>(E227-$E$220)/$E$220</f>
        <v>0.27749096991275263</v>
      </c>
      <c r="L227" s="139">
        <f>(F227-$F$220)/$F$220</f>
        <v>-0.68474920029858377</v>
      </c>
      <c r="N227" s="139">
        <f t="shared" si="184"/>
        <v>-0.68474920029858377</v>
      </c>
      <c r="O227" s="139">
        <f t="shared" si="185"/>
        <v>0.27749096991275263</v>
      </c>
      <c r="P227" s="139">
        <f t="shared" si="186"/>
        <v>-4.3175314771922539E-2</v>
      </c>
    </row>
    <row r="228" spans="1:16" s="127" customFormat="1" x14ac:dyDescent="0.3">
      <c r="A228" s="130" t="s">
        <v>97</v>
      </c>
      <c r="B228" s="144"/>
      <c r="C228" s="145"/>
      <c r="D228" s="145"/>
      <c r="E228" s="145"/>
      <c r="F228" s="146"/>
      <c r="H228" s="134">
        <f>(B228-$B$220)/$B$220</f>
        <v>-1</v>
      </c>
      <c r="I228" s="134">
        <f>(C228-$C$220)/$C$220</f>
        <v>-1</v>
      </c>
      <c r="J228" s="134">
        <f>(D228-$D$220)/$D$220</f>
        <v>-1</v>
      </c>
      <c r="K228" s="134">
        <f>(E228-$E$220)/$E$220</f>
        <v>-1</v>
      </c>
      <c r="L228" s="134">
        <f>(F228-$F$220)/$F$220</f>
        <v>-1</v>
      </c>
      <c r="N228" s="134">
        <f t="shared" si="184"/>
        <v>-1</v>
      </c>
      <c r="O228" s="134">
        <f t="shared" si="185"/>
        <v>0</v>
      </c>
      <c r="P228" s="134">
        <f t="shared" si="186"/>
        <v>-1</v>
      </c>
    </row>
    <row r="229" spans="1:16" x14ac:dyDescent="0.3">
      <c r="A229" t="s">
        <v>89</v>
      </c>
      <c r="B229" s="222"/>
      <c r="C229" s="222"/>
      <c r="D229" s="222"/>
      <c r="E229" s="222"/>
      <c r="F229" s="222"/>
      <c r="H229" s="220"/>
      <c r="I229" s="220"/>
      <c r="J229" s="220"/>
      <c r="K229" s="220"/>
      <c r="L229" s="220"/>
      <c r="N229" s="220"/>
      <c r="O229" s="220"/>
      <c r="P229" s="220"/>
    </row>
    <row r="230" spans="1:16" s="127" customFormat="1" x14ac:dyDescent="0.3">
      <c r="A230" s="135" t="s">
        <v>98</v>
      </c>
      <c r="B230" s="136">
        <v>26794265.287229199</v>
      </c>
      <c r="C230" s="137">
        <v>44291538.625240304</v>
      </c>
      <c r="D230" s="137">
        <v>16583042.674902201</v>
      </c>
      <c r="E230" s="137">
        <v>5216754.62946185</v>
      </c>
      <c r="F230" s="138">
        <v>74885.849464197003</v>
      </c>
      <c r="H230" s="139">
        <f t="shared" ref="H230:H240" si="187">(B230-$B$220)/$B$220</f>
        <v>-8.0912042384625581E-3</v>
      </c>
      <c r="I230" s="139">
        <f t="shared" ref="I230:I240" si="188">(C230-$C$220)/$C$220</f>
        <v>1.4876268550779242E-3</v>
      </c>
      <c r="J230" s="139">
        <f t="shared" ref="J230:J240" si="189">(D230-$D$220)/$D$220</f>
        <v>-4.0042702053102149E-3</v>
      </c>
      <c r="K230" s="139">
        <f t="shared" ref="K230:K240" si="190">(E230-$E$220)/$E$220</f>
        <v>-1.6140198374529634E-2</v>
      </c>
      <c r="L230" s="139">
        <f t="shared" ref="L230:L240" si="191">(F230-$F$220)/$F$220</f>
        <v>-0.22276737840773991</v>
      </c>
      <c r="N230" s="139">
        <f t="shared" ref="N230:N240" si="192">MIN(H230:L230,0)</f>
        <v>-0.22276737840773991</v>
      </c>
      <c r="O230" s="139">
        <f t="shared" ref="O230:O240" si="193">MAX(H230:L230,0)</f>
        <v>1.4876268550779242E-3</v>
      </c>
      <c r="P230" s="139">
        <f t="shared" ref="P230:P240" si="194">MEDIAN(H230:L230)</f>
        <v>-8.0912042384625581E-3</v>
      </c>
    </row>
    <row r="231" spans="1:16" s="127" customFormat="1" x14ac:dyDescent="0.3">
      <c r="A231" s="140" t="s">
        <v>93</v>
      </c>
      <c r="B231" s="141">
        <v>26660781.088357601</v>
      </c>
      <c r="C231" s="142">
        <v>43191157.16883</v>
      </c>
      <c r="D231" s="142">
        <v>16432436.981290599</v>
      </c>
      <c r="E231" s="142">
        <v>6099851.20578718</v>
      </c>
      <c r="F231" s="143">
        <v>45486.845725655199</v>
      </c>
      <c r="H231" s="139">
        <f t="shared" si="187"/>
        <v>-1.3032715025811038E-2</v>
      </c>
      <c r="I231" s="139">
        <f t="shared" si="188"/>
        <v>-2.3393387614527451E-2</v>
      </c>
      <c r="J231" s="139">
        <f t="shared" si="189"/>
        <v>-1.3049813333951232E-2</v>
      </c>
      <c r="K231" s="139">
        <f t="shared" si="190"/>
        <v>0.15040840973763669</v>
      </c>
      <c r="L231" s="139">
        <f t="shared" si="191"/>
        <v>-0.52789665064537461</v>
      </c>
      <c r="N231" s="139">
        <f t="shared" si="192"/>
        <v>-0.52789665064537461</v>
      </c>
      <c r="O231" s="139">
        <f t="shared" si="193"/>
        <v>0.15040840973763669</v>
      </c>
      <c r="P231" s="139">
        <f t="shared" si="194"/>
        <v>-1.3049813333951232E-2</v>
      </c>
    </row>
    <row r="232" spans="1:16" s="127" customFormat="1" x14ac:dyDescent="0.3">
      <c r="A232" s="130" t="s">
        <v>99</v>
      </c>
      <c r="B232" s="214"/>
      <c r="C232" s="129"/>
      <c r="D232" s="129"/>
      <c r="E232" s="129"/>
      <c r="F232" s="129"/>
      <c r="H232" s="134">
        <f t="shared" si="187"/>
        <v>-1</v>
      </c>
      <c r="I232" s="134">
        <f t="shared" si="188"/>
        <v>-1</v>
      </c>
      <c r="J232" s="134">
        <f t="shared" si="189"/>
        <v>-1</v>
      </c>
      <c r="K232" s="134">
        <f t="shared" si="190"/>
        <v>-1</v>
      </c>
      <c r="L232" s="134">
        <f t="shared" si="191"/>
        <v>-1</v>
      </c>
      <c r="N232" s="134">
        <f t="shared" si="192"/>
        <v>-1</v>
      </c>
      <c r="O232" s="134">
        <f t="shared" si="193"/>
        <v>0</v>
      </c>
      <c r="P232" s="134">
        <f t="shared" si="194"/>
        <v>-1</v>
      </c>
    </row>
    <row r="233" spans="1:16" x14ac:dyDescent="0.3">
      <c r="A233" t="s">
        <v>90</v>
      </c>
      <c r="B233" s="222"/>
      <c r="C233" s="222"/>
      <c r="D233" s="222"/>
      <c r="E233" s="222"/>
      <c r="F233" s="222"/>
      <c r="H233" s="221"/>
      <c r="I233" s="221"/>
      <c r="J233" s="221"/>
      <c r="K233" s="221"/>
      <c r="L233" s="221"/>
      <c r="N233" s="221"/>
      <c r="O233" s="221"/>
      <c r="P233" s="221"/>
    </row>
    <row r="234" spans="1:16" s="127" customFormat="1" x14ac:dyDescent="0.3">
      <c r="A234" s="135" t="s">
        <v>100</v>
      </c>
      <c r="B234" s="136">
        <v>26865478.361406699</v>
      </c>
      <c r="C234" s="137">
        <v>44278247.862046398</v>
      </c>
      <c r="D234" s="137">
        <v>16552287.4119041</v>
      </c>
      <c r="E234" s="137">
        <v>5233917.3643005304</v>
      </c>
      <c r="F234" s="138">
        <v>84651.816083961996</v>
      </c>
      <c r="H234" s="139">
        <f t="shared" si="187"/>
        <v>-5.454935846974018E-3</v>
      </c>
      <c r="I234" s="139">
        <f t="shared" si="188"/>
        <v>1.1871059135324018E-3</v>
      </c>
      <c r="J234" s="139">
        <f t="shared" si="189"/>
        <v>-5.8514650304903448E-3</v>
      </c>
      <c r="K234" s="139">
        <f t="shared" si="190"/>
        <v>-1.2903372782163886E-2</v>
      </c>
      <c r="L234" s="139">
        <f t="shared" si="191"/>
        <v>-0.12140740329132704</v>
      </c>
      <c r="N234" s="139">
        <f t="shared" si="192"/>
        <v>-0.12140740329132704</v>
      </c>
      <c r="O234" s="139">
        <f t="shared" si="193"/>
        <v>1.1871059135324018E-3</v>
      </c>
      <c r="P234" s="139">
        <f t="shared" si="194"/>
        <v>-5.8514650304903448E-3</v>
      </c>
    </row>
    <row r="235" spans="1:16" s="127" customFormat="1" x14ac:dyDescent="0.3">
      <c r="A235" s="140" t="s">
        <v>94</v>
      </c>
      <c r="B235" s="141">
        <v>26818945.197673999</v>
      </c>
      <c r="C235" s="142">
        <v>43507914.866411</v>
      </c>
      <c r="D235" s="142">
        <v>16401533.948811701</v>
      </c>
      <c r="E235" s="142">
        <v>6067214.5841693198</v>
      </c>
      <c r="F235" s="143">
        <v>55369.748293875302</v>
      </c>
      <c r="H235" s="139">
        <f t="shared" si="187"/>
        <v>-7.1775676827898838E-3</v>
      </c>
      <c r="I235" s="139">
        <f t="shared" si="188"/>
        <v>-1.6231096019227207E-2</v>
      </c>
      <c r="J235" s="139">
        <f t="shared" si="189"/>
        <v>-1.4905883356207947E-2</v>
      </c>
      <c r="K235" s="139">
        <f t="shared" si="190"/>
        <v>0.14425326878288841</v>
      </c>
      <c r="L235" s="139">
        <f t="shared" si="191"/>
        <v>-0.42532300920312816</v>
      </c>
      <c r="N235" s="139">
        <f t="shared" si="192"/>
        <v>-0.42532300920312816</v>
      </c>
      <c r="O235" s="139">
        <f t="shared" si="193"/>
        <v>0.14425326878288841</v>
      </c>
      <c r="P235" s="139">
        <f t="shared" si="194"/>
        <v>-1.4905883356207947E-2</v>
      </c>
    </row>
    <row r="236" spans="1:16" s="127" customFormat="1" x14ac:dyDescent="0.3">
      <c r="A236" s="130" t="s">
        <v>101</v>
      </c>
      <c r="B236" s="214"/>
      <c r="C236" s="129"/>
      <c r="D236" s="129"/>
      <c r="E236" s="129"/>
      <c r="F236" s="129"/>
      <c r="H236" s="134">
        <f t="shared" si="187"/>
        <v>-1</v>
      </c>
      <c r="I236" s="134">
        <f t="shared" si="188"/>
        <v>-1</v>
      </c>
      <c r="J236" s="134">
        <f t="shared" si="189"/>
        <v>-1</v>
      </c>
      <c r="K236" s="134">
        <f t="shared" si="190"/>
        <v>-1</v>
      </c>
      <c r="L236" s="134">
        <f t="shared" si="191"/>
        <v>-1</v>
      </c>
      <c r="N236" s="134">
        <f t="shared" si="192"/>
        <v>-1</v>
      </c>
      <c r="O236" s="134">
        <f t="shared" si="193"/>
        <v>0</v>
      </c>
      <c r="P236" s="134">
        <f t="shared" si="194"/>
        <v>-1</v>
      </c>
    </row>
    <row r="237" spans="1:16" x14ac:dyDescent="0.3">
      <c r="A237" t="s">
        <v>91</v>
      </c>
      <c r="B237" s="222"/>
      <c r="C237" s="222"/>
      <c r="D237" s="222"/>
      <c r="E237" s="222"/>
      <c r="F237" s="222"/>
      <c r="H237" s="220"/>
      <c r="I237" s="220"/>
      <c r="J237" s="220"/>
      <c r="K237" s="220"/>
      <c r="L237" s="220"/>
      <c r="N237" s="220"/>
      <c r="O237" s="220"/>
      <c r="P237" s="220"/>
    </row>
    <row r="238" spans="1:16" s="127" customFormat="1" x14ac:dyDescent="0.3">
      <c r="A238" s="135" t="s">
        <v>102</v>
      </c>
      <c r="B238" s="136">
        <v>26927508.709830001</v>
      </c>
      <c r="C238" s="137">
        <v>44200080.891056903</v>
      </c>
      <c r="D238" s="137">
        <v>16516267.861233899</v>
      </c>
      <c r="E238" s="137">
        <v>5211600.7007998601</v>
      </c>
      <c r="F238" s="138">
        <v>93784.771716145595</v>
      </c>
      <c r="H238" s="139">
        <f t="shared" si="187"/>
        <v>-3.1586068547193881E-3</v>
      </c>
      <c r="I238" s="139">
        <f t="shared" si="188"/>
        <v>-5.8034802246855963E-4</v>
      </c>
      <c r="J238" s="139">
        <f t="shared" si="189"/>
        <v>-8.0148387466383187E-3</v>
      </c>
      <c r="K238" s="139">
        <f t="shared" si="190"/>
        <v>-1.7112209441015307E-2</v>
      </c>
      <c r="L238" s="139">
        <f t="shared" si="191"/>
        <v>-2.6617384887628198E-2</v>
      </c>
      <c r="N238" s="139">
        <f t="shared" si="192"/>
        <v>-2.6617384887628198E-2</v>
      </c>
      <c r="O238" s="139">
        <f t="shared" si="193"/>
        <v>0</v>
      </c>
      <c r="P238" s="139">
        <f t="shared" si="194"/>
        <v>-8.0148387466383187E-3</v>
      </c>
    </row>
    <row r="239" spans="1:16" s="127" customFormat="1" x14ac:dyDescent="0.3">
      <c r="A239" s="140" t="s">
        <v>95</v>
      </c>
      <c r="B239" s="141">
        <v>27161908.719391201</v>
      </c>
      <c r="C239" s="142">
        <v>43467901.715731002</v>
      </c>
      <c r="D239" s="142">
        <v>16465256.866596</v>
      </c>
      <c r="E239" s="142">
        <v>5955247.37905306</v>
      </c>
      <c r="F239" s="143">
        <v>61564.949224654702</v>
      </c>
      <c r="H239" s="139">
        <f t="shared" si="187"/>
        <v>5.5187511066933197E-3</v>
      </c>
      <c r="I239" s="139">
        <f t="shared" si="188"/>
        <v>-1.7135843891198172E-2</v>
      </c>
      <c r="J239" s="139">
        <f t="shared" si="189"/>
        <v>-1.1078615028708759E-2</v>
      </c>
      <c r="K239" s="139">
        <f t="shared" si="190"/>
        <v>0.12313668576552581</v>
      </c>
      <c r="L239" s="139">
        <f t="shared" si="191"/>
        <v>-0.36102364830688044</v>
      </c>
      <c r="N239" s="139">
        <f t="shared" si="192"/>
        <v>-0.36102364830688044</v>
      </c>
      <c r="O239" s="139">
        <f t="shared" si="193"/>
        <v>0.12313668576552581</v>
      </c>
      <c r="P239" s="139">
        <f t="shared" si="194"/>
        <v>-1.1078615028708759E-2</v>
      </c>
    </row>
    <row r="240" spans="1:16" s="127" customFormat="1" x14ac:dyDescent="0.3">
      <c r="A240" s="130" t="s">
        <v>103</v>
      </c>
      <c r="B240" s="214"/>
      <c r="C240" s="129"/>
      <c r="D240" s="129"/>
      <c r="E240" s="129"/>
      <c r="F240" s="129"/>
      <c r="H240" s="134">
        <f t="shared" si="187"/>
        <v>-1</v>
      </c>
      <c r="I240" s="134">
        <f t="shared" si="188"/>
        <v>-1</v>
      </c>
      <c r="J240" s="134">
        <f t="shared" si="189"/>
        <v>-1</v>
      </c>
      <c r="K240" s="134">
        <f t="shared" si="190"/>
        <v>-1</v>
      </c>
      <c r="L240" s="134">
        <f t="shared" si="191"/>
        <v>-1</v>
      </c>
      <c r="N240" s="134">
        <f t="shared" si="192"/>
        <v>-1</v>
      </c>
      <c r="O240" s="134">
        <f t="shared" si="193"/>
        <v>0</v>
      </c>
      <c r="P240" s="134">
        <f t="shared" si="194"/>
        <v>-1</v>
      </c>
    </row>
    <row r="249" spans="1:16" s="7" customFormat="1" x14ac:dyDescent="0.3">
      <c r="A249" s="7" t="s">
        <v>104</v>
      </c>
    </row>
    <row r="250" spans="1:16" s="7" customFormat="1" x14ac:dyDescent="0.3">
      <c r="A250" s="8" t="s">
        <v>0</v>
      </c>
      <c r="B250" s="9" t="s">
        <v>4</v>
      </c>
      <c r="C250" s="9" t="s">
        <v>5</v>
      </c>
      <c r="D250" s="9" t="s">
        <v>6</v>
      </c>
      <c r="E250" s="9" t="s">
        <v>7</v>
      </c>
      <c r="F250" s="9" t="s">
        <v>8</v>
      </c>
      <c r="H250" s="9" t="s">
        <v>16</v>
      </c>
      <c r="I250" s="9" t="s">
        <v>17</v>
      </c>
      <c r="J250" s="9" t="s">
        <v>18</v>
      </c>
      <c r="K250" s="9" t="s">
        <v>19</v>
      </c>
      <c r="L250" s="9" t="s">
        <v>20</v>
      </c>
      <c r="N250" s="9" t="s">
        <v>28</v>
      </c>
      <c r="O250" s="9" t="s">
        <v>29</v>
      </c>
      <c r="P250" s="9" t="s">
        <v>30</v>
      </c>
    </row>
    <row r="251" spans="1:16" s="7" customFormat="1" x14ac:dyDescent="0.3">
      <c r="A251" s="21" t="s">
        <v>68</v>
      </c>
      <c r="B251" s="75">
        <v>33044425.729858201</v>
      </c>
      <c r="C251" s="76">
        <v>39676871.843639903</v>
      </c>
      <c r="D251" s="76">
        <v>15773069.2901971</v>
      </c>
      <c r="E251" s="76">
        <v>6838863.3178741196</v>
      </c>
      <c r="F251" s="77">
        <v>644801.80857427197</v>
      </c>
      <c r="H251" s="14">
        <f>(B251-$B$251)/$B$251</f>
        <v>0</v>
      </c>
      <c r="I251" s="14">
        <f>(C251-$C$251)/$C$251</f>
        <v>0</v>
      </c>
      <c r="J251" s="14">
        <f>(D251-$D$251)/$D$251</f>
        <v>0</v>
      </c>
      <c r="K251" s="14">
        <f>(E251-$E$251)/$E$251</f>
        <v>0</v>
      </c>
      <c r="L251" s="14">
        <f>(F251-$F$251)/$F$251</f>
        <v>0</v>
      </c>
      <c r="N251" s="14">
        <f t="shared" ref="N251:N255" si="195">MIN(H251:L251,0)</f>
        <v>0</v>
      </c>
      <c r="O251" s="14">
        <f t="shared" ref="O251:O255" si="196">MAX(H251:L251,0)</f>
        <v>0</v>
      </c>
      <c r="P251" s="14">
        <f t="shared" ref="P251:P255" si="197">MEDIAN(H251:L251)</f>
        <v>0</v>
      </c>
    </row>
    <row r="252" spans="1:16" s="7" customFormat="1" x14ac:dyDescent="0.3">
      <c r="A252" s="78" t="s">
        <v>1</v>
      </c>
      <c r="B252" s="79"/>
      <c r="C252" s="80"/>
      <c r="D252" s="80"/>
      <c r="E252" s="80"/>
      <c r="F252" s="81"/>
      <c r="H252" s="16">
        <f t="shared" ref="H252:H255" si="198">(B252-$B$251)/$B$251</f>
        <v>-1</v>
      </c>
      <c r="I252" s="16">
        <f t="shared" ref="I252:I255" si="199">(C252-$C$251)/$C$251</f>
        <v>-1</v>
      </c>
      <c r="J252" s="16">
        <f t="shared" ref="J252:J255" si="200">(D252-$D$251)/$D$251</f>
        <v>-1</v>
      </c>
      <c r="K252" s="16">
        <f t="shared" ref="K252:K255" si="201">(E252-$E$251)/$E$251</f>
        <v>-1</v>
      </c>
      <c r="L252" s="16">
        <f t="shared" ref="L252:L255" si="202">(F252-$F$251)/$F$251</f>
        <v>-1</v>
      </c>
      <c r="N252" s="16">
        <f t="shared" si="195"/>
        <v>-1</v>
      </c>
      <c r="O252" s="16">
        <f t="shared" si="196"/>
        <v>0</v>
      </c>
      <c r="P252" s="16">
        <f t="shared" si="197"/>
        <v>-1</v>
      </c>
    </row>
    <row r="253" spans="1:16" s="7" customFormat="1" x14ac:dyDescent="0.3">
      <c r="A253" s="7" t="s">
        <v>2</v>
      </c>
      <c r="B253" s="82">
        <v>32694567.551377598</v>
      </c>
      <c r="C253" s="83">
        <v>37869933.393069498</v>
      </c>
      <c r="D253" s="83">
        <v>14991841.696851701</v>
      </c>
      <c r="E253" s="83">
        <v>7197184.8475374803</v>
      </c>
      <c r="F253" s="84">
        <v>612611.63196616399</v>
      </c>
      <c r="H253" s="16">
        <f t="shared" si="198"/>
        <v>-1.0587509716184258E-2</v>
      </c>
      <c r="I253" s="16">
        <f t="shared" si="199"/>
        <v>-4.5541353604973071E-2</v>
      </c>
      <c r="J253" s="16">
        <f t="shared" si="200"/>
        <v>-4.95292056968855E-2</v>
      </c>
      <c r="K253" s="16">
        <f t="shared" si="201"/>
        <v>5.2394895614721243E-2</v>
      </c>
      <c r="L253" s="16">
        <f t="shared" si="202"/>
        <v>-4.9922590445712338E-2</v>
      </c>
      <c r="N253" s="16">
        <f t="shared" si="195"/>
        <v>-4.9922590445712338E-2</v>
      </c>
      <c r="O253" s="16">
        <f t="shared" si="196"/>
        <v>5.2394895614721243E-2</v>
      </c>
      <c r="P253" s="16">
        <f t="shared" si="197"/>
        <v>-4.5541353604973071E-2</v>
      </c>
    </row>
    <row r="254" spans="1:16" s="7" customFormat="1" x14ac:dyDescent="0.3">
      <c r="A254" s="21" t="s">
        <v>3</v>
      </c>
      <c r="B254" s="85"/>
      <c r="C254" s="86"/>
      <c r="D254" s="86"/>
      <c r="E254" s="86"/>
      <c r="F254" s="87"/>
      <c r="H254" s="14">
        <f t="shared" si="198"/>
        <v>-1</v>
      </c>
      <c r="I254" s="14">
        <f t="shared" si="199"/>
        <v>-1</v>
      </c>
      <c r="J254" s="14">
        <f t="shared" si="200"/>
        <v>-1</v>
      </c>
      <c r="K254" s="14">
        <f t="shared" si="201"/>
        <v>-1</v>
      </c>
      <c r="L254" s="14">
        <f t="shared" si="202"/>
        <v>-1</v>
      </c>
      <c r="N254" s="14">
        <f t="shared" si="195"/>
        <v>-1</v>
      </c>
      <c r="O254" s="14">
        <f t="shared" si="196"/>
        <v>0</v>
      </c>
      <c r="P254" s="14">
        <f t="shared" si="197"/>
        <v>-1</v>
      </c>
    </row>
    <row r="255" spans="1:16" s="7" customFormat="1" x14ac:dyDescent="0.3">
      <c r="A255" s="21" t="s">
        <v>67</v>
      </c>
      <c r="B255" s="85">
        <v>32993627.0785475</v>
      </c>
      <c r="C255" s="86">
        <v>39353235.273497403</v>
      </c>
      <c r="D255" s="86">
        <v>15620172.036454899</v>
      </c>
      <c r="E255" s="86">
        <v>6659874.7387462696</v>
      </c>
      <c r="F255" s="87">
        <v>577215.97140891396</v>
      </c>
      <c r="H255" s="14">
        <f t="shared" si="198"/>
        <v>-1.5372835263044199E-3</v>
      </c>
      <c r="I255" s="14">
        <f t="shared" si="199"/>
        <v>-8.1568066005278644E-3</v>
      </c>
      <c r="J255" s="14">
        <f t="shared" si="200"/>
        <v>-9.6935638162209993E-3</v>
      </c>
      <c r="K255" s="14">
        <f t="shared" si="201"/>
        <v>-2.617227027480484E-2</v>
      </c>
      <c r="L255" s="14">
        <f t="shared" si="202"/>
        <v>-0.10481645098793653</v>
      </c>
      <c r="N255" s="14">
        <f t="shared" si="195"/>
        <v>-0.10481645098793653</v>
      </c>
      <c r="O255" s="14">
        <f t="shared" si="196"/>
        <v>0</v>
      </c>
      <c r="P255" s="14">
        <f t="shared" si="197"/>
        <v>-9.6935638162209993E-3</v>
      </c>
    </row>
    <row r="257" spans="1:16" x14ac:dyDescent="0.3">
      <c r="A257" s="1" t="s">
        <v>91</v>
      </c>
      <c r="B257" s="1"/>
      <c r="C257" s="1"/>
      <c r="D257" s="1"/>
      <c r="E257" s="1"/>
      <c r="F257" s="1"/>
      <c r="H257" s="1"/>
      <c r="I257" s="1"/>
      <c r="J257" s="1"/>
      <c r="K257" s="1"/>
      <c r="L257" s="1"/>
      <c r="N257" s="1"/>
      <c r="O257" s="1"/>
      <c r="P257" s="1"/>
    </row>
    <row r="258" spans="1:16" s="7" customFormat="1" x14ac:dyDescent="0.3">
      <c r="A258" s="21" t="s">
        <v>95</v>
      </c>
      <c r="B258" s="85">
        <v>33008352.2332233</v>
      </c>
      <c r="C258" s="86">
        <v>39311428.970024802</v>
      </c>
      <c r="D258" s="86">
        <v>15599123.123592099</v>
      </c>
      <c r="E258" s="86">
        <v>6660110.30108805</v>
      </c>
      <c r="F258" s="87">
        <v>581979.19948673097</v>
      </c>
      <c r="H258" s="14">
        <f t="shared" ref="H258" si="203">(B258-$B$251)/$B$251</f>
        <v>-1.0916666226795815E-3</v>
      </c>
      <c r="I258" s="14">
        <f t="shared" ref="I258" si="204">(C258-$C$251)/$C$251</f>
        <v>-9.2104759431452122E-3</v>
      </c>
      <c r="J258" s="14">
        <f t="shared" ref="J258" si="205">(D258-$D$251)/$D$251</f>
        <v>-1.1028048086564114E-2</v>
      </c>
      <c r="K258" s="14">
        <f t="shared" ref="K258" si="206">(E258-$E$251)/$E$251</f>
        <v>-2.613782561187895E-2</v>
      </c>
      <c r="L258" s="14">
        <f t="shared" ref="L258" si="207">(F258-$F$251)/$F$251</f>
        <v>-9.7429331388583923E-2</v>
      </c>
      <c r="N258" s="14">
        <f t="shared" ref="N258" si="208">MIN(H258:L258,0)</f>
        <v>-9.7429331388583923E-2</v>
      </c>
      <c r="O258" s="14">
        <f t="shared" ref="O258" si="209">MAX(H258:L258,0)</f>
        <v>0</v>
      </c>
      <c r="P258" s="14">
        <f t="shared" ref="P258" si="210">MEDIAN(H258:L258)</f>
        <v>-1.1028048086564114E-2</v>
      </c>
    </row>
    <row r="259" spans="1:16" x14ac:dyDescent="0.3">
      <c r="A259" s="229"/>
    </row>
    <row r="260" spans="1:16" x14ac:dyDescent="0.3">
      <c r="B260" s="3"/>
      <c r="C260" s="3"/>
      <c r="D260" s="3"/>
      <c r="E260" s="3"/>
      <c r="F260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682A-5F41-4EB2-A922-C2828B2BD751}">
  <dimension ref="A3:P260"/>
  <sheetViews>
    <sheetView zoomScaleNormal="100" workbookViewId="0"/>
  </sheetViews>
  <sheetFormatPr defaultRowHeight="14.4" x14ac:dyDescent="0.3"/>
  <cols>
    <col min="1" max="1" width="13.77734375" customWidth="1"/>
    <col min="2" max="3" width="23.33203125" bestFit="1" customWidth="1"/>
    <col min="4" max="4" width="22.88671875" bestFit="1" customWidth="1"/>
    <col min="5" max="6" width="23.5546875" bestFit="1" customWidth="1"/>
    <col min="8" max="10" width="16.109375" bestFit="1" customWidth="1"/>
    <col min="11" max="11" width="18.44140625" bestFit="1" customWidth="1"/>
    <col min="12" max="12" width="19.21875" bestFit="1" customWidth="1"/>
    <col min="14" max="16" width="16.109375" bestFit="1" customWidth="1"/>
  </cols>
  <sheetData>
    <row r="3" spans="1:16" x14ac:dyDescent="0.3">
      <c r="B3" t="s">
        <v>76</v>
      </c>
      <c r="C3" t="s">
        <v>76</v>
      </c>
      <c r="D3" t="s">
        <v>76</v>
      </c>
      <c r="E3" t="s">
        <v>76</v>
      </c>
      <c r="F3" t="s">
        <v>76</v>
      </c>
    </row>
    <row r="4" spans="1:16" s="7" customFormat="1" x14ac:dyDescent="0.3">
      <c r="A4" s="7" t="s">
        <v>36</v>
      </c>
    </row>
    <row r="5" spans="1:16" s="7" customFormat="1" x14ac:dyDescent="0.3">
      <c r="A5" s="8" t="s">
        <v>0</v>
      </c>
      <c r="B5" s="9" t="s">
        <v>11</v>
      </c>
      <c r="C5" s="9" t="s">
        <v>12</v>
      </c>
      <c r="D5" s="9" t="s">
        <v>13</v>
      </c>
      <c r="E5" s="9" t="s">
        <v>15</v>
      </c>
      <c r="F5" s="9" t="s">
        <v>14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N5" s="9" t="s">
        <v>28</v>
      </c>
      <c r="O5" s="9" t="s">
        <v>29</v>
      </c>
      <c r="P5" s="9" t="s">
        <v>30</v>
      </c>
    </row>
    <row r="6" spans="1:16" s="7" customFormat="1" x14ac:dyDescent="0.3">
      <c r="A6" s="21" t="s">
        <v>68</v>
      </c>
      <c r="B6" s="75">
        <v>3491107523.2154799</v>
      </c>
      <c r="C6" s="76">
        <v>894595945.80013001</v>
      </c>
      <c r="D6" s="76">
        <v>2288558836.5434299</v>
      </c>
      <c r="E6" s="76">
        <v>-984808973.819067</v>
      </c>
      <c r="F6" s="76">
        <v>-1355014767.15137</v>
      </c>
      <c r="H6" s="14">
        <f t="shared" ref="H6:H9" si="0">(B6-$B$6)/$B$6</f>
        <v>0</v>
      </c>
      <c r="I6" s="14">
        <f t="shared" ref="I6:I9" si="1">(C6-$C$6)/$C$6</f>
        <v>0</v>
      </c>
      <c r="J6" s="14">
        <f t="shared" ref="J6:J9" si="2">(D6-$D$6)/$D$6</f>
        <v>0</v>
      </c>
      <c r="K6" s="14">
        <f t="shared" ref="K6:K9" si="3">(E6-$E$6)/$E$6</f>
        <v>0</v>
      </c>
      <c r="L6" s="14">
        <f t="shared" ref="L6:L9" si="4">(F6-$F$6)/$F$6</f>
        <v>0</v>
      </c>
      <c r="N6" s="14">
        <f>MIN(H6:L6,0)</f>
        <v>0</v>
      </c>
      <c r="O6" s="14">
        <f>MAX(H6:L6,0)</f>
        <v>0</v>
      </c>
      <c r="P6" s="14">
        <f t="shared" ref="P6:P9" si="5">MEDIAN(H6:L6)</f>
        <v>0</v>
      </c>
    </row>
    <row r="7" spans="1:16" s="7" customFormat="1" x14ac:dyDescent="0.3">
      <c r="A7" s="78" t="s">
        <v>1</v>
      </c>
      <c r="B7" s="79">
        <v>3493639768.5374799</v>
      </c>
      <c r="C7" s="80">
        <v>859229553.56682003</v>
      </c>
      <c r="D7" s="80">
        <v>2314055846.9577098</v>
      </c>
      <c r="E7" s="80">
        <v>-963775924.35875702</v>
      </c>
      <c r="F7" s="80">
        <v>-1402577214.25207</v>
      </c>
      <c r="H7" s="16">
        <f t="shared" si="0"/>
        <v>7.2534154424086766E-4</v>
      </c>
      <c r="I7" s="16">
        <f t="shared" si="1"/>
        <v>-3.9533369673029478E-2</v>
      </c>
      <c r="J7" s="16">
        <f t="shared" si="2"/>
        <v>1.1141077086219838E-2</v>
      </c>
      <c r="K7" s="16">
        <f t="shared" si="3"/>
        <v>-2.135749167551174E-2</v>
      </c>
      <c r="L7" s="16">
        <f t="shared" si="4"/>
        <v>3.5101054434033822E-2</v>
      </c>
      <c r="N7" s="16">
        <f t="shared" ref="N7:N9" si="6">MIN(H7:L7,0)</f>
        <v>-3.9533369673029478E-2</v>
      </c>
      <c r="O7" s="16">
        <f t="shared" ref="O7:O9" si="7">MAX(H7:L7,0)</f>
        <v>3.5101054434033822E-2</v>
      </c>
      <c r="P7" s="16">
        <f t="shared" si="5"/>
        <v>7.2534154424086766E-4</v>
      </c>
    </row>
    <row r="8" spans="1:16" s="7" customFormat="1" x14ac:dyDescent="0.3">
      <c r="A8" s="7" t="s">
        <v>2</v>
      </c>
      <c r="B8" s="82">
        <v>3424035496.7315602</v>
      </c>
      <c r="C8" s="83">
        <v>917130780.36733603</v>
      </c>
      <c r="D8" s="83">
        <v>2255262198.3204098</v>
      </c>
      <c r="E8" s="83">
        <v>-941563050.70892</v>
      </c>
      <c r="F8" s="83">
        <v>-1309720284.60216</v>
      </c>
      <c r="H8" s="16">
        <f t="shared" si="0"/>
        <v>-1.9212248845931569E-2</v>
      </c>
      <c r="I8" s="16">
        <f t="shared" si="1"/>
        <v>2.5189958296816094E-2</v>
      </c>
      <c r="J8" s="16">
        <f t="shared" si="2"/>
        <v>-1.4549172908008043E-2</v>
      </c>
      <c r="K8" s="16">
        <f t="shared" si="3"/>
        <v>-4.3913006745298314E-2</v>
      </c>
      <c r="L8" s="16">
        <f t="shared" si="4"/>
        <v>-3.3427298098331483E-2</v>
      </c>
      <c r="N8" s="16">
        <f t="shared" si="6"/>
        <v>-4.3913006745298314E-2</v>
      </c>
      <c r="O8" s="16">
        <f t="shared" si="7"/>
        <v>2.5189958296816094E-2</v>
      </c>
      <c r="P8" s="16">
        <f t="shared" si="5"/>
        <v>-1.9212248845931569E-2</v>
      </c>
    </row>
    <row r="9" spans="1:16" s="7" customFormat="1" x14ac:dyDescent="0.3">
      <c r="A9" s="21" t="s">
        <v>3</v>
      </c>
      <c r="B9" s="85">
        <v>3555090294.2774901</v>
      </c>
      <c r="C9" s="86">
        <v>899357298.94932497</v>
      </c>
      <c r="D9" s="86">
        <v>2227454747.27704</v>
      </c>
      <c r="E9" s="86">
        <v>-983335318.84200597</v>
      </c>
      <c r="F9" s="86">
        <v>-1347430958.7725501</v>
      </c>
      <c r="H9" s="14">
        <f t="shared" si="0"/>
        <v>1.8327356186119137E-2</v>
      </c>
      <c r="I9" s="14">
        <f t="shared" si="1"/>
        <v>5.3223504662055932E-3</v>
      </c>
      <c r="J9" s="14">
        <f t="shared" si="2"/>
        <v>-2.6699811379409244E-2</v>
      </c>
      <c r="K9" s="14">
        <f t="shared" si="3"/>
        <v>-1.4963866254652741E-3</v>
      </c>
      <c r="L9" s="14">
        <f t="shared" si="4"/>
        <v>-5.5968455567191227E-3</v>
      </c>
      <c r="N9" s="14">
        <f t="shared" si="6"/>
        <v>-2.6699811379409244E-2</v>
      </c>
      <c r="O9" s="14">
        <f t="shared" si="7"/>
        <v>1.8327356186119137E-2</v>
      </c>
      <c r="P9" s="14">
        <f t="shared" si="5"/>
        <v>-1.4963866254652741E-3</v>
      </c>
    </row>
    <row r="10" spans="1:16" s="7" customFormat="1" x14ac:dyDescent="0.3">
      <c r="A10" s="21" t="s">
        <v>67</v>
      </c>
      <c r="B10" s="85">
        <v>3477448487.2396102</v>
      </c>
      <c r="C10" s="86">
        <v>872210194.66676795</v>
      </c>
      <c r="D10" s="86">
        <v>2309031582.56986</v>
      </c>
      <c r="E10" s="86">
        <v>-961451597.05037498</v>
      </c>
      <c r="F10" s="86">
        <v>-1359387823.08129</v>
      </c>
      <c r="H10" s="14">
        <f t="shared" ref="H10" si="8">(B10-$B$6)/$B$6</f>
        <v>-3.9125222826964148E-3</v>
      </c>
      <c r="I10" s="14">
        <f t="shared" ref="I10" si="9">(C10-$C$6)/$C$6</f>
        <v>-2.5023309392868034E-2</v>
      </c>
      <c r="J10" s="14">
        <f t="shared" ref="J10" si="10">(D10-$D$6)/$D$6</f>
        <v>8.9456935515590877E-3</v>
      </c>
      <c r="K10" s="14">
        <f t="shared" ref="K10" si="11">(E10-$E$6)/$E$6</f>
        <v>-2.3717672553401535E-2</v>
      </c>
      <c r="L10" s="14">
        <f t="shared" ref="L10" si="12">(F10-$F$6)/$F$6</f>
        <v>3.227312377645431E-3</v>
      </c>
      <c r="N10" s="14">
        <f t="shared" ref="N10" si="13">MIN(H10:L10,0)</f>
        <v>-2.5023309392868034E-2</v>
      </c>
      <c r="O10" s="14">
        <f t="shared" ref="O10" si="14">MAX(H10:L10,0)</f>
        <v>8.9456935515590877E-3</v>
      </c>
      <c r="P10" s="14">
        <f t="shared" ref="P10" si="15">MEDIAN(H10:L10)</f>
        <v>-3.9125222826964148E-3</v>
      </c>
    </row>
    <row r="11" spans="1:16" s="7" customFormat="1" x14ac:dyDescent="0.3"/>
    <row r="12" spans="1:16" s="7" customFormat="1" x14ac:dyDescent="0.3"/>
    <row r="13" spans="1:16" s="7" customFormat="1" x14ac:dyDescent="0.3"/>
    <row r="15" spans="1:16" x14ac:dyDescent="0.3">
      <c r="A15" t="s">
        <v>31</v>
      </c>
    </row>
    <row r="16" spans="1:16" s="22" customFormat="1" x14ac:dyDescent="0.3">
      <c r="A16" s="22" t="s">
        <v>34</v>
      </c>
    </row>
    <row r="17" spans="1:16" s="22" customFormat="1" x14ac:dyDescent="0.3">
      <c r="A17" s="23" t="s">
        <v>0</v>
      </c>
      <c r="B17" s="24" t="s">
        <v>11</v>
      </c>
      <c r="C17" s="24" t="s">
        <v>12</v>
      </c>
      <c r="D17" s="24" t="s">
        <v>13</v>
      </c>
      <c r="E17" s="24" t="s">
        <v>15</v>
      </c>
      <c r="F17" s="24" t="s">
        <v>14</v>
      </c>
      <c r="H17" s="24" t="s">
        <v>21</v>
      </c>
      <c r="I17" s="24" t="s">
        <v>22</v>
      </c>
      <c r="J17" s="24" t="s">
        <v>23</v>
      </c>
      <c r="K17" s="24" t="s">
        <v>24</v>
      </c>
      <c r="L17" s="24" t="s">
        <v>25</v>
      </c>
      <c r="N17" s="24" t="s">
        <v>28</v>
      </c>
      <c r="O17" s="24" t="s">
        <v>29</v>
      </c>
      <c r="P17" s="24" t="s">
        <v>30</v>
      </c>
    </row>
    <row r="18" spans="1:16" s="22" customFormat="1" x14ac:dyDescent="0.3">
      <c r="A18" s="25" t="s">
        <v>68</v>
      </c>
      <c r="B18" s="88">
        <v>3195412426.3431401</v>
      </c>
      <c r="C18" s="89">
        <v>674290616.36045301</v>
      </c>
      <c r="D18" s="89">
        <v>2756417712.29599</v>
      </c>
      <c r="E18" s="89">
        <v>-914921715.63135099</v>
      </c>
      <c r="F18" s="89">
        <v>-1588480935.5021501</v>
      </c>
      <c r="H18" s="29">
        <f t="shared" ref="H18:H21" si="16">(B18-$B$18)/$B$18</f>
        <v>0</v>
      </c>
      <c r="I18" s="29">
        <f t="shared" ref="I18:I21" si="17">(C18-$C$18)/$C$18</f>
        <v>0</v>
      </c>
      <c r="J18" s="29">
        <f t="shared" ref="J18:J21" si="18">(D18-$D$18)/$D$18</f>
        <v>0</v>
      </c>
      <c r="K18" s="29">
        <f t="shared" ref="K18:K21" si="19">(E18-$E$18)/$E$18</f>
        <v>0</v>
      </c>
      <c r="L18" s="29">
        <f t="shared" ref="L18:L21" si="20">(F18-$F$18)/$F$18</f>
        <v>0</v>
      </c>
      <c r="N18" s="29">
        <f>MIN(H18:L18,0)</f>
        <v>0</v>
      </c>
      <c r="O18" s="29">
        <f>MAX(H18:L18,0)</f>
        <v>0</v>
      </c>
      <c r="P18" s="29">
        <f t="shared" ref="P18:P20" si="21">MEDIAN(H18:L18)</f>
        <v>0</v>
      </c>
    </row>
    <row r="19" spans="1:16" s="22" customFormat="1" x14ac:dyDescent="0.3">
      <c r="A19" s="91" t="s">
        <v>1</v>
      </c>
      <c r="B19" s="92">
        <v>3198753671.9527102</v>
      </c>
      <c r="C19" s="93">
        <v>655804349.19097698</v>
      </c>
      <c r="D19" s="93">
        <v>2764505997.3010302</v>
      </c>
      <c r="E19" s="93">
        <v>-891875759.86769605</v>
      </c>
      <c r="F19" s="93">
        <v>-1655002936.3394699</v>
      </c>
      <c r="H19" s="32">
        <f t="shared" si="16"/>
        <v>1.0456382975870752E-3</v>
      </c>
      <c r="I19" s="32">
        <f t="shared" si="17"/>
        <v>-2.7415874877893744E-2</v>
      </c>
      <c r="J19" s="32">
        <f t="shared" si="18"/>
        <v>2.9343466227776263E-3</v>
      </c>
      <c r="K19" s="32">
        <f t="shared" si="19"/>
        <v>-2.518899198687382E-2</v>
      </c>
      <c r="L19" s="32">
        <f t="shared" si="20"/>
        <v>4.1877745807689493E-2</v>
      </c>
      <c r="N19" s="32">
        <f t="shared" ref="N19:N20" si="22">MIN(H19:L19,0)</f>
        <v>-2.7415874877893744E-2</v>
      </c>
      <c r="O19" s="32">
        <f t="shared" ref="O19:O20" si="23">MAX(H19:L19,0)</f>
        <v>4.1877745807689493E-2</v>
      </c>
      <c r="P19" s="32">
        <f t="shared" si="21"/>
        <v>1.0456382975870752E-3</v>
      </c>
    </row>
    <row r="20" spans="1:16" s="22" customFormat="1" x14ac:dyDescent="0.3">
      <c r="A20" s="31" t="s">
        <v>2</v>
      </c>
      <c r="B20" s="95">
        <v>3295431200.7500401</v>
      </c>
      <c r="C20" s="96">
        <v>818856377.759794</v>
      </c>
      <c r="D20" s="96">
        <v>2384137276.6568499</v>
      </c>
      <c r="E20" s="96">
        <v>-866916877.84710598</v>
      </c>
      <c r="F20" s="96">
        <v>-1372586609.9828999</v>
      </c>
      <c r="H20" s="32">
        <f t="shared" si="16"/>
        <v>3.1300740268248362E-2</v>
      </c>
      <c r="I20" s="32">
        <f t="shared" si="17"/>
        <v>0.21439681628620055</v>
      </c>
      <c r="J20" s="32">
        <f t="shared" si="18"/>
        <v>-0.13505951365007188</v>
      </c>
      <c r="K20" s="32">
        <f t="shared" si="19"/>
        <v>-5.2468792645410968E-2</v>
      </c>
      <c r="L20" s="32">
        <f t="shared" si="20"/>
        <v>-0.13591244357679477</v>
      </c>
      <c r="N20" s="32">
        <f t="shared" si="22"/>
        <v>-0.13591244357679477</v>
      </c>
      <c r="O20" s="32">
        <f t="shared" si="23"/>
        <v>0.21439681628620055</v>
      </c>
      <c r="P20" s="32">
        <f t="shared" si="21"/>
        <v>-5.2468792645410968E-2</v>
      </c>
    </row>
    <row r="21" spans="1:16" s="22" customFormat="1" x14ac:dyDescent="0.3">
      <c r="A21" s="25" t="s">
        <v>3</v>
      </c>
      <c r="B21" s="98">
        <v>3452244529.0061698</v>
      </c>
      <c r="C21" s="99">
        <v>808999824.97301102</v>
      </c>
      <c r="D21" s="99">
        <v>2336723325.7224202</v>
      </c>
      <c r="E21" s="99">
        <v>-936997389.39565897</v>
      </c>
      <c r="F21" s="99">
        <v>-1443697119.9735999</v>
      </c>
      <c r="H21" s="29">
        <f t="shared" si="16"/>
        <v>8.037525940178894E-2</v>
      </c>
      <c r="I21" s="29">
        <f t="shared" si="17"/>
        <v>0.19977915359354045</v>
      </c>
      <c r="J21" s="29">
        <f t="shared" si="18"/>
        <v>-0.15226080746084761</v>
      </c>
      <c r="K21" s="29">
        <f t="shared" si="19"/>
        <v>2.4128483767678892E-2</v>
      </c>
      <c r="L21" s="29">
        <f t="shared" si="20"/>
        <v>-9.114608321237494E-2</v>
      </c>
      <c r="N21" s="29">
        <f t="shared" ref="N21" si="24">MIN(H21:L21,0)</f>
        <v>-0.15226080746084761</v>
      </c>
      <c r="O21" s="29">
        <f t="shared" ref="O21" si="25">MAX(H21:L21,0)</f>
        <v>0.19977915359354045</v>
      </c>
      <c r="P21" s="29">
        <f t="shared" ref="P21" si="26">MEDIAN(H21:L21)</f>
        <v>2.4128483767678892E-2</v>
      </c>
    </row>
    <row r="22" spans="1:16" s="22" customFormat="1" x14ac:dyDescent="0.3">
      <c r="A22" s="40" t="s">
        <v>67</v>
      </c>
      <c r="B22" s="88">
        <v>3171599108.0416398</v>
      </c>
      <c r="C22" s="89">
        <v>694252584.959252</v>
      </c>
      <c r="D22" s="89">
        <v>2745297696.3747201</v>
      </c>
      <c r="E22" s="89">
        <v>-901648831.10159194</v>
      </c>
      <c r="F22" s="89">
        <v>-1594700365.5745201</v>
      </c>
      <c r="H22" s="29">
        <f t="shared" ref="H22" si="27">(B22-$B$18)/$B$18</f>
        <v>-7.452345777084088E-3</v>
      </c>
      <c r="I22" s="29">
        <f t="shared" ref="I22" si="28">(C22-$C$18)/$C$18</f>
        <v>2.9604399222616491E-2</v>
      </c>
      <c r="J22" s="29">
        <f t="shared" ref="J22" si="29">(D22-$D$18)/$D$18</f>
        <v>-4.034227421941556E-3</v>
      </c>
      <c r="K22" s="29">
        <f t="shared" ref="K22" si="30">(E22-$E$18)/$E$18</f>
        <v>-1.4507125913608861E-2</v>
      </c>
      <c r="L22" s="29">
        <f t="shared" ref="L22" si="31">(F22-$F$18)/$F$18</f>
        <v>3.9153318956289323E-3</v>
      </c>
      <c r="N22" s="29">
        <f t="shared" ref="N22" si="32">MIN(H22:L22,0)</f>
        <v>-1.4507125913608861E-2</v>
      </c>
      <c r="O22" s="29">
        <f t="shared" ref="O22" si="33">MAX(H22:L22,0)</f>
        <v>2.9604399222616491E-2</v>
      </c>
      <c r="P22" s="29">
        <f t="shared" ref="P22" si="34">MEDIAN(H22:L22)</f>
        <v>-4.034227421941556E-3</v>
      </c>
    </row>
    <row r="23" spans="1:16" s="22" customFormat="1" x14ac:dyDescent="0.3"/>
    <row r="24" spans="1:16" s="22" customFormat="1" x14ac:dyDescent="0.3"/>
    <row r="25" spans="1:16" s="22" customFormat="1" x14ac:dyDescent="0.3"/>
    <row r="26" spans="1:16" s="22" customFormat="1" x14ac:dyDescent="0.3"/>
    <row r="27" spans="1:16" s="22" customFormat="1" x14ac:dyDescent="0.3">
      <c r="A27" s="22" t="s">
        <v>35</v>
      </c>
    </row>
    <row r="28" spans="1:16" s="22" customFormat="1" x14ac:dyDescent="0.3">
      <c r="A28" s="23" t="s">
        <v>0</v>
      </c>
      <c r="B28" s="24" t="s">
        <v>11</v>
      </c>
      <c r="C28" s="24" t="s">
        <v>12</v>
      </c>
      <c r="D28" s="24" t="s">
        <v>13</v>
      </c>
      <c r="E28" s="24" t="s">
        <v>15</v>
      </c>
      <c r="F28" s="24" t="s">
        <v>14</v>
      </c>
      <c r="H28" s="24" t="s">
        <v>21</v>
      </c>
      <c r="I28" s="24" t="s">
        <v>22</v>
      </c>
      <c r="J28" s="24" t="s">
        <v>23</v>
      </c>
      <c r="K28" s="24" t="s">
        <v>24</v>
      </c>
      <c r="L28" s="24" t="s">
        <v>25</v>
      </c>
      <c r="N28" s="24" t="s">
        <v>28</v>
      </c>
      <c r="O28" s="24" t="s">
        <v>29</v>
      </c>
      <c r="P28" s="24" t="s">
        <v>30</v>
      </c>
    </row>
    <row r="29" spans="1:16" s="22" customFormat="1" x14ac:dyDescent="0.3">
      <c r="A29" s="25" t="s">
        <v>68</v>
      </c>
      <c r="B29" s="88">
        <v>3203607872.9021001</v>
      </c>
      <c r="C29" s="89">
        <v>635453519.62836397</v>
      </c>
      <c r="D29" s="89">
        <v>2778447351.3219199</v>
      </c>
      <c r="E29" s="89">
        <v>-904572201.18442595</v>
      </c>
      <c r="F29" s="89">
        <v>-1609060061.8831601</v>
      </c>
      <c r="H29" s="29">
        <f>(B29-$B$29)/$B$29</f>
        <v>0</v>
      </c>
      <c r="I29" s="29">
        <f>(C29-$C$29)/$C$29</f>
        <v>0</v>
      </c>
      <c r="J29" s="29">
        <f>(D29-$D$29)/$D$29</f>
        <v>0</v>
      </c>
      <c r="K29" s="29">
        <f>(E29-$E$29)/$E$29</f>
        <v>0</v>
      </c>
      <c r="L29" s="29">
        <f>(F29-$F$29)/$F$29</f>
        <v>0</v>
      </c>
      <c r="N29" s="29">
        <f>MIN(H29:L29,0)</f>
        <v>0</v>
      </c>
      <c r="O29" s="29">
        <f>MAX(H29:L29,0)</f>
        <v>0</v>
      </c>
      <c r="P29" s="29">
        <f t="shared" ref="P29:P32" si="35">MEDIAN(H29:L29)</f>
        <v>0</v>
      </c>
    </row>
    <row r="30" spans="1:16" s="22" customFormat="1" x14ac:dyDescent="0.3">
      <c r="A30" s="91" t="s">
        <v>1</v>
      </c>
      <c r="B30" s="92">
        <v>3203896384.4938998</v>
      </c>
      <c r="C30" s="93">
        <v>616909502.58278596</v>
      </c>
      <c r="D30" s="93">
        <v>2797570151.4524698</v>
      </c>
      <c r="E30" s="93">
        <v>-888049596.99934995</v>
      </c>
      <c r="F30" s="93">
        <v>-1700737539.6461101</v>
      </c>
      <c r="H30" s="32">
        <f t="shared" ref="H30:H32" si="36">(B30-$B$29)/$B$29</f>
        <v>9.0058335241378248E-5</v>
      </c>
      <c r="I30" s="32">
        <f t="shared" ref="I30:I32" si="37">(C30-$C$29)/$C$29</f>
        <v>-2.9182334305777723E-2</v>
      </c>
      <c r="J30" s="32">
        <f t="shared" ref="J30:J32" si="38">(D30-$D$29)/$D$29</f>
        <v>6.8825490328084599E-3</v>
      </c>
      <c r="K30" s="32">
        <f t="shared" ref="K30:K32" si="39">(E30-$E$29)/$E$29</f>
        <v>-1.8265655481609629E-2</v>
      </c>
      <c r="L30" s="32">
        <f t="shared" ref="L30:L32" si="40">(F30-$F$29)/$F$29</f>
        <v>5.6975795953604989E-2</v>
      </c>
      <c r="N30" s="32">
        <f t="shared" ref="N30:N32" si="41">MIN(H30:L30,0)</f>
        <v>-2.9182334305777723E-2</v>
      </c>
      <c r="O30" s="32">
        <f t="shared" ref="O30:O32" si="42">MAX(H30:L30,0)</f>
        <v>5.6975795953604989E-2</v>
      </c>
      <c r="P30" s="32">
        <f t="shared" si="35"/>
        <v>9.0058335241378248E-5</v>
      </c>
    </row>
    <row r="31" spans="1:16" s="22" customFormat="1" x14ac:dyDescent="0.3">
      <c r="A31" s="31" t="s">
        <v>2</v>
      </c>
      <c r="B31" s="95">
        <v>3216913524.39329</v>
      </c>
      <c r="C31" s="96">
        <v>754710977.73532701</v>
      </c>
      <c r="D31" s="96">
        <v>2455779631.4435401</v>
      </c>
      <c r="E31" s="96">
        <v>-844603962.44703305</v>
      </c>
      <c r="F31" s="96">
        <v>-1385481854.8455501</v>
      </c>
      <c r="H31" s="32">
        <f t="shared" si="36"/>
        <v>4.1533333725817601E-3</v>
      </c>
      <c r="I31" s="32">
        <f t="shared" si="37"/>
        <v>0.18767298381903538</v>
      </c>
      <c r="J31" s="32">
        <f t="shared" si="38"/>
        <v>-0.11613238585386983</v>
      </c>
      <c r="K31" s="32">
        <f t="shared" si="39"/>
        <v>-6.6294585063383413E-2</v>
      </c>
      <c r="L31" s="32">
        <f t="shared" si="40"/>
        <v>-0.13894957207249664</v>
      </c>
      <c r="N31" s="32">
        <f t="shared" si="41"/>
        <v>-0.13894957207249664</v>
      </c>
      <c r="O31" s="32">
        <f t="shared" si="42"/>
        <v>0.18767298381903538</v>
      </c>
      <c r="P31" s="32">
        <f t="shared" si="35"/>
        <v>-6.6294585063383413E-2</v>
      </c>
    </row>
    <row r="32" spans="1:16" s="22" customFormat="1" x14ac:dyDescent="0.3">
      <c r="A32" s="25" t="s">
        <v>3</v>
      </c>
      <c r="B32" s="98">
        <v>3424843306.0157299</v>
      </c>
      <c r="C32" s="99">
        <v>767391148.84258795</v>
      </c>
      <c r="D32" s="99">
        <v>2381126993.9130101</v>
      </c>
      <c r="E32" s="99">
        <v>-897963102.08879697</v>
      </c>
      <c r="F32" s="99">
        <v>-1411316809.73702</v>
      </c>
      <c r="H32" s="29">
        <f t="shared" si="36"/>
        <v>6.905821245632536E-2</v>
      </c>
      <c r="I32" s="29">
        <f t="shared" si="37"/>
        <v>0.20762750561423571</v>
      </c>
      <c r="J32" s="29">
        <f t="shared" si="38"/>
        <v>-0.14300085881414096</v>
      </c>
      <c r="K32" s="29">
        <f t="shared" si="39"/>
        <v>-7.30632567193108E-3</v>
      </c>
      <c r="L32" s="29">
        <f t="shared" si="40"/>
        <v>-0.12289364258703413</v>
      </c>
      <c r="N32" s="29">
        <f t="shared" si="41"/>
        <v>-0.14300085881414096</v>
      </c>
      <c r="O32" s="29">
        <f t="shared" si="42"/>
        <v>0.20762750561423571</v>
      </c>
      <c r="P32" s="29">
        <f t="shared" si="35"/>
        <v>-7.30632567193108E-3</v>
      </c>
    </row>
    <row r="33" spans="1:16" s="22" customFormat="1" x14ac:dyDescent="0.3">
      <c r="A33" s="40" t="s">
        <v>67</v>
      </c>
      <c r="B33" s="98">
        <v>3173720332.2604699</v>
      </c>
      <c r="C33" s="99">
        <v>647392975.45658696</v>
      </c>
      <c r="D33" s="99">
        <v>2777648804.4252701</v>
      </c>
      <c r="E33" s="99">
        <v>-889150065.96439302</v>
      </c>
      <c r="F33" s="99">
        <v>-1615701916.7976899</v>
      </c>
      <c r="H33" s="29">
        <f t="shared" ref="H33" si="43">(B33-$B$29)/$B$29</f>
        <v>-9.3293379924664441E-3</v>
      </c>
      <c r="I33" s="29">
        <f t="shared" ref="I33" si="44">(C33-$C$29)/$C$29</f>
        <v>1.8788873551610213E-2</v>
      </c>
      <c r="J33" s="29">
        <f t="shared" ref="J33" si="45">(D33-$D$29)/$D$29</f>
        <v>-2.8740760420380385E-4</v>
      </c>
      <c r="K33" s="29">
        <f t="shared" ref="K33" si="46">(E33-$E$29)/$E$29</f>
        <v>-1.7049092598511808E-2</v>
      </c>
      <c r="L33" s="29">
        <f t="shared" ref="L33" si="47">(F33-$F$29)/$F$29</f>
        <v>4.1277855761061646E-3</v>
      </c>
      <c r="N33" s="29">
        <f t="shared" ref="N33" si="48">MIN(H33:L33,0)</f>
        <v>-1.7049092598511808E-2</v>
      </c>
      <c r="O33" s="29">
        <f t="shared" ref="O33" si="49">MAX(H33:L33,0)</f>
        <v>1.8788873551610213E-2</v>
      </c>
      <c r="P33" s="29">
        <f t="shared" ref="P33" si="50">MEDIAN(H33:L33)</f>
        <v>-2.8740760420380385E-4</v>
      </c>
    </row>
    <row r="34" spans="1:16" s="22" customFormat="1" x14ac:dyDescent="0.3"/>
    <row r="35" spans="1:16" s="22" customFormat="1" x14ac:dyDescent="0.3"/>
    <row r="36" spans="1:16" s="22" customFormat="1" x14ac:dyDescent="0.3"/>
    <row r="37" spans="1:16" s="22" customFormat="1" x14ac:dyDescent="0.3"/>
    <row r="38" spans="1:16" s="22" customFormat="1" x14ac:dyDescent="0.3">
      <c r="A38" s="22" t="s">
        <v>53</v>
      </c>
    </row>
    <row r="39" spans="1:16" s="22" customFormat="1" x14ac:dyDescent="0.3">
      <c r="A39" s="23" t="s">
        <v>0</v>
      </c>
      <c r="B39" s="24" t="s">
        <v>11</v>
      </c>
      <c r="C39" s="24" t="s">
        <v>12</v>
      </c>
      <c r="D39" s="24" t="s">
        <v>13</v>
      </c>
      <c r="E39" s="24" t="s">
        <v>15</v>
      </c>
      <c r="F39" s="24" t="s">
        <v>14</v>
      </c>
      <c r="H39" s="24" t="s">
        <v>21</v>
      </c>
      <c r="I39" s="24" t="s">
        <v>22</v>
      </c>
      <c r="J39" s="24" t="s">
        <v>23</v>
      </c>
      <c r="K39" s="24" t="s">
        <v>24</v>
      </c>
      <c r="L39" s="24" t="s">
        <v>25</v>
      </c>
      <c r="N39" s="24" t="s">
        <v>28</v>
      </c>
      <c r="O39" s="24" t="s">
        <v>29</v>
      </c>
      <c r="P39" s="24" t="s">
        <v>30</v>
      </c>
    </row>
    <row r="40" spans="1:16" s="22" customFormat="1" x14ac:dyDescent="0.3">
      <c r="A40" s="25" t="s">
        <v>68</v>
      </c>
      <c r="B40" s="88">
        <v>3209114501.5234299</v>
      </c>
      <c r="C40" s="89">
        <v>591338792.32440901</v>
      </c>
      <c r="D40" s="89">
        <v>2820235543.39639</v>
      </c>
      <c r="E40" s="89">
        <v>-904336464.52390206</v>
      </c>
      <c r="F40" s="89">
        <v>-1656834512.01156</v>
      </c>
      <c r="H40" s="29">
        <f>(B40-$B$40)/$B$40</f>
        <v>0</v>
      </c>
      <c r="I40" s="29">
        <f>(C40-$C$40)/$C$40</f>
        <v>0</v>
      </c>
      <c r="J40" s="29">
        <f>(D40-$D$40)/$D$40</f>
        <v>0</v>
      </c>
      <c r="K40" s="29">
        <f>(E40-$E$40)/$E$40</f>
        <v>0</v>
      </c>
      <c r="L40" s="29">
        <f>(F40-$F$40)/$F$40</f>
        <v>0</v>
      </c>
      <c r="N40" s="29">
        <f>MIN(H40:L40,0)</f>
        <v>0</v>
      </c>
      <c r="O40" s="29">
        <f>MAX(H40:L40,0)</f>
        <v>0</v>
      </c>
      <c r="P40" s="29">
        <f t="shared" ref="P40:P43" si="51">MEDIAN(H40:L40)</f>
        <v>0</v>
      </c>
    </row>
    <row r="41" spans="1:16" s="22" customFormat="1" x14ac:dyDescent="0.3">
      <c r="A41" s="91" t="s">
        <v>1</v>
      </c>
      <c r="B41" s="92">
        <v>3207369756.7083602</v>
      </c>
      <c r="C41" s="93">
        <v>572778201.34402704</v>
      </c>
      <c r="D41" s="93">
        <v>2838362009.4962201</v>
      </c>
      <c r="E41" s="93">
        <v>-885221015.247316</v>
      </c>
      <c r="F41" s="93">
        <v>-1743431258.87975</v>
      </c>
      <c r="H41" s="32">
        <f t="shared" ref="H41:H43" si="52">(B41-$B$40)/$B$40</f>
        <v>-5.4368418896907878E-4</v>
      </c>
      <c r="I41" s="32">
        <f t="shared" ref="I41:I43" si="53">(C41-$C$40)/$C$40</f>
        <v>-3.1387406375666303E-2</v>
      </c>
      <c r="J41" s="32">
        <f t="shared" ref="J41:J43" si="54">(D41-$D$40)/$D$40</f>
        <v>6.4272880122631789E-3</v>
      </c>
      <c r="K41" s="32">
        <f t="shared" ref="K41:K43" si="55">(E41-$E$40)/$E$40</f>
        <v>-2.1137541198949217E-2</v>
      </c>
      <c r="L41" s="32">
        <f t="shared" ref="L41:L43" si="56">(F41-$F$40)/$F$40</f>
        <v>5.226638281638224E-2</v>
      </c>
      <c r="N41" s="32">
        <f t="shared" ref="N41:N43" si="57">MIN(H41:L41,0)</f>
        <v>-3.1387406375666303E-2</v>
      </c>
      <c r="O41" s="32">
        <f t="shared" ref="O41:O43" si="58">MAX(H41:L41,0)</f>
        <v>5.226638281638224E-2</v>
      </c>
      <c r="P41" s="32">
        <f t="shared" si="51"/>
        <v>-5.4368418896907878E-4</v>
      </c>
    </row>
    <row r="42" spans="1:16" s="22" customFormat="1" x14ac:dyDescent="0.3">
      <c r="A42" s="31" t="s">
        <v>2</v>
      </c>
      <c r="B42" s="95">
        <v>3181759980.1555099</v>
      </c>
      <c r="C42" s="96">
        <v>743720049.72022402</v>
      </c>
      <c r="D42" s="96">
        <v>2518448659.51929</v>
      </c>
      <c r="E42" s="96">
        <v>-826632787.18192601</v>
      </c>
      <c r="F42" s="96">
        <v>-1408554217.5959799</v>
      </c>
      <c r="H42" s="32">
        <f t="shared" si="52"/>
        <v>-8.5240091479858986E-3</v>
      </c>
      <c r="I42" s="32">
        <f t="shared" si="53"/>
        <v>0.25768858626176266</v>
      </c>
      <c r="J42" s="32">
        <f t="shared" si="54"/>
        <v>-0.10700768756132339</v>
      </c>
      <c r="K42" s="32">
        <f t="shared" si="55"/>
        <v>-8.5923415001167749E-2</v>
      </c>
      <c r="L42" s="32">
        <f t="shared" si="56"/>
        <v>-0.14985219864483831</v>
      </c>
      <c r="N42" s="32">
        <f t="shared" si="57"/>
        <v>-0.14985219864483831</v>
      </c>
      <c r="O42" s="32">
        <f t="shared" si="58"/>
        <v>0.25768858626176266</v>
      </c>
      <c r="P42" s="32">
        <f t="shared" si="51"/>
        <v>-8.5923415001167749E-2</v>
      </c>
    </row>
    <row r="43" spans="1:16" s="22" customFormat="1" x14ac:dyDescent="0.3">
      <c r="A43" s="25" t="s">
        <v>3</v>
      </c>
      <c r="B43" s="98">
        <v>3428594707.7953701</v>
      </c>
      <c r="C43" s="99">
        <v>716971449.80444205</v>
      </c>
      <c r="D43" s="99">
        <v>2412606480.40028</v>
      </c>
      <c r="E43" s="99">
        <v>-878704912.70614195</v>
      </c>
      <c r="F43" s="99">
        <v>-1477577433.6850901</v>
      </c>
      <c r="H43" s="29">
        <f t="shared" si="52"/>
        <v>6.8392762604060603E-2</v>
      </c>
      <c r="I43" s="29">
        <f t="shared" si="53"/>
        <v>0.21245461841967378</v>
      </c>
      <c r="J43" s="29">
        <f t="shared" si="54"/>
        <v>-0.14453724049772279</v>
      </c>
      <c r="K43" s="29">
        <f t="shared" si="55"/>
        <v>-2.8342937416832047E-2</v>
      </c>
      <c r="L43" s="29">
        <f t="shared" si="56"/>
        <v>-0.1081925062683745</v>
      </c>
      <c r="N43" s="29">
        <f t="shared" si="57"/>
        <v>-0.14453724049772279</v>
      </c>
      <c r="O43" s="29">
        <f t="shared" si="58"/>
        <v>0.21245461841967378</v>
      </c>
      <c r="P43" s="29">
        <f t="shared" si="51"/>
        <v>-2.8342937416832047E-2</v>
      </c>
    </row>
    <row r="44" spans="1:16" s="22" customFormat="1" x14ac:dyDescent="0.3">
      <c r="A44" s="40" t="s">
        <v>67</v>
      </c>
      <c r="B44" s="98">
        <v>3178999230.2690902</v>
      </c>
      <c r="C44" s="99">
        <v>600800976.65244901</v>
      </c>
      <c r="D44" s="99">
        <v>2813133357.0434699</v>
      </c>
      <c r="E44" s="99">
        <v>-885461333.26212704</v>
      </c>
      <c r="F44" s="99">
        <v>-1661632287.99736</v>
      </c>
      <c r="H44" s="29">
        <f t="shared" ref="H44" si="59">(B44-$B$40)/$B$40</f>
        <v>-9.3842931562720441E-3</v>
      </c>
      <c r="I44" s="29">
        <f t="shared" ref="I44" si="60">(C44-$C$40)/$C$40</f>
        <v>1.6001291393122473E-2</v>
      </c>
      <c r="J44" s="29">
        <f t="shared" ref="J44" si="61">(D44-$D$40)/$D$40</f>
        <v>-2.5182954556933717E-3</v>
      </c>
      <c r="K44" s="29">
        <f t="shared" ref="K44" si="62">(E44-$E$40)/$E$40</f>
        <v>-2.0871801594014059E-2</v>
      </c>
      <c r="L44" s="29">
        <f t="shared" ref="L44" si="63">(F44-$F$40)/$F$40</f>
        <v>2.8957484594976574E-3</v>
      </c>
      <c r="N44" s="29">
        <f t="shared" ref="N44" si="64">MIN(H44:L44,0)</f>
        <v>-2.0871801594014059E-2</v>
      </c>
      <c r="O44" s="29">
        <f t="shared" ref="O44" si="65">MAX(H44:L44,0)</f>
        <v>1.6001291393122473E-2</v>
      </c>
      <c r="P44" s="29">
        <f t="shared" ref="P44" si="66">MEDIAN(H44:L44)</f>
        <v>-2.5182954556933717E-3</v>
      </c>
    </row>
    <row r="45" spans="1:16" s="22" customFormat="1" x14ac:dyDescent="0.3"/>
    <row r="46" spans="1:16" s="22" customFormat="1" x14ac:dyDescent="0.3"/>
    <row r="47" spans="1:16" s="22" customFormat="1" x14ac:dyDescent="0.3"/>
    <row r="48" spans="1:16" s="22" customFormat="1" x14ac:dyDescent="0.3"/>
    <row r="49" spans="1:16" s="22" customFormat="1" x14ac:dyDescent="0.3">
      <c r="A49" s="22" t="s">
        <v>54</v>
      </c>
    </row>
    <row r="50" spans="1:16" s="22" customFormat="1" x14ac:dyDescent="0.3">
      <c r="A50" s="23" t="s">
        <v>0</v>
      </c>
      <c r="B50" s="24" t="s">
        <v>11</v>
      </c>
      <c r="C50" s="24" t="s">
        <v>12</v>
      </c>
      <c r="D50" s="24" t="s">
        <v>13</v>
      </c>
      <c r="E50" s="24" t="s">
        <v>15</v>
      </c>
      <c r="F50" s="24" t="s">
        <v>14</v>
      </c>
      <c r="H50" s="24" t="s">
        <v>21</v>
      </c>
      <c r="I50" s="24" t="s">
        <v>22</v>
      </c>
      <c r="J50" s="24" t="s">
        <v>23</v>
      </c>
      <c r="K50" s="24" t="s">
        <v>24</v>
      </c>
      <c r="L50" s="24" t="s">
        <v>25</v>
      </c>
      <c r="N50" s="24" t="s">
        <v>28</v>
      </c>
      <c r="O50" s="24" t="s">
        <v>29</v>
      </c>
      <c r="P50" s="24" t="s">
        <v>30</v>
      </c>
    </row>
    <row r="51" spans="1:16" s="22" customFormat="1" x14ac:dyDescent="0.3">
      <c r="A51" s="25" t="s">
        <v>68</v>
      </c>
      <c r="B51" s="88">
        <v>3216985518.2968001</v>
      </c>
      <c r="C51" s="89">
        <v>558062114.88791096</v>
      </c>
      <c r="D51" s="89">
        <v>2824970788.5799599</v>
      </c>
      <c r="E51" s="89">
        <v>-881251876.92813802</v>
      </c>
      <c r="F51" s="89">
        <v>-1670903654.38416</v>
      </c>
      <c r="H51" s="29">
        <f>(B51-$B$51)/$B$51</f>
        <v>0</v>
      </c>
      <c r="I51" s="29">
        <f>(C51-$C$51)/$C$51</f>
        <v>0</v>
      </c>
      <c r="J51" s="29">
        <f>(D51-$D$51)/$D$51</f>
        <v>0</v>
      </c>
      <c r="K51" s="29">
        <f>(E51-$E$51)/$E$51</f>
        <v>0</v>
      </c>
      <c r="L51" s="29">
        <f>(F51-$F$51)/$F$51</f>
        <v>0</v>
      </c>
      <c r="N51" s="29">
        <f>MIN(H51:L51,0)</f>
        <v>0</v>
      </c>
      <c r="O51" s="29">
        <f>MAX(H51:L51,0)</f>
        <v>0</v>
      </c>
      <c r="P51" s="29">
        <f t="shared" ref="P51:P54" si="67">MEDIAN(H51:L51)</f>
        <v>0</v>
      </c>
    </row>
    <row r="52" spans="1:16" s="22" customFormat="1" x14ac:dyDescent="0.3">
      <c r="A52" s="91" t="s">
        <v>1</v>
      </c>
      <c r="B52" s="92">
        <v>3216898401.14678</v>
      </c>
      <c r="C52" s="93">
        <v>540639720.26037204</v>
      </c>
      <c r="D52" s="93">
        <v>2848419159.6944699</v>
      </c>
      <c r="E52" s="93">
        <v>-867101991.80822897</v>
      </c>
      <c r="F52" s="93">
        <v>-1763534250.9276299</v>
      </c>
      <c r="H52" s="32">
        <f t="shared" ref="H52:H54" si="68">(B52-$B$51)/$B$51</f>
        <v>-2.708036748211593E-5</v>
      </c>
      <c r="I52" s="32">
        <f t="shared" ref="I52:I54" si="69">(C52-$C$51)/$C$51</f>
        <v>-3.1219454183945596E-2</v>
      </c>
      <c r="J52" s="32">
        <f t="shared" ref="J52:J54" si="70">(D52-$D$51)/$D$51</f>
        <v>8.3003941878977625E-3</v>
      </c>
      <c r="K52" s="32">
        <f t="shared" ref="K52:K54" si="71">(E52-$E$51)/$E$51</f>
        <v>-1.6056573030213139E-2</v>
      </c>
      <c r="L52" s="32">
        <f t="shared" ref="L52:L54" si="72">(F52-$F$51)/$F$51</f>
        <v>5.5437425312000105E-2</v>
      </c>
      <c r="N52" s="32">
        <f t="shared" ref="N52:N54" si="73">MIN(H52:L52,0)</f>
        <v>-3.1219454183945596E-2</v>
      </c>
      <c r="O52" s="32">
        <f t="shared" ref="O52:O54" si="74">MAX(H52:L52,0)</f>
        <v>5.5437425312000105E-2</v>
      </c>
      <c r="P52" s="32">
        <f t="shared" si="67"/>
        <v>-2.708036748211593E-5</v>
      </c>
    </row>
    <row r="53" spans="1:16" s="22" customFormat="1" x14ac:dyDescent="0.3">
      <c r="A53" s="31" t="s">
        <v>2</v>
      </c>
      <c r="B53" s="95">
        <v>3108364303.7265</v>
      </c>
      <c r="C53" s="96">
        <v>703674804.90523803</v>
      </c>
      <c r="D53" s="96">
        <v>2664418963.8621402</v>
      </c>
      <c r="E53" s="96">
        <v>-833209808.19611096</v>
      </c>
      <c r="F53" s="96">
        <v>-1498518113.55405</v>
      </c>
      <c r="H53" s="32">
        <f t="shared" si="68"/>
        <v>-3.3764906292711096E-2</v>
      </c>
      <c r="I53" s="32">
        <f t="shared" si="69"/>
        <v>0.2609255961526325</v>
      </c>
      <c r="J53" s="32">
        <f t="shared" si="70"/>
        <v>-5.6833091997572464E-2</v>
      </c>
      <c r="K53" s="32">
        <f t="shared" si="71"/>
        <v>-5.4515706564497522E-2</v>
      </c>
      <c r="L53" s="32">
        <f t="shared" si="72"/>
        <v>-0.10316904890225145</v>
      </c>
      <c r="N53" s="32">
        <f t="shared" si="73"/>
        <v>-0.10316904890225145</v>
      </c>
      <c r="O53" s="32">
        <f t="shared" si="74"/>
        <v>0.2609255961526325</v>
      </c>
      <c r="P53" s="32">
        <f t="shared" si="67"/>
        <v>-5.4515706564497522E-2</v>
      </c>
    </row>
    <row r="54" spans="1:16" s="22" customFormat="1" x14ac:dyDescent="0.3">
      <c r="A54" s="25" t="s">
        <v>3</v>
      </c>
      <c r="B54" s="98">
        <v>3243225877.6614699</v>
      </c>
      <c r="C54" s="99">
        <v>610342366.00782001</v>
      </c>
      <c r="D54" s="99">
        <v>2747727962.4719501</v>
      </c>
      <c r="E54" s="99">
        <v>-888596950.01380706</v>
      </c>
      <c r="F54" s="99">
        <v>-1624908941.6415501</v>
      </c>
      <c r="H54" s="29">
        <f t="shared" si="68"/>
        <v>8.1568161297047078E-3</v>
      </c>
      <c r="I54" s="29">
        <f t="shared" si="69"/>
        <v>9.3681777933285706E-2</v>
      </c>
      <c r="J54" s="29">
        <f t="shared" si="70"/>
        <v>-2.7342876046813142E-2</v>
      </c>
      <c r="K54" s="29">
        <f t="shared" si="71"/>
        <v>8.3348169552528474E-3</v>
      </c>
      <c r="L54" s="29">
        <f t="shared" si="72"/>
        <v>-2.7526849092661846E-2</v>
      </c>
      <c r="N54" s="29">
        <f t="shared" si="73"/>
        <v>-2.7526849092661846E-2</v>
      </c>
      <c r="O54" s="29">
        <f t="shared" si="74"/>
        <v>9.3681777933285706E-2</v>
      </c>
      <c r="P54" s="29">
        <f t="shared" si="67"/>
        <v>8.1568161297047078E-3</v>
      </c>
    </row>
    <row r="55" spans="1:16" s="22" customFormat="1" x14ac:dyDescent="0.3">
      <c r="A55" s="40" t="s">
        <v>67</v>
      </c>
      <c r="B55" s="98">
        <v>3182846512.9180999</v>
      </c>
      <c r="C55" s="99">
        <v>566157158.50690496</v>
      </c>
      <c r="D55" s="99">
        <v>2823383277.1725898</v>
      </c>
      <c r="E55" s="99">
        <v>-863324710.09068096</v>
      </c>
      <c r="F55" s="99">
        <v>-1677504694.1015</v>
      </c>
      <c r="H55" s="29">
        <f t="shared" ref="H55" si="75">(B55-$B$51)/$B$51</f>
        <v>-1.0612110369951184E-2</v>
      </c>
      <c r="I55" s="29">
        <f t="shared" ref="I55" si="76">(C55-$C$51)/$C$51</f>
        <v>1.4505631905544995E-2</v>
      </c>
      <c r="J55" s="29">
        <f t="shared" ref="J55" si="77">(D55-$D$51)/$D$51</f>
        <v>-5.6195675147780615E-4</v>
      </c>
      <c r="K55" s="29">
        <f t="shared" ref="K55" si="78">(E55-$E$51)/$E$51</f>
        <v>-2.0342841027411438E-2</v>
      </c>
      <c r="L55" s="29">
        <f t="shared" ref="L55" si="79">(F55-$F$51)/$F$51</f>
        <v>3.9505806932793605E-3</v>
      </c>
      <c r="N55" s="29">
        <f t="shared" ref="N55" si="80">MIN(H55:L55,0)</f>
        <v>-2.0342841027411438E-2</v>
      </c>
      <c r="O55" s="29">
        <f t="shared" ref="O55" si="81">MAX(H55:L55,0)</f>
        <v>1.4505631905544995E-2</v>
      </c>
      <c r="P55" s="29">
        <f t="shared" ref="P55" si="82">MEDIAN(H55:L55)</f>
        <v>-5.6195675147780615E-4</v>
      </c>
    </row>
    <row r="56" spans="1:16" s="22" customFormat="1" x14ac:dyDescent="0.3"/>
    <row r="57" spans="1:16" s="22" customFormat="1" x14ac:dyDescent="0.3"/>
    <row r="60" spans="1:16" s="41" customFormat="1" x14ac:dyDescent="0.3">
      <c r="A60" s="41" t="s">
        <v>59</v>
      </c>
    </row>
    <row r="61" spans="1:16" s="41" customFormat="1" x14ac:dyDescent="0.3">
      <c r="A61" s="42" t="s">
        <v>0</v>
      </c>
      <c r="B61" s="43" t="s">
        <v>11</v>
      </c>
      <c r="C61" s="43" t="s">
        <v>12</v>
      </c>
      <c r="D61" s="43" t="s">
        <v>13</v>
      </c>
      <c r="E61" s="43" t="s">
        <v>15</v>
      </c>
      <c r="F61" s="43" t="s">
        <v>14</v>
      </c>
      <c r="H61" s="43" t="s">
        <v>21</v>
      </c>
      <c r="I61" s="43" t="s">
        <v>22</v>
      </c>
      <c r="J61" s="43" t="s">
        <v>23</v>
      </c>
      <c r="K61" s="43" t="s">
        <v>24</v>
      </c>
      <c r="L61" s="43" t="s">
        <v>25</v>
      </c>
      <c r="N61" s="43" t="s">
        <v>28</v>
      </c>
      <c r="O61" s="43" t="s">
        <v>29</v>
      </c>
      <c r="P61" s="43" t="s">
        <v>30</v>
      </c>
    </row>
    <row r="62" spans="1:16" s="41" customFormat="1" x14ac:dyDescent="0.3">
      <c r="A62" s="44" t="s">
        <v>68</v>
      </c>
      <c r="B62" s="101">
        <v>3414677984.2925801</v>
      </c>
      <c r="C62" s="102">
        <v>861700999.06384206</v>
      </c>
      <c r="D62" s="102">
        <v>2292706087.4934802</v>
      </c>
      <c r="E62" s="102">
        <v>-957237840.98579204</v>
      </c>
      <c r="F62" s="102">
        <v>-1374477308.6326599</v>
      </c>
      <c r="H62" s="48">
        <f>(B62-$B$62)/$B$62</f>
        <v>0</v>
      </c>
      <c r="I62" s="48">
        <f>(C62-$C$62)/$C$62</f>
        <v>0</v>
      </c>
      <c r="J62" s="48">
        <f>(D62-$D$62)/$D$62</f>
        <v>0</v>
      </c>
      <c r="K62" s="48">
        <f>(E62-$E$62)/$E$62</f>
        <v>0</v>
      </c>
      <c r="L62" s="48">
        <f>(F62-$F$62)/$F$62</f>
        <v>0</v>
      </c>
      <c r="N62" s="48">
        <f>MIN(H62:L62,0)</f>
        <v>0</v>
      </c>
      <c r="O62" s="48">
        <f>MAX(H62:L62,0)</f>
        <v>0</v>
      </c>
      <c r="P62" s="48">
        <f t="shared" ref="P62:P65" si="83">MEDIAN(H62:L62)</f>
        <v>0</v>
      </c>
    </row>
    <row r="63" spans="1:16" s="41" customFormat="1" x14ac:dyDescent="0.3">
      <c r="A63" s="104" t="s">
        <v>1</v>
      </c>
      <c r="B63" s="105">
        <v>3419533812.0379</v>
      </c>
      <c r="C63" s="106">
        <v>830006687.40212798</v>
      </c>
      <c r="D63" s="106">
        <v>2327216181.13378</v>
      </c>
      <c r="E63" s="106">
        <v>-929567519.58346701</v>
      </c>
      <c r="F63" s="106">
        <v>-1438098748.55316</v>
      </c>
      <c r="H63" s="50">
        <f t="shared" ref="H63:H65" si="84">(B63-$B$62)/$B$62</f>
        <v>1.4220455831139892E-3</v>
      </c>
      <c r="I63" s="50">
        <f t="shared" ref="I63:I65" si="85">(C63-$C$62)/$C$62</f>
        <v>-3.6781101212772178E-2</v>
      </c>
      <c r="J63" s="50">
        <f t="shared" ref="J63:J65" si="86">(D63-$D$62)/$D$62</f>
        <v>1.5052122829240726E-2</v>
      </c>
      <c r="K63" s="50">
        <f t="shared" ref="K63:K65" si="87">(E63-$E$62)/$E$62</f>
        <v>-2.8906422435023373E-2</v>
      </c>
      <c r="L63" s="50">
        <f t="shared" ref="L63:L65" si="88">(F63-$F$62)/$F$62</f>
        <v>4.6287733905037043E-2</v>
      </c>
      <c r="N63" s="50">
        <f t="shared" ref="N63:N65" si="89">MIN(H63:L63,0)</f>
        <v>-3.6781101212772178E-2</v>
      </c>
      <c r="O63" s="50">
        <f t="shared" ref="O63:O65" si="90">MAX(H63:L63,0)</f>
        <v>4.6287733905037043E-2</v>
      </c>
      <c r="P63" s="50">
        <f t="shared" si="83"/>
        <v>1.4220455831139892E-3</v>
      </c>
    </row>
    <row r="64" spans="1:16" s="41" customFormat="1" x14ac:dyDescent="0.3">
      <c r="A64" s="49" t="s">
        <v>2</v>
      </c>
      <c r="B64" s="108">
        <v>3385417028.3108902</v>
      </c>
      <c r="C64" s="109">
        <v>901262473.98922098</v>
      </c>
      <c r="D64" s="109">
        <v>2296989851.8523002</v>
      </c>
      <c r="E64" s="109">
        <v>-928719377.14078999</v>
      </c>
      <c r="F64" s="109">
        <v>-1325332697.81581</v>
      </c>
      <c r="H64" s="50">
        <f t="shared" si="84"/>
        <v>-8.5691699528592392E-3</v>
      </c>
      <c r="I64" s="50">
        <f t="shared" si="85"/>
        <v>4.5910907575085536E-2</v>
      </c>
      <c r="J64" s="50">
        <f t="shared" si="86"/>
        <v>1.8684315369455935E-3</v>
      </c>
      <c r="K64" s="50">
        <f t="shared" si="87"/>
        <v>-2.9792453478053992E-2</v>
      </c>
      <c r="L64" s="50">
        <f t="shared" si="88"/>
        <v>-3.5755127064075992E-2</v>
      </c>
      <c r="N64" s="50">
        <f t="shared" si="89"/>
        <v>-3.5755127064075992E-2</v>
      </c>
      <c r="O64" s="50">
        <f t="shared" si="90"/>
        <v>4.5910907575085536E-2</v>
      </c>
      <c r="P64" s="50">
        <f t="shared" si="83"/>
        <v>-8.5691699528592392E-3</v>
      </c>
    </row>
    <row r="65" spans="1:16" s="41" customFormat="1" x14ac:dyDescent="0.3">
      <c r="A65" s="44" t="s">
        <v>3</v>
      </c>
      <c r="B65" s="111">
        <v>3531328040.5713902</v>
      </c>
      <c r="C65" s="112">
        <v>877764803.30647898</v>
      </c>
      <c r="D65" s="112">
        <v>2238084181.9061399</v>
      </c>
      <c r="E65" s="112">
        <v>-957047300.56984997</v>
      </c>
      <c r="F65" s="112">
        <v>-1359574821.9379399</v>
      </c>
      <c r="H65" s="48">
        <f t="shared" si="84"/>
        <v>3.4161363623567698E-2</v>
      </c>
      <c r="I65" s="48">
        <f t="shared" si="85"/>
        <v>1.8641970080211984E-2</v>
      </c>
      <c r="J65" s="48">
        <f t="shared" si="86"/>
        <v>-2.3824207509762493E-2</v>
      </c>
      <c r="K65" s="48">
        <f t="shared" si="87"/>
        <v>-1.9905232303170199E-4</v>
      </c>
      <c r="L65" s="48">
        <f t="shared" si="88"/>
        <v>-1.0842293722218763E-2</v>
      </c>
      <c r="N65" s="48">
        <f t="shared" si="89"/>
        <v>-2.3824207509762493E-2</v>
      </c>
      <c r="O65" s="48">
        <f t="shared" si="90"/>
        <v>3.4161363623567698E-2</v>
      </c>
      <c r="P65" s="48">
        <f t="shared" si="83"/>
        <v>-1.9905232303170199E-4</v>
      </c>
    </row>
    <row r="66" spans="1:16" s="41" customFormat="1" x14ac:dyDescent="0.3">
      <c r="A66" s="54" t="s">
        <v>67</v>
      </c>
      <c r="B66" s="101">
        <v>3400890919.4920301</v>
      </c>
      <c r="C66" s="102">
        <v>853997658.94587195</v>
      </c>
      <c r="D66" s="102">
        <v>2366684834.4921799</v>
      </c>
      <c r="E66" s="102">
        <v>-934960286.96640301</v>
      </c>
      <c r="F66" s="102">
        <v>-1379777634.6670301</v>
      </c>
      <c r="H66" s="48">
        <f t="shared" ref="H66" si="91">(B66-$B$62)/$B$62</f>
        <v>-4.0375885702751716E-3</v>
      </c>
      <c r="I66" s="48">
        <f t="shared" ref="I66" si="92">(C66-$C$62)/$C$62</f>
        <v>-8.9396903639882876E-3</v>
      </c>
      <c r="J66" s="48">
        <f t="shared" ref="J66" si="93">(D66-$D$62)/$D$62</f>
        <v>3.2266999857612597E-2</v>
      </c>
      <c r="K66" s="48">
        <f t="shared" ref="K66" si="94">(E66-$E$62)/$E$62</f>
        <v>-2.32727469240528E-2</v>
      </c>
      <c r="L66" s="48">
        <f t="shared" ref="L66" si="95">(F66-$F$62)/$F$62</f>
        <v>3.8562484815722327E-3</v>
      </c>
      <c r="N66" s="48">
        <f t="shared" ref="N66" si="96">MIN(H66:L66,0)</f>
        <v>-2.32727469240528E-2</v>
      </c>
      <c r="O66" s="48">
        <f t="shared" ref="O66" si="97">MAX(H66:L66,0)</f>
        <v>3.2266999857612597E-2</v>
      </c>
      <c r="P66" s="48">
        <f t="shared" ref="P66" si="98">MEDIAN(H66:L66)</f>
        <v>-4.0375885702751716E-3</v>
      </c>
    </row>
    <row r="67" spans="1:16" s="41" customFormat="1" x14ac:dyDescent="0.3"/>
    <row r="68" spans="1:16" s="41" customFormat="1" x14ac:dyDescent="0.3"/>
    <row r="69" spans="1:16" s="41" customFormat="1" x14ac:dyDescent="0.3"/>
    <row r="70" spans="1:16" s="41" customFormat="1" x14ac:dyDescent="0.3"/>
    <row r="71" spans="1:16" s="41" customFormat="1" x14ac:dyDescent="0.3">
      <c r="A71" s="41" t="s">
        <v>58</v>
      </c>
    </row>
    <row r="72" spans="1:16" s="41" customFormat="1" x14ac:dyDescent="0.3">
      <c r="A72" s="42" t="s">
        <v>0</v>
      </c>
      <c r="B72" s="43" t="s">
        <v>11</v>
      </c>
      <c r="C72" s="43" t="s">
        <v>12</v>
      </c>
      <c r="D72" s="43" t="s">
        <v>13</v>
      </c>
      <c r="E72" s="43" t="s">
        <v>15</v>
      </c>
      <c r="F72" s="43" t="s">
        <v>14</v>
      </c>
      <c r="H72" s="43" t="s">
        <v>21</v>
      </c>
      <c r="I72" s="43" t="s">
        <v>22</v>
      </c>
      <c r="J72" s="43" t="s">
        <v>23</v>
      </c>
      <c r="K72" s="43" t="s">
        <v>24</v>
      </c>
      <c r="L72" s="43" t="s">
        <v>25</v>
      </c>
      <c r="N72" s="43" t="s">
        <v>28</v>
      </c>
      <c r="O72" s="43" t="s">
        <v>29</v>
      </c>
      <c r="P72" s="43" t="s">
        <v>30</v>
      </c>
    </row>
    <row r="73" spans="1:16" s="41" customFormat="1" x14ac:dyDescent="0.3">
      <c r="A73" s="44" t="s">
        <v>68</v>
      </c>
      <c r="B73" s="101">
        <v>3387117945.3864398</v>
      </c>
      <c r="C73" s="102">
        <v>837520345.03417397</v>
      </c>
      <c r="D73" s="102">
        <v>2366924241.66504</v>
      </c>
      <c r="E73" s="102">
        <v>-953415459.94117296</v>
      </c>
      <c r="F73" s="102">
        <v>-1395973096.00419</v>
      </c>
      <c r="H73" s="48">
        <f>(B73-$B$73)/$B$73</f>
        <v>0</v>
      </c>
      <c r="I73" s="48">
        <f>(C73-$C$73)/$C$73</f>
        <v>0</v>
      </c>
      <c r="J73" s="48">
        <f>(D73-$D$73)/$D$73</f>
        <v>0</v>
      </c>
      <c r="K73" s="48">
        <f>(E73-$E$73)/$E$73</f>
        <v>0</v>
      </c>
      <c r="L73" s="48">
        <f>(F73-$F$73)/$F$73</f>
        <v>0</v>
      </c>
      <c r="N73" s="48">
        <f>MIN(H73:L73,0)</f>
        <v>0</v>
      </c>
      <c r="O73" s="48">
        <f>MAX(H73:L73,0)</f>
        <v>0</v>
      </c>
      <c r="P73" s="48">
        <f t="shared" ref="P73:P76" si="99">MEDIAN(H73:L73)</f>
        <v>0</v>
      </c>
    </row>
    <row r="74" spans="1:16" s="41" customFormat="1" x14ac:dyDescent="0.3">
      <c r="A74" s="104" t="s">
        <v>1</v>
      </c>
      <c r="B74" s="105">
        <v>3394361955.0889502</v>
      </c>
      <c r="C74" s="106">
        <v>802681700.96369398</v>
      </c>
      <c r="D74" s="106">
        <v>2368650284.9179001</v>
      </c>
      <c r="E74" s="106">
        <v>-927348233.86264098</v>
      </c>
      <c r="F74" s="106">
        <v>-1488246393.9586401</v>
      </c>
      <c r="H74" s="50">
        <f t="shared" ref="H74:H76" si="100">(B74-$B$73)/$B$73</f>
        <v>2.1386942584557325E-3</v>
      </c>
      <c r="I74" s="50">
        <f t="shared" ref="I74:I76" si="101">(C74-$C$73)/$C$73</f>
        <v>-4.159737047230589E-2</v>
      </c>
      <c r="J74" s="50">
        <f t="shared" ref="J74:J76" si="102">(D74-$D$73)/$D$73</f>
        <v>7.2923468460733853E-4</v>
      </c>
      <c r="K74" s="50">
        <f t="shared" ref="K74:K76" si="103">(E74-$E$73)/$E$73</f>
        <v>-2.7340888808474288E-2</v>
      </c>
      <c r="L74" s="50">
        <f t="shared" ref="L74:L76" si="104">(F74-$F$73)/$F$73</f>
        <v>6.6099624855644912E-2</v>
      </c>
      <c r="N74" s="50">
        <f t="shared" ref="N74:N76" si="105">MIN(H74:L74,0)</f>
        <v>-4.159737047230589E-2</v>
      </c>
      <c r="O74" s="50">
        <f t="shared" ref="O74:O76" si="106">MAX(H74:L74,0)</f>
        <v>6.6099624855644912E-2</v>
      </c>
      <c r="P74" s="50">
        <f t="shared" si="99"/>
        <v>7.2923468460733853E-4</v>
      </c>
    </row>
    <row r="75" spans="1:16" s="41" customFormat="1" x14ac:dyDescent="0.3">
      <c r="A75" s="49" t="s">
        <v>2</v>
      </c>
      <c r="B75" s="108">
        <v>3362028112.5205898</v>
      </c>
      <c r="C75" s="109">
        <v>868220954.66665399</v>
      </c>
      <c r="D75" s="109">
        <v>2306114769.9831901</v>
      </c>
      <c r="E75" s="109">
        <v>-927787709.62850904</v>
      </c>
      <c r="F75" s="109">
        <v>-1345763546.16486</v>
      </c>
      <c r="H75" s="50">
        <f t="shared" si="100"/>
        <v>-7.4074281647099382E-3</v>
      </c>
      <c r="I75" s="50">
        <f t="shared" si="101"/>
        <v>3.6656553855091513E-2</v>
      </c>
      <c r="J75" s="50">
        <f t="shared" si="102"/>
        <v>-2.5691346859108947E-2</v>
      </c>
      <c r="K75" s="50">
        <f t="shared" si="103"/>
        <v>-2.6879939952143401E-2</v>
      </c>
      <c r="L75" s="50">
        <f t="shared" si="104"/>
        <v>-3.5967419417357635E-2</v>
      </c>
      <c r="N75" s="50">
        <f t="shared" si="105"/>
        <v>-3.5967419417357635E-2</v>
      </c>
      <c r="O75" s="50">
        <f t="shared" si="106"/>
        <v>3.6656553855091513E-2</v>
      </c>
      <c r="P75" s="50">
        <f t="shared" si="99"/>
        <v>-2.5691346859108947E-2</v>
      </c>
    </row>
    <row r="76" spans="1:16" s="41" customFormat="1" x14ac:dyDescent="0.3">
      <c r="A76" s="44" t="s">
        <v>3</v>
      </c>
      <c r="B76" s="111">
        <v>3541850367.1887498</v>
      </c>
      <c r="C76" s="112">
        <v>856790750.94174302</v>
      </c>
      <c r="D76" s="112">
        <v>2238103780.4189301</v>
      </c>
      <c r="E76" s="112">
        <v>-955803531.80068302</v>
      </c>
      <c r="F76" s="112">
        <v>-1380221878.1714201</v>
      </c>
      <c r="H76" s="48">
        <f t="shared" si="100"/>
        <v>4.5682619943326598E-2</v>
      </c>
      <c r="I76" s="48">
        <f t="shared" si="101"/>
        <v>2.3008880944596931E-2</v>
      </c>
      <c r="J76" s="48">
        <f t="shared" si="102"/>
        <v>-5.4425257462186342E-2</v>
      </c>
      <c r="K76" s="48">
        <f t="shared" si="103"/>
        <v>2.5047547054223469E-3</v>
      </c>
      <c r="L76" s="48">
        <f t="shared" si="104"/>
        <v>-1.1283324784593552E-2</v>
      </c>
      <c r="N76" s="48">
        <f t="shared" si="105"/>
        <v>-5.4425257462186342E-2</v>
      </c>
      <c r="O76" s="48">
        <f t="shared" si="106"/>
        <v>4.5682619943326598E-2</v>
      </c>
      <c r="P76" s="48">
        <f t="shared" si="99"/>
        <v>2.5047547054223469E-3</v>
      </c>
    </row>
    <row r="77" spans="1:16" s="41" customFormat="1" x14ac:dyDescent="0.3">
      <c r="A77" s="54" t="s">
        <v>67</v>
      </c>
      <c r="B77" s="101">
        <v>3376412236.3915901</v>
      </c>
      <c r="C77" s="102">
        <v>826418954.23076403</v>
      </c>
      <c r="D77" s="102">
        <v>2377589956.7118201</v>
      </c>
      <c r="E77" s="102">
        <v>-931069082.97254896</v>
      </c>
      <c r="F77" s="102">
        <v>-1413884882.7480299</v>
      </c>
      <c r="H77" s="48">
        <f t="shared" ref="H77" si="107">(B77-$B$73)/$B$73</f>
        <v>-3.1607133756389625E-3</v>
      </c>
      <c r="I77" s="48">
        <f t="shared" ref="I77" si="108">(C77-$C$73)/$C$73</f>
        <v>-1.3255070004248023E-2</v>
      </c>
      <c r="J77" s="48">
        <f t="shared" ref="J77" si="109">(D77-$D$73)/$D$73</f>
        <v>4.5061497360292316E-3</v>
      </c>
      <c r="K77" s="48">
        <f t="shared" ref="K77" si="110">(E77-$E$73)/$E$73</f>
        <v>-2.3438236432628014E-2</v>
      </c>
      <c r="L77" s="48">
        <f t="shared" ref="L77" si="111">(F77-$F$73)/$F$73</f>
        <v>1.2831040078859957E-2</v>
      </c>
      <c r="N77" s="48">
        <f t="shared" ref="N77" si="112">MIN(H77:L77,0)</f>
        <v>-2.3438236432628014E-2</v>
      </c>
      <c r="O77" s="48">
        <f t="shared" ref="O77" si="113">MAX(H77:L77,0)</f>
        <v>1.2831040078859957E-2</v>
      </c>
      <c r="P77" s="48">
        <f t="shared" ref="P77" si="114">MEDIAN(H77:L77)</f>
        <v>-3.1607133756389625E-3</v>
      </c>
    </row>
    <row r="78" spans="1:16" s="41" customFormat="1" x14ac:dyDescent="0.3"/>
    <row r="79" spans="1:16" s="41" customFormat="1" x14ac:dyDescent="0.3"/>
    <row r="80" spans="1:16" s="41" customFormat="1" x14ac:dyDescent="0.3"/>
    <row r="81" spans="1:16" s="41" customFormat="1" x14ac:dyDescent="0.3"/>
    <row r="82" spans="1:16" s="41" customFormat="1" x14ac:dyDescent="0.3">
      <c r="A82" s="41" t="s">
        <v>57</v>
      </c>
    </row>
    <row r="83" spans="1:16" s="41" customFormat="1" x14ac:dyDescent="0.3">
      <c r="A83" s="42" t="s">
        <v>0</v>
      </c>
      <c r="B83" s="43" t="s">
        <v>11</v>
      </c>
      <c r="C83" s="43" t="s">
        <v>12</v>
      </c>
      <c r="D83" s="43" t="s">
        <v>13</v>
      </c>
      <c r="E83" s="43" t="s">
        <v>15</v>
      </c>
      <c r="F83" s="43" t="s">
        <v>14</v>
      </c>
      <c r="H83" s="43" t="s">
        <v>21</v>
      </c>
      <c r="I83" s="43" t="s">
        <v>22</v>
      </c>
      <c r="J83" s="43" t="s">
        <v>23</v>
      </c>
      <c r="K83" s="43" t="s">
        <v>24</v>
      </c>
      <c r="L83" s="43" t="s">
        <v>25</v>
      </c>
      <c r="N83" s="43" t="s">
        <v>28</v>
      </c>
      <c r="O83" s="43" t="s">
        <v>29</v>
      </c>
      <c r="P83" s="43" t="s">
        <v>30</v>
      </c>
    </row>
    <row r="84" spans="1:16" s="41" customFormat="1" x14ac:dyDescent="0.3">
      <c r="A84" s="44" t="s">
        <v>68</v>
      </c>
      <c r="B84" s="101">
        <v>3287916399.65587</v>
      </c>
      <c r="C84" s="102">
        <v>766986940.80766594</v>
      </c>
      <c r="D84" s="102">
        <v>2474081604.7413402</v>
      </c>
      <c r="E84" s="102">
        <v>-941026598.29989398</v>
      </c>
      <c r="F84" s="102">
        <v>-1442724567.89446</v>
      </c>
      <c r="H84" s="48">
        <f>(B84-$B$84)/$B$84</f>
        <v>0</v>
      </c>
      <c r="I84" s="48">
        <f>(C84-$C$84)/$C$84</f>
        <v>0</v>
      </c>
      <c r="J84" s="48">
        <f>(D84-$D$84)/$D$84</f>
        <v>0</v>
      </c>
      <c r="K84" s="48">
        <f>(E84-$E$84)/$E$84</f>
        <v>0</v>
      </c>
      <c r="L84" s="48">
        <f>(F84-$F$84)/$F$84</f>
        <v>0</v>
      </c>
      <c r="N84" s="48">
        <f>MIN(H84:L84,0)</f>
        <v>0</v>
      </c>
      <c r="O84" s="48">
        <f>MAX(H84:L84,0)</f>
        <v>0</v>
      </c>
      <c r="P84" s="48">
        <f t="shared" ref="P84:P87" si="115">MEDIAN(H84:L84)</f>
        <v>0</v>
      </c>
    </row>
    <row r="85" spans="1:16" s="41" customFormat="1" x14ac:dyDescent="0.3">
      <c r="A85" s="104" t="s">
        <v>1</v>
      </c>
      <c r="B85" s="105">
        <v>3294808221.3091602</v>
      </c>
      <c r="C85" s="106">
        <v>733104922.41554499</v>
      </c>
      <c r="D85" s="106">
        <v>2501672127.02913</v>
      </c>
      <c r="E85" s="106">
        <v>-916579830.27901697</v>
      </c>
      <c r="F85" s="106">
        <v>-1549081227.4401801</v>
      </c>
      <c r="H85" s="50">
        <f t="shared" ref="H85:H87" si="116">(B85-$B$84)/$B$84</f>
        <v>2.0961061096357574E-3</v>
      </c>
      <c r="I85" s="50">
        <f t="shared" ref="I85:I87" si="117">(C85-$C$84)/$C$84</f>
        <v>-4.4175482774767877E-2</v>
      </c>
      <c r="J85" s="50">
        <f t="shared" ref="J85:J87" si="118">(D85-$D$84)/$D$84</f>
        <v>1.1151823866648227E-2</v>
      </c>
      <c r="K85" s="50">
        <f t="shared" ref="K85:K87" si="119">(E85-$E$84)/$E$84</f>
        <v>-2.5978827872712381E-2</v>
      </c>
      <c r="L85" s="50">
        <f t="shared" ref="L85:L87" si="120">(F85-$F$84)/$F$84</f>
        <v>7.3719309917165313E-2</v>
      </c>
      <c r="N85" s="50">
        <f t="shared" ref="N85:N87" si="121">MIN(H85:L85,0)</f>
        <v>-4.4175482774767877E-2</v>
      </c>
      <c r="O85" s="50">
        <f t="shared" ref="O85:O87" si="122">MAX(H85:L85,0)</f>
        <v>7.3719309917165313E-2</v>
      </c>
      <c r="P85" s="50">
        <f t="shared" si="115"/>
        <v>2.0961061096357574E-3</v>
      </c>
    </row>
    <row r="86" spans="1:16" s="41" customFormat="1" x14ac:dyDescent="0.3">
      <c r="A86" s="49" t="s">
        <v>2</v>
      </c>
      <c r="B86" s="108">
        <v>3344603751.2168198</v>
      </c>
      <c r="C86" s="109">
        <v>832554884.88294101</v>
      </c>
      <c r="D86" s="109">
        <v>2352172620.9253302</v>
      </c>
      <c r="E86" s="109">
        <v>-922999378.52659404</v>
      </c>
      <c r="F86" s="109">
        <v>-1329774607.2281001</v>
      </c>
      <c r="H86" s="50">
        <f t="shared" si="116"/>
        <v>1.7241117069425181E-2</v>
      </c>
      <c r="I86" s="50">
        <f t="shared" si="117"/>
        <v>8.5487692927639108E-2</v>
      </c>
      <c r="J86" s="50">
        <f t="shared" si="118"/>
        <v>-4.9274439283806613E-2</v>
      </c>
      <c r="K86" s="50">
        <f t="shared" si="119"/>
        <v>-1.9156971551993127E-2</v>
      </c>
      <c r="L86" s="50">
        <f t="shared" si="120"/>
        <v>-7.8289344466630426E-2</v>
      </c>
      <c r="N86" s="50">
        <f t="shared" si="121"/>
        <v>-7.8289344466630426E-2</v>
      </c>
      <c r="O86" s="50">
        <f t="shared" si="122"/>
        <v>8.5487692927639108E-2</v>
      </c>
      <c r="P86" s="50">
        <f t="shared" si="115"/>
        <v>-1.9156971551993127E-2</v>
      </c>
    </row>
    <row r="87" spans="1:16" s="41" customFormat="1" x14ac:dyDescent="0.3">
      <c r="A87" s="44" t="s">
        <v>3</v>
      </c>
      <c r="B87" s="111">
        <v>3555297568.2195601</v>
      </c>
      <c r="C87" s="112">
        <v>828315259.94848394</v>
      </c>
      <c r="D87" s="112">
        <v>2258342948.3796802</v>
      </c>
      <c r="E87" s="112">
        <v>-939817658.80371296</v>
      </c>
      <c r="F87" s="112">
        <v>-1406683995.2121401</v>
      </c>
      <c r="H87" s="48">
        <f t="shared" si="116"/>
        <v>8.1322374434969105E-2</v>
      </c>
      <c r="I87" s="48">
        <f t="shared" si="117"/>
        <v>7.9960056524869885E-2</v>
      </c>
      <c r="J87" s="48">
        <f t="shared" si="118"/>
        <v>-8.7199490893193482E-2</v>
      </c>
      <c r="K87" s="48">
        <f t="shared" si="119"/>
        <v>-1.2847027898734661E-3</v>
      </c>
      <c r="L87" s="48">
        <f t="shared" si="120"/>
        <v>-2.4980910067205819E-2</v>
      </c>
      <c r="N87" s="48">
        <f t="shared" si="121"/>
        <v>-8.7199490893193482E-2</v>
      </c>
      <c r="O87" s="48">
        <f t="shared" si="122"/>
        <v>8.1322374434969105E-2</v>
      </c>
      <c r="P87" s="48">
        <f t="shared" si="115"/>
        <v>-1.2847027898734661E-3</v>
      </c>
    </row>
    <row r="88" spans="1:16" s="41" customFormat="1" x14ac:dyDescent="0.3">
      <c r="A88" s="54" t="s">
        <v>67</v>
      </c>
      <c r="B88" s="101">
        <v>3271553013.0784898</v>
      </c>
      <c r="C88" s="102">
        <v>752920228.82464695</v>
      </c>
      <c r="D88" s="102">
        <v>2478392275.9637599</v>
      </c>
      <c r="E88" s="102">
        <v>-919180872.65061295</v>
      </c>
      <c r="F88" s="102">
        <v>-1449189427.2764001</v>
      </c>
      <c r="H88" s="48">
        <f t="shared" ref="H88" si="123">(B88-$B$84)/$B$84</f>
        <v>-4.976825620959479E-3</v>
      </c>
      <c r="I88" s="48">
        <f t="shared" ref="I88" si="124">(C88-$C$84)/$C$84</f>
        <v>-1.8340223587387579E-2</v>
      </c>
      <c r="J88" s="48">
        <f t="shared" ref="J88" si="125">(D88-$D$84)/$D$84</f>
        <v>1.7423318673720184E-3</v>
      </c>
      <c r="K88" s="48">
        <f t="shared" ref="K88" si="126">(E88-$E$84)/$E$84</f>
        <v>-2.3214780207858748E-2</v>
      </c>
      <c r="L88" s="48">
        <f t="shared" ref="L88" si="127">(F88-$F$84)/$F$84</f>
        <v>4.4810073424999385E-3</v>
      </c>
      <c r="N88" s="48">
        <f t="shared" ref="N88" si="128">MIN(H88:L88,0)</f>
        <v>-2.3214780207858748E-2</v>
      </c>
      <c r="O88" s="48">
        <f t="shared" ref="O88" si="129">MAX(H88:L88,0)</f>
        <v>4.4810073424999385E-3</v>
      </c>
      <c r="P88" s="48">
        <f t="shared" ref="P88" si="130">MEDIAN(H88:L88)</f>
        <v>-4.976825620959479E-3</v>
      </c>
    </row>
    <row r="89" spans="1:16" s="41" customFormat="1" x14ac:dyDescent="0.3"/>
    <row r="90" spans="1:16" s="41" customFormat="1" x14ac:dyDescent="0.3"/>
    <row r="91" spans="1:16" s="41" customFormat="1" x14ac:dyDescent="0.3"/>
    <row r="92" spans="1:16" s="41" customFormat="1" x14ac:dyDescent="0.3"/>
    <row r="93" spans="1:16" s="41" customFormat="1" x14ac:dyDescent="0.3">
      <c r="A93" s="41" t="s">
        <v>60</v>
      </c>
    </row>
    <row r="94" spans="1:16" s="41" customFormat="1" x14ac:dyDescent="0.3">
      <c r="A94" s="42" t="s">
        <v>0</v>
      </c>
      <c r="B94" s="43" t="s">
        <v>11</v>
      </c>
      <c r="C94" s="43" t="s">
        <v>12</v>
      </c>
      <c r="D94" s="43" t="s">
        <v>13</v>
      </c>
      <c r="E94" s="43" t="s">
        <v>15</v>
      </c>
      <c r="F94" s="43" t="s">
        <v>14</v>
      </c>
      <c r="H94" s="43" t="s">
        <v>21</v>
      </c>
      <c r="I94" s="43" t="s">
        <v>22</v>
      </c>
      <c r="J94" s="43" t="s">
        <v>23</v>
      </c>
      <c r="K94" s="43" t="s">
        <v>24</v>
      </c>
      <c r="L94" s="43" t="s">
        <v>25</v>
      </c>
      <c r="N94" s="43" t="s">
        <v>28</v>
      </c>
      <c r="O94" s="43" t="s">
        <v>29</v>
      </c>
      <c r="P94" s="43" t="s">
        <v>30</v>
      </c>
    </row>
    <row r="95" spans="1:16" s="41" customFormat="1" x14ac:dyDescent="0.3">
      <c r="A95" s="44" t="s">
        <v>68</v>
      </c>
      <c r="B95" s="101">
        <v>3226510343.3165898</v>
      </c>
      <c r="C95" s="102">
        <v>735849868.06121099</v>
      </c>
      <c r="D95" s="102">
        <v>2653701685.5731101</v>
      </c>
      <c r="E95" s="102">
        <v>-933411003.84460199</v>
      </c>
      <c r="F95" s="102">
        <v>-1530079518.0287099</v>
      </c>
      <c r="H95" s="48">
        <f>(B95-$B$95)/$B$95</f>
        <v>0</v>
      </c>
      <c r="I95" s="48">
        <f>(C95-$C$95)/$C$95</f>
        <v>0</v>
      </c>
      <c r="J95" s="48">
        <f>(D95-$D$95)/$D$95</f>
        <v>0</v>
      </c>
      <c r="K95" s="48">
        <f>(E95-$E$95)/$E$95</f>
        <v>0</v>
      </c>
      <c r="L95" s="48">
        <f>(F95-$F$95)/$F$95</f>
        <v>0</v>
      </c>
      <c r="N95" s="48">
        <f>MIN(H95:L95,0)</f>
        <v>0</v>
      </c>
      <c r="O95" s="48">
        <f>MAX(H95:L95,0)</f>
        <v>0</v>
      </c>
      <c r="P95" s="48">
        <f t="shared" ref="P95:P98" si="131">MEDIAN(H95:L95)</f>
        <v>0</v>
      </c>
    </row>
    <row r="96" spans="1:16" s="41" customFormat="1" x14ac:dyDescent="0.3">
      <c r="A96" s="104" t="s">
        <v>1</v>
      </c>
      <c r="B96" s="105">
        <v>3237409716.8115802</v>
      </c>
      <c r="C96" s="106">
        <v>702726585.13156796</v>
      </c>
      <c r="D96" s="106">
        <v>2656706729.82512</v>
      </c>
      <c r="E96" s="106">
        <v>-905957407.30812097</v>
      </c>
      <c r="F96" s="106">
        <v>-1669357956.5618601</v>
      </c>
      <c r="H96" s="50">
        <f t="shared" ref="H96:H98" si="132">(B96-$B$95)/$B$95</f>
        <v>3.3780686671491282E-3</v>
      </c>
      <c r="I96" s="50">
        <f t="shared" ref="I96:I98" si="133">(C96-$C$95)/$C$95</f>
        <v>-4.5013642547650369E-2</v>
      </c>
      <c r="J96" s="50">
        <f t="shared" ref="J96:J98" si="134">(D96-$D$95)/$D$95</f>
        <v>1.132397159916971E-3</v>
      </c>
      <c r="K96" s="50">
        <f t="shared" ref="K96:K98" si="135">(E96-$E$95)/$E$95</f>
        <v>-2.9412120087938889E-2</v>
      </c>
      <c r="L96" s="50">
        <f t="shared" ref="L96:L98" si="136">(F96-$F$95)/$F$95</f>
        <v>9.1026928268793952E-2</v>
      </c>
      <c r="N96" s="50">
        <f t="shared" ref="N96:N98" si="137">MIN(H96:L96,0)</f>
        <v>-4.5013642547650369E-2</v>
      </c>
      <c r="O96" s="50">
        <f t="shared" ref="O96:O98" si="138">MAX(H96:L96,0)</f>
        <v>9.1026928268793952E-2</v>
      </c>
      <c r="P96" s="50">
        <f t="shared" si="131"/>
        <v>1.132397159916971E-3</v>
      </c>
    </row>
    <row r="97" spans="1:16" s="41" customFormat="1" x14ac:dyDescent="0.3">
      <c r="A97" s="49" t="s">
        <v>2</v>
      </c>
      <c r="B97" s="108">
        <v>3308154777.33322</v>
      </c>
      <c r="C97" s="109">
        <v>814416304.49562001</v>
      </c>
      <c r="D97" s="109">
        <v>2357713150.0520401</v>
      </c>
      <c r="E97" s="109">
        <v>-894792542.75423002</v>
      </c>
      <c r="F97" s="109">
        <v>-1364824141.39905</v>
      </c>
      <c r="H97" s="50">
        <f t="shared" si="132"/>
        <v>2.5304252994492602E-2</v>
      </c>
      <c r="I97" s="50">
        <f t="shared" si="133"/>
        <v>0.10676965485012976</v>
      </c>
      <c r="J97" s="50">
        <f t="shared" si="134"/>
        <v>-0.11153798376442092</v>
      </c>
      <c r="K97" s="50">
        <f t="shared" si="135"/>
        <v>-4.1373479561851535E-2</v>
      </c>
      <c r="L97" s="50">
        <f t="shared" si="136"/>
        <v>-0.10800443681683157</v>
      </c>
      <c r="N97" s="50">
        <f t="shared" si="137"/>
        <v>-0.11153798376442092</v>
      </c>
      <c r="O97" s="50">
        <f t="shared" si="138"/>
        <v>0.10676965485012976</v>
      </c>
      <c r="P97" s="50">
        <f t="shared" si="131"/>
        <v>-4.1373479561851535E-2</v>
      </c>
    </row>
    <row r="98" spans="1:16" s="41" customFormat="1" x14ac:dyDescent="0.3">
      <c r="A98" s="44" t="s">
        <v>3</v>
      </c>
      <c r="B98" s="111">
        <v>3460408191.7063198</v>
      </c>
      <c r="C98" s="112">
        <v>777334769.00397301</v>
      </c>
      <c r="D98" s="112">
        <v>2350304417.8927999</v>
      </c>
      <c r="E98" s="112">
        <v>-938597307.18492997</v>
      </c>
      <c r="F98" s="112">
        <v>-1384206386.0639701</v>
      </c>
      <c r="H98" s="48">
        <f t="shared" si="132"/>
        <v>7.2492514668123467E-2</v>
      </c>
      <c r="I98" s="48">
        <f t="shared" si="133"/>
        <v>5.637685449623691E-2</v>
      </c>
      <c r="J98" s="48">
        <f t="shared" si="134"/>
        <v>-0.1143298319210988</v>
      </c>
      <c r="K98" s="48">
        <f t="shared" si="135"/>
        <v>5.5562911932324028E-3</v>
      </c>
      <c r="L98" s="48">
        <f t="shared" si="136"/>
        <v>-9.5336961410134161E-2</v>
      </c>
      <c r="N98" s="48">
        <f t="shared" si="137"/>
        <v>-0.1143298319210988</v>
      </c>
      <c r="O98" s="48">
        <f t="shared" si="138"/>
        <v>7.2492514668123467E-2</v>
      </c>
      <c r="P98" s="48">
        <f t="shared" si="131"/>
        <v>5.5562911932324028E-3</v>
      </c>
    </row>
    <row r="99" spans="1:16" s="41" customFormat="1" x14ac:dyDescent="0.3">
      <c r="A99" s="54" t="s">
        <v>67</v>
      </c>
      <c r="B99" s="101">
        <v>3210519144.5862398</v>
      </c>
      <c r="C99" s="102">
        <v>718270740.56755805</v>
      </c>
      <c r="D99" s="102">
        <v>2660834798.2519598</v>
      </c>
      <c r="E99" s="102">
        <v>-910581472.657408</v>
      </c>
      <c r="F99" s="102">
        <v>-1550932285.7323599</v>
      </c>
      <c r="H99" s="48">
        <f t="shared" ref="H99" si="139">(B99-$B$95)/$B$95</f>
        <v>-4.9561901338621983E-3</v>
      </c>
      <c r="I99" s="48">
        <f t="shared" ref="I99" si="140">(C99-$C$95)/$C$95</f>
        <v>-2.3889557172809925E-2</v>
      </c>
      <c r="J99" s="48">
        <f t="shared" ref="J99" si="141">(D99-$D$95)/$D$95</f>
        <v>2.6879858868948886E-3</v>
      </c>
      <c r="K99" s="48">
        <f t="shared" ref="K99" si="142">(E99-$E$95)/$E$95</f>
        <v>-2.4458176615833792E-2</v>
      </c>
      <c r="L99" s="48">
        <f t="shared" ref="L99" si="143">(F99-$F$95)/$F$95</f>
        <v>1.3628551626202948E-2</v>
      </c>
      <c r="N99" s="48">
        <f t="shared" ref="N99" si="144">MIN(H99:L99,0)</f>
        <v>-2.4458176615833792E-2</v>
      </c>
      <c r="O99" s="48">
        <f t="shared" ref="O99" si="145">MAX(H99:L99,0)</f>
        <v>1.3628551626202948E-2</v>
      </c>
      <c r="P99" s="48">
        <f t="shared" ref="P99" si="146">MEDIAN(H99:L99)</f>
        <v>-4.9561901338621983E-3</v>
      </c>
    </row>
    <row r="100" spans="1:16" s="41" customFormat="1" x14ac:dyDescent="0.3"/>
    <row r="104" spans="1:16" s="58" customFormat="1" x14ac:dyDescent="0.3">
      <c r="A104" s="58" t="s">
        <v>55</v>
      </c>
    </row>
    <row r="105" spans="1:16" s="58" customFormat="1" x14ac:dyDescent="0.3">
      <c r="A105" s="59" t="s">
        <v>0</v>
      </c>
      <c r="B105" s="60" t="s">
        <v>11</v>
      </c>
      <c r="C105" s="60" t="s">
        <v>12</v>
      </c>
      <c r="D105" s="60" t="s">
        <v>13</v>
      </c>
      <c r="E105" s="60" t="s">
        <v>15</v>
      </c>
      <c r="F105" s="60" t="s">
        <v>14</v>
      </c>
      <c r="H105" s="60" t="s">
        <v>21</v>
      </c>
      <c r="I105" s="60" t="s">
        <v>22</v>
      </c>
      <c r="J105" s="60" t="s">
        <v>23</v>
      </c>
      <c r="K105" s="60" t="s">
        <v>24</v>
      </c>
      <c r="L105" s="60" t="s">
        <v>25</v>
      </c>
      <c r="N105" s="60" t="s">
        <v>28</v>
      </c>
      <c r="O105" s="60" t="s">
        <v>29</v>
      </c>
      <c r="P105" s="60" t="s">
        <v>30</v>
      </c>
    </row>
    <row r="106" spans="1:16" s="58" customFormat="1" x14ac:dyDescent="0.3">
      <c r="A106" s="61" t="s">
        <v>68</v>
      </c>
      <c r="B106" s="114">
        <v>3488493663.5061598</v>
      </c>
      <c r="C106" s="115">
        <v>907915724.16829801</v>
      </c>
      <c r="D106" s="115">
        <v>2286480538.7803202</v>
      </c>
      <c r="E106" s="115">
        <v>-993679298.786026</v>
      </c>
      <c r="F106" s="115">
        <v>-1355363043.4879601</v>
      </c>
      <c r="H106" s="65">
        <f>(B106-$B$106)/$B$106</f>
        <v>0</v>
      </c>
      <c r="I106" s="65">
        <f>(C106-$C$106)/$C$106</f>
        <v>0</v>
      </c>
      <c r="J106" s="65">
        <f>(D106-$D$106)/$D$106</f>
        <v>0</v>
      </c>
      <c r="K106" s="65">
        <f>(E106-$E$106)/$E$106</f>
        <v>0</v>
      </c>
      <c r="L106" s="65">
        <f>(F106-$F$106)/$F$106</f>
        <v>0</v>
      </c>
      <c r="N106" s="65">
        <f>MIN(H106:L106,0)</f>
        <v>0</v>
      </c>
      <c r="O106" s="65">
        <f>MAX(H106:L106,0)</f>
        <v>0</v>
      </c>
      <c r="P106" s="65">
        <f t="shared" ref="P106:P110" si="147">MEDIAN(H106:L106)</f>
        <v>0</v>
      </c>
    </row>
    <row r="107" spans="1:16" s="58" customFormat="1" x14ac:dyDescent="0.3">
      <c r="A107" s="117" t="s">
        <v>1</v>
      </c>
      <c r="B107" s="118">
        <v>3493053212.8840799</v>
      </c>
      <c r="C107" s="119">
        <v>858754114.26994205</v>
      </c>
      <c r="D107" s="119">
        <v>2263834081.9047599</v>
      </c>
      <c r="E107" s="119">
        <v>-944373678.30448306</v>
      </c>
      <c r="F107" s="119">
        <v>-1408566450.2734699</v>
      </c>
      <c r="H107" s="67">
        <f t="shared" ref="H107:H110" si="148">(B107-$B$106)/$B$106</f>
        <v>1.3070252715716591E-3</v>
      </c>
      <c r="I107" s="67">
        <f t="shared" ref="I107:I110" si="149">(C107-$C$106)/$C$106</f>
        <v>-5.4147767892654096E-2</v>
      </c>
      <c r="J107" s="67">
        <f t="shared" ref="J107:J110" si="150">(D107-$D$106)/$D$106</f>
        <v>-9.9045045393828749E-3</v>
      </c>
      <c r="K107" s="67">
        <f t="shared" ref="K107:K110" si="151">(E107-$E$106)/$E$106</f>
        <v>-4.9619248928481678E-2</v>
      </c>
      <c r="L107" s="67">
        <f t="shared" ref="L107:L110" si="152">(F107-$F$106)/$F$106</f>
        <v>3.92539895794956E-2</v>
      </c>
      <c r="N107" s="67">
        <f t="shared" ref="N107:N110" si="153">MIN(H107:L107,0)</f>
        <v>-5.4147767892654096E-2</v>
      </c>
      <c r="O107" s="67">
        <f t="shared" ref="O107:O110" si="154">MAX(H107:L107,0)</f>
        <v>3.92539895794956E-2</v>
      </c>
      <c r="P107" s="67">
        <f t="shared" si="147"/>
        <v>-9.9045045393828749E-3</v>
      </c>
    </row>
    <row r="108" spans="1:16" s="58" customFormat="1" x14ac:dyDescent="0.3">
      <c r="A108" s="66" t="s">
        <v>2</v>
      </c>
      <c r="B108" s="121">
        <v>3422408040.125</v>
      </c>
      <c r="C108" s="122">
        <v>915064000.08118296</v>
      </c>
      <c r="D108" s="122">
        <v>2217809990.7726402</v>
      </c>
      <c r="E108" s="122">
        <v>-925821390.74118495</v>
      </c>
      <c r="F108" s="122">
        <v>-1314040538.6904299</v>
      </c>
      <c r="H108" s="67">
        <f t="shared" si="148"/>
        <v>-1.8943885170982222E-2</v>
      </c>
      <c r="I108" s="67">
        <f t="shared" si="149"/>
        <v>7.8732813218244171E-3</v>
      </c>
      <c r="J108" s="67">
        <f t="shared" si="150"/>
        <v>-3.0033296519685643E-2</v>
      </c>
      <c r="K108" s="67">
        <f t="shared" si="151"/>
        <v>-6.8289545860261744E-2</v>
      </c>
      <c r="L108" s="67">
        <f t="shared" si="152"/>
        <v>-3.0488144852458675E-2</v>
      </c>
      <c r="N108" s="67">
        <f t="shared" si="153"/>
        <v>-6.8289545860261744E-2</v>
      </c>
      <c r="O108" s="67">
        <f t="shared" si="154"/>
        <v>7.8732813218244171E-3</v>
      </c>
      <c r="P108" s="67">
        <f t="shared" si="147"/>
        <v>-3.0033296519685643E-2</v>
      </c>
    </row>
    <row r="109" spans="1:16" s="58" customFormat="1" x14ac:dyDescent="0.3">
      <c r="A109" s="61" t="s">
        <v>3</v>
      </c>
      <c r="B109" s="124">
        <v>3570563518.4647698</v>
      </c>
      <c r="C109" s="125">
        <v>897703796.46913695</v>
      </c>
      <c r="D109" s="125">
        <v>2204867258.1897998</v>
      </c>
      <c r="E109" s="125">
        <v>-968904853.18394196</v>
      </c>
      <c r="F109" s="125">
        <v>-1346970307.2785699</v>
      </c>
      <c r="H109" s="65">
        <f t="shared" si="148"/>
        <v>2.3525871873341628E-2</v>
      </c>
      <c r="I109" s="65">
        <f t="shared" si="149"/>
        <v>-1.1247660358031307E-2</v>
      </c>
      <c r="J109" s="65">
        <f t="shared" si="150"/>
        <v>-3.5693844406852221E-2</v>
      </c>
      <c r="K109" s="65">
        <f t="shared" si="151"/>
        <v>-2.4932033536726468E-2</v>
      </c>
      <c r="L109" s="65">
        <f t="shared" si="152"/>
        <v>-6.192242181690206E-3</v>
      </c>
      <c r="N109" s="65">
        <f t="shared" si="153"/>
        <v>-3.5693844406852221E-2</v>
      </c>
      <c r="O109" s="65">
        <f t="shared" si="154"/>
        <v>2.3525871873341628E-2</v>
      </c>
      <c r="P109" s="65">
        <f t="shared" si="147"/>
        <v>-1.1247660358031307E-2</v>
      </c>
    </row>
    <row r="110" spans="1:16" s="58" customFormat="1" x14ac:dyDescent="0.3">
      <c r="A110" s="71" t="s">
        <v>67</v>
      </c>
      <c r="B110" s="124">
        <v>3477550824.57618</v>
      </c>
      <c r="C110" s="125">
        <v>870686818.78191197</v>
      </c>
      <c r="D110" s="125">
        <v>2297507728.5556202</v>
      </c>
      <c r="E110" s="125">
        <v>-961030894.90008402</v>
      </c>
      <c r="F110" s="125">
        <v>-1359568243.0118699</v>
      </c>
      <c r="H110" s="65">
        <f t="shared" si="148"/>
        <v>-3.1368378404854395E-3</v>
      </c>
      <c r="I110" s="65">
        <f t="shared" si="149"/>
        <v>-4.1004802973855108E-2</v>
      </c>
      <c r="J110" s="65">
        <f t="shared" si="150"/>
        <v>4.8227787590014969E-3</v>
      </c>
      <c r="K110" s="65">
        <f t="shared" si="151"/>
        <v>-3.2856077333832362E-2</v>
      </c>
      <c r="L110" s="65">
        <f t="shared" si="152"/>
        <v>3.1026369976031908E-3</v>
      </c>
      <c r="N110" s="65">
        <f t="shared" si="153"/>
        <v>-4.1004802973855108E-2</v>
      </c>
      <c r="O110" s="65">
        <f t="shared" si="154"/>
        <v>4.8227787590014969E-3</v>
      </c>
      <c r="P110" s="65">
        <f t="shared" si="147"/>
        <v>-3.1368378404854395E-3</v>
      </c>
    </row>
    <row r="111" spans="1:16" s="58" customFormat="1" x14ac:dyDescent="0.3"/>
    <row r="112" spans="1:16" s="58" customFormat="1" x14ac:dyDescent="0.3"/>
    <row r="113" spans="1:16" s="58" customFormat="1" x14ac:dyDescent="0.3"/>
    <row r="114" spans="1:16" s="58" customFormat="1" x14ac:dyDescent="0.3"/>
    <row r="115" spans="1:16" s="58" customFormat="1" x14ac:dyDescent="0.3">
      <c r="A115" s="58" t="s">
        <v>61</v>
      </c>
    </row>
    <row r="116" spans="1:16" s="58" customFormat="1" x14ac:dyDescent="0.3">
      <c r="A116" s="59" t="s">
        <v>0</v>
      </c>
      <c r="B116" s="60" t="s">
        <v>11</v>
      </c>
      <c r="C116" s="60" t="s">
        <v>12</v>
      </c>
      <c r="D116" s="60" t="s">
        <v>13</v>
      </c>
      <c r="E116" s="60" t="s">
        <v>15</v>
      </c>
      <c r="F116" s="60" t="s">
        <v>14</v>
      </c>
      <c r="H116" s="60" t="s">
        <v>21</v>
      </c>
      <c r="I116" s="60" t="s">
        <v>22</v>
      </c>
      <c r="J116" s="60" t="s">
        <v>23</v>
      </c>
      <c r="K116" s="60" t="s">
        <v>24</v>
      </c>
      <c r="L116" s="60" t="s">
        <v>25</v>
      </c>
      <c r="N116" s="60" t="s">
        <v>28</v>
      </c>
      <c r="O116" s="60" t="s">
        <v>29</v>
      </c>
      <c r="P116" s="60" t="s">
        <v>30</v>
      </c>
    </row>
    <row r="117" spans="1:16" s="58" customFormat="1" x14ac:dyDescent="0.3">
      <c r="A117" s="61" t="s">
        <v>68</v>
      </c>
      <c r="B117" s="114">
        <v>3470834270.06881</v>
      </c>
      <c r="C117" s="115">
        <v>895329295.76380599</v>
      </c>
      <c r="D117" s="115">
        <v>2287589877.98034</v>
      </c>
      <c r="E117" s="115">
        <v>-988072142.92731094</v>
      </c>
      <c r="F117" s="115">
        <v>-1357085770.01705</v>
      </c>
      <c r="H117" s="65">
        <f>(B117-$B$117)/$B$117</f>
        <v>0</v>
      </c>
      <c r="I117" s="65">
        <f>(C117-$C$117)/$C$117</f>
        <v>0</v>
      </c>
      <c r="J117" s="65">
        <f>(D117-$D$117)/$D$117</f>
        <v>0</v>
      </c>
      <c r="K117" s="65">
        <f>(E117-$E$117)/$E$117</f>
        <v>0</v>
      </c>
      <c r="L117" s="65">
        <f>(F117-$F$117)/$F$117</f>
        <v>0</v>
      </c>
      <c r="N117" s="65">
        <f>MIN(H117:L117,0)</f>
        <v>0</v>
      </c>
      <c r="O117" s="65">
        <f>MAX(H117:L117,0)</f>
        <v>0</v>
      </c>
      <c r="P117" s="65">
        <f t="shared" ref="P117:P121" si="155">MEDIAN(H117:L117)</f>
        <v>0</v>
      </c>
    </row>
    <row r="118" spans="1:16" s="58" customFormat="1" x14ac:dyDescent="0.3">
      <c r="A118" s="117" t="s">
        <v>1</v>
      </c>
      <c r="B118" s="118">
        <v>3475403954.1746302</v>
      </c>
      <c r="C118" s="119">
        <v>846652074.90301299</v>
      </c>
      <c r="D118" s="119">
        <v>2266183269.1244502</v>
      </c>
      <c r="E118" s="119">
        <v>-937044172.85056198</v>
      </c>
      <c r="F118" s="119">
        <v>-1409639557.48279</v>
      </c>
      <c r="H118" s="67">
        <f t="shared" ref="H118:H121" si="156">(B118-$B$117)/$B$117</f>
        <v>1.3165953054075337E-3</v>
      </c>
      <c r="I118" s="67">
        <f t="shared" ref="I118:I121" si="157">(C118-$C$117)/$C$117</f>
        <v>-5.4367952764537236E-2</v>
      </c>
      <c r="J118" s="67">
        <f t="shared" ref="J118:J121" si="158">(D118-$D$117)/$D$117</f>
        <v>-9.3577127010149187E-3</v>
      </c>
      <c r="K118" s="67">
        <f t="shared" ref="K118:K121" si="159">(E118-$E$117)/$E$117</f>
        <v>-5.164397199335162E-2</v>
      </c>
      <c r="L118" s="67">
        <f t="shared" ref="L118:L121" si="160">(F118-$F$117)/$F$117</f>
        <v>3.8725472351743617E-2</v>
      </c>
      <c r="N118" s="67">
        <f t="shared" ref="N118:N121" si="161">MIN(H118:L118,0)</f>
        <v>-5.4367952764537236E-2</v>
      </c>
      <c r="O118" s="67">
        <f t="shared" ref="O118:O121" si="162">MAX(H118:L118,0)</f>
        <v>3.8725472351743617E-2</v>
      </c>
      <c r="P118" s="67">
        <f t="shared" si="155"/>
        <v>-9.3577127010149187E-3</v>
      </c>
    </row>
    <row r="119" spans="1:16" s="58" customFormat="1" x14ac:dyDescent="0.3">
      <c r="A119" s="66" t="s">
        <v>2</v>
      </c>
      <c r="B119" s="121">
        <v>3406244799.7926002</v>
      </c>
      <c r="C119" s="122">
        <v>905042738.47211206</v>
      </c>
      <c r="D119" s="122">
        <v>2232353530.02143</v>
      </c>
      <c r="E119" s="122">
        <v>-924339164.71296203</v>
      </c>
      <c r="F119" s="122">
        <v>-1314043965.8645599</v>
      </c>
      <c r="H119" s="67">
        <f t="shared" si="156"/>
        <v>-1.8609206101600849E-2</v>
      </c>
      <c r="I119" s="67">
        <f t="shared" si="157"/>
        <v>1.0849016953052485E-2</v>
      </c>
      <c r="J119" s="67">
        <f t="shared" si="158"/>
        <v>-2.4146088637040517E-2</v>
      </c>
      <c r="K119" s="67">
        <f t="shared" si="159"/>
        <v>-6.4502353062530909E-2</v>
      </c>
      <c r="L119" s="67">
        <f t="shared" si="160"/>
        <v>-3.1716347708774052E-2</v>
      </c>
      <c r="N119" s="67">
        <f t="shared" si="161"/>
        <v>-6.4502353062530909E-2</v>
      </c>
      <c r="O119" s="67">
        <f t="shared" si="162"/>
        <v>1.0849016953052485E-2</v>
      </c>
      <c r="P119" s="67">
        <f t="shared" si="155"/>
        <v>-2.4146088637040517E-2</v>
      </c>
    </row>
    <row r="120" spans="1:16" s="58" customFormat="1" x14ac:dyDescent="0.3">
      <c r="A120" s="61" t="s">
        <v>3</v>
      </c>
      <c r="B120" s="124">
        <v>3534238699.1997199</v>
      </c>
      <c r="C120" s="125">
        <v>892816422.66049397</v>
      </c>
      <c r="D120" s="125">
        <v>2239235590.74264</v>
      </c>
      <c r="E120" s="125">
        <v>-964610896.52281904</v>
      </c>
      <c r="F120" s="125">
        <v>-1350925899.87271</v>
      </c>
      <c r="H120" s="65">
        <f t="shared" si="156"/>
        <v>1.8267777772533321E-2</v>
      </c>
      <c r="I120" s="65">
        <f t="shared" si="157"/>
        <v>-2.8066468004582404E-3</v>
      </c>
      <c r="J120" s="65">
        <f t="shared" si="158"/>
        <v>-2.113765570618404E-2</v>
      </c>
      <c r="K120" s="65">
        <f t="shared" si="159"/>
        <v>-2.3744467013293649E-2</v>
      </c>
      <c r="L120" s="65">
        <f t="shared" si="160"/>
        <v>-4.5390426164903692E-3</v>
      </c>
      <c r="N120" s="65">
        <f t="shared" si="161"/>
        <v>-2.3744467013293649E-2</v>
      </c>
      <c r="O120" s="65">
        <f t="shared" si="162"/>
        <v>1.8267777772533321E-2</v>
      </c>
      <c r="P120" s="65">
        <f t="shared" si="155"/>
        <v>-4.5390426164903692E-3</v>
      </c>
    </row>
    <row r="121" spans="1:16" s="58" customFormat="1" x14ac:dyDescent="0.3">
      <c r="A121" s="71" t="s">
        <v>67</v>
      </c>
      <c r="B121" s="124">
        <v>3457765891.4855399</v>
      </c>
      <c r="C121" s="125">
        <v>864378856.79438996</v>
      </c>
      <c r="D121" s="125">
        <v>2299246167.2194901</v>
      </c>
      <c r="E121" s="125">
        <v>-951570831.60117102</v>
      </c>
      <c r="F121" s="125">
        <v>-1361831721.7992401</v>
      </c>
      <c r="H121" s="65">
        <f t="shared" si="156"/>
        <v>-3.7651980954455052E-3</v>
      </c>
      <c r="I121" s="65">
        <f t="shared" si="157"/>
        <v>-3.4568777226274251E-2</v>
      </c>
      <c r="J121" s="65">
        <f t="shared" si="158"/>
        <v>5.0954453642892989E-3</v>
      </c>
      <c r="K121" s="65">
        <f t="shared" si="159"/>
        <v>-3.6941949621208177E-2</v>
      </c>
      <c r="L121" s="65">
        <f t="shared" si="160"/>
        <v>3.4971642080739362E-3</v>
      </c>
      <c r="N121" s="65">
        <f t="shared" si="161"/>
        <v>-3.6941949621208177E-2</v>
      </c>
      <c r="O121" s="65">
        <f t="shared" si="162"/>
        <v>5.0954453642892989E-3</v>
      </c>
      <c r="P121" s="65">
        <f t="shared" si="155"/>
        <v>-3.7651980954455052E-3</v>
      </c>
    </row>
    <row r="122" spans="1:16" s="58" customFormat="1" x14ac:dyDescent="0.3"/>
    <row r="123" spans="1:16" s="58" customFormat="1" x14ac:dyDescent="0.3"/>
    <row r="124" spans="1:16" s="58" customFormat="1" x14ac:dyDescent="0.3"/>
    <row r="125" spans="1:16" s="58" customFormat="1" x14ac:dyDescent="0.3"/>
    <row r="126" spans="1:16" s="58" customFormat="1" x14ac:dyDescent="0.3">
      <c r="A126" s="58" t="s">
        <v>62</v>
      </c>
    </row>
    <row r="127" spans="1:16" s="58" customFormat="1" x14ac:dyDescent="0.3">
      <c r="A127" s="59" t="s">
        <v>0</v>
      </c>
      <c r="B127" s="60" t="s">
        <v>11</v>
      </c>
      <c r="C127" s="60" t="s">
        <v>12</v>
      </c>
      <c r="D127" s="60" t="s">
        <v>13</v>
      </c>
      <c r="E127" s="60" t="s">
        <v>15</v>
      </c>
      <c r="F127" s="60" t="s">
        <v>14</v>
      </c>
      <c r="H127" s="60" t="s">
        <v>21</v>
      </c>
      <c r="I127" s="60" t="s">
        <v>22</v>
      </c>
      <c r="J127" s="60" t="s">
        <v>23</v>
      </c>
      <c r="K127" s="60" t="s">
        <v>24</v>
      </c>
      <c r="L127" s="60" t="s">
        <v>25</v>
      </c>
      <c r="N127" s="60" t="s">
        <v>28</v>
      </c>
      <c r="O127" s="60" t="s">
        <v>29</v>
      </c>
      <c r="P127" s="60" t="s">
        <v>30</v>
      </c>
    </row>
    <row r="128" spans="1:16" s="58" customFormat="1" x14ac:dyDescent="0.3">
      <c r="A128" s="61" t="s">
        <v>68</v>
      </c>
      <c r="B128" s="114">
        <v>3416823421.3117399</v>
      </c>
      <c r="C128" s="115">
        <v>857956156.30733097</v>
      </c>
      <c r="D128" s="115">
        <v>2304332130.3917799</v>
      </c>
      <c r="E128" s="115">
        <v>-965824263.501055</v>
      </c>
      <c r="F128" s="115">
        <v>-1381302233.3459699</v>
      </c>
      <c r="H128" s="65">
        <f>(B128-$B$128)/$B$128</f>
        <v>0</v>
      </c>
      <c r="I128" s="65">
        <f>(C128-$C$128)/$C$128</f>
        <v>0</v>
      </c>
      <c r="J128" s="65">
        <f>(D128-$D$128)/$D$128</f>
        <v>0</v>
      </c>
      <c r="K128" s="65">
        <f>(E128-$E$128)/$E$128</f>
        <v>0</v>
      </c>
      <c r="L128" s="65">
        <f>(F128-$F$128)/$F$128</f>
        <v>0</v>
      </c>
      <c r="N128" s="65">
        <f>MIN(H128:L128,0)</f>
        <v>0</v>
      </c>
      <c r="O128" s="65">
        <f>MAX(H128:L128,0)</f>
        <v>0</v>
      </c>
      <c r="P128" s="65">
        <f t="shared" ref="P128:P132" si="163">MEDIAN(H128:L128)</f>
        <v>0</v>
      </c>
    </row>
    <row r="129" spans="1:16" s="58" customFormat="1" x14ac:dyDescent="0.3">
      <c r="A129" s="117" t="s">
        <v>1</v>
      </c>
      <c r="B129" s="118">
        <v>3421309773.1304402</v>
      </c>
      <c r="C129" s="119">
        <v>807811554.10041106</v>
      </c>
      <c r="D129" s="119">
        <v>2362150110.01998</v>
      </c>
      <c r="E129" s="119">
        <v>-925461934.66806495</v>
      </c>
      <c r="F129" s="119">
        <v>-1443953578.37359</v>
      </c>
      <c r="H129" s="67">
        <f t="shared" ref="H129:H132" si="164">(B129-$B$128)/$B$128</f>
        <v>1.3130183405784472E-3</v>
      </c>
      <c r="I129" s="67">
        <f t="shared" ref="I129:I132" si="165">(C129-$C$128)/$C$128</f>
        <v>-5.8446578928629388E-2</v>
      </c>
      <c r="J129" s="67">
        <f t="shared" ref="J129:J132" si="166">(D129-$D$128)/$D$128</f>
        <v>2.5090992251351332E-2</v>
      </c>
      <c r="K129" s="67">
        <f t="shared" ref="K129:K132" si="167">(E129-$E$128)/$E$128</f>
        <v>-4.1790551716602183E-2</v>
      </c>
      <c r="L129" s="67">
        <f t="shared" ref="L129:L132" si="168">(F129-$F$128)/$F$128</f>
        <v>4.5356724629234721E-2</v>
      </c>
      <c r="N129" s="67">
        <f t="shared" ref="N129:N132" si="169">MIN(H129:L129,0)</f>
        <v>-5.8446578928629388E-2</v>
      </c>
      <c r="O129" s="67">
        <f t="shared" ref="O129:O132" si="170">MAX(H129:L129,0)</f>
        <v>4.5356724629234721E-2</v>
      </c>
      <c r="P129" s="67">
        <f t="shared" si="163"/>
        <v>1.3130183405784472E-3</v>
      </c>
    </row>
    <row r="130" spans="1:16" s="58" customFormat="1" x14ac:dyDescent="0.3">
      <c r="A130" s="66" t="s">
        <v>2</v>
      </c>
      <c r="B130" s="121">
        <v>3349335953.9850001</v>
      </c>
      <c r="C130" s="122">
        <v>885144506.30910695</v>
      </c>
      <c r="D130" s="122">
        <v>2291023112.59758</v>
      </c>
      <c r="E130" s="122">
        <v>-912650664.67102802</v>
      </c>
      <c r="F130" s="122">
        <v>-1323458170.9654901</v>
      </c>
      <c r="H130" s="67">
        <f t="shared" si="164"/>
        <v>-1.9751523273283736E-2</v>
      </c>
      <c r="I130" s="67">
        <f t="shared" si="165"/>
        <v>3.168967295344724E-2</v>
      </c>
      <c r="J130" s="67">
        <f t="shared" si="166"/>
        <v>-5.7756508355143923E-3</v>
      </c>
      <c r="K130" s="67">
        <f t="shared" si="167"/>
        <v>-5.5055149098528419E-2</v>
      </c>
      <c r="L130" s="67">
        <f t="shared" si="168"/>
        <v>-4.1876470611621613E-2</v>
      </c>
      <c r="N130" s="67">
        <f t="shared" si="169"/>
        <v>-5.5055149098528419E-2</v>
      </c>
      <c r="O130" s="67">
        <f t="shared" si="170"/>
        <v>3.168967295344724E-2</v>
      </c>
      <c r="P130" s="67">
        <f t="shared" si="163"/>
        <v>-1.9751523273283736E-2</v>
      </c>
    </row>
    <row r="131" spans="1:16" s="58" customFormat="1" x14ac:dyDescent="0.3">
      <c r="A131" s="61" t="s">
        <v>3</v>
      </c>
      <c r="B131" s="124">
        <v>3461792347.8161802</v>
      </c>
      <c r="C131" s="125">
        <v>857237103.572173</v>
      </c>
      <c r="D131" s="125">
        <v>2248488071.9039402</v>
      </c>
      <c r="E131" s="125">
        <v>-935569883.83977103</v>
      </c>
      <c r="F131" s="125">
        <v>-1370581517.1299</v>
      </c>
      <c r="H131" s="65">
        <f t="shared" si="164"/>
        <v>1.3161033205273585E-2</v>
      </c>
      <c r="I131" s="65">
        <f t="shared" si="165"/>
        <v>-8.3809962766954332E-4</v>
      </c>
      <c r="J131" s="65">
        <f t="shared" si="166"/>
        <v>-2.4234379129342416E-2</v>
      </c>
      <c r="K131" s="65">
        <f t="shared" si="167"/>
        <v>-3.1324932293183089E-2</v>
      </c>
      <c r="L131" s="65">
        <f t="shared" si="168"/>
        <v>-7.7613109986080482E-3</v>
      </c>
      <c r="N131" s="65">
        <f t="shared" si="169"/>
        <v>-3.1324932293183089E-2</v>
      </c>
      <c r="O131" s="65">
        <f t="shared" si="170"/>
        <v>1.3161033205273585E-2</v>
      </c>
      <c r="P131" s="65">
        <f t="shared" si="163"/>
        <v>-7.7613109986080482E-3</v>
      </c>
    </row>
    <row r="132" spans="1:16" s="58" customFormat="1" x14ac:dyDescent="0.3">
      <c r="A132" s="71" t="s">
        <v>67</v>
      </c>
      <c r="B132" s="124">
        <v>3402303622.7810702</v>
      </c>
      <c r="C132" s="125">
        <v>837191036.96202195</v>
      </c>
      <c r="D132" s="125">
        <v>2351633239.65697</v>
      </c>
      <c r="E132" s="125">
        <v>-933407961.61927295</v>
      </c>
      <c r="F132" s="125">
        <v>-1386320080.4219799</v>
      </c>
      <c r="H132" s="65">
        <f t="shared" si="164"/>
        <v>-4.2495021662826956E-3</v>
      </c>
      <c r="I132" s="65">
        <f t="shared" si="165"/>
        <v>-2.4203007569387595E-2</v>
      </c>
      <c r="J132" s="65">
        <f t="shared" si="166"/>
        <v>2.0527036290184455E-2</v>
      </c>
      <c r="K132" s="65">
        <f t="shared" si="167"/>
        <v>-3.35633542320369E-2</v>
      </c>
      <c r="L132" s="65">
        <f t="shared" si="168"/>
        <v>3.6326930883584449E-3</v>
      </c>
      <c r="N132" s="65">
        <f t="shared" si="169"/>
        <v>-3.35633542320369E-2</v>
      </c>
      <c r="O132" s="65">
        <f t="shared" si="170"/>
        <v>2.0527036290184455E-2</v>
      </c>
      <c r="P132" s="65">
        <f t="shared" si="163"/>
        <v>-4.2495021662826956E-3</v>
      </c>
    </row>
    <row r="133" spans="1:16" s="58" customFormat="1" x14ac:dyDescent="0.3"/>
    <row r="134" spans="1:16" s="58" customFormat="1" x14ac:dyDescent="0.3"/>
    <row r="135" spans="1:16" s="58" customFormat="1" x14ac:dyDescent="0.3"/>
    <row r="136" spans="1:16" s="58" customFormat="1" x14ac:dyDescent="0.3"/>
    <row r="137" spans="1:16" s="58" customFormat="1" x14ac:dyDescent="0.3">
      <c r="A137" s="58" t="s">
        <v>63</v>
      </c>
    </row>
    <row r="138" spans="1:16" s="58" customFormat="1" x14ac:dyDescent="0.3">
      <c r="A138" s="59" t="s">
        <v>0</v>
      </c>
      <c r="B138" s="60" t="s">
        <v>11</v>
      </c>
      <c r="C138" s="60" t="s">
        <v>12</v>
      </c>
      <c r="D138" s="60" t="s">
        <v>13</v>
      </c>
      <c r="E138" s="60" t="s">
        <v>15</v>
      </c>
      <c r="F138" s="60" t="s">
        <v>14</v>
      </c>
      <c r="H138" s="60" t="s">
        <v>21</v>
      </c>
      <c r="I138" s="60" t="s">
        <v>22</v>
      </c>
      <c r="J138" s="60" t="s">
        <v>23</v>
      </c>
      <c r="K138" s="60" t="s">
        <v>24</v>
      </c>
      <c r="L138" s="60" t="s">
        <v>25</v>
      </c>
      <c r="N138" s="60" t="s">
        <v>28</v>
      </c>
      <c r="O138" s="60" t="s">
        <v>29</v>
      </c>
      <c r="P138" s="60" t="s">
        <v>30</v>
      </c>
    </row>
    <row r="139" spans="1:16" s="58" customFormat="1" x14ac:dyDescent="0.3">
      <c r="A139" s="61" t="s">
        <v>68</v>
      </c>
      <c r="B139" s="114">
        <v>3208948342.5619602</v>
      </c>
      <c r="C139" s="115">
        <v>669708905.78131199</v>
      </c>
      <c r="D139" s="115">
        <v>2763500128.9767399</v>
      </c>
      <c r="E139" s="115">
        <v>-968144333.53174496</v>
      </c>
      <c r="F139" s="115">
        <v>-1592651857.2723601</v>
      </c>
      <c r="H139" s="65">
        <f>(B139-$B$139)/$B$139</f>
        <v>0</v>
      </c>
      <c r="I139" s="65">
        <f>(C139-$C$139)/$C$139</f>
        <v>0</v>
      </c>
      <c r="J139" s="65">
        <f>(D139-$D$139)/$D$139</f>
        <v>0</v>
      </c>
      <c r="K139" s="65">
        <f>(E139-$E$139)/$E$139</f>
        <v>0</v>
      </c>
      <c r="L139" s="65">
        <f>(F139-$F$139)/$F$139</f>
        <v>0</v>
      </c>
      <c r="N139" s="65">
        <f>MIN(H139:L139,0)</f>
        <v>0</v>
      </c>
      <c r="O139" s="65">
        <f>MAX(H139:L139,0)</f>
        <v>0</v>
      </c>
      <c r="P139" s="65">
        <f t="shared" ref="P139:P143" si="171">MEDIAN(H139:L139)</f>
        <v>0</v>
      </c>
    </row>
    <row r="140" spans="1:16" s="58" customFormat="1" x14ac:dyDescent="0.3">
      <c r="A140" s="117" t="s">
        <v>1</v>
      </c>
      <c r="B140" s="118">
        <v>3216707802.8063898</v>
      </c>
      <c r="C140" s="119">
        <v>631801062.46051502</v>
      </c>
      <c r="D140" s="119">
        <v>2791651766.1423998</v>
      </c>
      <c r="E140" s="119">
        <v>-943591505.68533504</v>
      </c>
      <c r="F140" s="119">
        <v>-1601612236.80794</v>
      </c>
      <c r="H140" s="67">
        <f t="shared" ref="H140:H143" si="172">(B140-$B$139)/$B$139</f>
        <v>2.4180695405755862E-3</v>
      </c>
      <c r="I140" s="67">
        <f t="shared" ref="I140:I143" si="173">(C140-$C$139)/$C$139</f>
        <v>-5.6603463077099153E-2</v>
      </c>
      <c r="J140" s="67">
        <f t="shared" ref="J140:J143" si="174">(D140-$D$139)/$D$139</f>
        <v>1.0186949828760748E-2</v>
      </c>
      <c r="K140" s="67">
        <f t="shared" ref="K140:K143" si="175">(E140-$E$139)/$E$139</f>
        <v>-2.5360710171015884E-2</v>
      </c>
      <c r="L140" s="67">
        <f t="shared" ref="L140:L143" si="176">(F140-$F$139)/$F$139</f>
        <v>5.6260754631748764E-3</v>
      </c>
      <c r="N140" s="67">
        <f t="shared" ref="N140:N143" si="177">MIN(H140:L140,0)</f>
        <v>-5.6603463077099153E-2</v>
      </c>
      <c r="O140" s="67">
        <f t="shared" ref="O140:O143" si="178">MAX(H140:L140,0)</f>
        <v>1.0186949828760748E-2</v>
      </c>
      <c r="P140" s="67">
        <f t="shared" si="171"/>
        <v>2.4180695405755862E-3</v>
      </c>
    </row>
    <row r="141" spans="1:16" s="58" customFormat="1" x14ac:dyDescent="0.3">
      <c r="A141" s="66" t="s">
        <v>2</v>
      </c>
      <c r="B141" s="121">
        <v>3111288887.2934899</v>
      </c>
      <c r="C141" s="122">
        <v>741213983.22885299</v>
      </c>
      <c r="D141" s="122">
        <v>2676454210.0700598</v>
      </c>
      <c r="E141" s="122">
        <v>-890754771.59932101</v>
      </c>
      <c r="F141" s="122">
        <v>-1514216872.8133299</v>
      </c>
      <c r="H141" s="67">
        <f t="shared" si="172"/>
        <v>-3.0433476903682696E-2</v>
      </c>
      <c r="I141" s="67">
        <f t="shared" si="173"/>
        <v>0.1067703846107885</v>
      </c>
      <c r="J141" s="67">
        <f t="shared" si="174"/>
        <v>-3.1498431280664062E-2</v>
      </c>
      <c r="K141" s="67">
        <f t="shared" si="175"/>
        <v>-7.9935975713569973E-2</v>
      </c>
      <c r="L141" s="67">
        <f t="shared" si="176"/>
        <v>-4.9248041309769404E-2</v>
      </c>
      <c r="N141" s="67">
        <f t="shared" si="177"/>
        <v>-7.9935975713569973E-2</v>
      </c>
      <c r="O141" s="67">
        <f t="shared" si="178"/>
        <v>0.1067703846107885</v>
      </c>
      <c r="P141" s="67">
        <f t="shared" si="171"/>
        <v>-3.1498431280664062E-2</v>
      </c>
    </row>
    <row r="142" spans="1:16" s="58" customFormat="1" x14ac:dyDescent="0.3">
      <c r="A142" s="61" t="s">
        <v>3</v>
      </c>
      <c r="B142" s="124">
        <v>3264118694.3308401</v>
      </c>
      <c r="C142" s="125">
        <v>631394071.63620198</v>
      </c>
      <c r="D142" s="125">
        <v>2736238631.7333202</v>
      </c>
      <c r="E142" s="125">
        <v>-948597740.14739001</v>
      </c>
      <c r="F142" s="125">
        <v>-1650666982.4473901</v>
      </c>
      <c r="H142" s="65">
        <f t="shared" si="172"/>
        <v>1.7192658117030635E-2</v>
      </c>
      <c r="I142" s="65">
        <f t="shared" si="173"/>
        <v>-5.721117610107071E-2</v>
      </c>
      <c r="J142" s="65">
        <f t="shared" si="174"/>
        <v>-9.864843846963723E-3</v>
      </c>
      <c r="K142" s="65">
        <f t="shared" si="175"/>
        <v>-2.0189751370077121E-2</v>
      </c>
      <c r="L142" s="65">
        <f t="shared" si="176"/>
        <v>3.6426746316291017E-2</v>
      </c>
      <c r="N142" s="65">
        <f t="shared" si="177"/>
        <v>-5.721117610107071E-2</v>
      </c>
      <c r="O142" s="65">
        <f t="shared" si="178"/>
        <v>3.6426746316291017E-2</v>
      </c>
      <c r="P142" s="65">
        <f t="shared" si="171"/>
        <v>-9.864843846963723E-3</v>
      </c>
    </row>
    <row r="143" spans="1:16" s="58" customFormat="1" x14ac:dyDescent="0.3">
      <c r="A143" s="71" t="s">
        <v>67</v>
      </c>
      <c r="B143" s="124">
        <v>3196306358.0247698</v>
      </c>
      <c r="C143" s="125">
        <v>681512424.24772096</v>
      </c>
      <c r="D143" s="125">
        <v>2748969270.0817099</v>
      </c>
      <c r="E143" s="125">
        <v>-957106649.14287901</v>
      </c>
      <c r="F143" s="125">
        <v>-1612068201.49505</v>
      </c>
      <c r="H143" s="65">
        <f t="shared" si="172"/>
        <v>-3.9396036294860794E-3</v>
      </c>
      <c r="I143" s="65">
        <f t="shared" si="173"/>
        <v>1.7624849191214594E-2</v>
      </c>
      <c r="J143" s="65">
        <f t="shared" si="174"/>
        <v>-5.2581357759554229E-3</v>
      </c>
      <c r="K143" s="65">
        <f t="shared" si="175"/>
        <v>-1.1400866592485228E-2</v>
      </c>
      <c r="L143" s="65">
        <f t="shared" si="176"/>
        <v>1.2191204332592236E-2</v>
      </c>
      <c r="N143" s="65">
        <f t="shared" si="177"/>
        <v>-1.1400866592485228E-2</v>
      </c>
      <c r="O143" s="65">
        <f t="shared" si="178"/>
        <v>1.7624849191214594E-2</v>
      </c>
      <c r="P143" s="65">
        <f t="shared" si="171"/>
        <v>-3.9396036294860794E-3</v>
      </c>
    </row>
    <row r="148" spans="1:16" s="127" customFormat="1" x14ac:dyDescent="0.3">
      <c r="A148" s="127" t="s">
        <v>56</v>
      </c>
    </row>
    <row r="149" spans="1:16" s="127" customFormat="1" x14ac:dyDescent="0.3">
      <c r="A149" s="128" t="s">
        <v>0</v>
      </c>
      <c r="B149" s="129" t="s">
        <v>11</v>
      </c>
      <c r="C149" s="129" t="s">
        <v>12</v>
      </c>
      <c r="D149" s="129" t="s">
        <v>13</v>
      </c>
      <c r="E149" s="129" t="s">
        <v>15</v>
      </c>
      <c r="F149" s="129" t="s">
        <v>14</v>
      </c>
      <c r="H149" s="129" t="s">
        <v>21</v>
      </c>
      <c r="I149" s="129" t="s">
        <v>22</v>
      </c>
      <c r="J149" s="129" t="s">
        <v>23</v>
      </c>
      <c r="K149" s="129" t="s">
        <v>24</v>
      </c>
      <c r="L149" s="129" t="s">
        <v>25</v>
      </c>
      <c r="N149" s="129" t="s">
        <v>28</v>
      </c>
      <c r="O149" s="129" t="s">
        <v>29</v>
      </c>
      <c r="P149" s="129" t="s">
        <v>30</v>
      </c>
    </row>
    <row r="150" spans="1:16" s="127" customFormat="1" x14ac:dyDescent="0.3">
      <c r="A150" s="130" t="s">
        <v>68</v>
      </c>
      <c r="B150" s="131">
        <v>3195406906.90941</v>
      </c>
      <c r="C150" s="132">
        <v>676001711.79741395</v>
      </c>
      <c r="D150" s="132">
        <v>2753537157.4068298</v>
      </c>
      <c r="E150" s="132">
        <v>-913731380.15995395</v>
      </c>
      <c r="F150" s="132">
        <v>-1588552343.4465001</v>
      </c>
      <c r="H150" s="134">
        <f>(B150-$B$150)/$B$150</f>
        <v>0</v>
      </c>
      <c r="I150" s="134">
        <f>(C150-$C$150)/$C$150</f>
        <v>0</v>
      </c>
      <c r="J150" s="134">
        <f>(D150-$D$150)/$D$150</f>
        <v>0</v>
      </c>
      <c r="K150" s="134">
        <f>(E150-$E$150)/$E$150</f>
        <v>0</v>
      </c>
      <c r="L150" s="134">
        <f>(F150-$F$150)/$F$150</f>
        <v>0</v>
      </c>
      <c r="N150" s="134">
        <f>MIN(H150:L150,0)</f>
        <v>0</v>
      </c>
      <c r="O150" s="134">
        <f>MAX(H150:L150,0)</f>
        <v>0</v>
      </c>
      <c r="P150" s="134">
        <f t="shared" ref="P150:P154" si="179">MEDIAN(H150:L150)</f>
        <v>0</v>
      </c>
    </row>
    <row r="151" spans="1:16" s="127" customFormat="1" x14ac:dyDescent="0.3">
      <c r="A151" s="135" t="s">
        <v>1</v>
      </c>
      <c r="B151" s="136">
        <v>3199124224.3372202</v>
      </c>
      <c r="C151" s="137">
        <v>654737681.49097395</v>
      </c>
      <c r="D151" s="137">
        <v>2765337599.2870798</v>
      </c>
      <c r="E151" s="137">
        <v>-891576137.14879704</v>
      </c>
      <c r="F151" s="137">
        <v>-1676969768.3689101</v>
      </c>
      <c r="H151" s="139">
        <f t="shared" ref="H151:H154" si="180">(B151-$B$150)/$B$150</f>
        <v>1.1633314742395587E-3</v>
      </c>
      <c r="I151" s="139">
        <f t="shared" ref="I151:I154" si="181">(C151-$C$150)/$C$150</f>
        <v>-3.1455586480544979E-2</v>
      </c>
      <c r="J151" s="139">
        <f t="shared" ref="J151:J154" si="182">(D151-$D$150)/$D$150</f>
        <v>4.2855575231689107E-3</v>
      </c>
      <c r="K151" s="139">
        <f t="shared" ref="K151:K154" si="183">(E151-$E$150)/$E$150</f>
        <v>-2.4246998069912529E-2</v>
      </c>
      <c r="L151" s="139">
        <f t="shared" ref="L151:L154" si="184">(F151-$F$150)/$F$150</f>
        <v>5.5659119630002779E-2</v>
      </c>
      <c r="N151" s="139">
        <f t="shared" ref="N151:N154" si="185">MIN(H151:L151,0)</f>
        <v>-3.1455586480544979E-2</v>
      </c>
      <c r="O151" s="139">
        <f t="shared" ref="O151:O154" si="186">MAX(H151:L151,0)</f>
        <v>5.5659119630002779E-2</v>
      </c>
      <c r="P151" s="139">
        <f t="shared" si="179"/>
        <v>1.1633314742395587E-3</v>
      </c>
    </row>
    <row r="152" spans="1:16" s="127" customFormat="1" x14ac:dyDescent="0.3">
      <c r="A152" s="140" t="s">
        <v>2</v>
      </c>
      <c r="B152" s="141">
        <v>3282578409.7000699</v>
      </c>
      <c r="C152" s="142">
        <v>818255644.71480501</v>
      </c>
      <c r="D152" s="142">
        <v>2371087393.9320402</v>
      </c>
      <c r="E152" s="142">
        <v>-863716968.95453095</v>
      </c>
      <c r="F152" s="142">
        <v>-1371660954.80373</v>
      </c>
      <c r="H152" s="139">
        <f t="shared" si="180"/>
        <v>2.7280251101094343E-2</v>
      </c>
      <c r="I152" s="139">
        <f t="shared" si="181"/>
        <v>0.21043427913688792</v>
      </c>
      <c r="J152" s="139">
        <f t="shared" si="182"/>
        <v>-0.13889399038833578</v>
      </c>
      <c r="K152" s="139">
        <f t="shared" si="183"/>
        <v>-5.4736449126512092E-2</v>
      </c>
      <c r="L152" s="139">
        <f t="shared" si="184"/>
        <v>-0.13653398928750793</v>
      </c>
      <c r="N152" s="139">
        <f t="shared" si="185"/>
        <v>-0.13889399038833578</v>
      </c>
      <c r="O152" s="139">
        <f t="shared" si="186"/>
        <v>0.21043427913688792</v>
      </c>
      <c r="P152" s="139">
        <f t="shared" si="179"/>
        <v>-5.4736449126512092E-2</v>
      </c>
    </row>
    <row r="153" spans="1:16" s="127" customFormat="1" x14ac:dyDescent="0.3">
      <c r="A153" s="130" t="s">
        <v>3</v>
      </c>
      <c r="B153" s="144">
        <v>3414972528.7008901</v>
      </c>
      <c r="C153" s="145">
        <v>799468525.61728704</v>
      </c>
      <c r="D153" s="145">
        <v>2344949568.28297</v>
      </c>
      <c r="E153" s="145">
        <v>-919431906.78989995</v>
      </c>
      <c r="F153" s="145">
        <v>-1435048951.8959401</v>
      </c>
      <c r="H153" s="134">
        <f t="shared" si="180"/>
        <v>6.8712883269017977E-2</v>
      </c>
      <c r="I153" s="134">
        <f t="shared" si="181"/>
        <v>0.1826427532137285</v>
      </c>
      <c r="J153" s="134">
        <f t="shared" si="182"/>
        <v>-0.14838644469524834</v>
      </c>
      <c r="K153" s="134">
        <f t="shared" si="183"/>
        <v>6.2387335640679033E-3</v>
      </c>
      <c r="L153" s="134">
        <f t="shared" si="184"/>
        <v>-9.6630993737053236E-2</v>
      </c>
      <c r="N153" s="134">
        <f t="shared" si="185"/>
        <v>-0.14838644469524834</v>
      </c>
      <c r="O153" s="134">
        <f t="shared" si="186"/>
        <v>0.1826427532137285</v>
      </c>
      <c r="P153" s="134">
        <f t="shared" si="179"/>
        <v>6.2387335640679033E-3</v>
      </c>
    </row>
    <row r="154" spans="1:16" s="127" customFormat="1" x14ac:dyDescent="0.3">
      <c r="A154" s="147" t="s">
        <v>67</v>
      </c>
      <c r="B154" s="144">
        <v>3171651473.8545499</v>
      </c>
      <c r="C154" s="145">
        <v>693983528.26898897</v>
      </c>
      <c r="D154" s="145">
        <v>2745368339.8926702</v>
      </c>
      <c r="E154" s="145">
        <v>-901462113.03384197</v>
      </c>
      <c r="F154" s="145">
        <v>-1594715256.1275401</v>
      </c>
      <c r="H154" s="134">
        <f t="shared" si="180"/>
        <v>-7.434243508547809E-3</v>
      </c>
      <c r="I154" s="134">
        <f t="shared" si="181"/>
        <v>2.6600252865874193E-2</v>
      </c>
      <c r="J154" s="134">
        <f t="shared" si="182"/>
        <v>-2.9666632579066926E-3</v>
      </c>
      <c r="K154" s="134">
        <f t="shared" si="183"/>
        <v>-1.3427652144292318E-2</v>
      </c>
      <c r="L154" s="134">
        <f t="shared" si="184"/>
        <v>3.8795779732816878E-3</v>
      </c>
      <c r="N154" s="134">
        <f t="shared" si="185"/>
        <v>-1.3427652144292318E-2</v>
      </c>
      <c r="O154" s="134">
        <f t="shared" si="186"/>
        <v>2.6600252865874193E-2</v>
      </c>
      <c r="P154" s="134">
        <f t="shared" si="179"/>
        <v>-2.9666632579066926E-3</v>
      </c>
    </row>
    <row r="155" spans="1:16" s="127" customFormat="1" x14ac:dyDescent="0.3"/>
    <row r="156" spans="1:16" s="127" customFormat="1" x14ac:dyDescent="0.3"/>
    <row r="157" spans="1:16" s="127" customFormat="1" x14ac:dyDescent="0.3"/>
    <row r="158" spans="1:16" s="127" customFormat="1" x14ac:dyDescent="0.3"/>
    <row r="159" spans="1:16" s="127" customFormat="1" x14ac:dyDescent="0.3">
      <c r="A159" s="127" t="s">
        <v>64</v>
      </c>
    </row>
    <row r="160" spans="1:16" s="127" customFormat="1" x14ac:dyDescent="0.3">
      <c r="A160" s="128" t="s">
        <v>0</v>
      </c>
      <c r="B160" s="129" t="s">
        <v>11</v>
      </c>
      <c r="C160" s="129" t="s">
        <v>12</v>
      </c>
      <c r="D160" s="129" t="s">
        <v>13</v>
      </c>
      <c r="E160" s="129" t="s">
        <v>15</v>
      </c>
      <c r="F160" s="129" t="s">
        <v>14</v>
      </c>
      <c r="H160" s="129" t="s">
        <v>21</v>
      </c>
      <c r="I160" s="129" t="s">
        <v>22</v>
      </c>
      <c r="J160" s="129" t="s">
        <v>23</v>
      </c>
      <c r="K160" s="129" t="s">
        <v>24</v>
      </c>
      <c r="L160" s="129" t="s">
        <v>25</v>
      </c>
      <c r="N160" s="129" t="s">
        <v>28</v>
      </c>
      <c r="O160" s="129" t="s">
        <v>29</v>
      </c>
      <c r="P160" s="129" t="s">
        <v>30</v>
      </c>
    </row>
    <row r="161" spans="1:16" s="127" customFormat="1" x14ac:dyDescent="0.3">
      <c r="A161" s="130" t="s">
        <v>68</v>
      </c>
      <c r="B161" s="131">
        <v>3217371357.4732199</v>
      </c>
      <c r="C161" s="132">
        <v>558662430.83922005</v>
      </c>
      <c r="D161" s="132">
        <v>2824458014.6767902</v>
      </c>
      <c r="E161" s="132">
        <v>-881957345.24929702</v>
      </c>
      <c r="F161" s="132">
        <v>-1671939507.1124499</v>
      </c>
      <c r="H161" s="134">
        <f>(B161-$B$161)/$B$161</f>
        <v>0</v>
      </c>
      <c r="I161" s="134">
        <f>(C161-$C$161)/$C$161</f>
        <v>0</v>
      </c>
      <c r="J161" s="134">
        <f>(D161-$D$161)/$D$161</f>
        <v>0</v>
      </c>
      <c r="K161" s="134">
        <f>(E161-$E$161)/$E$161</f>
        <v>0</v>
      </c>
      <c r="L161" s="134">
        <f>(F161-$F$161)/$F$161</f>
        <v>0</v>
      </c>
      <c r="N161" s="134">
        <f>MIN(H161:L161,0)</f>
        <v>0</v>
      </c>
      <c r="O161" s="134">
        <f>MAX(H161:L161,0)</f>
        <v>0</v>
      </c>
      <c r="P161" s="134">
        <f t="shared" ref="P161:P165" si="187">MEDIAN(H161:L161)</f>
        <v>0</v>
      </c>
    </row>
    <row r="162" spans="1:16" s="127" customFormat="1" x14ac:dyDescent="0.3">
      <c r="A162" s="135" t="s">
        <v>1</v>
      </c>
      <c r="B162" s="136">
        <v>3217136504.0261898</v>
      </c>
      <c r="C162" s="137">
        <v>540701977.46727502</v>
      </c>
      <c r="D162" s="137">
        <v>2849804440.8791599</v>
      </c>
      <c r="E162" s="137">
        <v>-868098053.42048001</v>
      </c>
      <c r="F162" s="137">
        <v>-1767332886.1991799</v>
      </c>
      <c r="H162" s="139">
        <f t="shared" ref="H162:H165" si="188">(B162-$B$161)/$B$161</f>
        <v>-7.2995442843287717E-5</v>
      </c>
      <c r="I162" s="139">
        <f t="shared" ref="I162:I165" si="189">(C162-$C$161)/$C$161</f>
        <v>-3.2149026640228728E-2</v>
      </c>
      <c r="J162" s="139">
        <f t="shared" ref="J162:J165" si="190">(D162-$D$161)/$D$161</f>
        <v>8.9739079393857252E-3</v>
      </c>
      <c r="K162" s="139">
        <f t="shared" ref="K162:K165" si="191">(E162-$E$161)/$E$161</f>
        <v>-1.5714242761819163E-2</v>
      </c>
      <c r="L162" s="139">
        <f t="shared" ref="L162:L165" si="192">(F162-$F$161)/$F$161</f>
        <v>5.7055520657850044E-2</v>
      </c>
      <c r="N162" s="139">
        <f t="shared" ref="N162:N165" si="193">MIN(H162:L162,0)</f>
        <v>-3.2149026640228728E-2</v>
      </c>
      <c r="O162" s="139">
        <f t="shared" ref="O162:O165" si="194">MAX(H162:L162,0)</f>
        <v>5.7055520657850044E-2</v>
      </c>
      <c r="P162" s="139">
        <f t="shared" si="187"/>
        <v>-7.2995442843287717E-5</v>
      </c>
    </row>
    <row r="163" spans="1:16" s="127" customFormat="1" x14ac:dyDescent="0.3">
      <c r="A163" s="140" t="s">
        <v>2</v>
      </c>
      <c r="B163" s="141">
        <v>3102023257.8277102</v>
      </c>
      <c r="C163" s="142">
        <v>704898296.12915301</v>
      </c>
      <c r="D163" s="142">
        <v>2668320289.6729999</v>
      </c>
      <c r="E163" s="142">
        <v>-834196837.32209301</v>
      </c>
      <c r="F163" s="142">
        <v>-1486775366.2121799</v>
      </c>
      <c r="H163" s="139">
        <f t="shared" si="188"/>
        <v>-3.5851658645988251E-2</v>
      </c>
      <c r="I163" s="139">
        <f t="shared" si="189"/>
        <v>0.26176069343030306</v>
      </c>
      <c r="J163" s="139">
        <f t="shared" si="190"/>
        <v>-5.5280596911849514E-2</v>
      </c>
      <c r="K163" s="139">
        <f t="shared" si="191"/>
        <v>-5.4152854652742721E-2</v>
      </c>
      <c r="L163" s="139">
        <f t="shared" si="192"/>
        <v>-0.11074811027108314</v>
      </c>
      <c r="N163" s="139">
        <f t="shared" si="193"/>
        <v>-0.11074811027108314</v>
      </c>
      <c r="O163" s="139">
        <f t="shared" si="194"/>
        <v>0.26176069343030306</v>
      </c>
      <c r="P163" s="139">
        <f t="shared" si="187"/>
        <v>-5.4152854652742721E-2</v>
      </c>
    </row>
    <row r="164" spans="1:16" s="127" customFormat="1" x14ac:dyDescent="0.3">
      <c r="A164" s="130" t="s">
        <v>3</v>
      </c>
      <c r="B164" s="144">
        <v>3240346676.5993199</v>
      </c>
      <c r="C164" s="145">
        <v>602095006.87039196</v>
      </c>
      <c r="D164" s="145">
        <v>2755167904.3084602</v>
      </c>
      <c r="E164" s="145">
        <v>-883763195.160748</v>
      </c>
      <c r="F164" s="145">
        <v>-1644733900.6965899</v>
      </c>
      <c r="H164" s="134">
        <f t="shared" si="188"/>
        <v>7.1410218384438708E-3</v>
      </c>
      <c r="I164" s="134">
        <f t="shared" si="189"/>
        <v>7.7743863975115901E-2</v>
      </c>
      <c r="J164" s="134">
        <f t="shared" si="190"/>
        <v>-2.4532179274139091E-2</v>
      </c>
      <c r="K164" s="134">
        <f t="shared" si="191"/>
        <v>2.0475479014696956E-3</v>
      </c>
      <c r="L164" s="134">
        <f t="shared" si="192"/>
        <v>-1.6271884419338724E-2</v>
      </c>
      <c r="N164" s="134">
        <f t="shared" si="193"/>
        <v>-2.4532179274139091E-2</v>
      </c>
      <c r="O164" s="134">
        <f t="shared" si="194"/>
        <v>7.7743863975115901E-2</v>
      </c>
      <c r="P164" s="134">
        <f t="shared" si="187"/>
        <v>2.0475479014696956E-3</v>
      </c>
    </row>
    <row r="165" spans="1:16" s="127" customFormat="1" x14ac:dyDescent="0.3">
      <c r="A165" s="147" t="s">
        <v>67</v>
      </c>
      <c r="B165" s="144">
        <v>3185330107.4085598</v>
      </c>
      <c r="C165" s="145">
        <v>560839211.65406299</v>
      </c>
      <c r="D165" s="145">
        <v>2827163526.0686402</v>
      </c>
      <c r="E165" s="145">
        <v>-863749789.27015495</v>
      </c>
      <c r="F165" s="145">
        <v>-1679053481.0871</v>
      </c>
      <c r="H165" s="134">
        <f t="shared" si="188"/>
        <v>-9.9588286537814659E-3</v>
      </c>
      <c r="I165" s="134">
        <f t="shared" si="189"/>
        <v>3.8964152494968913E-3</v>
      </c>
      <c r="J165" s="134">
        <f t="shared" si="190"/>
        <v>9.5788692123985884E-4</v>
      </c>
      <c r="K165" s="134">
        <f t="shared" si="191"/>
        <v>-2.0644485900840774E-2</v>
      </c>
      <c r="L165" s="134">
        <f t="shared" si="192"/>
        <v>4.2549230665267597E-3</v>
      </c>
      <c r="N165" s="134">
        <f t="shared" si="193"/>
        <v>-2.0644485900840774E-2</v>
      </c>
      <c r="O165" s="134">
        <f t="shared" si="194"/>
        <v>4.2549230665267597E-3</v>
      </c>
      <c r="P165" s="134">
        <f t="shared" si="187"/>
        <v>9.5788692123985884E-4</v>
      </c>
    </row>
    <row r="166" spans="1:16" s="127" customFormat="1" x14ac:dyDescent="0.3"/>
    <row r="167" spans="1:16" s="127" customFormat="1" x14ac:dyDescent="0.3"/>
    <row r="168" spans="1:16" s="127" customFormat="1" x14ac:dyDescent="0.3"/>
    <row r="169" spans="1:16" s="127" customFormat="1" x14ac:dyDescent="0.3"/>
    <row r="170" spans="1:16" s="127" customFormat="1" x14ac:dyDescent="0.3">
      <c r="A170" s="127" t="s">
        <v>65</v>
      </c>
    </row>
    <row r="171" spans="1:16" s="127" customFormat="1" x14ac:dyDescent="0.3">
      <c r="A171" s="128" t="s">
        <v>0</v>
      </c>
      <c r="B171" s="129" t="s">
        <v>11</v>
      </c>
      <c r="C171" s="129" t="s">
        <v>12</v>
      </c>
      <c r="D171" s="129" t="s">
        <v>13</v>
      </c>
      <c r="E171" s="129" t="s">
        <v>15</v>
      </c>
      <c r="F171" s="129" t="s">
        <v>14</v>
      </c>
      <c r="H171" s="129" t="s">
        <v>21</v>
      </c>
      <c r="I171" s="129" t="s">
        <v>22</v>
      </c>
      <c r="J171" s="129" t="s">
        <v>23</v>
      </c>
      <c r="K171" s="129" t="s">
        <v>24</v>
      </c>
      <c r="L171" s="129" t="s">
        <v>25</v>
      </c>
      <c r="N171" s="129" t="s">
        <v>28</v>
      </c>
      <c r="O171" s="129" t="s">
        <v>29</v>
      </c>
      <c r="P171" s="129" t="s">
        <v>30</v>
      </c>
    </row>
    <row r="172" spans="1:16" s="127" customFormat="1" x14ac:dyDescent="0.3">
      <c r="A172" s="130" t="s">
        <v>68</v>
      </c>
      <c r="B172" s="131">
        <v>3195049586.2428598</v>
      </c>
      <c r="C172" s="132">
        <v>651297195.25934803</v>
      </c>
      <c r="D172" s="132">
        <v>2778932520.7899499</v>
      </c>
      <c r="E172" s="132">
        <v>-909097873.42722404</v>
      </c>
      <c r="F172" s="132">
        <v>-1600781134.4653001</v>
      </c>
      <c r="H172" s="134">
        <f>(B172-$B$172)/$B$172</f>
        <v>0</v>
      </c>
      <c r="I172" s="134">
        <f>(C172-$C$172)/$C$172</f>
        <v>0</v>
      </c>
      <c r="J172" s="134">
        <f>(D172-$D$172)/$D$172</f>
        <v>0</v>
      </c>
      <c r="K172" s="134">
        <f>(E172-$E$172)/$E$172</f>
        <v>0</v>
      </c>
      <c r="L172" s="134">
        <f>(F172-$F$172)/$F$172</f>
        <v>0</v>
      </c>
      <c r="N172" s="134">
        <f>MIN(H172:L172,0)</f>
        <v>0</v>
      </c>
      <c r="O172" s="134">
        <f>MAX(H172:L172,0)</f>
        <v>0</v>
      </c>
      <c r="P172" s="134">
        <f t="shared" ref="P172:P176" si="195">MEDIAN(H172:L172)</f>
        <v>0</v>
      </c>
    </row>
    <row r="173" spans="1:16" s="127" customFormat="1" x14ac:dyDescent="0.3">
      <c r="A173" s="135" t="s">
        <v>1</v>
      </c>
      <c r="B173" s="136">
        <v>3197426145.1700802</v>
      </c>
      <c r="C173" s="137">
        <v>630506670.62209296</v>
      </c>
      <c r="D173" s="137">
        <v>2797295964.5071001</v>
      </c>
      <c r="E173" s="137">
        <v>-893613808.67717898</v>
      </c>
      <c r="F173" s="137">
        <v>-1699191820.8432701</v>
      </c>
      <c r="H173" s="139">
        <f t="shared" ref="H173:H176" si="196">(B173-$B$172)/$B$172</f>
        <v>7.4382536579502691E-4</v>
      </c>
      <c r="I173" s="139">
        <f t="shared" ref="I173:I176" si="197">(C173-$C$172)/$C$172</f>
        <v>-3.1921716826949081E-2</v>
      </c>
      <c r="J173" s="139">
        <f t="shared" ref="J173:J176" si="198">(D173-$D$172)/$D$172</f>
        <v>6.6080927045792928E-3</v>
      </c>
      <c r="K173" s="139">
        <f t="shared" ref="K173:K176" si="199">(E173-$E$172)/$E$172</f>
        <v>-1.7032340744205475E-2</v>
      </c>
      <c r="L173" s="139">
        <f t="shared" ref="L173:L176" si="200">(F173-$F$172)/$F$172</f>
        <v>6.1476665522324232E-2</v>
      </c>
      <c r="N173" s="139">
        <f t="shared" ref="N173:N176" si="201">MIN(H173:L173,0)</f>
        <v>-3.1921716826949081E-2</v>
      </c>
      <c r="O173" s="139">
        <f t="shared" ref="O173:O176" si="202">MAX(H173:L173,0)</f>
        <v>6.1476665522324232E-2</v>
      </c>
      <c r="P173" s="139">
        <f t="shared" si="195"/>
        <v>7.4382536579502691E-4</v>
      </c>
    </row>
    <row r="174" spans="1:16" s="127" customFormat="1" x14ac:dyDescent="0.3">
      <c r="A174" s="140" t="s">
        <v>2</v>
      </c>
      <c r="B174" s="141">
        <v>3238309974.3046699</v>
      </c>
      <c r="C174" s="142">
        <v>786801394.11192405</v>
      </c>
      <c r="D174" s="142">
        <v>2414180138.8789802</v>
      </c>
      <c r="E174" s="142">
        <v>-853066093.66255403</v>
      </c>
      <c r="F174" s="142">
        <v>-1345432709.14779</v>
      </c>
      <c r="H174" s="139">
        <f t="shared" si="196"/>
        <v>1.3539817425081346E-2</v>
      </c>
      <c r="I174" s="139">
        <f t="shared" si="197"/>
        <v>0.20805279039873331</v>
      </c>
      <c r="J174" s="139">
        <f t="shared" si="198"/>
        <v>-0.13125629326446683</v>
      </c>
      <c r="K174" s="139">
        <f t="shared" si="199"/>
        <v>-6.1634485573522267E-2</v>
      </c>
      <c r="L174" s="139">
        <f t="shared" si="200"/>
        <v>-0.15951488921238613</v>
      </c>
      <c r="N174" s="139">
        <f t="shared" si="201"/>
        <v>-0.15951488921238613</v>
      </c>
      <c r="O174" s="139">
        <f t="shared" si="202"/>
        <v>0.20805279039873331</v>
      </c>
      <c r="P174" s="139">
        <f t="shared" si="195"/>
        <v>-6.1634485573522267E-2</v>
      </c>
    </row>
    <row r="175" spans="1:16" s="127" customFormat="1" x14ac:dyDescent="0.3">
      <c r="A175" s="130" t="s">
        <v>3</v>
      </c>
      <c r="B175" s="144">
        <v>3426666805.9755802</v>
      </c>
      <c r="C175" s="145">
        <v>765613578.80586898</v>
      </c>
      <c r="D175" s="145">
        <v>2378644712.7804399</v>
      </c>
      <c r="E175" s="145">
        <v>-909971614.97841001</v>
      </c>
      <c r="F175" s="145">
        <v>-1355596322.17855</v>
      </c>
      <c r="H175" s="134">
        <f t="shared" si="196"/>
        <v>7.2492527418043906E-2</v>
      </c>
      <c r="I175" s="134">
        <f t="shared" si="197"/>
        <v>0.17552107452420382</v>
      </c>
      <c r="J175" s="134">
        <f t="shared" si="198"/>
        <v>-0.14404373082644076</v>
      </c>
      <c r="K175" s="134">
        <f t="shared" si="199"/>
        <v>9.6110834347464913E-4</v>
      </c>
      <c r="L175" s="134">
        <f t="shared" si="200"/>
        <v>-0.15316573078470705</v>
      </c>
      <c r="N175" s="134">
        <f t="shared" si="201"/>
        <v>-0.15316573078470705</v>
      </c>
      <c r="O175" s="134">
        <f t="shared" si="202"/>
        <v>0.17552107452420382</v>
      </c>
      <c r="P175" s="134">
        <f t="shared" si="195"/>
        <v>9.6110834347464913E-4</v>
      </c>
    </row>
    <row r="176" spans="1:16" s="127" customFormat="1" x14ac:dyDescent="0.3">
      <c r="A176" s="147" t="s">
        <v>67</v>
      </c>
      <c r="B176" s="144">
        <v>3171332134.3047199</v>
      </c>
      <c r="C176" s="145">
        <v>670242112.15333796</v>
      </c>
      <c r="D176" s="145">
        <v>2768676441.5446501</v>
      </c>
      <c r="E176" s="145">
        <v>-901464703.48323095</v>
      </c>
      <c r="F176" s="145">
        <v>-1606122719.75808</v>
      </c>
      <c r="H176" s="134">
        <f t="shared" si="196"/>
        <v>-7.4231874335414843E-3</v>
      </c>
      <c r="I176" s="134">
        <f t="shared" si="197"/>
        <v>2.9087975553842224E-2</v>
      </c>
      <c r="J176" s="134">
        <f t="shared" si="198"/>
        <v>-3.6906542956949471E-3</v>
      </c>
      <c r="K176" s="134">
        <f t="shared" si="199"/>
        <v>-8.3964226153303723E-3</v>
      </c>
      <c r="L176" s="134">
        <f t="shared" si="200"/>
        <v>3.3368617219268655E-3</v>
      </c>
      <c r="N176" s="134">
        <f t="shared" si="201"/>
        <v>-8.3964226153303723E-3</v>
      </c>
      <c r="O176" s="134">
        <f t="shared" si="202"/>
        <v>2.9087975553842224E-2</v>
      </c>
      <c r="P176" s="134">
        <f t="shared" si="195"/>
        <v>-3.6906542956949471E-3</v>
      </c>
    </row>
    <row r="177" spans="1:16" s="127" customFormat="1" x14ac:dyDescent="0.3"/>
    <row r="178" spans="1:16" s="127" customFormat="1" x14ac:dyDescent="0.3"/>
    <row r="179" spans="1:16" s="127" customFormat="1" x14ac:dyDescent="0.3"/>
    <row r="180" spans="1:16" s="127" customFormat="1" x14ac:dyDescent="0.3"/>
    <row r="181" spans="1:16" s="127" customFormat="1" x14ac:dyDescent="0.3">
      <c r="A181" s="127" t="s">
        <v>66</v>
      </c>
    </row>
    <row r="182" spans="1:16" s="127" customFormat="1" x14ac:dyDescent="0.3">
      <c r="A182" s="128" t="s">
        <v>0</v>
      </c>
      <c r="B182" s="129" t="s">
        <v>11</v>
      </c>
      <c r="C182" s="129" t="s">
        <v>12</v>
      </c>
      <c r="D182" s="129" t="s">
        <v>13</v>
      </c>
      <c r="E182" s="129" t="s">
        <v>15</v>
      </c>
      <c r="F182" s="129" t="s">
        <v>14</v>
      </c>
      <c r="H182" s="129" t="s">
        <v>21</v>
      </c>
      <c r="I182" s="129" t="s">
        <v>22</v>
      </c>
      <c r="J182" s="129" t="s">
        <v>23</v>
      </c>
      <c r="K182" s="129" t="s">
        <v>24</v>
      </c>
      <c r="L182" s="129" t="s">
        <v>25</v>
      </c>
      <c r="N182" s="129" t="s">
        <v>28</v>
      </c>
      <c r="O182" s="129" t="s">
        <v>29</v>
      </c>
      <c r="P182" s="129" t="s">
        <v>30</v>
      </c>
    </row>
    <row r="183" spans="1:16" s="127" customFormat="1" x14ac:dyDescent="0.3">
      <c r="A183" s="130" t="s">
        <v>68</v>
      </c>
      <c r="B183" s="131">
        <v>3208266324.2764602</v>
      </c>
      <c r="C183" s="132">
        <v>523117314.21356302</v>
      </c>
      <c r="D183" s="132">
        <v>2884851600.1029201</v>
      </c>
      <c r="E183" s="132">
        <v>-893921859.64681494</v>
      </c>
      <c r="F183" s="132">
        <v>-1741213602.3568599</v>
      </c>
      <c r="H183" s="134">
        <f>(B183-$B$183)/$B$183</f>
        <v>0</v>
      </c>
      <c r="I183" s="134">
        <f>(C183-$C$183)/$C$183</f>
        <v>0</v>
      </c>
      <c r="J183" s="134">
        <f>(D183-$D$183)/$D$183</f>
        <v>0</v>
      </c>
      <c r="K183" s="134">
        <f>(E183-$E$183)/$E$183</f>
        <v>0</v>
      </c>
      <c r="L183" s="134">
        <f>(F183-$F$183)/$F$183</f>
        <v>0</v>
      </c>
      <c r="N183" s="134">
        <f>MIN(H183:L183,0)</f>
        <v>0</v>
      </c>
      <c r="O183" s="134">
        <f>MAX(H183:L183,0)</f>
        <v>0</v>
      </c>
      <c r="P183" s="134">
        <f t="shared" ref="P183:P187" si="203">MEDIAN(H183:L183)</f>
        <v>0</v>
      </c>
    </row>
    <row r="184" spans="1:16" s="127" customFormat="1" x14ac:dyDescent="0.3">
      <c r="A184" s="135" t="s">
        <v>1</v>
      </c>
      <c r="B184" s="136">
        <v>3214184781.7098799</v>
      </c>
      <c r="C184" s="137">
        <v>506381472.48232502</v>
      </c>
      <c r="D184" s="137">
        <v>2909146040.9525599</v>
      </c>
      <c r="E184" s="137">
        <v>-885263130.23622203</v>
      </c>
      <c r="F184" s="137">
        <v>-1868647825.01001</v>
      </c>
      <c r="H184" s="139">
        <f t="shared" ref="H184:H187" si="204">(B184-$B$183)/$B$183</f>
        <v>1.8447525346121183E-3</v>
      </c>
      <c r="I184" s="139">
        <f t="shared" ref="I184:I187" si="205">(C184-$C$183)/$C$183</f>
        <v>-3.1992521135336745E-2</v>
      </c>
      <c r="J184" s="139">
        <f t="shared" ref="J184:J187" si="206">(D184-$D$183)/$D$183</f>
        <v>8.4213832173457952E-3</v>
      </c>
      <c r="K184" s="139">
        <f t="shared" ref="K184:K187" si="207">(E184-$E$183)/$E$183</f>
        <v>-9.6862262815834311E-3</v>
      </c>
      <c r="L184" s="139">
        <f t="shared" ref="L184:L187" si="208">(F184-$F$183)/$F$183</f>
        <v>7.318701305839706E-2</v>
      </c>
      <c r="N184" s="139">
        <f t="shared" ref="N184:N187" si="209">MIN(H184:L184,0)</f>
        <v>-3.1992521135336745E-2</v>
      </c>
      <c r="O184" s="139">
        <f t="shared" ref="O184:O187" si="210">MAX(H184:L184,0)</f>
        <v>7.318701305839706E-2</v>
      </c>
      <c r="P184" s="139">
        <f t="shared" si="203"/>
        <v>1.8447525346121183E-3</v>
      </c>
    </row>
    <row r="185" spans="1:16" s="127" customFormat="1" x14ac:dyDescent="0.3">
      <c r="A185" s="140" t="s">
        <v>2</v>
      </c>
      <c r="B185" s="141">
        <v>3068755729.2755098</v>
      </c>
      <c r="C185" s="142">
        <v>668436603.81575704</v>
      </c>
      <c r="D185" s="142">
        <v>2750228281.9914699</v>
      </c>
      <c r="E185" s="142">
        <v>-832528095.80020201</v>
      </c>
      <c r="F185" s="142">
        <v>-1534483696.25705</v>
      </c>
      <c r="H185" s="139">
        <f t="shared" si="204"/>
        <v>-4.3484730037932018E-2</v>
      </c>
      <c r="I185" s="139">
        <f t="shared" si="205"/>
        <v>0.2777948380864857</v>
      </c>
      <c r="J185" s="139">
        <f t="shared" si="206"/>
        <v>-4.6665595591345969E-2</v>
      </c>
      <c r="K185" s="139">
        <f t="shared" si="207"/>
        <v>-6.8679116842348356E-2</v>
      </c>
      <c r="L185" s="139">
        <f t="shared" si="208"/>
        <v>-0.11872748169436871</v>
      </c>
      <c r="N185" s="139">
        <f t="shared" si="209"/>
        <v>-0.11872748169436871</v>
      </c>
      <c r="O185" s="139">
        <f t="shared" si="210"/>
        <v>0.2777948380864857</v>
      </c>
      <c r="P185" s="139">
        <f t="shared" si="203"/>
        <v>-4.6665595591345969E-2</v>
      </c>
    </row>
    <row r="186" spans="1:16" s="127" customFormat="1" x14ac:dyDescent="0.3">
      <c r="A186" s="130" t="s">
        <v>3</v>
      </c>
      <c r="B186" s="144">
        <v>3265408974.0702</v>
      </c>
      <c r="C186" s="145">
        <v>553215187.65103805</v>
      </c>
      <c r="D186" s="145">
        <v>2821158825.7915602</v>
      </c>
      <c r="E186" s="145">
        <v>-916904683.02265501</v>
      </c>
      <c r="F186" s="145">
        <v>-1711951347.0903101</v>
      </c>
      <c r="H186" s="134">
        <f t="shared" si="204"/>
        <v>1.781106804050216E-2</v>
      </c>
      <c r="I186" s="134">
        <f t="shared" si="205"/>
        <v>5.7535609355089223E-2</v>
      </c>
      <c r="J186" s="134">
        <f t="shared" si="206"/>
        <v>-2.2078353808247044E-2</v>
      </c>
      <c r="K186" s="134">
        <f t="shared" si="207"/>
        <v>2.5710103324825831E-2</v>
      </c>
      <c r="L186" s="134">
        <f t="shared" si="208"/>
        <v>-1.6805666591934054E-2</v>
      </c>
      <c r="N186" s="134">
        <f t="shared" si="209"/>
        <v>-2.2078353808247044E-2</v>
      </c>
      <c r="O186" s="134">
        <f t="shared" si="210"/>
        <v>5.7535609355089223E-2</v>
      </c>
      <c r="P186" s="134">
        <f t="shared" si="203"/>
        <v>1.781106804050216E-2</v>
      </c>
    </row>
    <row r="187" spans="1:16" s="127" customFormat="1" x14ac:dyDescent="0.3">
      <c r="A187" s="147" t="s">
        <v>67</v>
      </c>
      <c r="B187" s="144">
        <v>3185980001.3359799</v>
      </c>
      <c r="C187" s="145">
        <v>529696168.21464801</v>
      </c>
      <c r="D187" s="145">
        <v>2880384050.6719198</v>
      </c>
      <c r="E187" s="145">
        <v>-879391942.99671102</v>
      </c>
      <c r="F187" s="145">
        <v>-1744338161.8360701</v>
      </c>
      <c r="H187" s="134">
        <f t="shared" si="204"/>
        <v>-6.9465314558966127E-3</v>
      </c>
      <c r="I187" s="134">
        <f t="shared" si="205"/>
        <v>1.2576249767177772E-2</v>
      </c>
      <c r="J187" s="134">
        <f t="shared" si="206"/>
        <v>-1.5486236556642456E-3</v>
      </c>
      <c r="K187" s="134">
        <f t="shared" si="207"/>
        <v>-1.6254123884882555E-2</v>
      </c>
      <c r="L187" s="134">
        <f t="shared" si="208"/>
        <v>1.7944722433714155E-3</v>
      </c>
      <c r="N187" s="134">
        <f t="shared" si="209"/>
        <v>-1.6254123884882555E-2</v>
      </c>
      <c r="O187" s="134">
        <f t="shared" si="210"/>
        <v>1.2576249767177772E-2</v>
      </c>
      <c r="P187" s="134">
        <f t="shared" si="203"/>
        <v>-1.5486236556642456E-3</v>
      </c>
    </row>
    <row r="192" spans="1:16" s="22" customFormat="1" x14ac:dyDescent="0.3">
      <c r="A192" s="22" t="s">
        <v>34</v>
      </c>
    </row>
    <row r="193" spans="1:16" s="22" customFormat="1" x14ac:dyDescent="0.3">
      <c r="A193" s="23" t="s">
        <v>0</v>
      </c>
      <c r="B193" s="24" t="s">
        <v>11</v>
      </c>
      <c r="C193" s="24" t="s">
        <v>12</v>
      </c>
      <c r="D193" s="24" t="s">
        <v>13</v>
      </c>
      <c r="E193" s="24" t="s">
        <v>15</v>
      </c>
      <c r="F193" s="24" t="s">
        <v>14</v>
      </c>
      <c r="H193" s="24" t="s">
        <v>21</v>
      </c>
      <c r="I193" s="24" t="s">
        <v>22</v>
      </c>
      <c r="J193" s="24" t="s">
        <v>23</v>
      </c>
      <c r="K193" s="24" t="s">
        <v>24</v>
      </c>
      <c r="L193" s="24" t="s">
        <v>25</v>
      </c>
      <c r="N193" s="24" t="s">
        <v>28</v>
      </c>
      <c r="O193" s="24" t="s">
        <v>29</v>
      </c>
      <c r="P193" s="24" t="s">
        <v>30</v>
      </c>
    </row>
    <row r="194" spans="1:16" s="22" customFormat="1" x14ac:dyDescent="0.3">
      <c r="A194" s="25" t="s">
        <v>68</v>
      </c>
      <c r="B194" s="88">
        <v>3195412426.3431401</v>
      </c>
      <c r="C194" s="89">
        <v>674290616.36045301</v>
      </c>
      <c r="D194" s="89">
        <v>2756417712.29599</v>
      </c>
      <c r="E194" s="89">
        <v>-914921715.63135099</v>
      </c>
      <c r="F194" s="89">
        <v>-1588480935.5021501</v>
      </c>
      <c r="H194" s="29">
        <f>(B194-$B$194)/$B$194</f>
        <v>0</v>
      </c>
      <c r="I194" s="29">
        <f>(C194-$C$194)/$C$194</f>
        <v>0</v>
      </c>
      <c r="J194" s="29">
        <f>(D194-$D$194)/$D$194</f>
        <v>0</v>
      </c>
      <c r="K194" s="29">
        <f>(E194-$E$194)/$E$194</f>
        <v>0</v>
      </c>
      <c r="L194" s="29">
        <f>(F194-$F$194)/$F$194</f>
        <v>0</v>
      </c>
      <c r="N194" s="29">
        <f>MIN(H194:L194,0)</f>
        <v>0</v>
      </c>
      <c r="O194" s="29">
        <f>MAX(H194:L194,0)</f>
        <v>0</v>
      </c>
      <c r="P194" s="29">
        <f t="shared" ref="P194:P198" si="211">MEDIAN(H194:L194)</f>
        <v>0</v>
      </c>
    </row>
    <row r="195" spans="1:16" s="22" customFormat="1" x14ac:dyDescent="0.3">
      <c r="A195" s="91" t="s">
        <v>1</v>
      </c>
      <c r="B195" s="92">
        <v>3198753671.9527102</v>
      </c>
      <c r="C195" s="93">
        <v>655804349.19097698</v>
      </c>
      <c r="D195" s="93">
        <v>2764505997.3010302</v>
      </c>
      <c r="E195" s="93">
        <v>-891875759.86769605</v>
      </c>
      <c r="F195" s="93">
        <v>-1655002936.3394699</v>
      </c>
      <c r="H195" s="32">
        <f t="shared" ref="H195:H198" si="212">(B195-$B$194)/$B$194</f>
        <v>1.0456382975870752E-3</v>
      </c>
      <c r="I195" s="32">
        <f t="shared" ref="I195:I198" si="213">(C195-$C$194)/$C$194</f>
        <v>-2.7415874877893744E-2</v>
      </c>
      <c r="J195" s="32">
        <f t="shared" ref="J195:J198" si="214">(D195-$D$194)/$D$194</f>
        <v>2.9343466227776263E-3</v>
      </c>
      <c r="K195" s="32">
        <f t="shared" ref="K195:K198" si="215">(E195-$E$194)/$E$194</f>
        <v>-2.518899198687382E-2</v>
      </c>
      <c r="L195" s="32">
        <f t="shared" ref="L195:L198" si="216">(F195-$F$194)/$F$194</f>
        <v>4.1877745807689493E-2</v>
      </c>
      <c r="N195" s="32">
        <f t="shared" ref="N195:N198" si="217">MIN(H195:L195,0)</f>
        <v>-2.7415874877893744E-2</v>
      </c>
      <c r="O195" s="32">
        <f t="shared" ref="O195:O198" si="218">MAX(H195:L195,0)</f>
        <v>4.1877745807689493E-2</v>
      </c>
      <c r="P195" s="32">
        <f t="shared" si="211"/>
        <v>1.0456382975870752E-3</v>
      </c>
    </row>
    <row r="196" spans="1:16" s="22" customFormat="1" x14ac:dyDescent="0.3">
      <c r="A196" s="31" t="s">
        <v>2</v>
      </c>
      <c r="B196" s="95">
        <v>3295431200.7500401</v>
      </c>
      <c r="C196" s="96">
        <v>818856377.759794</v>
      </c>
      <c r="D196" s="96">
        <v>2384137276.6568499</v>
      </c>
      <c r="E196" s="96">
        <v>-866916877.84710598</v>
      </c>
      <c r="F196" s="96">
        <v>-1372586609.9828999</v>
      </c>
      <c r="H196" s="32">
        <f t="shared" si="212"/>
        <v>3.1300740268248362E-2</v>
      </c>
      <c r="I196" s="32">
        <f t="shared" si="213"/>
        <v>0.21439681628620055</v>
      </c>
      <c r="J196" s="32">
        <f t="shared" si="214"/>
        <v>-0.13505951365007188</v>
      </c>
      <c r="K196" s="32">
        <f t="shared" si="215"/>
        <v>-5.2468792645410968E-2</v>
      </c>
      <c r="L196" s="32">
        <f t="shared" si="216"/>
        <v>-0.13591244357679477</v>
      </c>
      <c r="N196" s="32">
        <f t="shared" si="217"/>
        <v>-0.13591244357679477</v>
      </c>
      <c r="O196" s="32">
        <f t="shared" si="218"/>
        <v>0.21439681628620055</v>
      </c>
      <c r="P196" s="32">
        <f t="shared" si="211"/>
        <v>-5.2468792645410968E-2</v>
      </c>
    </row>
    <row r="197" spans="1:16" s="22" customFormat="1" x14ac:dyDescent="0.3">
      <c r="A197" s="25" t="s">
        <v>3</v>
      </c>
      <c r="B197" s="98">
        <v>3452244529.0061698</v>
      </c>
      <c r="C197" s="99">
        <v>808999824.97301102</v>
      </c>
      <c r="D197" s="99">
        <v>2336723325.7224202</v>
      </c>
      <c r="E197" s="99">
        <v>-936997389.39565897</v>
      </c>
      <c r="F197" s="99">
        <v>-1443697119.9735999</v>
      </c>
      <c r="H197" s="29">
        <f t="shared" si="212"/>
        <v>8.037525940178894E-2</v>
      </c>
      <c r="I197" s="29">
        <f t="shared" si="213"/>
        <v>0.19977915359354045</v>
      </c>
      <c r="J197" s="29">
        <f t="shared" si="214"/>
        <v>-0.15226080746084761</v>
      </c>
      <c r="K197" s="29">
        <f t="shared" si="215"/>
        <v>2.4128483767678892E-2</v>
      </c>
      <c r="L197" s="29">
        <f t="shared" si="216"/>
        <v>-9.114608321237494E-2</v>
      </c>
      <c r="N197" s="29">
        <f t="shared" si="217"/>
        <v>-0.15226080746084761</v>
      </c>
      <c r="O197" s="29">
        <f t="shared" si="218"/>
        <v>0.19977915359354045</v>
      </c>
      <c r="P197" s="29">
        <f t="shared" si="211"/>
        <v>2.4128483767678892E-2</v>
      </c>
    </row>
    <row r="198" spans="1:16" s="22" customFormat="1" x14ac:dyDescent="0.3">
      <c r="A198" s="40" t="s">
        <v>67</v>
      </c>
      <c r="B198" s="88">
        <v>3171599108.0416398</v>
      </c>
      <c r="C198" s="89">
        <v>694252584.959252</v>
      </c>
      <c r="D198" s="89">
        <v>2745297696.3747201</v>
      </c>
      <c r="E198" s="89">
        <v>-901648831.10159194</v>
      </c>
      <c r="F198" s="89">
        <v>-1594700365.5745201</v>
      </c>
      <c r="H198" s="29">
        <f t="shared" si="212"/>
        <v>-7.452345777084088E-3</v>
      </c>
      <c r="I198" s="29">
        <f t="shared" si="213"/>
        <v>2.9604399222616491E-2</v>
      </c>
      <c r="J198" s="29">
        <f t="shared" si="214"/>
        <v>-4.034227421941556E-3</v>
      </c>
      <c r="K198" s="29">
        <f t="shared" si="215"/>
        <v>-1.4507125913608861E-2</v>
      </c>
      <c r="L198" s="29">
        <f t="shared" si="216"/>
        <v>3.9153318956289323E-3</v>
      </c>
      <c r="N198" s="29">
        <f t="shared" si="217"/>
        <v>-1.4507125913608861E-2</v>
      </c>
      <c r="O198" s="29">
        <f t="shared" si="218"/>
        <v>2.9604399222616491E-2</v>
      </c>
      <c r="P198" s="29">
        <f t="shared" si="211"/>
        <v>-4.034227421941556E-3</v>
      </c>
    </row>
    <row r="199" spans="1:16" x14ac:dyDescent="0.3">
      <c r="A199" t="s">
        <v>88</v>
      </c>
      <c r="H199" s="222"/>
      <c r="I199" s="222"/>
      <c r="J199" s="222"/>
      <c r="K199" s="222"/>
      <c r="L199" s="222"/>
    </row>
    <row r="200" spans="1:16" s="22" customFormat="1" x14ac:dyDescent="0.3">
      <c r="A200" s="91" t="s">
        <v>96</v>
      </c>
      <c r="B200" s="92">
        <v>3191615776.9379001</v>
      </c>
      <c r="C200" s="93">
        <v>643137950.57669306</v>
      </c>
      <c r="D200" s="93">
        <v>2751706194.2328701</v>
      </c>
      <c r="E200" s="93">
        <v>-895087911.95636594</v>
      </c>
      <c r="F200" s="93">
        <v>-1600442650.7485499</v>
      </c>
      <c r="H200" s="32">
        <f>(B200-$B$194)/$B$194</f>
        <v>-1.1881562999318308E-3</v>
      </c>
      <c r="I200" s="32">
        <f>(C200-$C$194)/$C$194</f>
        <v>-4.6200651511227299E-2</v>
      </c>
      <c r="J200" s="32">
        <f>(D200-$D$194)/$D$194</f>
        <v>-1.7092903017211331E-3</v>
      </c>
      <c r="K200" s="32">
        <f>(E200-$E$194)/$E$194</f>
        <v>-2.1678142879468693E-2</v>
      </c>
      <c r="L200" s="32">
        <f>(F200-$F$194)/$F$194</f>
        <v>7.530285683043811E-3</v>
      </c>
      <c r="N200" s="33">
        <f>MIN(H200:L200,0)</f>
        <v>-4.6200651511227299E-2</v>
      </c>
      <c r="O200" s="33">
        <f>MAX(H200:L200,0)</f>
        <v>7.530285683043811E-3</v>
      </c>
      <c r="P200" s="33">
        <f>MEDIAN(H200:L200)</f>
        <v>-1.7092903017211331E-3</v>
      </c>
    </row>
    <row r="201" spans="1:16" s="22" customFormat="1" x14ac:dyDescent="0.3">
      <c r="A201" s="31" t="s">
        <v>92</v>
      </c>
      <c r="B201" s="95">
        <v>3288056861.0033302</v>
      </c>
      <c r="C201" s="96">
        <v>807581288.92561197</v>
      </c>
      <c r="D201" s="96">
        <v>2395297664.25527</v>
      </c>
      <c r="E201" s="96">
        <v>-869546174.39649606</v>
      </c>
      <c r="F201" s="96">
        <v>-1333449987.2367499</v>
      </c>
      <c r="H201" s="32">
        <f>(B201-$B$194)/$B$194</f>
        <v>2.8992950611453076E-2</v>
      </c>
      <c r="I201" s="32">
        <f>(C201-$C$194)/$C$194</f>
        <v>0.19767540780058293</v>
      </c>
      <c r="J201" s="32">
        <f>(D201-$D$194)/$D$194</f>
        <v>-0.13101063979882818</v>
      </c>
      <c r="K201" s="32">
        <f>(E201-$E$194)/$E$194</f>
        <v>-4.9594998631705974E-2</v>
      </c>
      <c r="L201" s="32">
        <f>(F201-$F$194)/$F$194</f>
        <v>-0.16055021030817715</v>
      </c>
      <c r="N201" s="32">
        <f>MIN(H201:L201,0)</f>
        <v>-0.16055021030817715</v>
      </c>
      <c r="O201" s="32">
        <f>MAX(H201:L201,0)</f>
        <v>0.19767540780058293</v>
      </c>
      <c r="P201" s="32">
        <f>MEDIAN(H201:L201)</f>
        <v>-4.9594998631705974E-2</v>
      </c>
    </row>
    <row r="202" spans="1:16" s="22" customFormat="1" x14ac:dyDescent="0.3">
      <c r="A202" s="25" t="s">
        <v>97</v>
      </c>
      <c r="B202" s="98"/>
      <c r="C202" s="99"/>
      <c r="D202" s="99"/>
      <c r="E202" s="99"/>
      <c r="F202" s="99"/>
      <c r="H202" s="29">
        <f>(B202-$B$194)/$B$194</f>
        <v>-1</v>
      </c>
      <c r="I202" s="29">
        <f>(C202-$C$194)/$C$194</f>
        <v>-1</v>
      </c>
      <c r="J202" s="29">
        <f>(D202-$D$194)/$D$194</f>
        <v>-1</v>
      </c>
      <c r="K202" s="29">
        <f>(E202-$E$194)/$E$194</f>
        <v>-1</v>
      </c>
      <c r="L202" s="29">
        <f>(F202-$F$194)/$F$194</f>
        <v>-1</v>
      </c>
      <c r="N202" s="29">
        <f>MIN(H202:L202,0)</f>
        <v>-1</v>
      </c>
      <c r="O202" s="29">
        <f>MAX(H202:L202,0)</f>
        <v>0</v>
      </c>
      <c r="P202" s="29">
        <f>MEDIAN(H202:L202)</f>
        <v>-1</v>
      </c>
    </row>
    <row r="203" spans="1:16" x14ac:dyDescent="0.3">
      <c r="A203" t="s">
        <v>89</v>
      </c>
      <c r="B203" s="222"/>
      <c r="C203" s="222"/>
      <c r="D203" s="222"/>
      <c r="E203" s="222"/>
      <c r="F203" s="222"/>
      <c r="H203" s="220"/>
      <c r="I203" s="220"/>
      <c r="J203" s="220"/>
      <c r="K203" s="220"/>
      <c r="L203" s="220"/>
      <c r="N203" s="221"/>
      <c r="O203" s="221"/>
      <c r="P203" s="221"/>
    </row>
    <row r="204" spans="1:16" s="22" customFormat="1" x14ac:dyDescent="0.3">
      <c r="A204" s="91" t="s">
        <v>98</v>
      </c>
      <c r="B204" s="92">
        <v>3175590540.7768898</v>
      </c>
      <c r="C204" s="93">
        <v>657605154.00950396</v>
      </c>
      <c r="D204" s="93">
        <v>2760637413.0439501</v>
      </c>
      <c r="E204" s="93">
        <v>-893552668.52828395</v>
      </c>
      <c r="F204" s="93">
        <v>-1581335237.7476201</v>
      </c>
      <c r="H204" s="32">
        <f t="shared" ref="H204:H214" si="219">(B204-$B$194)/$B$194</f>
        <v>-6.2032322972889846E-3</v>
      </c>
      <c r="I204" s="32">
        <f t="shared" ref="I204:I214" si="220">(C204-$C$194)/$C$194</f>
        <v>-2.4745209181480828E-2</v>
      </c>
      <c r="J204" s="32">
        <f t="shared" ref="J204:J214" si="221">(D204-$D$194)/$D$194</f>
        <v>1.5308640374557898E-3</v>
      </c>
      <c r="K204" s="32">
        <f t="shared" ref="K204:K214" si="222">(E204-$E$194)/$E$194</f>
        <v>-2.3356148114072377E-2</v>
      </c>
      <c r="L204" s="32">
        <f t="shared" ref="L204:L214" si="223">(F204-$F$194)/$F$194</f>
        <v>-4.4984472868546312E-3</v>
      </c>
      <c r="N204" s="32">
        <f t="shared" ref="N204:N214" si="224">MIN(H204:L204,0)</f>
        <v>-2.4745209181480828E-2</v>
      </c>
      <c r="O204" s="32">
        <f t="shared" ref="O204:O214" si="225">MAX(H204:L204,0)</f>
        <v>1.5308640374557898E-3</v>
      </c>
      <c r="P204" s="32">
        <f t="shared" ref="P204:P214" si="226">MEDIAN(H204:L204)</f>
        <v>-6.2032322972889846E-3</v>
      </c>
    </row>
    <row r="205" spans="1:16" s="22" customFormat="1" x14ac:dyDescent="0.3">
      <c r="A205" s="31" t="s">
        <v>93</v>
      </c>
      <c r="B205" s="95">
        <v>3200221961.0959902</v>
      </c>
      <c r="C205" s="96">
        <v>752351956.865762</v>
      </c>
      <c r="D205" s="96">
        <v>2534155101.4602199</v>
      </c>
      <c r="E205" s="96">
        <v>-862254208.85331905</v>
      </c>
      <c r="F205" s="96">
        <v>-1437383309.23785</v>
      </c>
      <c r="H205" s="32">
        <f t="shared" si="219"/>
        <v>1.5051374004807674E-3</v>
      </c>
      <c r="I205" s="32">
        <f t="shared" si="220"/>
        <v>0.11576809555300119</v>
      </c>
      <c r="J205" s="32">
        <f t="shared" si="221"/>
        <v>-8.0634589541450127E-2</v>
      </c>
      <c r="K205" s="32">
        <f t="shared" si="222"/>
        <v>-5.7565041771566433E-2</v>
      </c>
      <c r="L205" s="32">
        <f t="shared" si="223"/>
        <v>-9.5120830780720186E-2</v>
      </c>
      <c r="N205" s="32">
        <f t="shared" si="224"/>
        <v>-9.5120830780720186E-2</v>
      </c>
      <c r="O205" s="32">
        <f t="shared" si="225"/>
        <v>0.11576809555300119</v>
      </c>
      <c r="P205" s="32">
        <f t="shared" si="226"/>
        <v>-5.7565041771566433E-2</v>
      </c>
    </row>
    <row r="206" spans="1:16" s="22" customFormat="1" x14ac:dyDescent="0.3">
      <c r="A206" s="25" t="s">
        <v>99</v>
      </c>
      <c r="B206" s="207"/>
      <c r="C206" s="24"/>
      <c r="D206" s="24"/>
      <c r="E206" s="24"/>
      <c r="F206" s="24"/>
      <c r="H206" s="29">
        <f t="shared" si="219"/>
        <v>-1</v>
      </c>
      <c r="I206" s="29">
        <f t="shared" si="220"/>
        <v>-1</v>
      </c>
      <c r="J206" s="29">
        <f t="shared" si="221"/>
        <v>-1</v>
      </c>
      <c r="K206" s="29">
        <f t="shared" si="222"/>
        <v>-1</v>
      </c>
      <c r="L206" s="29">
        <f t="shared" si="223"/>
        <v>-1</v>
      </c>
      <c r="N206" s="29">
        <f t="shared" si="224"/>
        <v>-1</v>
      </c>
      <c r="O206" s="29">
        <f t="shared" si="225"/>
        <v>0</v>
      </c>
      <c r="P206" s="29">
        <f t="shared" si="226"/>
        <v>-1</v>
      </c>
    </row>
    <row r="207" spans="1:16" x14ac:dyDescent="0.3">
      <c r="A207" t="s">
        <v>90</v>
      </c>
      <c r="B207" s="222"/>
      <c r="C207" s="222"/>
      <c r="D207" s="222"/>
      <c r="E207" s="222"/>
      <c r="F207" s="222"/>
      <c r="H207" s="221"/>
      <c r="I207" s="221"/>
      <c r="J207" s="221"/>
      <c r="K207" s="221"/>
      <c r="L207" s="221"/>
      <c r="N207" s="221"/>
      <c r="O207" s="221"/>
      <c r="P207" s="221"/>
    </row>
    <row r="208" spans="1:16" s="22" customFormat="1" x14ac:dyDescent="0.3">
      <c r="A208" s="91" t="s">
        <v>100</v>
      </c>
      <c r="B208" s="92">
        <v>3173672576.9662399</v>
      </c>
      <c r="C208" s="93">
        <v>660842407.33099794</v>
      </c>
      <c r="D208" s="93">
        <v>2758018574.26724</v>
      </c>
      <c r="E208" s="93">
        <v>-895043281.53882003</v>
      </c>
      <c r="F208" s="93">
        <v>-1578861764.54005</v>
      </c>
      <c r="H208" s="32">
        <f t="shared" si="219"/>
        <v>-6.8034564795692067E-3</v>
      </c>
      <c r="I208" s="32">
        <f t="shared" si="220"/>
        <v>-1.9944232802827717E-2</v>
      </c>
      <c r="J208" s="32">
        <f t="shared" si="221"/>
        <v>5.8077626047345365E-4</v>
      </c>
      <c r="K208" s="32">
        <f t="shared" si="222"/>
        <v>-2.1726923465592518E-2</v>
      </c>
      <c r="L208" s="32">
        <f t="shared" si="223"/>
        <v>-6.0555784757084412E-3</v>
      </c>
      <c r="N208" s="32">
        <f t="shared" si="224"/>
        <v>-2.1726923465592518E-2</v>
      </c>
      <c r="O208" s="32">
        <f t="shared" si="225"/>
        <v>5.8077626047345365E-4</v>
      </c>
      <c r="P208" s="32">
        <f t="shared" si="226"/>
        <v>-6.8034564795692067E-3</v>
      </c>
    </row>
    <row r="209" spans="1:16" s="22" customFormat="1" x14ac:dyDescent="0.3">
      <c r="A209" s="31" t="s">
        <v>94</v>
      </c>
      <c r="B209" s="95">
        <v>3169677661.3329101</v>
      </c>
      <c r="C209" s="96">
        <v>745887305.17266297</v>
      </c>
      <c r="D209" s="96">
        <v>2648554296.7013102</v>
      </c>
      <c r="E209" s="96">
        <v>-868706539.97922802</v>
      </c>
      <c r="F209" s="96">
        <v>-1529712764.0123301</v>
      </c>
      <c r="H209" s="32">
        <f t="shared" si="219"/>
        <v>-8.0536599276110257E-3</v>
      </c>
      <c r="I209" s="32">
        <f t="shared" si="220"/>
        <v>0.1061807580812259</v>
      </c>
      <c r="J209" s="32">
        <f t="shared" si="221"/>
        <v>-3.9131737948684762E-2</v>
      </c>
      <c r="K209" s="32">
        <f t="shared" si="222"/>
        <v>-5.0512710390999652E-2</v>
      </c>
      <c r="L209" s="32">
        <f t="shared" si="223"/>
        <v>-3.6996460062167648E-2</v>
      </c>
      <c r="N209" s="32">
        <f t="shared" si="224"/>
        <v>-5.0512710390999652E-2</v>
      </c>
      <c r="O209" s="32">
        <f t="shared" si="225"/>
        <v>0.1061807580812259</v>
      </c>
      <c r="P209" s="32">
        <f t="shared" si="226"/>
        <v>-3.6996460062167648E-2</v>
      </c>
    </row>
    <row r="210" spans="1:16" s="22" customFormat="1" x14ac:dyDescent="0.3">
      <c r="A210" s="25" t="s">
        <v>101</v>
      </c>
      <c r="B210" s="207"/>
      <c r="C210" s="24"/>
      <c r="D210" s="24"/>
      <c r="E210" s="24"/>
      <c r="F210" s="24"/>
      <c r="H210" s="29">
        <f t="shared" si="219"/>
        <v>-1</v>
      </c>
      <c r="I210" s="29">
        <f t="shared" si="220"/>
        <v>-1</v>
      </c>
      <c r="J210" s="29">
        <f t="shared" si="221"/>
        <v>-1</v>
      </c>
      <c r="K210" s="29">
        <f t="shared" si="222"/>
        <v>-1</v>
      </c>
      <c r="L210" s="29">
        <f t="shared" si="223"/>
        <v>-1</v>
      </c>
      <c r="N210" s="29">
        <f t="shared" si="224"/>
        <v>-1</v>
      </c>
      <c r="O210" s="29">
        <f t="shared" si="225"/>
        <v>0</v>
      </c>
      <c r="P210" s="29">
        <f t="shared" si="226"/>
        <v>-1</v>
      </c>
    </row>
    <row r="211" spans="1:16" x14ac:dyDescent="0.3">
      <c r="A211" t="s">
        <v>91</v>
      </c>
      <c r="B211" s="222"/>
      <c r="C211" s="222"/>
      <c r="D211" s="222"/>
      <c r="E211" s="222"/>
      <c r="F211" s="222"/>
      <c r="H211" s="220"/>
      <c r="I211" s="220"/>
      <c r="J211" s="220"/>
      <c r="K211" s="220"/>
      <c r="L211" s="220"/>
      <c r="N211" s="220"/>
      <c r="O211" s="220"/>
      <c r="P211" s="220"/>
    </row>
    <row r="212" spans="1:16" s="22" customFormat="1" x14ac:dyDescent="0.3">
      <c r="A212" s="91" t="s">
        <v>102</v>
      </c>
      <c r="B212" s="92">
        <v>3169459713.0088701</v>
      </c>
      <c r="C212" s="93">
        <v>665137786.93626404</v>
      </c>
      <c r="D212" s="93">
        <v>2764670168.1721001</v>
      </c>
      <c r="E212" s="93">
        <v>-894048427.49301195</v>
      </c>
      <c r="F212" s="93">
        <v>-1588739974.66116</v>
      </c>
      <c r="H212" s="32">
        <f t="shared" si="219"/>
        <v>-8.1218665610468723E-3</v>
      </c>
      <c r="I212" s="32">
        <f t="shared" si="220"/>
        <v>-1.357401275075164E-2</v>
      </c>
      <c r="J212" s="32">
        <f t="shared" si="221"/>
        <v>2.9939061265268456E-3</v>
      </c>
      <c r="K212" s="32">
        <f t="shared" si="222"/>
        <v>-2.2814288678168732E-2</v>
      </c>
      <c r="L212" s="32">
        <f t="shared" si="223"/>
        <v>1.6307350829366176E-4</v>
      </c>
      <c r="N212" s="33">
        <f t="shared" si="224"/>
        <v>-2.2814288678168732E-2</v>
      </c>
      <c r="O212" s="33">
        <f t="shared" si="225"/>
        <v>2.9939061265268456E-3</v>
      </c>
      <c r="P212" s="33">
        <f t="shared" si="226"/>
        <v>-8.1218665610468723E-3</v>
      </c>
    </row>
    <row r="213" spans="1:16" s="22" customFormat="1" x14ac:dyDescent="0.3">
      <c r="A213" s="31" t="s">
        <v>95</v>
      </c>
      <c r="B213" s="95">
        <v>3158973673.4963398</v>
      </c>
      <c r="C213" s="96">
        <v>726923529.61079502</v>
      </c>
      <c r="D213" s="96">
        <v>2711282805.7826099</v>
      </c>
      <c r="E213" s="96">
        <v>-892237538.40384996</v>
      </c>
      <c r="F213" s="96">
        <v>-1561408127.6189499</v>
      </c>
      <c r="H213" s="32">
        <f t="shared" si="219"/>
        <v>-1.1403458453875132E-2</v>
      </c>
      <c r="I213" s="32">
        <f t="shared" si="220"/>
        <v>7.8056719125698518E-2</v>
      </c>
      <c r="J213" s="32">
        <f t="shared" si="221"/>
        <v>-1.6374479931702518E-2</v>
      </c>
      <c r="K213" s="32">
        <f t="shared" si="222"/>
        <v>-2.4793571777720444E-2</v>
      </c>
      <c r="L213" s="32">
        <f t="shared" si="223"/>
        <v>-1.7043206045555669E-2</v>
      </c>
      <c r="N213" s="32">
        <f t="shared" si="224"/>
        <v>-2.4793571777720444E-2</v>
      </c>
      <c r="O213" s="32">
        <f t="shared" si="225"/>
        <v>7.8056719125698518E-2</v>
      </c>
      <c r="P213" s="32">
        <f t="shared" si="226"/>
        <v>-1.6374479931702518E-2</v>
      </c>
    </row>
    <row r="214" spans="1:16" s="22" customFormat="1" x14ac:dyDescent="0.3">
      <c r="A214" s="25" t="s">
        <v>103</v>
      </c>
      <c r="B214" s="207"/>
      <c r="C214" s="24"/>
      <c r="D214" s="24"/>
      <c r="E214" s="24"/>
      <c r="F214" s="24"/>
      <c r="H214" s="29">
        <f t="shared" si="219"/>
        <v>-1</v>
      </c>
      <c r="I214" s="29">
        <f t="shared" si="220"/>
        <v>-1</v>
      </c>
      <c r="J214" s="29">
        <f t="shared" si="221"/>
        <v>-1</v>
      </c>
      <c r="K214" s="29">
        <f t="shared" si="222"/>
        <v>-1</v>
      </c>
      <c r="L214" s="29">
        <f t="shared" si="223"/>
        <v>-1</v>
      </c>
      <c r="N214" s="29">
        <f t="shared" si="224"/>
        <v>-1</v>
      </c>
      <c r="O214" s="29">
        <f t="shared" si="225"/>
        <v>0</v>
      </c>
      <c r="P214" s="29">
        <f t="shared" si="226"/>
        <v>-1</v>
      </c>
    </row>
    <row r="218" spans="1:16" s="127" customFormat="1" x14ac:dyDescent="0.3">
      <c r="A218" s="127" t="s">
        <v>66</v>
      </c>
    </row>
    <row r="219" spans="1:16" s="127" customFormat="1" x14ac:dyDescent="0.3">
      <c r="A219" s="128" t="s">
        <v>0</v>
      </c>
      <c r="B219" s="129" t="s">
        <v>11</v>
      </c>
      <c r="C219" s="129" t="s">
        <v>12</v>
      </c>
      <c r="D219" s="129" t="s">
        <v>13</v>
      </c>
      <c r="E219" s="129" t="s">
        <v>15</v>
      </c>
      <c r="F219" s="129" t="s">
        <v>14</v>
      </c>
      <c r="H219" s="129" t="s">
        <v>21</v>
      </c>
      <c r="I219" s="129" t="s">
        <v>22</v>
      </c>
      <c r="J219" s="129" t="s">
        <v>23</v>
      </c>
      <c r="K219" s="129" t="s">
        <v>24</v>
      </c>
      <c r="L219" s="129" t="s">
        <v>25</v>
      </c>
      <c r="N219" s="129" t="s">
        <v>28</v>
      </c>
      <c r="O219" s="129" t="s">
        <v>29</v>
      </c>
      <c r="P219" s="129" t="s">
        <v>30</v>
      </c>
    </row>
    <row r="220" spans="1:16" s="127" customFormat="1" x14ac:dyDescent="0.3">
      <c r="A220" s="130" t="s">
        <v>68</v>
      </c>
      <c r="B220" s="131">
        <v>3208266324.2764602</v>
      </c>
      <c r="C220" s="132">
        <v>523117314.21356302</v>
      </c>
      <c r="D220" s="132">
        <v>2884851600.1029201</v>
      </c>
      <c r="E220" s="132">
        <v>-893921859.64681494</v>
      </c>
      <c r="F220" s="132">
        <v>-1741213602.3568599</v>
      </c>
      <c r="H220" s="134">
        <f>(B220-$B$220)/$B$220</f>
        <v>0</v>
      </c>
      <c r="I220" s="134">
        <f>(C220-$C$220)/$C$220</f>
        <v>0</v>
      </c>
      <c r="J220" s="134">
        <f>(D220-$D$220)/$D$220</f>
        <v>0</v>
      </c>
      <c r="K220" s="134">
        <f>(E220-$E$220)/$E$220</f>
        <v>0</v>
      </c>
      <c r="L220" s="134">
        <f>(F220-$F$220)/$F$220</f>
        <v>0</v>
      </c>
      <c r="N220" s="134">
        <f>MIN(H220:L220,0)</f>
        <v>0</v>
      </c>
      <c r="O220" s="134">
        <f>MAX(H220:L220,0)</f>
        <v>0</v>
      </c>
      <c r="P220" s="134">
        <f t="shared" ref="P220:P224" si="227">MEDIAN(H220:L220)</f>
        <v>0</v>
      </c>
    </row>
    <row r="221" spans="1:16" s="127" customFormat="1" x14ac:dyDescent="0.3">
      <c r="A221" s="135" t="s">
        <v>1</v>
      </c>
      <c r="B221" s="136">
        <v>3214184781.7098799</v>
      </c>
      <c r="C221" s="137">
        <v>506381472.48232502</v>
      </c>
      <c r="D221" s="137">
        <v>2909146040.9525599</v>
      </c>
      <c r="E221" s="137">
        <v>-885263130.23622203</v>
      </c>
      <c r="F221" s="137">
        <v>-1868647825.01001</v>
      </c>
      <c r="H221" s="139">
        <f t="shared" ref="H221:H224" si="228">(B221-$B$220)/$B$220</f>
        <v>1.8447525346121183E-3</v>
      </c>
      <c r="I221" s="139">
        <f t="shared" ref="I221:I224" si="229">(C221-$C$220)/$C$220</f>
        <v>-3.1992521135336745E-2</v>
      </c>
      <c r="J221" s="139">
        <f t="shared" ref="J221:J224" si="230">(D221-$D$220)/$D$220</f>
        <v>8.4213832173457952E-3</v>
      </c>
      <c r="K221" s="139">
        <f t="shared" ref="K221:K224" si="231">(E221-$E$220)/$E$220</f>
        <v>-9.6862262815834311E-3</v>
      </c>
      <c r="L221" s="139">
        <f t="shared" ref="L221:L224" si="232">(F221-$F$220)/$F$220</f>
        <v>7.318701305839706E-2</v>
      </c>
      <c r="N221" s="139">
        <f t="shared" ref="N221:N224" si="233">MIN(H221:L221,0)</f>
        <v>-3.1992521135336745E-2</v>
      </c>
      <c r="O221" s="139">
        <f t="shared" ref="O221:O224" si="234">MAX(H221:L221,0)</f>
        <v>7.318701305839706E-2</v>
      </c>
      <c r="P221" s="139">
        <f t="shared" si="227"/>
        <v>1.8447525346121183E-3</v>
      </c>
    </row>
    <row r="222" spans="1:16" s="127" customFormat="1" x14ac:dyDescent="0.3">
      <c r="A222" s="140" t="s">
        <v>2</v>
      </c>
      <c r="B222" s="141">
        <v>3068755729.2755098</v>
      </c>
      <c r="C222" s="142">
        <v>668436603.81575704</v>
      </c>
      <c r="D222" s="142">
        <v>2750228281.9914699</v>
      </c>
      <c r="E222" s="142">
        <v>-832528095.80020201</v>
      </c>
      <c r="F222" s="142">
        <v>-1534483696.25705</v>
      </c>
      <c r="H222" s="139">
        <f t="shared" si="228"/>
        <v>-4.3484730037932018E-2</v>
      </c>
      <c r="I222" s="139">
        <f t="shared" si="229"/>
        <v>0.2777948380864857</v>
      </c>
      <c r="J222" s="139">
        <f t="shared" si="230"/>
        <v>-4.6665595591345969E-2</v>
      </c>
      <c r="K222" s="139">
        <f t="shared" si="231"/>
        <v>-6.8679116842348356E-2</v>
      </c>
      <c r="L222" s="139">
        <f t="shared" si="232"/>
        <v>-0.11872748169436871</v>
      </c>
      <c r="N222" s="139">
        <f t="shared" si="233"/>
        <v>-0.11872748169436871</v>
      </c>
      <c r="O222" s="139">
        <f t="shared" si="234"/>
        <v>0.2777948380864857</v>
      </c>
      <c r="P222" s="139">
        <f t="shared" si="227"/>
        <v>-4.6665595591345969E-2</v>
      </c>
    </row>
    <row r="223" spans="1:16" s="127" customFormat="1" x14ac:dyDescent="0.3">
      <c r="A223" s="130" t="s">
        <v>3</v>
      </c>
      <c r="B223" s="144">
        <v>3265408974.0702</v>
      </c>
      <c r="C223" s="145">
        <v>553215187.65103805</v>
      </c>
      <c r="D223" s="145">
        <v>2821158825.7915602</v>
      </c>
      <c r="E223" s="145">
        <v>-916904683.02265501</v>
      </c>
      <c r="F223" s="145">
        <v>-1711951347.0903101</v>
      </c>
      <c r="H223" s="134">
        <f t="shared" si="228"/>
        <v>1.781106804050216E-2</v>
      </c>
      <c r="I223" s="134">
        <f t="shared" si="229"/>
        <v>5.7535609355089223E-2</v>
      </c>
      <c r="J223" s="134">
        <f t="shared" si="230"/>
        <v>-2.2078353808247044E-2</v>
      </c>
      <c r="K223" s="134">
        <f t="shared" si="231"/>
        <v>2.5710103324825831E-2</v>
      </c>
      <c r="L223" s="134">
        <f t="shared" si="232"/>
        <v>-1.6805666591934054E-2</v>
      </c>
      <c r="N223" s="134">
        <f t="shared" si="233"/>
        <v>-2.2078353808247044E-2</v>
      </c>
      <c r="O223" s="134">
        <f t="shared" si="234"/>
        <v>5.7535609355089223E-2</v>
      </c>
      <c r="P223" s="134">
        <f t="shared" si="227"/>
        <v>1.781106804050216E-2</v>
      </c>
    </row>
    <row r="224" spans="1:16" s="127" customFormat="1" x14ac:dyDescent="0.3">
      <c r="A224" s="147" t="s">
        <v>67</v>
      </c>
      <c r="B224" s="144">
        <v>3185980001.3359799</v>
      </c>
      <c r="C224" s="145">
        <v>529696168.21464801</v>
      </c>
      <c r="D224" s="145">
        <v>2880384050.6719198</v>
      </c>
      <c r="E224" s="145">
        <v>-879391942.99671102</v>
      </c>
      <c r="F224" s="145">
        <v>-1744338161.8360701</v>
      </c>
      <c r="H224" s="134">
        <f t="shared" si="228"/>
        <v>-6.9465314558966127E-3</v>
      </c>
      <c r="I224" s="134">
        <f t="shared" si="229"/>
        <v>1.2576249767177772E-2</v>
      </c>
      <c r="J224" s="134">
        <f t="shared" si="230"/>
        <v>-1.5486236556642456E-3</v>
      </c>
      <c r="K224" s="134">
        <f t="shared" si="231"/>
        <v>-1.6254123884882555E-2</v>
      </c>
      <c r="L224" s="134">
        <f t="shared" si="232"/>
        <v>1.7944722433714155E-3</v>
      </c>
      <c r="N224" s="134">
        <f t="shared" si="233"/>
        <v>-1.6254123884882555E-2</v>
      </c>
      <c r="O224" s="134">
        <f t="shared" si="234"/>
        <v>1.2576249767177772E-2</v>
      </c>
      <c r="P224" s="134">
        <f t="shared" si="227"/>
        <v>-1.5486236556642456E-3</v>
      </c>
    </row>
    <row r="225" spans="1:16" x14ac:dyDescent="0.3">
      <c r="A225" t="s">
        <v>88</v>
      </c>
      <c r="H225" s="222"/>
      <c r="I225" s="222"/>
      <c r="J225" s="222"/>
      <c r="K225" s="222"/>
      <c r="L225" s="222"/>
    </row>
    <row r="226" spans="1:16" s="127" customFormat="1" x14ac:dyDescent="0.3">
      <c r="A226" s="135" t="s">
        <v>96</v>
      </c>
      <c r="B226" s="136">
        <v>3202746295.8837199</v>
      </c>
      <c r="C226" s="137">
        <v>489119714.04570502</v>
      </c>
      <c r="D226" s="137">
        <v>2889131828.4574299</v>
      </c>
      <c r="E226" s="137">
        <v>-879129136.17363906</v>
      </c>
      <c r="F226" s="137">
        <v>-1795680922.6969099</v>
      </c>
      <c r="H226" s="139">
        <f>(B226-$B$220)/$B$220</f>
        <v>-1.7205642658064387E-3</v>
      </c>
      <c r="I226" s="139">
        <f>(C226-$C$220)/$C$220</f>
        <v>-6.4990393634683744E-2</v>
      </c>
      <c r="J226" s="139">
        <f>(D226-$D$220)/$D$220</f>
        <v>1.4836909996885554E-3</v>
      </c>
      <c r="K226" s="139">
        <f>(E226-$E$220)/$E$220</f>
        <v>-1.6548116945054269E-2</v>
      </c>
      <c r="L226" s="139">
        <f>(F226-$F$220)/$F$220</f>
        <v>3.1281239858409374E-2</v>
      </c>
      <c r="N226" s="216">
        <f>MIN(H226:L226,0)</f>
        <v>-6.4990393634683744E-2</v>
      </c>
      <c r="O226" s="216">
        <f>MAX(H226:L226,0)</f>
        <v>3.1281239858409374E-2</v>
      </c>
      <c r="P226" s="216">
        <f>MEDIAN(H226:L226)</f>
        <v>-1.7205642658064387E-3</v>
      </c>
    </row>
    <row r="227" spans="1:16" s="127" customFormat="1" x14ac:dyDescent="0.3">
      <c r="A227" s="140" t="s">
        <v>92</v>
      </c>
      <c r="B227" s="141">
        <v>3079124803.3807998</v>
      </c>
      <c r="C227" s="142">
        <v>656061785.02662897</v>
      </c>
      <c r="D227" s="142">
        <v>2761253955.40271</v>
      </c>
      <c r="E227" s="142">
        <v>-834399156.39289105</v>
      </c>
      <c r="F227" s="142">
        <v>-1490233758.47209</v>
      </c>
      <c r="H227" s="139">
        <f>(B227-$B$220)/$B$220</f>
        <v>-4.0252743333203445E-2</v>
      </c>
      <c r="I227" s="139">
        <f>(C227-$C$220)/$C$220</f>
        <v>0.25413892295446233</v>
      </c>
      <c r="J227" s="139">
        <f>(D227-$D$220)/$D$220</f>
        <v>-4.2843675111676673E-2</v>
      </c>
      <c r="K227" s="139">
        <f>(E227-$E$220)/$E$220</f>
        <v>-6.6586024954620848E-2</v>
      </c>
      <c r="L227" s="139">
        <f>(F227-$F$220)/$F$220</f>
        <v>-0.14414075535882004</v>
      </c>
      <c r="N227" s="139">
        <f>MIN(H227:L227,0)</f>
        <v>-0.14414075535882004</v>
      </c>
      <c r="O227" s="139">
        <f>MAX(H227:L227,0)</f>
        <v>0.25413892295446233</v>
      </c>
      <c r="P227" s="139">
        <f>MEDIAN(H227:L227)</f>
        <v>-4.2843675111676673E-2</v>
      </c>
    </row>
    <row r="228" spans="1:16" s="127" customFormat="1" x14ac:dyDescent="0.3">
      <c r="A228" s="130" t="s">
        <v>97</v>
      </c>
      <c r="B228" s="144"/>
      <c r="C228" s="145"/>
      <c r="D228" s="145"/>
      <c r="E228" s="145"/>
      <c r="F228" s="145"/>
      <c r="H228" s="134">
        <f>(B228-$B$220)/$B$220</f>
        <v>-1</v>
      </c>
      <c r="I228" s="134">
        <f>(C228-$C$220)/$C$220</f>
        <v>-1</v>
      </c>
      <c r="J228" s="134">
        <f>(D228-$D$220)/$D$220</f>
        <v>-1</v>
      </c>
      <c r="K228" s="134">
        <f>(E228-$E$220)/$E$220</f>
        <v>-1</v>
      </c>
      <c r="L228" s="134">
        <f>(F228-$F$220)/$F$220</f>
        <v>-1</v>
      </c>
      <c r="N228" s="134">
        <f>MIN(H228:L228,0)</f>
        <v>-1</v>
      </c>
      <c r="O228" s="134">
        <f>MAX(H228:L228,0)</f>
        <v>0</v>
      </c>
      <c r="P228" s="134">
        <f>MEDIAN(H228:L228)</f>
        <v>-1</v>
      </c>
    </row>
    <row r="229" spans="1:16" x14ac:dyDescent="0.3">
      <c r="A229" t="s">
        <v>89</v>
      </c>
      <c r="H229" s="220"/>
      <c r="I229" s="220"/>
      <c r="J229" s="220"/>
      <c r="K229" s="220"/>
      <c r="L229" s="220"/>
      <c r="N229" s="221"/>
      <c r="O229" s="221"/>
      <c r="P229" s="221"/>
    </row>
    <row r="230" spans="1:16" s="127" customFormat="1" x14ac:dyDescent="0.3">
      <c r="A230" s="135" t="s">
        <v>98</v>
      </c>
      <c r="B230" s="136">
        <v>3187612043.0892</v>
      </c>
      <c r="C230" s="137">
        <v>512050917.45499998</v>
      </c>
      <c r="D230" s="137">
        <v>2893774605.5581598</v>
      </c>
      <c r="E230" s="137">
        <v>-881022912.47095597</v>
      </c>
      <c r="F230" s="137">
        <v>-1757206401.0462899</v>
      </c>
      <c r="H230" s="139">
        <f t="shared" ref="H230:H240" si="235">(B230-$B$220)/$B$220</f>
        <v>-6.4378324925746869E-3</v>
      </c>
      <c r="I230" s="139">
        <f t="shared" ref="I230:I240" si="236">(C230-$C$220)/$C$220</f>
        <v>-2.1154713212274173E-2</v>
      </c>
      <c r="J230" s="139">
        <f t="shared" ref="J230:J240" si="237">(D230-$D$220)/$D$220</f>
        <v>3.0930552735958534E-3</v>
      </c>
      <c r="K230" s="139">
        <f t="shared" ref="K230:K240" si="238">(E230-$E$220)/$E$220</f>
        <v>-1.4429613770665926E-2</v>
      </c>
      <c r="L230" s="139">
        <f t="shared" ref="L230:L240" si="239">(F230-$F$220)/$F$220</f>
        <v>9.1848574280505146E-3</v>
      </c>
      <c r="N230" s="139">
        <f t="shared" ref="N230:N240" si="240">MIN(H230:L230,0)</f>
        <v>-2.1154713212274173E-2</v>
      </c>
      <c r="O230" s="139">
        <f t="shared" ref="O230:O240" si="241">MAX(H230:L230,0)</f>
        <v>9.1848574280505146E-3</v>
      </c>
      <c r="P230" s="139">
        <f t="shared" ref="P230:P240" si="242">MEDIAN(H230:L230)</f>
        <v>-6.4378324925746869E-3</v>
      </c>
    </row>
    <row r="231" spans="1:16" s="127" customFormat="1" x14ac:dyDescent="0.3">
      <c r="A231" s="140" t="s">
        <v>93</v>
      </c>
      <c r="B231" s="141">
        <v>3157061487.0081701</v>
      </c>
      <c r="C231" s="142">
        <v>593187318.932742</v>
      </c>
      <c r="D231" s="142">
        <v>2819884837.4215798</v>
      </c>
      <c r="E231" s="142">
        <v>-868114947.870749</v>
      </c>
      <c r="F231" s="142">
        <v>-1680139753.2385199</v>
      </c>
      <c r="H231" s="139">
        <f t="shared" si="235"/>
        <v>-1.5960282623930212E-2</v>
      </c>
      <c r="I231" s="139">
        <f t="shared" si="236"/>
        <v>0.13394701879542997</v>
      </c>
      <c r="J231" s="139">
        <f t="shared" si="237"/>
        <v>-2.2519966947007763E-2</v>
      </c>
      <c r="K231" s="139">
        <f t="shared" si="238"/>
        <v>-2.8869315027447877E-2</v>
      </c>
      <c r="L231" s="139">
        <f t="shared" si="239"/>
        <v>-3.5075449121045287E-2</v>
      </c>
      <c r="N231" s="139">
        <f t="shared" si="240"/>
        <v>-3.5075449121045287E-2</v>
      </c>
      <c r="O231" s="139">
        <f t="shared" si="241"/>
        <v>0.13394701879542997</v>
      </c>
      <c r="P231" s="139">
        <f t="shared" si="242"/>
        <v>-2.2519966947007763E-2</v>
      </c>
    </row>
    <row r="232" spans="1:16" s="127" customFormat="1" x14ac:dyDescent="0.3">
      <c r="A232" s="130" t="s">
        <v>99</v>
      </c>
      <c r="B232" s="144"/>
      <c r="C232" s="145"/>
      <c r="D232" s="145"/>
      <c r="E232" s="145"/>
      <c r="F232" s="145"/>
      <c r="H232" s="134">
        <f t="shared" si="235"/>
        <v>-1</v>
      </c>
      <c r="I232" s="134">
        <f t="shared" si="236"/>
        <v>-1</v>
      </c>
      <c r="J232" s="134">
        <f t="shared" si="237"/>
        <v>-1</v>
      </c>
      <c r="K232" s="134">
        <f t="shared" si="238"/>
        <v>-1</v>
      </c>
      <c r="L232" s="134">
        <f t="shared" si="239"/>
        <v>-1</v>
      </c>
      <c r="N232" s="134">
        <f t="shared" si="240"/>
        <v>-1</v>
      </c>
      <c r="O232" s="134">
        <f t="shared" si="241"/>
        <v>0</v>
      </c>
      <c r="P232" s="134">
        <f t="shared" si="242"/>
        <v>-1</v>
      </c>
    </row>
    <row r="233" spans="1:16" x14ac:dyDescent="0.3">
      <c r="A233" t="s">
        <v>90</v>
      </c>
      <c r="H233" s="221"/>
      <c r="I233" s="221"/>
      <c r="J233" s="221"/>
      <c r="K233" s="221"/>
      <c r="L233" s="221"/>
      <c r="N233" s="221"/>
      <c r="O233" s="221"/>
      <c r="P233" s="221"/>
    </row>
    <row r="234" spans="1:16" s="127" customFormat="1" x14ac:dyDescent="0.3">
      <c r="A234" s="135" t="s">
        <v>100</v>
      </c>
      <c r="B234" s="136">
        <v>3189768564.1571798</v>
      </c>
      <c r="C234" s="137">
        <v>514989852.89766198</v>
      </c>
      <c r="D234" s="137">
        <v>2892475114.26232</v>
      </c>
      <c r="E234" s="137">
        <v>-882931558.60233498</v>
      </c>
      <c r="F234" s="137">
        <v>-1758395155.1575601</v>
      </c>
      <c r="H234" s="139">
        <f t="shared" si="235"/>
        <v>-5.765656042738914E-3</v>
      </c>
      <c r="I234" s="139">
        <f t="shared" si="236"/>
        <v>-1.5536593982020253E-2</v>
      </c>
      <c r="J234" s="139">
        <f t="shared" si="237"/>
        <v>2.6426018444512048E-3</v>
      </c>
      <c r="K234" s="139">
        <f t="shared" si="238"/>
        <v>-1.2294476218337687E-2</v>
      </c>
      <c r="L234" s="139">
        <f t="shared" si="239"/>
        <v>9.8675732704153578E-3</v>
      </c>
      <c r="N234" s="139">
        <f t="shared" si="240"/>
        <v>-1.5536593982020253E-2</v>
      </c>
      <c r="O234" s="139">
        <f t="shared" si="241"/>
        <v>9.8675732704153578E-3</v>
      </c>
      <c r="P234" s="139">
        <f t="shared" si="242"/>
        <v>-5.765656042738914E-3</v>
      </c>
    </row>
    <row r="235" spans="1:16" s="127" customFormat="1" x14ac:dyDescent="0.3">
      <c r="A235" s="140" t="s">
        <v>94</v>
      </c>
      <c r="B235" s="141">
        <v>3171089405.5463901</v>
      </c>
      <c r="C235" s="142">
        <v>591347795.00657201</v>
      </c>
      <c r="D235" s="142">
        <v>2823154379.6185799</v>
      </c>
      <c r="E235" s="142">
        <v>-877454217.85175502</v>
      </c>
      <c r="F235" s="142">
        <v>-1700235502.0518601</v>
      </c>
      <c r="H235" s="139">
        <f t="shared" si="235"/>
        <v>-1.1587853055950517E-2</v>
      </c>
      <c r="I235" s="139">
        <f t="shared" si="236"/>
        <v>0.13043055341340479</v>
      </c>
      <c r="J235" s="139">
        <f t="shared" si="237"/>
        <v>-2.1386618459729115E-2</v>
      </c>
      <c r="K235" s="139">
        <f t="shared" si="238"/>
        <v>-1.8421791141304253E-2</v>
      </c>
      <c r="L235" s="139">
        <f t="shared" si="239"/>
        <v>-2.3534217886612519E-2</v>
      </c>
      <c r="N235" s="139">
        <f t="shared" si="240"/>
        <v>-2.3534217886612519E-2</v>
      </c>
      <c r="O235" s="139">
        <f t="shared" si="241"/>
        <v>0.13043055341340479</v>
      </c>
      <c r="P235" s="139">
        <f t="shared" si="242"/>
        <v>-1.8421791141304253E-2</v>
      </c>
    </row>
    <row r="236" spans="1:16" s="127" customFormat="1" x14ac:dyDescent="0.3">
      <c r="A236" s="130" t="s">
        <v>101</v>
      </c>
      <c r="B236" s="144"/>
      <c r="C236" s="145"/>
      <c r="D236" s="145"/>
      <c r="E236" s="145"/>
      <c r="F236" s="145"/>
      <c r="H236" s="134">
        <f t="shared" si="235"/>
        <v>-1</v>
      </c>
      <c r="I236" s="134">
        <f t="shared" si="236"/>
        <v>-1</v>
      </c>
      <c r="J236" s="134">
        <f t="shared" si="237"/>
        <v>-1</v>
      </c>
      <c r="K236" s="134">
        <f t="shared" si="238"/>
        <v>-1</v>
      </c>
      <c r="L236" s="134">
        <f t="shared" si="239"/>
        <v>-1</v>
      </c>
      <c r="N236" s="134">
        <f t="shared" si="240"/>
        <v>-1</v>
      </c>
      <c r="O236" s="134">
        <f t="shared" si="241"/>
        <v>0</v>
      </c>
      <c r="P236" s="134">
        <f t="shared" si="242"/>
        <v>-1</v>
      </c>
    </row>
    <row r="237" spans="1:16" x14ac:dyDescent="0.3">
      <c r="A237" t="s">
        <v>91</v>
      </c>
      <c r="H237" s="220"/>
      <c r="I237" s="220"/>
      <c r="J237" s="220"/>
      <c r="K237" s="220"/>
      <c r="L237" s="220"/>
      <c r="N237" s="220"/>
      <c r="O237" s="220"/>
      <c r="P237" s="220"/>
    </row>
    <row r="238" spans="1:16" s="127" customFormat="1" x14ac:dyDescent="0.3">
      <c r="A238" s="135" t="s">
        <v>102</v>
      </c>
      <c r="B238" s="136">
        <v>3189120893.9994402</v>
      </c>
      <c r="C238" s="137">
        <v>514044950.78392202</v>
      </c>
      <c r="D238" s="137">
        <v>2895428463.4112701</v>
      </c>
      <c r="E238" s="137">
        <v>-881822006.40240395</v>
      </c>
      <c r="F238" s="137">
        <v>-1754058607.8812201</v>
      </c>
      <c r="H238" s="139">
        <f t="shared" si="235"/>
        <v>-5.9675314770938548E-3</v>
      </c>
      <c r="I238" s="139">
        <f t="shared" si="236"/>
        <v>-1.7342885014769764E-2</v>
      </c>
      <c r="J238" s="139">
        <f t="shared" si="237"/>
        <v>3.6663457170458078E-3</v>
      </c>
      <c r="K238" s="139">
        <f t="shared" si="238"/>
        <v>-1.3535694550742496E-2</v>
      </c>
      <c r="L238" s="139">
        <f t="shared" si="239"/>
        <v>7.3770417983029342E-3</v>
      </c>
      <c r="N238" s="216">
        <f t="shared" si="240"/>
        <v>-1.7342885014769764E-2</v>
      </c>
      <c r="O238" s="216">
        <f t="shared" si="241"/>
        <v>7.3770417983029342E-3</v>
      </c>
      <c r="P238" s="216">
        <f t="shared" si="242"/>
        <v>-5.9675314770938548E-3</v>
      </c>
    </row>
    <row r="239" spans="1:16" s="127" customFormat="1" x14ac:dyDescent="0.3">
      <c r="A239" s="140" t="s">
        <v>95</v>
      </c>
      <c r="B239" s="141">
        <v>3185053899.8502898</v>
      </c>
      <c r="C239" s="142">
        <v>581385719.84998405</v>
      </c>
      <c r="D239" s="142">
        <v>2834277456.7990098</v>
      </c>
      <c r="E239" s="142">
        <v>-884791506.65981996</v>
      </c>
      <c r="F239" s="142">
        <v>-1717111483.7640901</v>
      </c>
      <c r="H239" s="139">
        <f t="shared" si="235"/>
        <v>-7.2351924933804551E-3</v>
      </c>
      <c r="I239" s="139">
        <f t="shared" si="236"/>
        <v>0.1113868802527016</v>
      </c>
      <c r="J239" s="139">
        <f t="shared" si="237"/>
        <v>-1.7530934104931419E-2</v>
      </c>
      <c r="K239" s="139">
        <f t="shared" si="238"/>
        <v>-1.0213815546028094E-2</v>
      </c>
      <c r="L239" s="139">
        <f t="shared" si="239"/>
        <v>-1.3842137782605122E-2</v>
      </c>
      <c r="N239" s="139">
        <f t="shared" si="240"/>
        <v>-1.7530934104931419E-2</v>
      </c>
      <c r="O239" s="139">
        <f t="shared" si="241"/>
        <v>0.1113868802527016</v>
      </c>
      <c r="P239" s="139">
        <f t="shared" si="242"/>
        <v>-1.0213815546028094E-2</v>
      </c>
    </row>
    <row r="240" spans="1:16" s="127" customFormat="1" x14ac:dyDescent="0.3">
      <c r="A240" s="130" t="s">
        <v>103</v>
      </c>
      <c r="B240" s="144"/>
      <c r="C240" s="145"/>
      <c r="D240" s="145"/>
      <c r="E240" s="145"/>
      <c r="F240" s="145"/>
      <c r="H240" s="134">
        <f t="shared" si="235"/>
        <v>-1</v>
      </c>
      <c r="I240" s="134">
        <f t="shared" si="236"/>
        <v>-1</v>
      </c>
      <c r="J240" s="134">
        <f t="shared" si="237"/>
        <v>-1</v>
      </c>
      <c r="K240" s="134">
        <f t="shared" si="238"/>
        <v>-1</v>
      </c>
      <c r="L240" s="134">
        <f t="shared" si="239"/>
        <v>-1</v>
      </c>
      <c r="N240" s="134">
        <f t="shared" si="240"/>
        <v>-1</v>
      </c>
      <c r="O240" s="134">
        <f t="shared" si="241"/>
        <v>0</v>
      </c>
      <c r="P240" s="134">
        <f t="shared" si="242"/>
        <v>-1</v>
      </c>
    </row>
    <row r="249" spans="1:16" s="7" customFormat="1" x14ac:dyDescent="0.3">
      <c r="A249" s="7" t="s">
        <v>104</v>
      </c>
    </row>
    <row r="250" spans="1:16" s="7" customFormat="1" x14ac:dyDescent="0.3">
      <c r="A250" s="8" t="s">
        <v>0</v>
      </c>
      <c r="B250" s="9" t="s">
        <v>11</v>
      </c>
      <c r="C250" s="9" t="s">
        <v>12</v>
      </c>
      <c r="D250" s="9" t="s">
        <v>13</v>
      </c>
      <c r="E250" s="9" t="s">
        <v>15</v>
      </c>
      <c r="F250" s="9" t="s">
        <v>14</v>
      </c>
      <c r="H250" s="9" t="s">
        <v>21</v>
      </c>
      <c r="I250" s="9" t="s">
        <v>22</v>
      </c>
      <c r="J250" s="9" t="s">
        <v>23</v>
      </c>
      <c r="K250" s="9" t="s">
        <v>24</v>
      </c>
      <c r="L250" s="9" t="s">
        <v>25</v>
      </c>
      <c r="N250" s="9" t="s">
        <v>28</v>
      </c>
      <c r="O250" s="9" t="s">
        <v>29</v>
      </c>
      <c r="P250" s="9" t="s">
        <v>30</v>
      </c>
    </row>
    <row r="251" spans="1:16" s="7" customFormat="1" x14ac:dyDescent="0.3">
      <c r="A251" s="21" t="s">
        <v>68</v>
      </c>
      <c r="B251" s="75">
        <v>3494368141.8804202</v>
      </c>
      <c r="C251" s="76">
        <v>743294549.97082496</v>
      </c>
      <c r="D251" s="76">
        <v>2353690068.4625602</v>
      </c>
      <c r="E251" s="76">
        <v>-921055199.32683897</v>
      </c>
      <c r="F251" s="76">
        <v>-1420006149.37008</v>
      </c>
      <c r="H251" s="14">
        <f>(B251-$B$251)/$B$251</f>
        <v>0</v>
      </c>
      <c r="I251" s="14">
        <f>(C251-$C$251)/$C$251</f>
        <v>0</v>
      </c>
      <c r="J251" s="14">
        <f>(D251-$D$251)/$D$251</f>
        <v>0</v>
      </c>
      <c r="K251" s="14">
        <f>(E251-$E$251)/$E$251</f>
        <v>0</v>
      </c>
      <c r="L251" s="14">
        <f>(F251-$F$251)/$F$251</f>
        <v>0</v>
      </c>
      <c r="N251" s="14">
        <f>MIN(H251:L251,0)</f>
        <v>0</v>
      </c>
      <c r="O251" s="14">
        <f>MAX(H251:L251,0)</f>
        <v>0</v>
      </c>
      <c r="P251" s="14">
        <f t="shared" ref="P251:P255" si="243">MEDIAN(H251:L251)</f>
        <v>0</v>
      </c>
    </row>
    <row r="252" spans="1:16" s="7" customFormat="1" x14ac:dyDescent="0.3">
      <c r="A252" s="78" t="s">
        <v>1</v>
      </c>
      <c r="B252" s="79"/>
      <c r="C252" s="80"/>
      <c r="D252" s="80"/>
      <c r="E252" s="80"/>
      <c r="F252" s="80"/>
      <c r="H252" s="16">
        <f t="shared" ref="H252:H255" si="244">(B252-$B$251)/$B$251</f>
        <v>-1</v>
      </c>
      <c r="I252" s="16">
        <f t="shared" ref="I252:I255" si="245">(C252-$C$251)/$C$251</f>
        <v>-1</v>
      </c>
      <c r="J252" s="16">
        <f t="shared" ref="J252:J255" si="246">(D252-$D$251)/$D$251</f>
        <v>-1</v>
      </c>
      <c r="K252" s="16">
        <f t="shared" ref="K252:K255" si="247">(E252-$E$251)/$E$251</f>
        <v>-1</v>
      </c>
      <c r="L252" s="16">
        <f t="shared" ref="L252:L255" si="248">(F252-$F$251)/$F$251</f>
        <v>-1</v>
      </c>
      <c r="N252" s="16">
        <f t="shared" ref="N252:N255" si="249">MIN(H252:L252,0)</f>
        <v>-1</v>
      </c>
      <c r="O252" s="16">
        <f t="shared" ref="O252:O255" si="250">MAX(H252:L252,0)</f>
        <v>0</v>
      </c>
      <c r="P252" s="16">
        <f t="shared" si="243"/>
        <v>-1</v>
      </c>
    </row>
    <row r="253" spans="1:16" s="7" customFormat="1" x14ac:dyDescent="0.3">
      <c r="A253" s="7" t="s">
        <v>2</v>
      </c>
      <c r="B253" s="82">
        <v>3407014100.04036</v>
      </c>
      <c r="C253" s="83">
        <v>773546425.26212204</v>
      </c>
      <c r="D253" s="83">
        <v>2311627810.1619902</v>
      </c>
      <c r="E253" s="83">
        <v>-863634410.21857297</v>
      </c>
      <c r="F253" s="83">
        <v>-1317480524.3860199</v>
      </c>
      <c r="H253" s="16">
        <f t="shared" si="244"/>
        <v>-2.499852284969966E-2</v>
      </c>
      <c r="I253" s="16">
        <f t="shared" si="245"/>
        <v>4.0699713582568978E-2</v>
      </c>
      <c r="J253" s="16">
        <f t="shared" si="246"/>
        <v>-1.7870771884611489E-2</v>
      </c>
      <c r="K253" s="16">
        <f t="shared" si="247"/>
        <v>-6.2342397231167544E-2</v>
      </c>
      <c r="L253" s="16">
        <f t="shared" si="248"/>
        <v>-7.2200831686215439E-2</v>
      </c>
      <c r="N253" s="16">
        <f t="shared" si="249"/>
        <v>-7.2200831686215439E-2</v>
      </c>
      <c r="O253" s="16">
        <f t="shared" si="250"/>
        <v>4.0699713582568978E-2</v>
      </c>
      <c r="P253" s="16">
        <f t="shared" si="243"/>
        <v>-2.499852284969966E-2</v>
      </c>
    </row>
    <row r="254" spans="1:16" s="7" customFormat="1" x14ac:dyDescent="0.3">
      <c r="A254" s="21" t="s">
        <v>3</v>
      </c>
      <c r="B254" s="85"/>
      <c r="C254" s="86"/>
      <c r="D254" s="86"/>
      <c r="E254" s="86"/>
      <c r="F254" s="86"/>
      <c r="H254" s="14">
        <f t="shared" si="244"/>
        <v>-1</v>
      </c>
      <c r="I254" s="14">
        <f t="shared" si="245"/>
        <v>-1</v>
      </c>
      <c r="J254" s="14">
        <f t="shared" si="246"/>
        <v>-1</v>
      </c>
      <c r="K254" s="14">
        <f t="shared" si="247"/>
        <v>-1</v>
      </c>
      <c r="L254" s="14">
        <f t="shared" si="248"/>
        <v>-1</v>
      </c>
      <c r="N254" s="14">
        <f t="shared" si="249"/>
        <v>-1</v>
      </c>
      <c r="O254" s="14">
        <f t="shared" si="250"/>
        <v>0</v>
      </c>
      <c r="P254" s="14">
        <f t="shared" si="243"/>
        <v>-1</v>
      </c>
    </row>
    <row r="255" spans="1:16" s="7" customFormat="1" x14ac:dyDescent="0.3">
      <c r="A255" s="21" t="s">
        <v>67</v>
      </c>
      <c r="B255" s="85">
        <v>3478519841.8397102</v>
      </c>
      <c r="C255" s="86">
        <v>717159179.60351896</v>
      </c>
      <c r="D255" s="86">
        <v>2407595038.4634399</v>
      </c>
      <c r="E255" s="86">
        <v>-889584426.73056805</v>
      </c>
      <c r="F255" s="86">
        <v>-1424134149.023</v>
      </c>
      <c r="H255" s="14">
        <f t="shared" si="244"/>
        <v>-4.5353836222252033E-3</v>
      </c>
      <c r="I255" s="14">
        <f t="shared" si="245"/>
        <v>-3.5161525627131041E-2</v>
      </c>
      <c r="J255" s="14">
        <f t="shared" si="246"/>
        <v>2.2902322919725243E-2</v>
      </c>
      <c r="K255" s="14">
        <f t="shared" si="247"/>
        <v>-3.4168172134820582E-2</v>
      </c>
      <c r="L255" s="14">
        <f t="shared" si="248"/>
        <v>2.9070294200846973E-3</v>
      </c>
      <c r="N255" s="14">
        <f t="shared" si="249"/>
        <v>-3.5161525627131041E-2</v>
      </c>
      <c r="O255" s="14">
        <f t="shared" si="250"/>
        <v>2.2902322919725243E-2</v>
      </c>
      <c r="P255" s="14">
        <f t="shared" si="243"/>
        <v>-4.5353836222252033E-3</v>
      </c>
    </row>
    <row r="256" spans="1:16" x14ac:dyDescent="0.3">
      <c r="A256" s="230"/>
      <c r="B256" s="230"/>
      <c r="C256" s="230"/>
      <c r="D256" s="230"/>
      <c r="E256" s="230"/>
      <c r="F256" s="230"/>
    </row>
    <row r="257" spans="1:16" x14ac:dyDescent="0.3">
      <c r="A257" s="1" t="s">
        <v>91</v>
      </c>
      <c r="B257" s="1"/>
      <c r="C257" s="1"/>
      <c r="D257" s="1"/>
      <c r="E257" s="1"/>
      <c r="F257" s="1"/>
      <c r="H257" s="1"/>
      <c r="I257" s="1"/>
      <c r="J257" s="1"/>
      <c r="K257" s="1"/>
      <c r="L257" s="1"/>
      <c r="N257" s="1"/>
      <c r="O257" s="1"/>
      <c r="P257" s="1"/>
    </row>
    <row r="258" spans="1:16" s="7" customFormat="1" x14ac:dyDescent="0.3">
      <c r="A258" s="21" t="s">
        <v>95</v>
      </c>
      <c r="B258" s="85">
        <v>3476826122.3446398</v>
      </c>
      <c r="C258" s="86">
        <v>717809470.53080595</v>
      </c>
      <c r="D258" s="86">
        <v>2367187957.1975999</v>
      </c>
      <c r="E258" s="86">
        <v>-886365629.46401799</v>
      </c>
      <c r="F258" s="86">
        <v>-1418246737.96595</v>
      </c>
      <c r="H258" s="14">
        <f>(B258-$B$251)/$B$251</f>
        <v>-5.020083409511788E-3</v>
      </c>
      <c r="I258" s="14">
        <f>(C258-$C$251)/$C$251</f>
        <v>-3.4286649136630057E-2</v>
      </c>
      <c r="J258" s="14">
        <f>(D258-$D$251)/$D$251</f>
        <v>5.7347774526051287E-3</v>
      </c>
      <c r="K258" s="14">
        <f>(E258-$E$251)/$E$251</f>
        <v>-3.7662856567309048E-2</v>
      </c>
      <c r="L258" s="14">
        <f>(F258-$F$251)/$F$251</f>
        <v>-1.2390167499700361E-3</v>
      </c>
      <c r="N258" s="14">
        <f t="shared" ref="N258" si="251">MIN(H258:L258,0)</f>
        <v>-3.7662856567309048E-2</v>
      </c>
      <c r="O258" s="14">
        <f t="shared" ref="O258" si="252">MAX(H258:L258,0)</f>
        <v>5.7347774526051287E-3</v>
      </c>
      <c r="P258" s="14">
        <f t="shared" ref="P258" si="253">MEDIAN(H258:L258)</f>
        <v>-5.020083409511788E-3</v>
      </c>
    </row>
    <row r="260" spans="1:16" x14ac:dyDescent="0.3">
      <c r="B260" s="2"/>
      <c r="C260" s="2"/>
      <c r="D260" s="2"/>
      <c r="E260" s="2"/>
      <c r="F260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3D7-4BC1-48A6-AE23-A0945A3F9969}">
  <dimension ref="A3:J260"/>
  <sheetViews>
    <sheetView zoomScaleNormal="100" workbookViewId="0"/>
  </sheetViews>
  <sheetFormatPr defaultRowHeight="14.4" x14ac:dyDescent="0.3"/>
  <cols>
    <col min="1" max="1" width="13.5546875" customWidth="1"/>
    <col min="2" max="3" width="22.88671875" bestFit="1" customWidth="1"/>
    <col min="5" max="6" width="16.109375" bestFit="1" customWidth="1"/>
    <col min="8" max="10" width="16.109375" bestFit="1" customWidth="1"/>
  </cols>
  <sheetData>
    <row r="3" spans="1:10" x14ac:dyDescent="0.3">
      <c r="B3" t="s">
        <v>74</v>
      </c>
      <c r="C3" t="s">
        <v>74</v>
      </c>
    </row>
    <row r="4" spans="1:10" s="7" customFormat="1" x14ac:dyDescent="0.3">
      <c r="A4" s="7" t="s">
        <v>36</v>
      </c>
    </row>
    <row r="5" spans="1:10" s="7" customFormat="1" x14ac:dyDescent="0.3">
      <c r="A5" s="8" t="s">
        <v>0</v>
      </c>
      <c r="B5" s="9" t="s">
        <v>9</v>
      </c>
      <c r="C5" s="9" t="s">
        <v>10</v>
      </c>
      <c r="E5" s="9" t="s">
        <v>26</v>
      </c>
      <c r="F5" s="9" t="s">
        <v>27</v>
      </c>
      <c r="H5" s="9" t="s">
        <v>28</v>
      </c>
      <c r="I5" s="9" t="s">
        <v>29</v>
      </c>
      <c r="J5" s="9" t="s">
        <v>30</v>
      </c>
    </row>
    <row r="6" spans="1:10" s="7" customFormat="1" x14ac:dyDescent="0.3">
      <c r="A6" s="21" t="s">
        <v>68</v>
      </c>
      <c r="B6" s="75">
        <v>25406530.6151972</v>
      </c>
      <c r="C6" s="76">
        <v>28934041.520529501</v>
      </c>
      <c r="E6" s="14">
        <f t="shared" ref="E6:E9" si="0">(B6-$B$6)/$B$6</f>
        <v>0</v>
      </c>
      <c r="F6" s="14">
        <f t="shared" ref="F6:F9" si="1">(C6-$C$6)/$C$6</f>
        <v>0</v>
      </c>
      <c r="H6" s="14">
        <f>MIN(E6:F6,0)</f>
        <v>0</v>
      </c>
      <c r="I6" s="14">
        <f>MAX(E6:F6,0)</f>
        <v>0</v>
      </c>
      <c r="J6" s="14">
        <f>MEDIAN(E6:F6)</f>
        <v>0</v>
      </c>
    </row>
    <row r="7" spans="1:10" s="7" customFormat="1" x14ac:dyDescent="0.3">
      <c r="A7" s="157" t="s">
        <v>1</v>
      </c>
      <c r="B7" s="79">
        <v>25518136.847496599</v>
      </c>
      <c r="C7" s="80">
        <v>28242909.034032501</v>
      </c>
      <c r="E7" s="16">
        <f t="shared" si="0"/>
        <v>4.3928167127486551E-3</v>
      </c>
      <c r="F7" s="16">
        <f t="shared" si="1"/>
        <v>-2.3886482847777151E-2</v>
      </c>
      <c r="H7" s="16">
        <f t="shared" ref="H7:H9" si="2">MIN(E7:F7,0)</f>
        <v>-2.3886482847777151E-2</v>
      </c>
      <c r="I7" s="16">
        <f t="shared" ref="I7:I9" si="3">MAX(E7:F7,0)</f>
        <v>4.3928167127486551E-3</v>
      </c>
      <c r="J7" s="16">
        <f t="shared" ref="J7:J9" si="4">MEDIAN(E7:F7)</f>
        <v>-9.7468330675142476E-3</v>
      </c>
    </row>
    <row r="8" spans="1:10" s="7" customFormat="1" x14ac:dyDescent="0.3">
      <c r="A8" s="7" t="s">
        <v>2</v>
      </c>
      <c r="B8" s="82">
        <v>25444755.889100701</v>
      </c>
      <c r="C8" s="83">
        <v>27211186.196787599</v>
      </c>
      <c r="E8" s="16">
        <f t="shared" si="0"/>
        <v>1.5045452085707214E-3</v>
      </c>
      <c r="F8" s="16">
        <f t="shared" si="1"/>
        <v>-5.9544233477355324E-2</v>
      </c>
      <c r="H8" s="16">
        <f t="shared" si="2"/>
        <v>-5.9544233477355324E-2</v>
      </c>
      <c r="I8" s="16">
        <f t="shared" si="3"/>
        <v>1.5045452085707214E-3</v>
      </c>
      <c r="J8" s="16">
        <f t="shared" si="4"/>
        <v>-2.9019844134392302E-2</v>
      </c>
    </row>
    <row r="9" spans="1:10" s="7" customFormat="1" x14ac:dyDescent="0.3">
      <c r="A9" s="21" t="s">
        <v>3</v>
      </c>
      <c r="B9" s="85">
        <v>25159440.7538522</v>
      </c>
      <c r="C9" s="86">
        <v>28062142.723917302</v>
      </c>
      <c r="E9" s="14">
        <f t="shared" si="0"/>
        <v>-9.7254467793096086E-3</v>
      </c>
      <c r="F9" s="14">
        <f t="shared" si="1"/>
        <v>-3.013401345932137E-2</v>
      </c>
      <c r="H9" s="14">
        <f t="shared" si="2"/>
        <v>-3.013401345932137E-2</v>
      </c>
      <c r="I9" s="14">
        <f t="shared" si="3"/>
        <v>0</v>
      </c>
      <c r="J9" s="14">
        <f t="shared" si="4"/>
        <v>-1.9929730119315488E-2</v>
      </c>
    </row>
    <row r="10" spans="1:10" s="7" customFormat="1" x14ac:dyDescent="0.3">
      <c r="A10" s="21" t="s">
        <v>67</v>
      </c>
      <c r="B10" s="85">
        <v>25623015.626990899</v>
      </c>
      <c r="C10" s="86">
        <v>28138028.040826</v>
      </c>
      <c r="E10" s="14">
        <f t="shared" ref="E10" si="5">(B10-$B$6)/$B$6</f>
        <v>8.5208411598003148E-3</v>
      </c>
      <c r="F10" s="14">
        <f t="shared" ref="F10" si="6">(C10-$C$6)/$C$6</f>
        <v>-2.7511313244598316E-2</v>
      </c>
      <c r="H10" s="14">
        <f t="shared" ref="H10" si="7">MIN(E10:F10,0)</f>
        <v>-2.7511313244598316E-2</v>
      </c>
      <c r="I10" s="14">
        <f t="shared" ref="I10" si="8">MAX(E10:F10,0)</f>
        <v>8.5208411598003148E-3</v>
      </c>
      <c r="J10" s="14">
        <f t="shared" ref="J10" si="9">MEDIAN(E10:F10)</f>
        <v>-9.4952360423990016E-3</v>
      </c>
    </row>
    <row r="11" spans="1:10" s="7" customFormat="1" x14ac:dyDescent="0.3"/>
    <row r="12" spans="1:10" s="7" customFormat="1" x14ac:dyDescent="0.3"/>
    <row r="13" spans="1:10" s="7" customFormat="1" x14ac:dyDescent="0.3"/>
    <row r="15" spans="1:10" x14ac:dyDescent="0.3">
      <c r="A15" t="s">
        <v>31</v>
      </c>
    </row>
    <row r="16" spans="1:10" s="22" customFormat="1" x14ac:dyDescent="0.3">
      <c r="A16" s="22" t="s">
        <v>34</v>
      </c>
    </row>
    <row r="17" spans="1:10" s="22" customFormat="1" x14ac:dyDescent="0.3">
      <c r="A17" s="23" t="s">
        <v>0</v>
      </c>
      <c r="B17" s="24" t="s">
        <v>9</v>
      </c>
      <c r="C17" s="24" t="s">
        <v>10</v>
      </c>
      <c r="E17" s="24" t="s">
        <v>26</v>
      </c>
      <c r="F17" s="24" t="s">
        <v>27</v>
      </c>
      <c r="H17" s="24" t="s">
        <v>28</v>
      </c>
      <c r="I17" s="24" t="s">
        <v>29</v>
      </c>
      <c r="J17" s="24" t="s">
        <v>30</v>
      </c>
    </row>
    <row r="18" spans="1:10" s="22" customFormat="1" x14ac:dyDescent="0.3">
      <c r="A18" s="25" t="s">
        <v>68</v>
      </c>
      <c r="B18" s="88">
        <v>27087564.5368318</v>
      </c>
      <c r="C18" s="89">
        <v>28872129.6709099</v>
      </c>
      <c r="E18" s="29">
        <f t="shared" ref="E18:E21" si="10">(B18-$B$18)/$B$18</f>
        <v>0</v>
      </c>
      <c r="F18" s="29">
        <f t="shared" ref="F18:F21" si="11">(C18-$C$18)/$C$18</f>
        <v>0</v>
      </c>
      <c r="H18" s="29">
        <f>MIN(E18:F18,0)</f>
        <v>0</v>
      </c>
      <c r="I18" s="29">
        <f>MAX(E18:F18,0)</f>
        <v>0</v>
      </c>
      <c r="J18" s="29">
        <f>MEDIAN(E18:F18)</f>
        <v>0</v>
      </c>
    </row>
    <row r="19" spans="1:10" s="22" customFormat="1" x14ac:dyDescent="0.3">
      <c r="A19" s="31" t="s">
        <v>1</v>
      </c>
      <c r="B19" s="92">
        <v>27087144.868484002</v>
      </c>
      <c r="C19" s="93">
        <v>28370896.067693301</v>
      </c>
      <c r="E19" s="32">
        <f t="shared" si="10"/>
        <v>-1.5493026227132817E-5</v>
      </c>
      <c r="F19" s="32">
        <f t="shared" si="11"/>
        <v>-1.7360465228223789E-2</v>
      </c>
      <c r="H19" s="32">
        <f t="shared" ref="H19:H20" si="12">MIN(E19:F19,0)</f>
        <v>-1.7360465228223789E-2</v>
      </c>
      <c r="I19" s="32">
        <f t="shared" ref="I19:I20" si="13">MAX(E19:F19,0)</f>
        <v>0</v>
      </c>
      <c r="J19" s="32">
        <f t="shared" ref="J19:J20" si="14">MEDIAN(E19:F19)</f>
        <v>-8.6879791272254613E-3</v>
      </c>
    </row>
    <row r="20" spans="1:10" s="22" customFormat="1" x14ac:dyDescent="0.3">
      <c r="A20" s="31" t="s">
        <v>2</v>
      </c>
      <c r="B20" s="95">
        <v>25632426.073946599</v>
      </c>
      <c r="C20" s="96">
        <v>27076735.587755602</v>
      </c>
      <c r="E20" s="32">
        <f t="shared" si="10"/>
        <v>-5.3719796805896086E-2</v>
      </c>
      <c r="F20" s="32">
        <f t="shared" si="11"/>
        <v>-6.2184331520346657E-2</v>
      </c>
      <c r="H20" s="32">
        <f t="shared" si="12"/>
        <v>-6.2184331520346657E-2</v>
      </c>
      <c r="I20" s="32">
        <f t="shared" si="13"/>
        <v>0</v>
      </c>
      <c r="J20" s="32">
        <f t="shared" si="14"/>
        <v>-5.7952064163121375E-2</v>
      </c>
    </row>
    <row r="21" spans="1:10" s="22" customFormat="1" x14ac:dyDescent="0.3">
      <c r="A21" s="25" t="s">
        <v>3</v>
      </c>
      <c r="B21" s="98">
        <v>25419139.5922307</v>
      </c>
      <c r="C21" s="99">
        <v>28637811.024884399</v>
      </c>
      <c r="E21" s="29">
        <f t="shared" si="10"/>
        <v>-6.1593759835163138E-2</v>
      </c>
      <c r="F21" s="29">
        <f t="shared" si="11"/>
        <v>-8.115738211774132E-3</v>
      </c>
      <c r="H21" s="29">
        <f>MIN(E21:F21,0)</f>
        <v>-6.1593759835163138E-2</v>
      </c>
      <c r="I21" s="29">
        <f>MAX(E21:F21,0)</f>
        <v>0</v>
      </c>
      <c r="J21" s="29">
        <f>MEDIAN(E21:F21)</f>
        <v>-3.4854749023468634E-2</v>
      </c>
    </row>
    <row r="22" spans="1:10" s="22" customFormat="1" x14ac:dyDescent="0.3">
      <c r="A22" s="40" t="s">
        <v>67</v>
      </c>
      <c r="B22" s="88">
        <v>27101684.502062</v>
      </c>
      <c r="C22" s="89">
        <v>28160741.2890267</v>
      </c>
      <c r="E22" s="29">
        <f t="shared" ref="E22" si="15">(B22-$B$18)/$B$18</f>
        <v>5.2127112465209216E-4</v>
      </c>
      <c r="F22" s="29">
        <f t="shared" ref="F22" si="16">(C22-$C$18)/$C$18</f>
        <v>-2.463927635376199E-2</v>
      </c>
      <c r="H22" s="29">
        <f>MIN(E22:F22,0)</f>
        <v>-2.463927635376199E-2</v>
      </c>
      <c r="I22" s="29">
        <f>MAX(E22:F22,0)</f>
        <v>5.2127112465209216E-4</v>
      </c>
      <c r="J22" s="29">
        <f>MEDIAN(E22:F22)</f>
        <v>-1.205900261455495E-2</v>
      </c>
    </row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>
      <c r="A27" s="22" t="s">
        <v>35</v>
      </c>
    </row>
    <row r="28" spans="1:10" s="22" customFormat="1" x14ac:dyDescent="0.3">
      <c r="A28" s="23" t="s">
        <v>0</v>
      </c>
      <c r="B28" s="24" t="s">
        <v>9</v>
      </c>
      <c r="C28" s="24" t="s">
        <v>10</v>
      </c>
      <c r="E28" s="24" t="s">
        <v>26</v>
      </c>
      <c r="F28" s="24" t="s">
        <v>27</v>
      </c>
      <c r="H28" s="24" t="s">
        <v>28</v>
      </c>
      <c r="I28" s="24" t="s">
        <v>29</v>
      </c>
      <c r="J28" s="24" t="s">
        <v>30</v>
      </c>
    </row>
    <row r="29" spans="1:10" s="22" customFormat="1" x14ac:dyDescent="0.3">
      <c r="A29" s="25" t="s">
        <v>68</v>
      </c>
      <c r="B29" s="88">
        <v>27286076.0300542</v>
      </c>
      <c r="C29" s="89">
        <v>29195538.692674398</v>
      </c>
      <c r="E29" s="29">
        <f>(B29-$B$29)/$B$29</f>
        <v>0</v>
      </c>
      <c r="F29" s="29">
        <f>(C29-$C$29)/$C$29</f>
        <v>0</v>
      </c>
      <c r="H29" s="29">
        <f>MIN(E29:F29,0)</f>
        <v>0</v>
      </c>
      <c r="I29" s="29">
        <f>MAX(E29:F29,0)</f>
        <v>0</v>
      </c>
      <c r="J29" s="29">
        <f>MEDIAN(E29:F29)</f>
        <v>0</v>
      </c>
    </row>
    <row r="30" spans="1:10" s="22" customFormat="1" x14ac:dyDescent="0.3">
      <c r="A30" s="31" t="s">
        <v>1</v>
      </c>
      <c r="B30" s="92">
        <v>27288883.633410301</v>
      </c>
      <c r="C30" s="93">
        <v>28794546.639049999</v>
      </c>
      <c r="E30" s="32">
        <f t="shared" ref="E30:E32" si="17">(B30-$B$29)/$B$29</f>
        <v>1.0289509393025912E-4</v>
      </c>
      <c r="F30" s="32">
        <f t="shared" ref="F30:F32" si="18">(C30-$C$29)/$C$29</f>
        <v>-1.3734703025877511E-2</v>
      </c>
      <c r="H30" s="32">
        <f t="shared" ref="H30:H31" si="19">MIN(E30:F30,0)</f>
        <v>-1.3734703025877511E-2</v>
      </c>
      <c r="I30" s="32">
        <f t="shared" ref="I30:I31" si="20">MAX(E30:F30,0)</f>
        <v>1.0289509393025912E-4</v>
      </c>
      <c r="J30" s="32">
        <f t="shared" ref="J30:J31" si="21">MEDIAN(E30:F30)</f>
        <v>-6.8159039659736256E-3</v>
      </c>
    </row>
    <row r="31" spans="1:10" s="22" customFormat="1" x14ac:dyDescent="0.3">
      <c r="A31" s="31" t="s">
        <v>2</v>
      </c>
      <c r="B31" s="95">
        <v>25974098.7878755</v>
      </c>
      <c r="C31" s="96">
        <v>27041929.8511541</v>
      </c>
      <c r="E31" s="32">
        <f t="shared" si="17"/>
        <v>-4.8082298119144204E-2</v>
      </c>
      <c r="F31" s="32">
        <f t="shared" si="18"/>
        <v>-7.3764997597412757E-2</v>
      </c>
      <c r="H31" s="32">
        <f t="shared" si="19"/>
        <v>-7.3764997597412757E-2</v>
      </c>
      <c r="I31" s="32">
        <f t="shared" si="20"/>
        <v>0</v>
      </c>
      <c r="J31" s="32">
        <f t="shared" si="21"/>
        <v>-6.092364785827848E-2</v>
      </c>
    </row>
    <row r="32" spans="1:10" s="22" customFormat="1" x14ac:dyDescent="0.3">
      <c r="A32" s="25" t="s">
        <v>3</v>
      </c>
      <c r="B32" s="98">
        <v>25614916.2499527</v>
      </c>
      <c r="C32" s="99">
        <v>28893148.436619401</v>
      </c>
      <c r="E32" s="29">
        <f t="shared" si="17"/>
        <v>-6.1245881535359079E-2</v>
      </c>
      <c r="F32" s="29">
        <f t="shared" si="18"/>
        <v>-1.0357413138976323E-2</v>
      </c>
      <c r="H32" s="29">
        <f>MIN(E32:F32,0)</f>
        <v>-6.1245881535359079E-2</v>
      </c>
      <c r="I32" s="29">
        <f>MAX(E32:F32,0)</f>
        <v>0</v>
      </c>
      <c r="J32" s="29">
        <f>MEDIAN(E32:F32)</f>
        <v>-3.5801647337167702E-2</v>
      </c>
    </row>
    <row r="33" spans="1:10" s="22" customFormat="1" x14ac:dyDescent="0.3">
      <c r="A33" s="40" t="s">
        <v>67</v>
      </c>
      <c r="B33" s="98">
        <v>27364018.845711902</v>
      </c>
      <c r="C33" s="99">
        <v>28498039.552019302</v>
      </c>
      <c r="E33" s="29">
        <f t="shared" ref="E33" si="22">(B33-$B$29)/$B$29</f>
        <v>2.8565051116859518E-3</v>
      </c>
      <c r="F33" s="29">
        <f t="shared" ref="F33" si="23">(C33-$C$29)/$C$29</f>
        <v>-2.3890606986132087E-2</v>
      </c>
      <c r="H33" s="29">
        <f>MIN(E33:F33,0)</f>
        <v>-2.3890606986132087E-2</v>
      </c>
      <c r="I33" s="29">
        <f>MAX(E33:F33,0)</f>
        <v>2.8565051116859518E-3</v>
      </c>
      <c r="J33" s="29">
        <f>MEDIAN(E33:F33)</f>
        <v>-1.0517050937223068E-2</v>
      </c>
    </row>
    <row r="34" spans="1:10" s="22" customFormat="1" x14ac:dyDescent="0.3"/>
    <row r="35" spans="1:10" s="22" customFormat="1" x14ac:dyDescent="0.3"/>
    <row r="36" spans="1:10" s="22" customFormat="1" x14ac:dyDescent="0.3"/>
    <row r="37" spans="1:10" s="22" customFormat="1" x14ac:dyDescent="0.3"/>
    <row r="38" spans="1:10" s="22" customFormat="1" x14ac:dyDescent="0.3">
      <c r="A38" s="22" t="s">
        <v>53</v>
      </c>
    </row>
    <row r="39" spans="1:10" s="22" customFormat="1" x14ac:dyDescent="0.3">
      <c r="A39" s="23" t="s">
        <v>0</v>
      </c>
      <c r="B39" s="24" t="s">
        <v>9</v>
      </c>
      <c r="C39" s="24" t="s">
        <v>10</v>
      </c>
      <c r="E39" s="24" t="s">
        <v>26</v>
      </c>
      <c r="F39" s="24" t="s">
        <v>27</v>
      </c>
      <c r="H39" s="24" t="s">
        <v>28</v>
      </c>
      <c r="I39" s="24" t="s">
        <v>29</v>
      </c>
      <c r="J39" s="24" t="s">
        <v>30</v>
      </c>
    </row>
    <row r="40" spans="1:10" s="22" customFormat="1" x14ac:dyDescent="0.3">
      <c r="A40" s="25" t="s">
        <v>68</v>
      </c>
      <c r="B40" s="88">
        <v>27622146.230801702</v>
      </c>
      <c r="C40" s="89">
        <v>29581112.700321902</v>
      </c>
      <c r="E40" s="29">
        <f>(B40-$B$40)/$B$40</f>
        <v>0</v>
      </c>
      <c r="F40" s="29">
        <f>(C40-$C$40)/$C$40</f>
        <v>0</v>
      </c>
      <c r="H40" s="29">
        <f>MIN(E40:F40,0)</f>
        <v>0</v>
      </c>
      <c r="I40" s="29">
        <f>MAX(E40:F40,0)</f>
        <v>0</v>
      </c>
      <c r="J40" s="29">
        <f>MEDIAN(E40:F40)</f>
        <v>0</v>
      </c>
    </row>
    <row r="41" spans="1:10" s="22" customFormat="1" x14ac:dyDescent="0.3">
      <c r="A41" s="31" t="s">
        <v>1</v>
      </c>
      <c r="B41" s="92">
        <v>27619140.8967604</v>
      </c>
      <c r="C41" s="93">
        <v>29243280.7064596</v>
      </c>
      <c r="E41" s="32">
        <f t="shared" ref="E41:E43" si="24">(B41-$B$40)/$B$40</f>
        <v>-1.088016121625584E-4</v>
      </c>
      <c r="F41" s="32">
        <f t="shared" ref="F41:F43" si="25">(C41-$C$40)/$C$40</f>
        <v>-1.1420530298666718E-2</v>
      </c>
      <c r="H41" s="32">
        <f t="shared" ref="H41:H42" si="26">MIN(E41:F41,0)</f>
        <v>-1.1420530298666718E-2</v>
      </c>
      <c r="I41" s="32">
        <f t="shared" ref="I41:I42" si="27">MAX(E41:F41,0)</f>
        <v>0</v>
      </c>
      <c r="J41" s="32">
        <f t="shared" ref="J41:J42" si="28">MEDIAN(E41:F41)</f>
        <v>-5.7646659554146384E-3</v>
      </c>
    </row>
    <row r="42" spans="1:10" s="22" customFormat="1" x14ac:dyDescent="0.3">
      <c r="A42" s="31" t="s">
        <v>2</v>
      </c>
      <c r="B42" s="95">
        <v>26061357.0921183</v>
      </c>
      <c r="C42" s="96">
        <v>27180193.482923601</v>
      </c>
      <c r="E42" s="32">
        <f t="shared" si="24"/>
        <v>-5.6504991525349005E-2</v>
      </c>
      <c r="F42" s="32">
        <f t="shared" si="25"/>
        <v>-8.1163925161347086E-2</v>
      </c>
      <c r="H42" s="32">
        <f t="shared" si="26"/>
        <v>-8.1163925161347086E-2</v>
      </c>
      <c r="I42" s="32">
        <f t="shared" si="27"/>
        <v>0</v>
      </c>
      <c r="J42" s="32">
        <f t="shared" si="28"/>
        <v>-6.8834458343348046E-2</v>
      </c>
    </row>
    <row r="43" spans="1:10" s="22" customFormat="1" x14ac:dyDescent="0.3">
      <c r="A43" s="25" t="s">
        <v>3</v>
      </c>
      <c r="B43" s="98">
        <v>25825469.794628099</v>
      </c>
      <c r="C43" s="99">
        <v>29041704.597213499</v>
      </c>
      <c r="E43" s="29">
        <f t="shared" si="24"/>
        <v>-6.5044780415003126E-2</v>
      </c>
      <c r="F43" s="29">
        <f t="shared" si="25"/>
        <v>-1.823488212133861E-2</v>
      </c>
      <c r="H43" s="29">
        <f>MIN(E43:F43,0)</f>
        <v>-6.5044780415003126E-2</v>
      </c>
      <c r="I43" s="29">
        <f>MAX(E43:F43,0)</f>
        <v>0</v>
      </c>
      <c r="J43" s="29">
        <f>MEDIAN(E43:F43)</f>
        <v>-4.163983126817087E-2</v>
      </c>
    </row>
    <row r="44" spans="1:10" s="22" customFormat="1" x14ac:dyDescent="0.3">
      <c r="A44" s="40" t="s">
        <v>67</v>
      </c>
      <c r="B44" s="98">
        <v>27670632.945679799</v>
      </c>
      <c r="C44" s="99">
        <v>28967103.572248999</v>
      </c>
      <c r="E44" s="29">
        <f>(B44-$B$40)/$B$40</f>
        <v>1.7553565343169898E-3</v>
      </c>
      <c r="F44" s="29">
        <f>(C44-$C$40)/$C$40</f>
        <v>-2.0756796212950464E-2</v>
      </c>
      <c r="H44" s="29">
        <f>MIN(E44:F44,0)</f>
        <v>-2.0756796212950464E-2</v>
      </c>
      <c r="I44" s="29">
        <f>MAX(E44:F44,0)</f>
        <v>1.7553565343169898E-3</v>
      </c>
      <c r="J44" s="29">
        <f>MEDIAN(E44:F44)</f>
        <v>-9.5007198393167371E-3</v>
      </c>
    </row>
    <row r="45" spans="1:10" s="22" customFormat="1" x14ac:dyDescent="0.3"/>
    <row r="46" spans="1:10" s="22" customFormat="1" x14ac:dyDescent="0.3"/>
    <row r="47" spans="1:10" s="22" customFormat="1" x14ac:dyDescent="0.3"/>
    <row r="48" spans="1:10" s="22" customFormat="1" x14ac:dyDescent="0.3"/>
    <row r="49" spans="1:10" s="22" customFormat="1" x14ac:dyDescent="0.3">
      <c r="A49" s="22" t="s">
        <v>54</v>
      </c>
    </row>
    <row r="50" spans="1:10" s="22" customFormat="1" x14ac:dyDescent="0.3">
      <c r="A50" s="23" t="s">
        <v>0</v>
      </c>
      <c r="B50" s="24" t="s">
        <v>9</v>
      </c>
      <c r="C50" s="24" t="s">
        <v>10</v>
      </c>
      <c r="E50" s="24" t="s">
        <v>26</v>
      </c>
      <c r="F50" s="24" t="s">
        <v>27</v>
      </c>
      <c r="H50" s="24" t="s">
        <v>28</v>
      </c>
      <c r="I50" s="24" t="s">
        <v>29</v>
      </c>
      <c r="J50" s="24" t="s">
        <v>30</v>
      </c>
    </row>
    <row r="51" spans="1:10" s="22" customFormat="1" x14ac:dyDescent="0.3">
      <c r="A51" s="25" t="s">
        <v>68</v>
      </c>
      <c r="B51" s="88">
        <v>27660829.678801499</v>
      </c>
      <c r="C51" s="89">
        <v>29554722.926472399</v>
      </c>
      <c r="E51" s="29">
        <f>(B51-$B$51)/$B$51</f>
        <v>0</v>
      </c>
      <c r="F51" s="29">
        <f>(C51-$C$51)/$C$51</f>
        <v>0</v>
      </c>
      <c r="H51" s="29">
        <f>MIN(E51:F51,0)</f>
        <v>0</v>
      </c>
      <c r="I51" s="29">
        <f>MAX(E51:F51,0)</f>
        <v>0</v>
      </c>
      <c r="J51" s="29">
        <f>MEDIAN(E51:F51)</f>
        <v>0</v>
      </c>
    </row>
    <row r="52" spans="1:10" s="22" customFormat="1" x14ac:dyDescent="0.3">
      <c r="A52" s="31" t="s">
        <v>1</v>
      </c>
      <c r="B52" s="92">
        <v>27641939.099660002</v>
      </c>
      <c r="C52" s="93">
        <v>29284301.863652501</v>
      </c>
      <c r="E52" s="32">
        <f t="shared" ref="E52:E54" si="29">(B52-$B$51)/$B$51</f>
        <v>-6.8293609992381508E-4</v>
      </c>
      <c r="F52" s="32">
        <f t="shared" ref="F52:F54" si="30">(C52-$C$51)/$C$51</f>
        <v>-9.1498425985134125E-3</v>
      </c>
      <c r="H52" s="32">
        <f t="shared" ref="H52:H53" si="31">MIN(E52:F52,0)</f>
        <v>-9.1498425985134125E-3</v>
      </c>
      <c r="I52" s="32">
        <f t="shared" ref="I52:I53" si="32">MAX(E52:F52,0)</f>
        <v>0</v>
      </c>
      <c r="J52" s="32">
        <f t="shared" ref="J52:J53" si="33">MEDIAN(E52:F52)</f>
        <v>-4.9163893492186134E-3</v>
      </c>
    </row>
    <row r="53" spans="1:10" s="22" customFormat="1" x14ac:dyDescent="0.3">
      <c r="A53" s="31" t="s">
        <v>2</v>
      </c>
      <c r="B53" s="95">
        <v>26527690.755074698</v>
      </c>
      <c r="C53" s="96">
        <v>27369615.928447202</v>
      </c>
      <c r="E53" s="32">
        <f t="shared" si="29"/>
        <v>-4.0965471277790606E-2</v>
      </c>
      <c r="F53" s="32">
        <f t="shared" si="30"/>
        <v>-7.3934274513802994E-2</v>
      </c>
      <c r="H53" s="32">
        <f t="shared" si="31"/>
        <v>-7.3934274513802994E-2</v>
      </c>
      <c r="I53" s="32">
        <f t="shared" si="32"/>
        <v>0</v>
      </c>
      <c r="J53" s="32">
        <f t="shared" si="33"/>
        <v>-5.7449872895796797E-2</v>
      </c>
    </row>
    <row r="54" spans="1:10" s="22" customFormat="1" x14ac:dyDescent="0.3">
      <c r="A54" s="25" t="s">
        <v>3</v>
      </c>
      <c r="B54" s="98">
        <v>26554737.627152398</v>
      </c>
      <c r="C54" s="99">
        <v>29245781.076014601</v>
      </c>
      <c r="E54" s="29">
        <f t="shared" si="29"/>
        <v>-3.9987667199179483E-2</v>
      </c>
      <c r="F54" s="29">
        <f t="shared" si="30"/>
        <v>-1.0453214236736324E-2</v>
      </c>
      <c r="H54" s="29">
        <f>MIN(E54:F54,0)</f>
        <v>-3.9987667199179483E-2</v>
      </c>
      <c r="I54" s="29">
        <f>MAX(E54:F54,0)</f>
        <v>0</v>
      </c>
      <c r="J54" s="29">
        <f>MEDIAN(E54:F54)</f>
        <v>-2.5220440717957905E-2</v>
      </c>
    </row>
    <row r="55" spans="1:10" s="22" customFormat="1" x14ac:dyDescent="0.3">
      <c r="A55" s="40" t="s">
        <v>67</v>
      </c>
      <c r="B55" s="98">
        <v>27726352.708345201</v>
      </c>
      <c r="C55" s="99">
        <v>29059380.9629234</v>
      </c>
      <c r="E55" s="29">
        <f t="shared" ref="E55" si="34">(B55-$B$51)/$B$51</f>
        <v>2.3688020317740727E-3</v>
      </c>
      <c r="F55" s="29">
        <f t="shared" ref="F55" si="35">(C55-$C$51)/$C$51</f>
        <v>-1.6760162657634581E-2</v>
      </c>
      <c r="H55" s="29">
        <f>MIN(E55:F55,0)</f>
        <v>-1.6760162657634581E-2</v>
      </c>
      <c r="I55" s="29">
        <f>MAX(E55:F55,0)</f>
        <v>2.3688020317740727E-3</v>
      </c>
      <c r="J55" s="29">
        <f>MEDIAN(E55:F55)</f>
        <v>-7.1956803129302541E-3</v>
      </c>
    </row>
    <row r="56" spans="1:10" s="22" customFormat="1" x14ac:dyDescent="0.3"/>
    <row r="57" spans="1:10" s="22" customFormat="1" x14ac:dyDescent="0.3"/>
    <row r="60" spans="1:10" s="41" customFormat="1" x14ac:dyDescent="0.3">
      <c r="A60" s="41" t="s">
        <v>59</v>
      </c>
    </row>
    <row r="61" spans="1:10" s="41" customFormat="1" x14ac:dyDescent="0.3">
      <c r="A61" s="42" t="s">
        <v>0</v>
      </c>
      <c r="B61" s="43" t="s">
        <v>9</v>
      </c>
      <c r="C61" s="43" t="s">
        <v>10</v>
      </c>
      <c r="E61" s="43" t="s">
        <v>26</v>
      </c>
      <c r="F61" s="43" t="s">
        <v>27</v>
      </c>
      <c r="H61" s="43" t="s">
        <v>28</v>
      </c>
      <c r="I61" s="43" t="s">
        <v>29</v>
      </c>
      <c r="J61" s="43" t="s">
        <v>30</v>
      </c>
    </row>
    <row r="62" spans="1:10" s="41" customFormat="1" x14ac:dyDescent="0.3">
      <c r="A62" s="44" t="s">
        <v>68</v>
      </c>
      <c r="B62" s="101">
        <v>25684903.1675421</v>
      </c>
      <c r="C62" s="102">
        <v>29098029.197986402</v>
      </c>
      <c r="E62" s="48">
        <f>(B62-$B$62)/$B$62</f>
        <v>0</v>
      </c>
      <c r="F62" s="48">
        <f>(C62-$C$62)/$C$62</f>
        <v>0</v>
      </c>
      <c r="H62" s="48">
        <f>MIN(E62:F62,0)</f>
        <v>0</v>
      </c>
      <c r="I62" s="48">
        <f>MAX(E62:F62,0)</f>
        <v>0</v>
      </c>
      <c r="J62" s="48">
        <f>MEDIAN(E62:F62)</f>
        <v>0</v>
      </c>
    </row>
    <row r="63" spans="1:10" s="41" customFormat="1" x14ac:dyDescent="0.3">
      <c r="A63" s="49" t="s">
        <v>1</v>
      </c>
      <c r="B63" s="105">
        <v>25742679.350399099</v>
      </c>
      <c r="C63" s="106">
        <v>28419540.1696251</v>
      </c>
      <c r="E63" s="50">
        <f t="shared" ref="E63:E65" si="36">(B63-$B$62)/$B$62</f>
        <v>2.2494218677846078E-3</v>
      </c>
      <c r="F63" s="50">
        <f t="shared" ref="F63:F65" si="37">(C63-$C$62)/$C$62</f>
        <v>-2.3317353341863224E-2</v>
      </c>
      <c r="H63" s="50">
        <f t="shared" ref="H63:H64" si="38">MIN(E63:F63,0)</f>
        <v>-2.3317353341863224E-2</v>
      </c>
      <c r="I63" s="50">
        <f t="shared" ref="I63:I64" si="39">MAX(E63:F63,0)</f>
        <v>2.2494218677846078E-3</v>
      </c>
      <c r="J63" s="50">
        <f t="shared" ref="J63:J64" si="40">MEDIAN(E63:F63)</f>
        <v>-1.0533965737039307E-2</v>
      </c>
    </row>
    <row r="64" spans="1:10" s="41" customFormat="1" x14ac:dyDescent="0.3">
      <c r="A64" s="49" t="s">
        <v>2</v>
      </c>
      <c r="B64" s="108">
        <v>25631362.403281402</v>
      </c>
      <c r="C64" s="109">
        <v>27250439.509950299</v>
      </c>
      <c r="E64" s="50">
        <f t="shared" si="36"/>
        <v>-2.0845227218281802E-3</v>
      </c>
      <c r="F64" s="50">
        <f t="shared" si="37"/>
        <v>-6.3495354804440046E-2</v>
      </c>
      <c r="H64" s="50">
        <f t="shared" si="38"/>
        <v>-6.3495354804440046E-2</v>
      </c>
      <c r="I64" s="50">
        <f t="shared" si="39"/>
        <v>0</v>
      </c>
      <c r="J64" s="50">
        <f t="shared" si="40"/>
        <v>-3.2789938763134116E-2</v>
      </c>
    </row>
    <row r="65" spans="1:10" s="41" customFormat="1" x14ac:dyDescent="0.3">
      <c r="A65" s="44" t="s">
        <v>3</v>
      </c>
      <c r="B65" s="111">
        <v>25169220.091962501</v>
      </c>
      <c r="C65" s="112">
        <v>28387360.990208399</v>
      </c>
      <c r="E65" s="48">
        <f t="shared" si="36"/>
        <v>-2.0077283228042885E-2</v>
      </c>
      <c r="F65" s="48">
        <f t="shared" si="37"/>
        <v>-2.4423241964001523E-2</v>
      </c>
      <c r="H65" s="48">
        <f>MIN(E65:F65,0)</f>
        <v>-2.4423241964001523E-2</v>
      </c>
      <c r="I65" s="48">
        <f>MAX(E65:F65,0)</f>
        <v>0</v>
      </c>
      <c r="J65" s="48">
        <f>MEDIAN(E65:F65)</f>
        <v>-2.2250262596022204E-2</v>
      </c>
    </row>
    <row r="66" spans="1:10" s="41" customFormat="1" x14ac:dyDescent="0.3">
      <c r="A66" s="54" t="s">
        <v>67</v>
      </c>
      <c r="B66" s="101">
        <v>25850196.2407143</v>
      </c>
      <c r="C66" s="102">
        <v>28310435.767855398</v>
      </c>
      <c r="E66" s="48">
        <f t="shared" ref="E66" si="41">(B66-$B$62)/$B$62</f>
        <v>6.435417415981564E-3</v>
      </c>
      <c r="F66" s="48">
        <f t="shared" ref="F66" si="42">(C66-$C$62)/$C$62</f>
        <v>-2.706689943748854E-2</v>
      </c>
      <c r="H66" s="48">
        <f>MIN(E66:F66,0)</f>
        <v>-2.706689943748854E-2</v>
      </c>
      <c r="I66" s="48">
        <f>MAX(E66:F66,0)</f>
        <v>6.435417415981564E-3</v>
      </c>
      <c r="J66" s="48">
        <f>MEDIAN(E66:F66)</f>
        <v>-1.0315741010753488E-2</v>
      </c>
    </row>
    <row r="67" spans="1:10" s="41" customFormat="1" x14ac:dyDescent="0.3"/>
    <row r="68" spans="1:10" s="41" customFormat="1" x14ac:dyDescent="0.3"/>
    <row r="69" spans="1:10" s="41" customFormat="1" x14ac:dyDescent="0.3"/>
    <row r="70" spans="1:10" s="41" customFormat="1" x14ac:dyDescent="0.3"/>
    <row r="71" spans="1:10" s="41" customFormat="1" x14ac:dyDescent="0.3">
      <c r="A71" s="41" t="s">
        <v>58</v>
      </c>
    </row>
    <row r="72" spans="1:10" s="41" customFormat="1" x14ac:dyDescent="0.3">
      <c r="A72" s="42" t="s">
        <v>0</v>
      </c>
      <c r="B72" s="43" t="s">
        <v>9</v>
      </c>
      <c r="C72" s="43" t="s">
        <v>10</v>
      </c>
      <c r="E72" s="43" t="s">
        <v>26</v>
      </c>
      <c r="F72" s="43" t="s">
        <v>27</v>
      </c>
      <c r="H72" s="43" t="s">
        <v>28</v>
      </c>
      <c r="I72" s="43" t="s">
        <v>29</v>
      </c>
      <c r="J72" s="43" t="s">
        <v>30</v>
      </c>
    </row>
    <row r="73" spans="1:10" s="41" customFormat="1" x14ac:dyDescent="0.3">
      <c r="A73" s="44" t="s">
        <v>68</v>
      </c>
      <c r="B73" s="101">
        <v>25841190.345008999</v>
      </c>
      <c r="C73" s="102">
        <v>29339127.8183841</v>
      </c>
      <c r="E73" s="48">
        <f>(B73-$B$73)/$B$73</f>
        <v>0</v>
      </c>
      <c r="F73" s="48">
        <f>(C73-$C$73)/$C$73</f>
        <v>0</v>
      </c>
      <c r="H73" s="48">
        <f>MIN(E73:F73,0)</f>
        <v>0</v>
      </c>
      <c r="I73" s="48">
        <f>MAX(E73:F73,0)</f>
        <v>0</v>
      </c>
      <c r="J73" s="48">
        <f>MEDIAN(E73:F73)</f>
        <v>0</v>
      </c>
    </row>
    <row r="74" spans="1:10" s="41" customFormat="1" x14ac:dyDescent="0.3">
      <c r="A74" s="49" t="s">
        <v>1</v>
      </c>
      <c r="B74" s="105">
        <v>25872020.998332798</v>
      </c>
      <c r="C74" s="106">
        <v>28650317.386461899</v>
      </c>
      <c r="E74" s="50">
        <f t="shared" ref="E74:E76" si="43">(B74-$B$73)/$B$73</f>
        <v>1.1930817780518399E-3</v>
      </c>
      <c r="F74" s="50">
        <f t="shared" ref="F74:F76" si="44">(C74-$C$73)/$C$73</f>
        <v>-2.3477536080352999E-2</v>
      </c>
      <c r="H74" s="50">
        <f t="shared" ref="H74:H75" si="45">MIN(E74:F74,0)</f>
        <v>-2.3477536080352999E-2</v>
      </c>
      <c r="I74" s="50">
        <f t="shared" ref="I74:I75" si="46">MAX(E74:F74,0)</f>
        <v>1.1930817780518399E-3</v>
      </c>
      <c r="J74" s="50">
        <f t="shared" ref="J74:J75" si="47">MEDIAN(E74:F74)</f>
        <v>-1.1142227151150579E-2</v>
      </c>
    </row>
    <row r="75" spans="1:10" s="41" customFormat="1" x14ac:dyDescent="0.3">
      <c r="A75" s="49" t="s">
        <v>2</v>
      </c>
      <c r="B75" s="108">
        <v>25595240.056070499</v>
      </c>
      <c r="C75" s="109">
        <v>27519526.307525001</v>
      </c>
      <c r="E75" s="50">
        <f t="shared" si="43"/>
        <v>-9.5177615912729486E-3</v>
      </c>
      <c r="F75" s="50">
        <f t="shared" si="44"/>
        <v>-6.2019618378666437E-2</v>
      </c>
      <c r="H75" s="50">
        <f t="shared" si="45"/>
        <v>-6.2019618378666437E-2</v>
      </c>
      <c r="I75" s="50">
        <f t="shared" si="46"/>
        <v>0</v>
      </c>
      <c r="J75" s="50">
        <f t="shared" si="47"/>
        <v>-3.5768689984969695E-2</v>
      </c>
    </row>
    <row r="76" spans="1:10" s="41" customFormat="1" x14ac:dyDescent="0.3">
      <c r="A76" s="44" t="s">
        <v>3</v>
      </c>
      <c r="B76" s="111">
        <v>25116635.6073208</v>
      </c>
      <c r="C76" s="112">
        <v>28753785.564106598</v>
      </c>
      <c r="E76" s="48">
        <f t="shared" si="43"/>
        <v>-2.8038752395480888E-2</v>
      </c>
      <c r="F76" s="48">
        <f t="shared" si="44"/>
        <v>-1.9950908489880934E-2</v>
      </c>
      <c r="H76" s="48">
        <f>MIN(E76:F76,0)</f>
        <v>-2.8038752395480888E-2</v>
      </c>
      <c r="I76" s="48">
        <f>MAX(E76:F76,0)</f>
        <v>0</v>
      </c>
      <c r="J76" s="48">
        <f>MEDIAN(E76:F76)</f>
        <v>-2.3994830442680911E-2</v>
      </c>
    </row>
    <row r="77" spans="1:10" s="41" customFormat="1" x14ac:dyDescent="0.3">
      <c r="A77" s="54" t="s">
        <v>67</v>
      </c>
      <c r="B77" s="101">
        <v>25971442.2257207</v>
      </c>
      <c r="C77" s="102">
        <v>28571248.333728999</v>
      </c>
      <c r="E77" s="48">
        <f t="shared" ref="E77" si="48">(B77-$B$73)/$B$73</f>
        <v>5.0404752634337444E-3</v>
      </c>
      <c r="F77" s="48">
        <f t="shared" ref="F77" si="49">(C77-$C$73)/$C$73</f>
        <v>-2.617253959996528E-2</v>
      </c>
      <c r="H77" s="48">
        <f>MIN(E77:F77,0)</f>
        <v>-2.617253959996528E-2</v>
      </c>
      <c r="I77" s="48">
        <f>MAX(E77:F77,0)</f>
        <v>5.0404752634337444E-3</v>
      </c>
      <c r="J77" s="48">
        <f>MEDIAN(E77:F77)</f>
        <v>-1.0566032168265769E-2</v>
      </c>
    </row>
    <row r="78" spans="1:10" s="41" customFormat="1" x14ac:dyDescent="0.3"/>
    <row r="79" spans="1:10" s="41" customFormat="1" x14ac:dyDescent="0.3"/>
    <row r="80" spans="1:10" s="41" customFormat="1" x14ac:dyDescent="0.3"/>
    <row r="81" spans="1:10" s="41" customFormat="1" x14ac:dyDescent="0.3"/>
    <row r="82" spans="1:10" s="41" customFormat="1" x14ac:dyDescent="0.3">
      <c r="A82" s="41" t="s">
        <v>57</v>
      </c>
    </row>
    <row r="83" spans="1:10" s="41" customFormat="1" x14ac:dyDescent="0.3">
      <c r="A83" s="42" t="s">
        <v>0</v>
      </c>
      <c r="B83" s="43" t="s">
        <v>9</v>
      </c>
      <c r="C83" s="43" t="s">
        <v>10</v>
      </c>
      <c r="E83" s="43" t="s">
        <v>26</v>
      </c>
      <c r="F83" s="43" t="s">
        <v>27</v>
      </c>
      <c r="H83" s="43" t="s">
        <v>28</v>
      </c>
      <c r="I83" s="43" t="s">
        <v>29</v>
      </c>
      <c r="J83" s="43" t="s">
        <v>30</v>
      </c>
    </row>
    <row r="84" spans="1:10" s="41" customFormat="1" x14ac:dyDescent="0.3">
      <c r="A84" s="44" t="s">
        <v>68</v>
      </c>
      <c r="B84" s="101">
        <v>26250889.323033798</v>
      </c>
      <c r="C84" s="102">
        <v>29768885.564584501</v>
      </c>
      <c r="E84" s="48">
        <f>(B84-$B$84)/$B$84</f>
        <v>0</v>
      </c>
      <c r="F84" s="48">
        <f>(C84-$C$84)/$C$84</f>
        <v>0</v>
      </c>
      <c r="H84" s="48">
        <f>MIN(E84:F84,0)</f>
        <v>0</v>
      </c>
      <c r="I84" s="48">
        <f>MAX(E84:F84,0)</f>
        <v>0</v>
      </c>
      <c r="J84" s="48">
        <f>MEDIAN(E84:F84)</f>
        <v>0</v>
      </c>
    </row>
    <row r="85" spans="1:10" s="41" customFormat="1" x14ac:dyDescent="0.3">
      <c r="A85" s="49" t="s">
        <v>1</v>
      </c>
      <c r="B85" s="105">
        <v>26251914.924026001</v>
      </c>
      <c r="C85" s="106">
        <v>29091745.3932776</v>
      </c>
      <c r="E85" s="50">
        <f t="shared" ref="E85:E87" si="50">(B85-$B$84)/$B$84</f>
        <v>3.9069190364642122E-5</v>
      </c>
      <c r="F85" s="50">
        <f t="shared" ref="F85:F87" si="51">(C85-$C$84)/$C$84</f>
        <v>-2.2746574433827042E-2</v>
      </c>
      <c r="H85" s="50">
        <f t="shared" ref="H85:H86" si="52">MIN(E85:F85,0)</f>
        <v>-2.2746574433827042E-2</v>
      </c>
      <c r="I85" s="50">
        <f t="shared" ref="I85:I86" si="53">MAX(E85:F85,0)</f>
        <v>3.9069190364642122E-5</v>
      </c>
      <c r="J85" s="50">
        <f t="shared" ref="J85:J86" si="54">MEDIAN(E85:F85)</f>
        <v>-1.1353752621731199E-2</v>
      </c>
    </row>
    <row r="86" spans="1:10" s="41" customFormat="1" x14ac:dyDescent="0.3">
      <c r="A86" s="49" t="s">
        <v>2</v>
      </c>
      <c r="B86" s="108">
        <v>25667135.3717971</v>
      </c>
      <c r="C86" s="109">
        <v>27677767.527839601</v>
      </c>
      <c r="E86" s="50">
        <f t="shared" si="50"/>
        <v>-2.22374923780005E-2</v>
      </c>
      <c r="F86" s="50">
        <f t="shared" si="51"/>
        <v>-7.0245089699718724E-2</v>
      </c>
      <c r="H86" s="50">
        <f t="shared" si="52"/>
        <v>-7.0245089699718724E-2</v>
      </c>
      <c r="I86" s="50">
        <f t="shared" si="53"/>
        <v>0</v>
      </c>
      <c r="J86" s="50">
        <f t="shared" si="54"/>
        <v>-4.6241291038859614E-2</v>
      </c>
    </row>
    <row r="87" spans="1:10" s="41" customFormat="1" x14ac:dyDescent="0.3">
      <c r="A87" s="44" t="s">
        <v>3</v>
      </c>
      <c r="B87" s="111">
        <v>25177427.045028798</v>
      </c>
      <c r="C87" s="112">
        <v>29146799.565684199</v>
      </c>
      <c r="E87" s="48">
        <f t="shared" si="50"/>
        <v>-4.0892415673822242E-2</v>
      </c>
      <c r="F87" s="48">
        <f t="shared" si="51"/>
        <v>-2.0897188023739327E-2</v>
      </c>
      <c r="H87" s="48">
        <f>MIN(E87:F87,0)</f>
        <v>-4.0892415673822242E-2</v>
      </c>
      <c r="I87" s="48">
        <f>MAX(E87:F87,0)</f>
        <v>0</v>
      </c>
      <c r="J87" s="48">
        <f>MEDIAN(E87:F87)</f>
        <v>-3.0894801848780785E-2</v>
      </c>
    </row>
    <row r="88" spans="1:10" s="41" customFormat="1" x14ac:dyDescent="0.3">
      <c r="A88" s="54" t="s">
        <v>67</v>
      </c>
      <c r="B88" s="101">
        <v>26391989.3835022</v>
      </c>
      <c r="C88" s="102">
        <v>28978782.015816201</v>
      </c>
      <c r="E88" s="48">
        <f t="shared" ref="E88" si="55">(B88-$B$84)/$B$84</f>
        <v>5.3750582973428546E-3</v>
      </c>
      <c r="F88" s="48">
        <f t="shared" ref="F88" si="56">(C88-$C$84)/$C$84</f>
        <v>-2.6541253855611992E-2</v>
      </c>
      <c r="H88" s="48">
        <f>MIN(E88:F88,0)</f>
        <v>-2.6541253855611992E-2</v>
      </c>
      <c r="I88" s="48">
        <f>MAX(E88:F88,0)</f>
        <v>5.3750582973428546E-3</v>
      </c>
      <c r="J88" s="48">
        <f>MEDIAN(E88:F88)</f>
        <v>-1.0583097779134569E-2</v>
      </c>
    </row>
    <row r="89" spans="1:10" s="41" customFormat="1" x14ac:dyDescent="0.3"/>
    <row r="90" spans="1:10" s="41" customFormat="1" x14ac:dyDescent="0.3"/>
    <row r="91" spans="1:10" s="41" customFormat="1" x14ac:dyDescent="0.3"/>
    <row r="92" spans="1:10" s="41" customFormat="1" x14ac:dyDescent="0.3"/>
    <row r="93" spans="1:10" s="41" customFormat="1" x14ac:dyDescent="0.3">
      <c r="A93" s="41" t="s">
        <v>60</v>
      </c>
    </row>
    <row r="94" spans="1:10" s="41" customFormat="1" x14ac:dyDescent="0.3">
      <c r="A94" s="42" t="s">
        <v>0</v>
      </c>
      <c r="B94" s="43" t="s">
        <v>9</v>
      </c>
      <c r="C94" s="43" t="s">
        <v>10</v>
      </c>
      <c r="E94" s="43" t="s">
        <v>26</v>
      </c>
      <c r="F94" s="43" t="s">
        <v>27</v>
      </c>
      <c r="H94" s="43" t="s">
        <v>28</v>
      </c>
      <c r="I94" s="43" t="s">
        <v>29</v>
      </c>
      <c r="J94" s="43" t="s">
        <v>30</v>
      </c>
    </row>
    <row r="95" spans="1:10" s="41" customFormat="1" x14ac:dyDescent="0.3">
      <c r="A95" s="44" t="s">
        <v>68</v>
      </c>
      <c r="B95" s="101">
        <v>26652285.052577</v>
      </c>
      <c r="C95" s="102">
        <v>29978815.229330499</v>
      </c>
      <c r="E95" s="48">
        <f>(B95-$B$95)/$B$95</f>
        <v>0</v>
      </c>
      <c r="F95" s="48">
        <f>(C95-$C$95)/$C$95</f>
        <v>0</v>
      </c>
      <c r="H95" s="48">
        <f>MIN(E95:F95,0)</f>
        <v>0</v>
      </c>
      <c r="I95" s="48">
        <f>MAX(E95:F95,0)</f>
        <v>0</v>
      </c>
      <c r="J95" s="48">
        <f>MEDIAN(E95:F95)</f>
        <v>0</v>
      </c>
    </row>
    <row r="96" spans="1:10" s="41" customFormat="1" x14ac:dyDescent="0.3">
      <c r="A96" s="49" t="s">
        <v>1</v>
      </c>
      <c r="B96" s="105">
        <v>26602185.330622301</v>
      </c>
      <c r="C96" s="106">
        <v>29504325.974057</v>
      </c>
      <c r="E96" s="50">
        <f t="shared" ref="E96:E98" si="57">(B96-$B$95)/$B$95</f>
        <v>-1.879753344070417E-3</v>
      </c>
      <c r="F96" s="50">
        <f t="shared" ref="F96:F98" si="58">(C96-$C$95)/$C$95</f>
        <v>-1.5827485230612802E-2</v>
      </c>
      <c r="H96" s="50">
        <f t="shared" ref="H96:H97" si="59">MIN(E96:F96,0)</f>
        <v>-1.5827485230612802E-2</v>
      </c>
      <c r="I96" s="50">
        <f t="shared" ref="I96:I97" si="60">MAX(E96:F96,0)</f>
        <v>0</v>
      </c>
      <c r="J96" s="50">
        <f t="shared" ref="J96:J97" si="61">MEDIAN(E96:F96)</f>
        <v>-8.8536192873416089E-3</v>
      </c>
    </row>
    <row r="97" spans="1:10" s="41" customFormat="1" x14ac:dyDescent="0.3">
      <c r="A97" s="49" t="s">
        <v>2</v>
      </c>
      <c r="B97" s="108">
        <v>25684833.710554</v>
      </c>
      <c r="C97" s="109">
        <v>27879599.904431399</v>
      </c>
      <c r="E97" s="50">
        <f t="shared" si="57"/>
        <v>-3.6299001759680552E-2</v>
      </c>
      <c r="F97" s="50">
        <f t="shared" si="58"/>
        <v>-7.0023291742539628E-2</v>
      </c>
      <c r="H97" s="50">
        <f t="shared" si="59"/>
        <v>-7.0023291742539628E-2</v>
      </c>
      <c r="I97" s="50">
        <f t="shared" si="60"/>
        <v>0</v>
      </c>
      <c r="J97" s="50">
        <f t="shared" si="61"/>
        <v>-5.316114675111009E-2</v>
      </c>
    </row>
    <row r="98" spans="1:10" s="41" customFormat="1" x14ac:dyDescent="0.3">
      <c r="A98" s="44" t="s">
        <v>3</v>
      </c>
      <c r="B98" s="111">
        <v>25457003.0300924</v>
      </c>
      <c r="C98" s="112">
        <v>29528774.161315698</v>
      </c>
      <c r="E98" s="48">
        <f t="shared" si="57"/>
        <v>-4.4847262443976792E-2</v>
      </c>
      <c r="F98" s="48">
        <f t="shared" si="58"/>
        <v>-1.5011969771723734E-2</v>
      </c>
      <c r="H98" s="48">
        <f>MIN(E98:F98,0)</f>
        <v>-4.4847262443976792E-2</v>
      </c>
      <c r="I98" s="48">
        <f>MAX(E98:F98,0)</f>
        <v>0</v>
      </c>
      <c r="J98" s="48">
        <f>MEDIAN(E98:F98)</f>
        <v>-2.9929616107850263E-2</v>
      </c>
    </row>
    <row r="99" spans="1:10" s="41" customFormat="1" x14ac:dyDescent="0.3">
      <c r="A99" s="54" t="s">
        <v>67</v>
      </c>
      <c r="B99" s="101">
        <v>26771156.359559398</v>
      </c>
      <c r="C99" s="102">
        <v>29313463.825269699</v>
      </c>
      <c r="E99" s="48">
        <f t="shared" ref="E99" si="62">(B99-$B$95)/$B$95</f>
        <v>4.4600793796066808E-3</v>
      </c>
      <c r="F99" s="48">
        <f t="shared" ref="F99" si="63">(C99-$C$95)/$C$95</f>
        <v>-2.2194052665891778E-2</v>
      </c>
      <c r="H99" s="48">
        <f>MIN(E99:F99,0)</f>
        <v>-2.2194052665891778E-2</v>
      </c>
      <c r="I99" s="48">
        <f>MAX(E99:F99,0)</f>
        <v>4.4600793796066808E-3</v>
      </c>
      <c r="J99" s="48">
        <f>MEDIAN(E99:F99)</f>
        <v>-8.8669866431425482E-3</v>
      </c>
    </row>
    <row r="100" spans="1:10" s="41" customFormat="1" x14ac:dyDescent="0.3"/>
    <row r="104" spans="1:10" s="58" customFormat="1" x14ac:dyDescent="0.3">
      <c r="A104" s="58" t="s">
        <v>55</v>
      </c>
    </row>
    <row r="105" spans="1:10" s="58" customFormat="1" x14ac:dyDescent="0.3">
      <c r="A105" s="59" t="s">
        <v>0</v>
      </c>
      <c r="B105" s="60" t="s">
        <v>9</v>
      </c>
      <c r="C105" s="60" t="s">
        <v>10</v>
      </c>
      <c r="E105" s="60" t="s">
        <v>26</v>
      </c>
      <c r="F105" s="60" t="s">
        <v>27</v>
      </c>
      <c r="H105" s="60" t="s">
        <v>28</v>
      </c>
      <c r="I105" s="60" t="s">
        <v>29</v>
      </c>
      <c r="J105" s="60" t="s">
        <v>30</v>
      </c>
    </row>
    <row r="106" spans="1:10" s="58" customFormat="1" x14ac:dyDescent="0.3">
      <c r="A106" s="61" t="s">
        <v>68</v>
      </c>
      <c r="B106" s="114">
        <v>25369932.0309885</v>
      </c>
      <c r="C106" s="115">
        <v>29041935.8510563</v>
      </c>
      <c r="E106" s="65">
        <f>(B106-$B$106)/$B$106</f>
        <v>0</v>
      </c>
      <c r="F106" s="65">
        <f>(C106-$C$106)/$C$106</f>
        <v>0</v>
      </c>
      <c r="H106" s="65">
        <f>MIN(E106:F106,0)</f>
        <v>0</v>
      </c>
      <c r="I106" s="65">
        <f>MAX(E106:F106,0)</f>
        <v>0</v>
      </c>
      <c r="J106" s="65">
        <f>MEDIAN(E106:F106)</f>
        <v>0</v>
      </c>
    </row>
    <row r="107" spans="1:10" s="58" customFormat="1" x14ac:dyDescent="0.3">
      <c r="A107" s="66" t="s">
        <v>1</v>
      </c>
      <c r="B107" s="118">
        <v>25517557.0307918</v>
      </c>
      <c r="C107" s="119">
        <v>28235214.341363698</v>
      </c>
      <c r="E107" s="67">
        <f t="shared" ref="E107:E110" si="64">(B107-$B$106)/$B$106</f>
        <v>5.8188961493070646E-3</v>
      </c>
      <c r="F107" s="67">
        <f t="shared" ref="F107:F110" si="65">(C107-$C$106)/$C$106</f>
        <v>-2.7777814599892113E-2</v>
      </c>
      <c r="H107" s="67">
        <f t="shared" ref="H107:H108" si="66">MIN(E107:F107,0)</f>
        <v>-2.7777814599892113E-2</v>
      </c>
      <c r="I107" s="67">
        <f t="shared" ref="I107:I108" si="67">MAX(E107:F107,0)</f>
        <v>5.8188961493070646E-3</v>
      </c>
      <c r="J107" s="67">
        <f t="shared" ref="J107:J108" si="68">MEDIAN(E107:F107)</f>
        <v>-1.0979459225292525E-2</v>
      </c>
    </row>
    <row r="108" spans="1:10" s="58" customFormat="1" x14ac:dyDescent="0.3">
      <c r="A108" s="66" t="s">
        <v>2</v>
      </c>
      <c r="B108" s="121">
        <v>25486137.914214399</v>
      </c>
      <c r="C108" s="122">
        <v>27211829.9984079</v>
      </c>
      <c r="E108" s="67">
        <f t="shared" si="64"/>
        <v>4.5804570183301122E-3</v>
      </c>
      <c r="F108" s="67">
        <f t="shared" si="65"/>
        <v>-6.3015973247590382E-2</v>
      </c>
      <c r="H108" s="67">
        <f t="shared" si="66"/>
        <v>-6.3015973247590382E-2</v>
      </c>
      <c r="I108" s="67">
        <f t="shared" si="67"/>
        <v>4.5804570183301122E-3</v>
      </c>
      <c r="J108" s="67">
        <f t="shared" si="68"/>
        <v>-2.9217758114630135E-2</v>
      </c>
    </row>
    <row r="109" spans="1:10" s="58" customFormat="1" x14ac:dyDescent="0.3">
      <c r="A109" s="61" t="s">
        <v>3</v>
      </c>
      <c r="B109" s="124">
        <v>25165326.194184698</v>
      </c>
      <c r="C109" s="125">
        <v>28099600.963509601</v>
      </c>
      <c r="E109" s="65">
        <f t="shared" si="64"/>
        <v>-8.064894953359842E-3</v>
      </c>
      <c r="F109" s="65">
        <f t="shared" si="65"/>
        <v>-3.244738547662708E-2</v>
      </c>
      <c r="H109" s="65">
        <f>MIN(E109:F109,0)</f>
        <v>-3.244738547662708E-2</v>
      </c>
      <c r="I109" s="65">
        <f>MAX(E109:F109,0)</f>
        <v>0</v>
      </c>
      <c r="J109" s="65">
        <f>MEDIAN(E109:F109)</f>
        <v>-2.0256140214993459E-2</v>
      </c>
    </row>
    <row r="110" spans="1:10" s="58" customFormat="1" x14ac:dyDescent="0.3">
      <c r="A110" s="71" t="s">
        <v>67</v>
      </c>
      <c r="B110" s="124">
        <v>25625690.715753999</v>
      </c>
      <c r="C110" s="125">
        <v>28139865.79586</v>
      </c>
      <c r="E110" s="65">
        <f t="shared" si="64"/>
        <v>1.00811734321203E-2</v>
      </c>
      <c r="F110" s="65">
        <f t="shared" si="65"/>
        <v>-3.1060947859076361E-2</v>
      </c>
      <c r="H110" s="65">
        <f>MIN(E110:F110,0)</f>
        <v>-3.1060947859076361E-2</v>
      </c>
      <c r="I110" s="65">
        <f>MAX(E110:F110,0)</f>
        <v>1.00811734321203E-2</v>
      </c>
      <c r="J110" s="65">
        <f>MEDIAN(E110:F110)</f>
        <v>-1.048988721347803E-2</v>
      </c>
    </row>
    <row r="111" spans="1:10" s="58" customFormat="1" x14ac:dyDescent="0.3"/>
    <row r="112" spans="1:10" s="58" customFormat="1" x14ac:dyDescent="0.3"/>
    <row r="113" spans="1:10" s="58" customFormat="1" x14ac:dyDescent="0.3"/>
    <row r="114" spans="1:10" s="58" customFormat="1" x14ac:dyDescent="0.3"/>
    <row r="115" spans="1:10" s="58" customFormat="1" x14ac:dyDescent="0.3">
      <c r="A115" s="58" t="s">
        <v>61</v>
      </c>
    </row>
    <row r="116" spans="1:10" s="58" customFormat="1" x14ac:dyDescent="0.3">
      <c r="A116" s="59" t="s">
        <v>0</v>
      </c>
      <c r="B116" s="60" t="s">
        <v>9</v>
      </c>
      <c r="C116" s="60" t="s">
        <v>10</v>
      </c>
      <c r="E116" s="60" t="s">
        <v>26</v>
      </c>
      <c r="F116" s="60" t="s">
        <v>27</v>
      </c>
      <c r="H116" s="60" t="s">
        <v>28</v>
      </c>
      <c r="I116" s="60" t="s">
        <v>29</v>
      </c>
      <c r="J116" s="60" t="s">
        <v>30</v>
      </c>
    </row>
    <row r="117" spans="1:10" s="58" customFormat="1" x14ac:dyDescent="0.3">
      <c r="A117" s="61" t="s">
        <v>68</v>
      </c>
      <c r="B117" s="114">
        <v>25439463.349587001</v>
      </c>
      <c r="C117" s="115">
        <v>29066394.102901001</v>
      </c>
      <c r="E117" s="65">
        <f>(B117-$B$117)/$B$117</f>
        <v>0</v>
      </c>
      <c r="F117" s="65">
        <f>(C117-$C$117)/$C$117</f>
        <v>0</v>
      </c>
      <c r="H117" s="65">
        <f>MIN(E117:F117,0)</f>
        <v>0</v>
      </c>
      <c r="I117" s="65">
        <f>MAX(E117:F117,0)</f>
        <v>0</v>
      </c>
      <c r="J117" s="65">
        <f>MEDIAN(E117:F117)</f>
        <v>0</v>
      </c>
    </row>
    <row r="118" spans="1:10" s="58" customFormat="1" x14ac:dyDescent="0.3">
      <c r="A118" s="66" t="s">
        <v>1</v>
      </c>
      <c r="B118" s="118">
        <v>25569216.589131098</v>
      </c>
      <c r="C118" s="119">
        <v>28288563.6056729</v>
      </c>
      <c r="E118" s="67">
        <f t="shared" ref="E118:E121" si="69">(B118-$B$117)/$B$117</f>
        <v>5.1004707827770994E-3</v>
      </c>
      <c r="F118" s="67">
        <f t="shared" ref="F118:F121" si="70">(C118-$C$117)/$C$117</f>
        <v>-2.676047446664424E-2</v>
      </c>
      <c r="H118" s="67">
        <f t="shared" ref="H118:H119" si="71">MIN(E118:F118,0)</f>
        <v>-2.676047446664424E-2</v>
      </c>
      <c r="I118" s="67">
        <f t="shared" ref="I118:I119" si="72">MAX(E118:F118,0)</f>
        <v>5.1004707827770994E-3</v>
      </c>
      <c r="J118" s="67">
        <f t="shared" ref="J118:J119" si="73">MEDIAN(E118:F118)</f>
        <v>-1.083000184193357E-2</v>
      </c>
    </row>
    <row r="119" spans="1:10" s="58" customFormat="1" x14ac:dyDescent="0.3">
      <c r="A119" s="66" t="s">
        <v>2</v>
      </c>
      <c r="B119" s="121">
        <v>25490287.745351698</v>
      </c>
      <c r="C119" s="122">
        <v>27246752.593088299</v>
      </c>
      <c r="E119" s="67">
        <f t="shared" si="69"/>
        <v>1.9978564432068672E-3</v>
      </c>
      <c r="F119" s="67">
        <f t="shared" si="70"/>
        <v>-6.2602932560908556E-2</v>
      </c>
      <c r="H119" s="67">
        <f t="shared" si="71"/>
        <v>-6.2602932560908556E-2</v>
      </c>
      <c r="I119" s="67">
        <f t="shared" si="72"/>
        <v>1.9978564432068672E-3</v>
      </c>
      <c r="J119" s="67">
        <f t="shared" si="73"/>
        <v>-3.0302538058850845E-2</v>
      </c>
    </row>
    <row r="120" spans="1:10" s="58" customFormat="1" x14ac:dyDescent="0.3">
      <c r="A120" s="61" t="s">
        <v>3</v>
      </c>
      <c r="B120" s="124">
        <v>25229371.0809437</v>
      </c>
      <c r="C120" s="125">
        <v>28102548.591444299</v>
      </c>
      <c r="E120" s="65">
        <f t="shared" si="69"/>
        <v>-8.258518104577537E-3</v>
      </c>
      <c r="F120" s="65">
        <f t="shared" si="70"/>
        <v>-3.3160133590857226E-2</v>
      </c>
      <c r="H120" s="65">
        <f>MIN(E120:F120,0)</f>
        <v>-3.3160133590857226E-2</v>
      </c>
      <c r="I120" s="65">
        <f>MAX(E120:F120,0)</f>
        <v>0</v>
      </c>
      <c r="J120" s="65">
        <f>MEDIAN(E120:F120)</f>
        <v>-2.0709325847717383E-2</v>
      </c>
    </row>
    <row r="121" spans="1:10" s="58" customFormat="1" x14ac:dyDescent="0.3">
      <c r="A121" s="71" t="s">
        <v>67</v>
      </c>
      <c r="B121" s="124">
        <v>25675706.777978599</v>
      </c>
      <c r="C121" s="125">
        <v>28185282.218256</v>
      </c>
      <c r="E121" s="65">
        <f t="shared" si="69"/>
        <v>9.2864941820965524E-3</v>
      </c>
      <c r="F121" s="65">
        <f t="shared" si="70"/>
        <v>-3.0313766527959512E-2</v>
      </c>
      <c r="H121" s="65">
        <f>MIN(E121:F121,0)</f>
        <v>-3.0313766527959512E-2</v>
      </c>
      <c r="I121" s="65">
        <f>MAX(E121:F121,0)</f>
        <v>9.2864941820965524E-3</v>
      </c>
      <c r="J121" s="65">
        <f>MEDIAN(E121:F121)</f>
        <v>-1.0513636172931478E-2</v>
      </c>
    </row>
    <row r="122" spans="1:10" s="58" customFormat="1" x14ac:dyDescent="0.3"/>
    <row r="123" spans="1:10" s="58" customFormat="1" x14ac:dyDescent="0.3"/>
    <row r="124" spans="1:10" s="58" customFormat="1" x14ac:dyDescent="0.3"/>
    <row r="125" spans="1:10" s="58" customFormat="1" x14ac:dyDescent="0.3"/>
    <row r="126" spans="1:10" s="58" customFormat="1" x14ac:dyDescent="0.3">
      <c r="A126" s="58" t="s">
        <v>62</v>
      </c>
    </row>
    <row r="127" spans="1:10" s="58" customFormat="1" x14ac:dyDescent="0.3">
      <c r="A127" s="59" t="s">
        <v>0</v>
      </c>
      <c r="B127" s="60" t="s">
        <v>9</v>
      </c>
      <c r="C127" s="60" t="s">
        <v>10</v>
      </c>
      <c r="E127" s="60" t="s">
        <v>26</v>
      </c>
      <c r="F127" s="60" t="s">
        <v>27</v>
      </c>
      <c r="H127" s="60" t="s">
        <v>28</v>
      </c>
      <c r="I127" s="60" t="s">
        <v>29</v>
      </c>
      <c r="J127" s="60" t="s">
        <v>30</v>
      </c>
    </row>
    <row r="128" spans="1:10" s="58" customFormat="1" x14ac:dyDescent="0.3">
      <c r="A128" s="61" t="s">
        <v>68</v>
      </c>
      <c r="B128" s="114">
        <v>25760888.0901003</v>
      </c>
      <c r="C128" s="115">
        <v>29244414.657227401</v>
      </c>
      <c r="E128" s="65">
        <f>(B128-$B$128)/$B$128</f>
        <v>0</v>
      </c>
      <c r="F128" s="65">
        <f>(C128-$C$128)/$C$128</f>
        <v>0</v>
      </c>
      <c r="H128" s="65">
        <f>MIN(E128:F128,0)</f>
        <v>0</v>
      </c>
      <c r="I128" s="65">
        <f>MAX(E128:F128,0)</f>
        <v>0</v>
      </c>
      <c r="J128" s="65">
        <f>MEDIAN(E128:F128)</f>
        <v>0</v>
      </c>
    </row>
    <row r="129" spans="1:10" s="58" customFormat="1" x14ac:dyDescent="0.3">
      <c r="A129" s="66" t="s">
        <v>1</v>
      </c>
      <c r="B129" s="118">
        <v>25891198.137033999</v>
      </c>
      <c r="C129" s="119">
        <v>28438848.940463401</v>
      </c>
      <c r="E129" s="67">
        <f t="shared" ref="E129:E132" si="74">(B129-$B$128)/$B$128</f>
        <v>5.058445441707287E-3</v>
      </c>
      <c r="F129" s="67">
        <f t="shared" ref="F129:F132" si="75">(C129-$C$128)/$C$128</f>
        <v>-2.7545968220120062E-2</v>
      </c>
      <c r="H129" s="67">
        <f t="shared" ref="H129:H130" si="76">MIN(E129:F129,0)</f>
        <v>-2.7545968220120062E-2</v>
      </c>
      <c r="I129" s="67">
        <f t="shared" ref="I129:I130" si="77">MAX(E129:F129,0)</f>
        <v>5.058445441707287E-3</v>
      </c>
      <c r="J129" s="67">
        <f t="shared" ref="J129:J130" si="78">MEDIAN(E129:F129)</f>
        <v>-1.1243761389206387E-2</v>
      </c>
    </row>
    <row r="130" spans="1:10" s="58" customFormat="1" x14ac:dyDescent="0.3">
      <c r="A130" s="66" t="s">
        <v>2</v>
      </c>
      <c r="B130" s="121">
        <v>25681140.863513499</v>
      </c>
      <c r="C130" s="122">
        <v>27179027.523714501</v>
      </c>
      <c r="E130" s="67">
        <f t="shared" si="74"/>
        <v>-3.0956707046697774E-3</v>
      </c>
      <c r="F130" s="67">
        <f t="shared" si="75"/>
        <v>-7.0625011911546812E-2</v>
      </c>
      <c r="H130" s="67">
        <f t="shared" si="76"/>
        <v>-7.0625011911546812E-2</v>
      </c>
      <c r="I130" s="67">
        <f t="shared" si="77"/>
        <v>0</v>
      </c>
      <c r="J130" s="67">
        <f t="shared" si="78"/>
        <v>-3.6860341308108294E-2</v>
      </c>
    </row>
    <row r="131" spans="1:10" s="58" customFormat="1" x14ac:dyDescent="0.3">
      <c r="A131" s="61" t="s">
        <v>3</v>
      </c>
      <c r="B131" s="124">
        <v>25228753.795772899</v>
      </c>
      <c r="C131" s="125">
        <v>28408828.532508899</v>
      </c>
      <c r="E131" s="65">
        <f t="shared" si="74"/>
        <v>-2.0656675051971347E-2</v>
      </c>
      <c r="F131" s="65">
        <f t="shared" si="75"/>
        <v>-2.8572502972358083E-2</v>
      </c>
      <c r="H131" s="65">
        <f>MIN(E131:F131,0)</f>
        <v>-2.8572502972358083E-2</v>
      </c>
      <c r="I131" s="65">
        <f>MAX(E131:F131,0)</f>
        <v>0</v>
      </c>
      <c r="J131" s="65">
        <f>MEDIAN(E131:F131)</f>
        <v>-2.4614589012164713E-2</v>
      </c>
    </row>
    <row r="132" spans="1:10" s="58" customFormat="1" x14ac:dyDescent="0.3">
      <c r="A132" s="71" t="s">
        <v>67</v>
      </c>
      <c r="B132" s="124">
        <v>25960331.582777299</v>
      </c>
      <c r="C132" s="125">
        <v>28362979.560576499</v>
      </c>
      <c r="E132" s="65">
        <f t="shared" si="74"/>
        <v>7.7421046968347311E-3</v>
      </c>
      <c r="F132" s="65">
        <f t="shared" si="75"/>
        <v>-3.0140288563890481E-2</v>
      </c>
      <c r="H132" s="65">
        <f>MIN(E132:F132,0)</f>
        <v>-3.0140288563890481E-2</v>
      </c>
      <c r="I132" s="65">
        <f>MAX(E132:F132,0)</f>
        <v>7.7421046968347311E-3</v>
      </c>
      <c r="J132" s="65">
        <f>MEDIAN(E132:F132)</f>
        <v>-1.1199091933527874E-2</v>
      </c>
    </row>
    <row r="133" spans="1:10" s="58" customFormat="1" x14ac:dyDescent="0.3"/>
    <row r="134" spans="1:10" s="58" customFormat="1" x14ac:dyDescent="0.3"/>
    <row r="135" spans="1:10" s="58" customFormat="1" x14ac:dyDescent="0.3"/>
    <row r="136" spans="1:10" s="58" customFormat="1" x14ac:dyDescent="0.3"/>
    <row r="137" spans="1:10" s="58" customFormat="1" x14ac:dyDescent="0.3">
      <c r="A137" s="58" t="s">
        <v>63</v>
      </c>
    </row>
    <row r="138" spans="1:10" s="58" customFormat="1" x14ac:dyDescent="0.3">
      <c r="A138" s="59" t="s">
        <v>0</v>
      </c>
      <c r="B138" s="60" t="s">
        <v>9</v>
      </c>
      <c r="C138" s="60" t="s">
        <v>10</v>
      </c>
      <c r="E138" s="60" t="s">
        <v>26</v>
      </c>
      <c r="F138" s="60" t="s">
        <v>27</v>
      </c>
      <c r="H138" s="60" t="s">
        <v>28</v>
      </c>
      <c r="I138" s="60" t="s">
        <v>29</v>
      </c>
      <c r="J138" s="60" t="s">
        <v>30</v>
      </c>
    </row>
    <row r="139" spans="1:10" s="58" customFormat="1" x14ac:dyDescent="0.3">
      <c r="A139" s="61" t="s">
        <v>68</v>
      </c>
      <c r="B139" s="114">
        <v>27581818.557990599</v>
      </c>
      <c r="C139" s="115">
        <v>30400442.707573</v>
      </c>
      <c r="E139" s="65">
        <f>(B139-$B$139)/$B$139</f>
        <v>0</v>
      </c>
      <c r="F139" s="65">
        <f>(C139-$C$139)/$C$139</f>
        <v>0</v>
      </c>
      <c r="H139" s="65">
        <f>MIN(E139:F139,0)</f>
        <v>0</v>
      </c>
      <c r="I139" s="65">
        <f>MAX(E139:F139,0)</f>
        <v>0</v>
      </c>
      <c r="J139" s="65">
        <f>MEDIAN(E139:F139)</f>
        <v>0</v>
      </c>
    </row>
    <row r="140" spans="1:10" s="58" customFormat="1" x14ac:dyDescent="0.3">
      <c r="A140" s="66" t="s">
        <v>1</v>
      </c>
      <c r="B140" s="118">
        <v>27564419.522117499</v>
      </c>
      <c r="C140" s="119">
        <v>29891255.1316856</v>
      </c>
      <c r="E140" s="67">
        <f t="shared" ref="E140:E143" si="79">(B140-$B$139)/$B$139</f>
        <v>-6.308153987931868E-4</v>
      </c>
      <c r="F140" s="67">
        <f t="shared" ref="F140:F143" si="80">(C140-$C$139)/$C$139</f>
        <v>-1.6749347395541639E-2</v>
      </c>
      <c r="H140" s="67">
        <f t="shared" ref="H140:H141" si="81">MIN(E140:F140,0)</f>
        <v>-1.6749347395541639E-2</v>
      </c>
      <c r="I140" s="67">
        <f t="shared" ref="I140:I141" si="82">MAX(E140:F140,0)</f>
        <v>0</v>
      </c>
      <c r="J140" s="67">
        <f t="shared" ref="J140:J141" si="83">MEDIAN(E140:F140)</f>
        <v>-8.6900813971674123E-3</v>
      </c>
    </row>
    <row r="141" spans="1:10" s="58" customFormat="1" x14ac:dyDescent="0.3">
      <c r="A141" s="66" t="s">
        <v>2</v>
      </c>
      <c r="B141" s="121">
        <v>26808163.278066099</v>
      </c>
      <c r="C141" s="122">
        <v>27858461.348552801</v>
      </c>
      <c r="E141" s="67">
        <f t="shared" si="79"/>
        <v>-2.8049465929807907E-2</v>
      </c>
      <c r="F141" s="67">
        <f t="shared" si="80"/>
        <v>-8.3616590175082259E-2</v>
      </c>
      <c r="H141" s="67">
        <f t="shared" si="81"/>
        <v>-8.3616590175082259E-2</v>
      </c>
      <c r="I141" s="67">
        <f t="shared" si="82"/>
        <v>0</v>
      </c>
      <c r="J141" s="67">
        <f t="shared" si="83"/>
        <v>-5.5833028052445083E-2</v>
      </c>
    </row>
    <row r="142" spans="1:10" s="58" customFormat="1" x14ac:dyDescent="0.3">
      <c r="A142" s="61" t="s">
        <v>3</v>
      </c>
      <c r="B142" s="124">
        <v>26619042.230723001</v>
      </c>
      <c r="C142" s="125">
        <v>30115498.729241401</v>
      </c>
      <c r="E142" s="65">
        <f t="shared" si="79"/>
        <v>-3.4906194645699926E-2</v>
      </c>
      <c r="F142" s="65">
        <f t="shared" si="80"/>
        <v>-9.3730206850118503E-3</v>
      </c>
      <c r="H142" s="65">
        <f>MIN(E142:F142,0)</f>
        <v>-3.4906194645699926E-2</v>
      </c>
      <c r="I142" s="65">
        <f>MAX(E142:F142,0)</f>
        <v>0</v>
      </c>
      <c r="J142" s="65">
        <f>MEDIAN(E142:F142)</f>
        <v>-2.2139607665355887E-2</v>
      </c>
    </row>
    <row r="143" spans="1:10" s="58" customFormat="1" x14ac:dyDescent="0.3">
      <c r="A143" s="71" t="s">
        <v>67</v>
      </c>
      <c r="B143" s="124">
        <v>27530588.637405101</v>
      </c>
      <c r="C143" s="125">
        <v>29918801.370654099</v>
      </c>
      <c r="E143" s="65">
        <f t="shared" si="79"/>
        <v>-1.8573800881833671E-3</v>
      </c>
      <c r="F143" s="65">
        <f t="shared" si="80"/>
        <v>-1.5843234309180661E-2</v>
      </c>
      <c r="H143" s="65">
        <f>MIN(E143:F143,0)</f>
        <v>-1.5843234309180661E-2</v>
      </c>
      <c r="I143" s="65">
        <f>MAX(E143:F143,0)</f>
        <v>0</v>
      </c>
      <c r="J143" s="65">
        <f>MEDIAN(E143:F143)</f>
        <v>-8.8503071986820135E-3</v>
      </c>
    </row>
    <row r="148" spans="1:10" s="127" customFormat="1" x14ac:dyDescent="0.3">
      <c r="A148" s="127" t="s">
        <v>56</v>
      </c>
    </row>
    <row r="149" spans="1:10" s="127" customFormat="1" x14ac:dyDescent="0.3">
      <c r="A149" s="128" t="s">
        <v>0</v>
      </c>
      <c r="B149" s="129" t="s">
        <v>9</v>
      </c>
      <c r="C149" s="129" t="s">
        <v>10</v>
      </c>
      <c r="E149" s="129" t="s">
        <v>26</v>
      </c>
      <c r="F149" s="129" t="s">
        <v>27</v>
      </c>
      <c r="H149" s="129" t="s">
        <v>28</v>
      </c>
      <c r="I149" s="129" t="s">
        <v>29</v>
      </c>
      <c r="J149" s="129" t="s">
        <v>30</v>
      </c>
    </row>
    <row r="150" spans="1:10" s="127" customFormat="1" x14ac:dyDescent="0.3">
      <c r="A150" s="130" t="s">
        <v>68</v>
      </c>
      <c r="B150" s="131">
        <v>27058188.456847601</v>
      </c>
      <c r="C150" s="132">
        <v>28891289.599971499</v>
      </c>
      <c r="E150" s="134">
        <f>(B150-$B$150)/$B$150</f>
        <v>0</v>
      </c>
      <c r="F150" s="134">
        <f>(C150-$C$150)/$C$150</f>
        <v>0</v>
      </c>
      <c r="H150" s="134">
        <f>MIN(E150:F150,0)</f>
        <v>0</v>
      </c>
      <c r="I150" s="134">
        <f>MAX(E150:F150,0)</f>
        <v>0</v>
      </c>
      <c r="J150" s="134">
        <f>MEDIAN(E150:F150)</f>
        <v>0</v>
      </c>
    </row>
    <row r="151" spans="1:10" s="127" customFormat="1" x14ac:dyDescent="0.3">
      <c r="A151" s="140" t="s">
        <v>1</v>
      </c>
      <c r="B151" s="136">
        <v>27085128.449073199</v>
      </c>
      <c r="C151" s="137">
        <v>28384525.181162801</v>
      </c>
      <c r="E151" s="139">
        <f t="shared" ref="E151:E154" si="84">(B151-$B$150)/$B$150</f>
        <v>9.9563177588782195E-4</v>
      </c>
      <c r="F151" s="139">
        <f t="shared" ref="F151:F154" si="85">(C151-$C$150)/$C$150</f>
        <v>-1.7540387633274722E-2</v>
      </c>
      <c r="H151" s="139">
        <f t="shared" ref="H151:H152" si="86">MIN(E151:F151,0)</f>
        <v>-1.7540387633274722E-2</v>
      </c>
      <c r="I151" s="139">
        <f t="shared" ref="I151:I152" si="87">MAX(E151:F151,0)</f>
        <v>9.9563177588782195E-4</v>
      </c>
      <c r="J151" s="139">
        <f t="shared" ref="J151:J152" si="88">MEDIAN(E151:F151)</f>
        <v>-8.2723779286934494E-3</v>
      </c>
    </row>
    <row r="152" spans="1:10" s="127" customFormat="1" x14ac:dyDescent="0.3">
      <c r="A152" s="140" t="s">
        <v>2</v>
      </c>
      <c r="B152" s="141">
        <v>25613375.873318199</v>
      </c>
      <c r="C152" s="142">
        <v>27046211.143991102</v>
      </c>
      <c r="E152" s="139">
        <f t="shared" si="84"/>
        <v>-5.3396500871948201E-2</v>
      </c>
      <c r="F152" s="139">
        <f t="shared" si="85"/>
        <v>-6.3862793303010534E-2</v>
      </c>
      <c r="H152" s="139">
        <f t="shared" si="86"/>
        <v>-6.3862793303010534E-2</v>
      </c>
      <c r="I152" s="139">
        <f t="shared" si="87"/>
        <v>0</v>
      </c>
      <c r="J152" s="139">
        <f t="shared" si="88"/>
        <v>-5.8629647087479364E-2</v>
      </c>
    </row>
    <row r="153" spans="1:10" s="127" customFormat="1" x14ac:dyDescent="0.3">
      <c r="A153" s="130" t="s">
        <v>3</v>
      </c>
      <c r="B153" s="144">
        <v>25516465.493226301</v>
      </c>
      <c r="C153" s="145">
        <v>28583451.044198502</v>
      </c>
      <c r="E153" s="134">
        <f t="shared" si="84"/>
        <v>-5.6978055499910481E-2</v>
      </c>
      <c r="F153" s="134">
        <f t="shared" si="85"/>
        <v>-1.0655064555280395E-2</v>
      </c>
      <c r="H153" s="134">
        <f>MIN(E153:F153,0)</f>
        <v>-5.6978055499910481E-2</v>
      </c>
      <c r="I153" s="134">
        <f>MAX(E153:F153,0)</f>
        <v>0</v>
      </c>
      <c r="J153" s="134">
        <f>MEDIAN(E153:F153)</f>
        <v>-3.3816560027595435E-2</v>
      </c>
    </row>
    <row r="154" spans="1:10" s="127" customFormat="1" x14ac:dyDescent="0.3">
      <c r="A154" s="147" t="s">
        <v>67</v>
      </c>
      <c r="B154" s="144">
        <v>27102448.677017</v>
      </c>
      <c r="C154" s="145">
        <v>28163997.520399202</v>
      </c>
      <c r="E154" s="134">
        <f t="shared" si="84"/>
        <v>1.6357421798574999E-3</v>
      </c>
      <c r="F154" s="134">
        <f t="shared" si="85"/>
        <v>-2.5173403113615777E-2</v>
      </c>
      <c r="H154" s="134">
        <f>MIN(E154:F154,0)</f>
        <v>-2.5173403113615777E-2</v>
      </c>
      <c r="I154" s="134">
        <f>MAX(E154:F154,0)</f>
        <v>1.6357421798574999E-3</v>
      </c>
      <c r="J154" s="134">
        <f>MEDIAN(E154:F154)</f>
        <v>-1.1768830466879139E-2</v>
      </c>
    </row>
    <row r="155" spans="1:10" s="127" customFormat="1" x14ac:dyDescent="0.3"/>
    <row r="156" spans="1:10" s="127" customFormat="1" x14ac:dyDescent="0.3"/>
    <row r="157" spans="1:10" s="127" customFormat="1" x14ac:dyDescent="0.3"/>
    <row r="158" spans="1:10" s="127" customFormat="1" x14ac:dyDescent="0.3"/>
    <row r="159" spans="1:10" s="127" customFormat="1" x14ac:dyDescent="0.3">
      <c r="A159" s="127" t="s">
        <v>64</v>
      </c>
    </row>
    <row r="160" spans="1:10" s="127" customFormat="1" x14ac:dyDescent="0.3">
      <c r="A160" s="128" t="s">
        <v>0</v>
      </c>
      <c r="B160" s="129" t="s">
        <v>9</v>
      </c>
      <c r="C160" s="129" t="s">
        <v>10</v>
      </c>
      <c r="E160" s="129" t="s">
        <v>26</v>
      </c>
      <c r="F160" s="129" t="s">
        <v>27</v>
      </c>
      <c r="H160" s="129" t="s">
        <v>28</v>
      </c>
      <c r="I160" s="129" t="s">
        <v>29</v>
      </c>
      <c r="J160" s="129" t="s">
        <v>30</v>
      </c>
    </row>
    <row r="161" spans="1:10" s="127" customFormat="1" x14ac:dyDescent="0.3">
      <c r="A161" s="130" t="s">
        <v>68</v>
      </c>
      <c r="B161" s="131">
        <v>27661794.080920301</v>
      </c>
      <c r="C161" s="132">
        <v>29575316.551546201</v>
      </c>
      <c r="E161" s="134">
        <f>(B161-$B$161)/$B$161</f>
        <v>0</v>
      </c>
      <c r="F161" s="134">
        <f>(C161-$C$161)/$C$161</f>
        <v>0</v>
      </c>
      <c r="H161" s="134">
        <f>MIN(E161:F161,0)</f>
        <v>0</v>
      </c>
      <c r="I161" s="134">
        <f>MAX(E161:F161,0)</f>
        <v>0</v>
      </c>
      <c r="J161" s="134">
        <f>MEDIAN(E161:F161)</f>
        <v>0</v>
      </c>
    </row>
    <row r="162" spans="1:10" s="127" customFormat="1" x14ac:dyDescent="0.3">
      <c r="A162" s="140" t="s">
        <v>1</v>
      </c>
      <c r="B162" s="136">
        <v>27653425.554992799</v>
      </c>
      <c r="C162" s="137">
        <v>29303682.371381499</v>
      </c>
      <c r="E162" s="139">
        <f t="shared" ref="E162:E165" si="89">(B162-$B$161)/$B$161</f>
        <v>-3.0253012161907621E-4</v>
      </c>
      <c r="F162" s="139">
        <f t="shared" ref="F162:F165" si="90">(C162-$C$161)/$C$161</f>
        <v>-9.1844893592694671E-3</v>
      </c>
      <c r="H162" s="139">
        <f t="shared" ref="H162:H163" si="91">MIN(E162:F162,0)</f>
        <v>-9.1844893592694671E-3</v>
      </c>
      <c r="I162" s="139">
        <f t="shared" ref="I162:I163" si="92">MAX(E162:F162,0)</f>
        <v>0</v>
      </c>
      <c r="J162" s="139">
        <f t="shared" ref="J162:J163" si="93">MEDIAN(E162:F162)</f>
        <v>-4.7435097404442718E-3</v>
      </c>
    </row>
    <row r="163" spans="1:10" s="127" customFormat="1" x14ac:dyDescent="0.3">
      <c r="A163" s="140" t="s">
        <v>2</v>
      </c>
      <c r="B163" s="141">
        <v>26578271.546884999</v>
      </c>
      <c r="C163" s="142">
        <v>27375820.800886299</v>
      </c>
      <c r="E163" s="139">
        <f t="shared" si="89"/>
        <v>-3.9170363674374306E-2</v>
      </c>
      <c r="F163" s="139">
        <f t="shared" si="90"/>
        <v>-7.4369305458707319E-2</v>
      </c>
      <c r="H163" s="139">
        <f t="shared" si="91"/>
        <v>-7.4369305458707319E-2</v>
      </c>
      <c r="I163" s="139">
        <f t="shared" si="92"/>
        <v>0</v>
      </c>
      <c r="J163" s="139">
        <f t="shared" si="93"/>
        <v>-5.6769834566540812E-2</v>
      </c>
    </row>
    <row r="164" spans="1:10" s="127" customFormat="1" x14ac:dyDescent="0.3">
      <c r="A164" s="130" t="s">
        <v>3</v>
      </c>
      <c r="B164" s="144">
        <v>26610898.723689102</v>
      </c>
      <c r="C164" s="145">
        <v>29231806.388478599</v>
      </c>
      <c r="E164" s="134">
        <f t="shared" si="89"/>
        <v>-3.799086039600208E-2</v>
      </c>
      <c r="F164" s="134">
        <f t="shared" si="90"/>
        <v>-1.1614758627144528E-2</v>
      </c>
      <c r="H164" s="134">
        <f>MIN(E164:F164,0)</f>
        <v>-3.799086039600208E-2</v>
      </c>
      <c r="I164" s="134">
        <f>MAX(E164:F164,0)</f>
        <v>0</v>
      </c>
      <c r="J164" s="134">
        <f>MEDIAN(E164:F164)</f>
        <v>-2.4802809511573303E-2</v>
      </c>
    </row>
    <row r="165" spans="1:10" s="127" customFormat="1" x14ac:dyDescent="0.3">
      <c r="A165" s="147" t="s">
        <v>67</v>
      </c>
      <c r="B165" s="144">
        <v>27747289.3246313</v>
      </c>
      <c r="C165" s="145">
        <v>29093060.490959998</v>
      </c>
      <c r="E165" s="134">
        <f t="shared" si="89"/>
        <v>3.0907338642206404E-3</v>
      </c>
      <c r="F165" s="134">
        <f t="shared" si="90"/>
        <v>-1.6306032084075547E-2</v>
      </c>
      <c r="H165" s="134">
        <f>MIN(E165:F165,0)</f>
        <v>-1.6306032084075547E-2</v>
      </c>
      <c r="I165" s="134">
        <f>MAX(E165:F165,0)</f>
        <v>3.0907338642206404E-3</v>
      </c>
      <c r="J165" s="134">
        <f>MEDIAN(E165:F165)</f>
        <v>-6.6076491099274527E-3</v>
      </c>
    </row>
    <row r="166" spans="1:10" s="127" customFormat="1" x14ac:dyDescent="0.3"/>
    <row r="167" spans="1:10" s="127" customFormat="1" x14ac:dyDescent="0.3"/>
    <row r="168" spans="1:10" s="127" customFormat="1" x14ac:dyDescent="0.3"/>
    <row r="169" spans="1:10" s="127" customFormat="1" x14ac:dyDescent="0.3"/>
    <row r="170" spans="1:10" s="127" customFormat="1" x14ac:dyDescent="0.3">
      <c r="A170" s="127" t="s">
        <v>65</v>
      </c>
    </row>
    <row r="171" spans="1:10" s="127" customFormat="1" x14ac:dyDescent="0.3">
      <c r="A171" s="128" t="s">
        <v>0</v>
      </c>
      <c r="B171" s="129" t="s">
        <v>9</v>
      </c>
      <c r="C171" s="129" t="s">
        <v>10</v>
      </c>
      <c r="E171" s="129" t="s">
        <v>26</v>
      </c>
      <c r="F171" s="129" t="s">
        <v>27</v>
      </c>
      <c r="H171" s="129" t="s">
        <v>28</v>
      </c>
      <c r="I171" s="129" t="s">
        <v>29</v>
      </c>
      <c r="J171" s="129" t="s">
        <v>30</v>
      </c>
    </row>
    <row r="172" spans="1:10" s="127" customFormat="1" x14ac:dyDescent="0.3">
      <c r="A172" s="130" t="s">
        <v>68</v>
      </c>
      <c r="B172" s="131">
        <v>27277206.5088332</v>
      </c>
      <c r="C172" s="132">
        <v>29073479.335320201</v>
      </c>
      <c r="E172" s="134">
        <f>(B172-$B$172)/$B$172</f>
        <v>0</v>
      </c>
      <c r="F172" s="134">
        <f>(C172-$C$172)/$C$172</f>
        <v>0</v>
      </c>
      <c r="H172" s="134">
        <f>MIN(E172:F172,0)</f>
        <v>0</v>
      </c>
      <c r="I172" s="134">
        <f>MAX(E172:F172,0)</f>
        <v>0</v>
      </c>
      <c r="J172" s="134">
        <f>MEDIAN(E172:F172)</f>
        <v>0</v>
      </c>
    </row>
    <row r="173" spans="1:10" s="127" customFormat="1" x14ac:dyDescent="0.3">
      <c r="A173" s="140" t="s">
        <v>1</v>
      </c>
      <c r="B173" s="136">
        <v>27302549.371839099</v>
      </c>
      <c r="C173" s="137">
        <v>28654848.092104901</v>
      </c>
      <c r="E173" s="139">
        <f t="shared" ref="E173:E176" si="94">(B173-$B$172)/$B$172</f>
        <v>9.2908571842545873E-4</v>
      </c>
      <c r="F173" s="139">
        <f t="shared" ref="F173:F176" si="95">(C173-$C$172)/$C$172</f>
        <v>-1.4399076161026309E-2</v>
      </c>
      <c r="H173" s="139">
        <f t="shared" ref="H173:H174" si="96">MIN(E173:F173,0)</f>
        <v>-1.4399076161026309E-2</v>
      </c>
      <c r="I173" s="139">
        <f t="shared" ref="I173:I174" si="97">MAX(E173:F173,0)</f>
        <v>9.2908571842545873E-4</v>
      </c>
      <c r="J173" s="139">
        <f t="shared" ref="J173:J174" si="98">MEDIAN(E173:F173)</f>
        <v>-6.7349952213004247E-3</v>
      </c>
    </row>
    <row r="174" spans="1:10" s="127" customFormat="1" x14ac:dyDescent="0.3">
      <c r="A174" s="140" t="s">
        <v>2</v>
      </c>
      <c r="B174" s="141">
        <v>25760389.239611398</v>
      </c>
      <c r="C174" s="142">
        <v>27344614.073691498</v>
      </c>
      <c r="E174" s="139">
        <f t="shared" si="94"/>
        <v>-5.5607500303618301E-2</v>
      </c>
      <c r="F174" s="139">
        <f t="shared" si="95"/>
        <v>-5.9465371918123795E-2</v>
      </c>
      <c r="H174" s="139">
        <f t="shared" si="96"/>
        <v>-5.9465371918123795E-2</v>
      </c>
      <c r="I174" s="139">
        <f t="shared" si="97"/>
        <v>0</v>
      </c>
      <c r="J174" s="139">
        <f t="shared" si="98"/>
        <v>-5.7536436110871045E-2</v>
      </c>
    </row>
    <row r="175" spans="1:10" s="127" customFormat="1" x14ac:dyDescent="0.3">
      <c r="A175" s="130" t="s">
        <v>3</v>
      </c>
      <c r="B175" s="144">
        <v>25652334.6274914</v>
      </c>
      <c r="C175" s="145">
        <v>28783394.497848298</v>
      </c>
      <c r="E175" s="134">
        <f t="shared" si="94"/>
        <v>-5.9568852140911739E-2</v>
      </c>
      <c r="F175" s="134">
        <f t="shared" si="95"/>
        <v>-9.9776443722540617E-3</v>
      </c>
      <c r="H175" s="134">
        <f>MIN(E175:F175,0)</f>
        <v>-5.9568852140911739E-2</v>
      </c>
      <c r="I175" s="134">
        <f>MAX(E175:F175,0)</f>
        <v>0</v>
      </c>
      <c r="J175" s="134">
        <f>MEDIAN(E175:F175)</f>
        <v>-3.47732482565829E-2</v>
      </c>
    </row>
    <row r="176" spans="1:10" s="127" customFormat="1" x14ac:dyDescent="0.3">
      <c r="A176" s="147" t="s">
        <v>67</v>
      </c>
      <c r="B176" s="144">
        <v>27305543.292743102</v>
      </c>
      <c r="C176" s="145">
        <v>28474768.198765598</v>
      </c>
      <c r="E176" s="134">
        <f t="shared" si="94"/>
        <v>1.0388447915561168E-3</v>
      </c>
      <c r="F176" s="134">
        <f t="shared" si="95"/>
        <v>-2.059303359083178E-2</v>
      </c>
      <c r="H176" s="134">
        <f>MIN(E176:F176,0)</f>
        <v>-2.059303359083178E-2</v>
      </c>
      <c r="I176" s="134">
        <f>MAX(E176:F176,0)</f>
        <v>1.0388447915561168E-3</v>
      </c>
      <c r="J176" s="134">
        <f>MEDIAN(E176:F176)</f>
        <v>-9.7770943996378316E-3</v>
      </c>
    </row>
    <row r="177" spans="1:10" s="127" customFormat="1" x14ac:dyDescent="0.3"/>
    <row r="178" spans="1:10" s="127" customFormat="1" x14ac:dyDescent="0.3"/>
    <row r="179" spans="1:10" s="127" customFormat="1" x14ac:dyDescent="0.3"/>
    <row r="180" spans="1:10" s="127" customFormat="1" x14ac:dyDescent="0.3"/>
    <row r="181" spans="1:10" s="127" customFormat="1" x14ac:dyDescent="0.3">
      <c r="A181" s="127" t="s">
        <v>66</v>
      </c>
    </row>
    <row r="182" spans="1:10" s="127" customFormat="1" x14ac:dyDescent="0.3">
      <c r="A182" s="128" t="s">
        <v>0</v>
      </c>
      <c r="B182" s="129" t="s">
        <v>9</v>
      </c>
      <c r="C182" s="129" t="s">
        <v>10</v>
      </c>
      <c r="E182" s="129" t="s">
        <v>26</v>
      </c>
      <c r="F182" s="129" t="s">
        <v>27</v>
      </c>
      <c r="H182" s="129" t="s">
        <v>28</v>
      </c>
      <c r="I182" s="129" t="s">
        <v>29</v>
      </c>
      <c r="J182" s="129" t="s">
        <v>30</v>
      </c>
    </row>
    <row r="183" spans="1:10" s="127" customFormat="1" x14ac:dyDescent="0.3">
      <c r="A183" s="130" t="s">
        <v>68</v>
      </c>
      <c r="B183" s="131">
        <v>28417713.049746599</v>
      </c>
      <c r="C183" s="132">
        <v>29946512.6694928</v>
      </c>
      <c r="E183" s="134">
        <f>(B183-$B$183)/$B$183</f>
        <v>0</v>
      </c>
      <c r="F183" s="134">
        <f>(C183-$C$183)/$C$183</f>
        <v>0</v>
      </c>
      <c r="H183" s="134">
        <f>MIN(E183:F183,0)</f>
        <v>0</v>
      </c>
      <c r="I183" s="134">
        <f>MAX(E183:F183,0)</f>
        <v>0</v>
      </c>
      <c r="J183" s="134">
        <f>MEDIAN(E183:F183)</f>
        <v>0</v>
      </c>
    </row>
    <row r="184" spans="1:10" s="127" customFormat="1" x14ac:dyDescent="0.3">
      <c r="A184" s="140" t="s">
        <v>1</v>
      </c>
      <c r="B184" s="136">
        <v>28353332.963226199</v>
      </c>
      <c r="C184" s="137">
        <v>29731571.081961401</v>
      </c>
      <c r="E184" s="139">
        <f t="shared" ref="E184:E187" si="99">(B184-$B$183)/$B$183</f>
        <v>-2.2654914703269542E-3</v>
      </c>
      <c r="F184" s="139">
        <f t="shared" ref="F184:F187" si="100">(C184-$C$183)/$C$183</f>
        <v>-7.1775164575461538E-3</v>
      </c>
      <c r="H184" s="139">
        <f t="shared" ref="H184:H185" si="101">MIN(E184:F184,0)</f>
        <v>-7.1775164575461538E-3</v>
      </c>
      <c r="I184" s="139">
        <f t="shared" ref="I184:I185" si="102">MAX(E184:F184,0)</f>
        <v>0</v>
      </c>
      <c r="J184" s="139">
        <f t="shared" ref="J184:J185" si="103">MEDIAN(E184:F184)</f>
        <v>-4.721503963936554E-3</v>
      </c>
    </row>
    <row r="185" spans="1:10" s="127" customFormat="1" x14ac:dyDescent="0.3">
      <c r="A185" s="140" t="s">
        <v>2</v>
      </c>
      <c r="B185" s="141">
        <v>27330852.949498501</v>
      </c>
      <c r="C185" s="142">
        <v>27339309.5099818</v>
      </c>
      <c r="E185" s="139">
        <f t="shared" si="99"/>
        <v>-3.8245867932634008E-2</v>
      </c>
      <c r="F185" s="139">
        <f t="shared" si="100"/>
        <v>-8.7061995775121345E-2</v>
      </c>
      <c r="H185" s="139">
        <f t="shared" si="101"/>
        <v>-8.7061995775121345E-2</v>
      </c>
      <c r="I185" s="139">
        <f t="shared" si="102"/>
        <v>0</v>
      </c>
      <c r="J185" s="139">
        <f t="shared" si="103"/>
        <v>-6.2653931853877673E-2</v>
      </c>
    </row>
    <row r="186" spans="1:10" s="127" customFormat="1" x14ac:dyDescent="0.3">
      <c r="A186" s="130" t="s">
        <v>3</v>
      </c>
      <c r="B186" s="144">
        <v>27058790.653547101</v>
      </c>
      <c r="C186" s="145">
        <v>30168461.381131399</v>
      </c>
      <c r="E186" s="134">
        <f t="shared" si="99"/>
        <v>-4.7819555142267718E-2</v>
      </c>
      <c r="F186" s="134">
        <f t="shared" si="100"/>
        <v>7.4115044408728063E-3</v>
      </c>
      <c r="H186" s="134">
        <f>MIN(E186:F186,0)</f>
        <v>-4.7819555142267718E-2</v>
      </c>
      <c r="I186" s="134">
        <f>MAX(E186:F186,0)</f>
        <v>7.4115044408728063E-3</v>
      </c>
      <c r="J186" s="134">
        <f>MEDIAN(E186:F186)</f>
        <v>-2.0204025350697458E-2</v>
      </c>
    </row>
    <row r="187" spans="1:10" s="127" customFormat="1" x14ac:dyDescent="0.3">
      <c r="A187" s="147" t="s">
        <v>67</v>
      </c>
      <c r="B187" s="144">
        <v>28446283.492753301</v>
      </c>
      <c r="C187" s="145">
        <v>29559106.880811501</v>
      </c>
      <c r="E187" s="134">
        <f t="shared" si="99"/>
        <v>1.0053744633386863E-3</v>
      </c>
      <c r="F187" s="134">
        <f t="shared" si="100"/>
        <v>-1.2936591080134605E-2</v>
      </c>
      <c r="H187" s="134">
        <f>MIN(E187:F187,0)</f>
        <v>-1.2936591080134605E-2</v>
      </c>
      <c r="I187" s="134">
        <f>MAX(E187:F187,0)</f>
        <v>1.0053744633386863E-3</v>
      </c>
      <c r="J187" s="134">
        <f>MEDIAN(E187:F187)</f>
        <v>-5.9656083083979589E-3</v>
      </c>
    </row>
    <row r="191" spans="1:10" x14ac:dyDescent="0.3">
      <c r="A191" t="s">
        <v>78</v>
      </c>
    </row>
    <row r="192" spans="1:10" s="22" customFormat="1" x14ac:dyDescent="0.3">
      <c r="A192" s="22" t="s">
        <v>34</v>
      </c>
    </row>
    <row r="193" spans="1:10" s="22" customFormat="1" x14ac:dyDescent="0.3">
      <c r="A193" s="23" t="s">
        <v>0</v>
      </c>
      <c r="B193" s="24" t="s">
        <v>9</v>
      </c>
      <c r="C193" s="24" t="s">
        <v>10</v>
      </c>
      <c r="E193" s="24" t="s">
        <v>26</v>
      </c>
      <c r="F193" s="24" t="s">
        <v>27</v>
      </c>
      <c r="H193" s="24" t="s">
        <v>28</v>
      </c>
      <c r="I193" s="24" t="s">
        <v>29</v>
      </c>
      <c r="J193" s="24" t="s">
        <v>30</v>
      </c>
    </row>
    <row r="194" spans="1:10" s="22" customFormat="1" x14ac:dyDescent="0.3">
      <c r="A194" s="25" t="s">
        <v>68</v>
      </c>
      <c r="B194" s="88">
        <v>27087564.5368318</v>
      </c>
      <c r="C194" s="89">
        <v>28872129.6709099</v>
      </c>
      <c r="E194" s="29">
        <f>(B194-$B$194)/$B$194</f>
        <v>0</v>
      </c>
      <c r="F194" s="29">
        <f>(C194-$C$194)/$C$194</f>
        <v>0</v>
      </c>
      <c r="H194" s="29">
        <f>MIN(E194:F194,0)</f>
        <v>0</v>
      </c>
      <c r="I194" s="29">
        <f>MAX(E194:F194,0)</f>
        <v>0</v>
      </c>
      <c r="J194" s="29">
        <f>MEDIAN(E194:F194)</f>
        <v>0</v>
      </c>
    </row>
    <row r="195" spans="1:10" s="22" customFormat="1" x14ac:dyDescent="0.3">
      <c r="A195" s="31" t="s">
        <v>1</v>
      </c>
      <c r="B195" s="92">
        <v>27087144.868484002</v>
      </c>
      <c r="C195" s="93">
        <v>28370896.067693301</v>
      </c>
      <c r="E195" s="32">
        <f t="shared" ref="E195:E198" si="104">(B195-$B$194)/$B$194</f>
        <v>-1.5493026227132817E-5</v>
      </c>
      <c r="F195" s="32">
        <f t="shared" ref="F195:F198" si="105">(C195-$C$194)/$C$194</f>
        <v>-1.7360465228223789E-2</v>
      </c>
      <c r="H195" s="32">
        <f t="shared" ref="H195:H196" si="106">MIN(E195:F195,0)</f>
        <v>-1.7360465228223789E-2</v>
      </c>
      <c r="I195" s="32">
        <f t="shared" ref="I195:I196" si="107">MAX(E195:F195,0)</f>
        <v>0</v>
      </c>
      <c r="J195" s="32">
        <f t="shared" ref="J195:J196" si="108">MEDIAN(E195:F195)</f>
        <v>-8.6879791272254613E-3</v>
      </c>
    </row>
    <row r="196" spans="1:10" s="22" customFormat="1" x14ac:dyDescent="0.3">
      <c r="A196" s="31" t="s">
        <v>2</v>
      </c>
      <c r="B196" s="95">
        <v>25632426.073946599</v>
      </c>
      <c r="C196" s="96">
        <v>27076735.587755602</v>
      </c>
      <c r="E196" s="32">
        <f t="shared" si="104"/>
        <v>-5.3719796805896086E-2</v>
      </c>
      <c r="F196" s="32">
        <f t="shared" si="105"/>
        <v>-6.2184331520346657E-2</v>
      </c>
      <c r="H196" s="32">
        <f t="shared" si="106"/>
        <v>-6.2184331520346657E-2</v>
      </c>
      <c r="I196" s="32">
        <f t="shared" si="107"/>
        <v>0</v>
      </c>
      <c r="J196" s="32">
        <f t="shared" si="108"/>
        <v>-5.7952064163121375E-2</v>
      </c>
    </row>
    <row r="197" spans="1:10" s="22" customFormat="1" x14ac:dyDescent="0.3">
      <c r="A197" s="25" t="s">
        <v>3</v>
      </c>
      <c r="B197" s="98">
        <v>25419139.5922307</v>
      </c>
      <c r="C197" s="99">
        <v>28637811.024884399</v>
      </c>
      <c r="E197" s="29">
        <f t="shared" si="104"/>
        <v>-6.1593759835163138E-2</v>
      </c>
      <c r="F197" s="29">
        <f t="shared" si="105"/>
        <v>-8.115738211774132E-3</v>
      </c>
      <c r="H197" s="29">
        <f>MIN(E197:F197,0)</f>
        <v>-6.1593759835163138E-2</v>
      </c>
      <c r="I197" s="29">
        <f>MAX(E197:F197,0)</f>
        <v>0</v>
      </c>
      <c r="J197" s="29">
        <f>MEDIAN(E197:F197)</f>
        <v>-3.4854749023468634E-2</v>
      </c>
    </row>
    <row r="198" spans="1:10" s="22" customFormat="1" x14ac:dyDescent="0.3">
      <c r="A198" s="40" t="s">
        <v>67</v>
      </c>
      <c r="B198" s="88">
        <v>27101684.502062</v>
      </c>
      <c r="C198" s="89">
        <v>28160741.2890267</v>
      </c>
      <c r="E198" s="29">
        <f t="shared" si="104"/>
        <v>5.2127112465209216E-4</v>
      </c>
      <c r="F198" s="29">
        <f t="shared" si="105"/>
        <v>-2.463927635376199E-2</v>
      </c>
      <c r="H198" s="29">
        <f>MIN(E198:F198,0)</f>
        <v>-2.463927635376199E-2</v>
      </c>
      <c r="I198" s="29">
        <f>MAX(E198:F198,0)</f>
        <v>5.2127112465209216E-4</v>
      </c>
      <c r="J198" s="29">
        <f>MEDIAN(E198:F198)</f>
        <v>-1.205900261455495E-2</v>
      </c>
    </row>
    <row r="199" spans="1:10" x14ac:dyDescent="0.3">
      <c r="A199" t="s">
        <v>88</v>
      </c>
      <c r="E199" s="222"/>
      <c r="F199" s="222"/>
    </row>
    <row r="200" spans="1:10" s="22" customFormat="1" x14ac:dyDescent="0.3">
      <c r="A200" s="91" t="s">
        <v>96</v>
      </c>
      <c r="B200" s="92">
        <v>27138204.3036821</v>
      </c>
      <c r="C200" s="93">
        <v>28318860.773047399</v>
      </c>
      <c r="E200" s="32">
        <f>(B200-$B$194)/$B$194</f>
        <v>1.8694839390763121E-3</v>
      </c>
      <c r="F200" s="32">
        <f>(C200-$C$194)/$C$194</f>
        <v>-1.9162732509474256E-2</v>
      </c>
      <c r="H200" s="33">
        <f>MIN(E200:F200,0)</f>
        <v>-1.9162732509474256E-2</v>
      </c>
      <c r="I200" s="33">
        <f>MAX(E200:F200,0)</f>
        <v>1.8694839390763121E-3</v>
      </c>
      <c r="J200" s="33">
        <f>MEDIAN(E200:F200)</f>
        <v>-8.6466242851989724E-3</v>
      </c>
    </row>
    <row r="201" spans="1:10" s="22" customFormat="1" x14ac:dyDescent="0.3">
      <c r="A201" s="31" t="s">
        <v>92</v>
      </c>
      <c r="B201" s="95">
        <v>25719107.061433699</v>
      </c>
      <c r="C201" s="96">
        <v>27356999.826785099</v>
      </c>
      <c r="E201" s="32">
        <f>(B201-$B$194)/$B$194</f>
        <v>-5.0519767974613106E-2</v>
      </c>
      <c r="F201" s="32">
        <f>(C201-$C$194)/$C$194</f>
        <v>-5.24772457520295E-2</v>
      </c>
      <c r="H201" s="32">
        <f>MIN(E201:F201,0)</f>
        <v>-5.24772457520295E-2</v>
      </c>
      <c r="I201" s="32">
        <f>MAX(E201:F201,0)</f>
        <v>0</v>
      </c>
      <c r="J201" s="32">
        <f>MEDIAN(E201:F201)</f>
        <v>-5.1498506863321303E-2</v>
      </c>
    </row>
    <row r="202" spans="1:10" s="22" customFormat="1" x14ac:dyDescent="0.3">
      <c r="A202" s="25" t="s">
        <v>97</v>
      </c>
      <c r="B202" s="99"/>
      <c r="C202" s="99"/>
      <c r="E202" s="29">
        <f>(B202-$B$194)/$B$194</f>
        <v>-1</v>
      </c>
      <c r="F202" s="29">
        <f>(C202-$C$194)/$C$194</f>
        <v>-1</v>
      </c>
      <c r="H202" s="29">
        <f>MIN(E202:F202,0)</f>
        <v>-1</v>
      </c>
      <c r="I202" s="29">
        <f>MAX(E202:F202,0)</f>
        <v>0</v>
      </c>
      <c r="J202" s="29">
        <f>MEDIAN(E202:F202)</f>
        <v>-1</v>
      </c>
    </row>
    <row r="203" spans="1:10" x14ac:dyDescent="0.3">
      <c r="A203" t="s">
        <v>89</v>
      </c>
      <c r="B203" s="222"/>
      <c r="C203" s="222"/>
      <c r="E203" s="220"/>
      <c r="F203" s="220"/>
      <c r="H203" s="221"/>
      <c r="I203" s="221"/>
      <c r="J203" s="221"/>
    </row>
    <row r="204" spans="1:10" s="22" customFormat="1" x14ac:dyDescent="0.3">
      <c r="A204" s="91" t="s">
        <v>98</v>
      </c>
      <c r="B204" s="92">
        <v>27219461.330689799</v>
      </c>
      <c r="C204" s="93">
        <v>28209428.549510799</v>
      </c>
      <c r="E204" s="32">
        <f t="shared" ref="E204:E214" si="109">(B204-$B$194)/$B$194</f>
        <v>4.8692747433478189E-3</v>
      </c>
      <c r="F204" s="32">
        <f t="shared" ref="F204:F214" si="110">(C204-$C$194)/$C$194</f>
        <v>-2.2952969834670874E-2</v>
      </c>
      <c r="H204" s="32">
        <f t="shared" ref="H204:H214" si="111">MIN(E204:F204,0)</f>
        <v>-2.2952969834670874E-2</v>
      </c>
      <c r="I204" s="32">
        <f t="shared" ref="I204:I214" si="112">MAX(E204:F204,0)</f>
        <v>4.8692747433478189E-3</v>
      </c>
      <c r="J204" s="32">
        <f t="shared" ref="J204:J214" si="113">MEDIAN(E204:F204)</f>
        <v>-9.0418475456615285E-3</v>
      </c>
    </row>
    <row r="205" spans="1:10" s="22" customFormat="1" x14ac:dyDescent="0.3">
      <c r="A205" s="31" t="s">
        <v>93</v>
      </c>
      <c r="B205" s="95">
        <v>26193655.446837999</v>
      </c>
      <c r="C205" s="96">
        <v>27563592.7426349</v>
      </c>
      <c r="E205" s="32">
        <f t="shared" si="109"/>
        <v>-3.3000718421116272E-2</v>
      </c>
      <c r="F205" s="32">
        <f t="shared" si="110"/>
        <v>-4.5321801446237479E-2</v>
      </c>
      <c r="H205" s="32">
        <f t="shared" si="111"/>
        <v>-4.5321801446237479E-2</v>
      </c>
      <c r="I205" s="32">
        <f t="shared" si="112"/>
        <v>0</v>
      </c>
      <c r="J205" s="32">
        <f t="shared" si="113"/>
        <v>-3.9161259933676876E-2</v>
      </c>
    </row>
    <row r="206" spans="1:10" s="22" customFormat="1" x14ac:dyDescent="0.3">
      <c r="A206" s="25" t="s">
        <v>99</v>
      </c>
      <c r="B206" s="207"/>
      <c r="C206" s="24"/>
      <c r="E206" s="29">
        <f t="shared" si="109"/>
        <v>-1</v>
      </c>
      <c r="F206" s="29">
        <f t="shared" si="110"/>
        <v>-1</v>
      </c>
      <c r="H206" s="29">
        <f t="shared" si="111"/>
        <v>-1</v>
      </c>
      <c r="I206" s="29">
        <f t="shared" si="112"/>
        <v>0</v>
      </c>
      <c r="J206" s="29">
        <f t="shared" si="113"/>
        <v>-1</v>
      </c>
    </row>
    <row r="207" spans="1:10" x14ac:dyDescent="0.3">
      <c r="A207" t="s">
        <v>90</v>
      </c>
      <c r="B207" s="1"/>
      <c r="C207" s="1"/>
      <c r="E207" s="220"/>
      <c r="F207" s="220"/>
      <c r="H207" s="220"/>
      <c r="I207" s="220"/>
      <c r="J207" s="220"/>
    </row>
    <row r="208" spans="1:10" s="22" customFormat="1" x14ac:dyDescent="0.3">
      <c r="A208" s="91" t="s">
        <v>100</v>
      </c>
      <c r="B208" s="92">
        <v>27225324.6491674</v>
      </c>
      <c r="C208" s="93">
        <v>28195032.966211598</v>
      </c>
      <c r="E208" s="32">
        <f t="shared" si="109"/>
        <v>5.0857326855016172E-3</v>
      </c>
      <c r="F208" s="32">
        <f t="shared" si="110"/>
        <v>-2.3451567737329412E-2</v>
      </c>
      <c r="H208" s="32">
        <f t="shared" si="111"/>
        <v>-2.3451567737329412E-2</v>
      </c>
      <c r="I208" s="32">
        <f t="shared" si="112"/>
        <v>5.0857326855016172E-3</v>
      </c>
      <c r="J208" s="32">
        <f t="shared" si="113"/>
        <v>-9.182917525913898E-3</v>
      </c>
    </row>
    <row r="209" spans="1:10" s="22" customFormat="1" x14ac:dyDescent="0.3">
      <c r="A209" s="31" t="s">
        <v>94</v>
      </c>
      <c r="B209" s="95">
        <v>26534125.320569899</v>
      </c>
      <c r="C209" s="96">
        <v>27560317.447864499</v>
      </c>
      <c r="E209" s="32">
        <f t="shared" si="109"/>
        <v>-2.0431486762472594E-2</v>
      </c>
      <c r="F209" s="32">
        <f t="shared" si="110"/>
        <v>-4.5435242844836521E-2</v>
      </c>
      <c r="H209" s="32">
        <f t="shared" si="111"/>
        <v>-4.5435242844836521E-2</v>
      </c>
      <c r="I209" s="32">
        <f t="shared" si="112"/>
        <v>0</v>
      </c>
      <c r="J209" s="32">
        <f t="shared" si="113"/>
        <v>-3.2933364803654559E-2</v>
      </c>
    </row>
    <row r="210" spans="1:10" s="22" customFormat="1" x14ac:dyDescent="0.3">
      <c r="A210" s="25" t="s">
        <v>101</v>
      </c>
      <c r="B210" s="207"/>
      <c r="C210" s="24"/>
      <c r="E210" s="32">
        <f t="shared" si="109"/>
        <v>-1</v>
      </c>
      <c r="F210" s="32">
        <f t="shared" si="110"/>
        <v>-1</v>
      </c>
      <c r="H210" s="32">
        <f t="shared" si="111"/>
        <v>-1</v>
      </c>
      <c r="I210" s="32">
        <f t="shared" si="112"/>
        <v>0</v>
      </c>
      <c r="J210" s="32">
        <f t="shared" si="113"/>
        <v>-1</v>
      </c>
    </row>
    <row r="211" spans="1:10" x14ac:dyDescent="0.3">
      <c r="A211" t="s">
        <v>91</v>
      </c>
      <c r="B211" s="222"/>
      <c r="C211" s="222"/>
      <c r="E211" s="220"/>
      <c r="F211" s="220"/>
      <c r="H211" s="220"/>
      <c r="I211" s="220"/>
      <c r="J211" s="220"/>
    </row>
    <row r="212" spans="1:10" s="22" customFormat="1" x14ac:dyDescent="0.3">
      <c r="A212" s="91" t="s">
        <v>102</v>
      </c>
      <c r="B212" s="92">
        <v>27264810.0730776</v>
      </c>
      <c r="C212" s="93">
        <v>28132161.125179499</v>
      </c>
      <c r="E212" s="32">
        <f t="shared" si="109"/>
        <v>6.5434282954746383E-3</v>
      </c>
      <c r="F212" s="32">
        <f t="shared" si="110"/>
        <v>-2.5629163978019804E-2</v>
      </c>
      <c r="H212" s="33">
        <f t="shared" si="111"/>
        <v>-2.5629163978019804E-2</v>
      </c>
      <c r="I212" s="33">
        <f t="shared" si="112"/>
        <v>6.5434282954746383E-3</v>
      </c>
      <c r="J212" s="33">
        <f t="shared" si="113"/>
        <v>-9.5428678412725829E-3</v>
      </c>
    </row>
    <row r="213" spans="1:10" s="22" customFormat="1" x14ac:dyDescent="0.3">
      <c r="A213" s="31" t="s">
        <v>95</v>
      </c>
      <c r="B213" s="95">
        <v>26869679.337217201</v>
      </c>
      <c r="C213" s="96">
        <v>27856837.667647701</v>
      </c>
      <c r="E213" s="32">
        <f t="shared" si="109"/>
        <v>-8.0437353206241225E-3</v>
      </c>
      <c r="F213" s="32">
        <f t="shared" si="110"/>
        <v>-3.5165123419529265E-2</v>
      </c>
      <c r="H213" s="32">
        <f t="shared" si="111"/>
        <v>-3.5165123419529265E-2</v>
      </c>
      <c r="I213" s="32">
        <f t="shared" si="112"/>
        <v>0</v>
      </c>
      <c r="J213" s="32">
        <f t="shared" si="113"/>
        <v>-2.1604429370076693E-2</v>
      </c>
    </row>
    <row r="214" spans="1:10" s="22" customFormat="1" x14ac:dyDescent="0.3">
      <c r="A214" s="25" t="s">
        <v>103</v>
      </c>
      <c r="B214" s="207"/>
      <c r="C214" s="24"/>
      <c r="E214" s="29">
        <f t="shared" si="109"/>
        <v>-1</v>
      </c>
      <c r="F214" s="29">
        <f t="shared" si="110"/>
        <v>-1</v>
      </c>
      <c r="H214" s="29">
        <f t="shared" si="111"/>
        <v>-1</v>
      </c>
      <c r="I214" s="29">
        <f t="shared" si="112"/>
        <v>0</v>
      </c>
      <c r="J214" s="29">
        <f t="shared" si="113"/>
        <v>-1</v>
      </c>
    </row>
    <row r="218" spans="1:10" s="127" customFormat="1" x14ac:dyDescent="0.3">
      <c r="A218" s="127" t="s">
        <v>66</v>
      </c>
    </row>
    <row r="219" spans="1:10" s="127" customFormat="1" x14ac:dyDescent="0.3">
      <c r="A219" s="128" t="s">
        <v>0</v>
      </c>
      <c r="B219" s="129" t="s">
        <v>9</v>
      </c>
      <c r="C219" s="129" t="s">
        <v>10</v>
      </c>
      <c r="E219" s="129" t="s">
        <v>26</v>
      </c>
      <c r="F219" s="129" t="s">
        <v>27</v>
      </c>
      <c r="H219" s="129" t="s">
        <v>28</v>
      </c>
      <c r="I219" s="129" t="s">
        <v>29</v>
      </c>
      <c r="J219" s="129" t="s">
        <v>30</v>
      </c>
    </row>
    <row r="220" spans="1:10" s="127" customFormat="1" x14ac:dyDescent="0.3">
      <c r="A220" s="130" t="s">
        <v>68</v>
      </c>
      <c r="B220" s="131">
        <v>28417713.049746599</v>
      </c>
      <c r="C220" s="132">
        <v>29946512.6694928</v>
      </c>
      <c r="E220" s="134">
        <f>(B220-$B$220)/$B$220</f>
        <v>0</v>
      </c>
      <c r="F220" s="134">
        <f>(C220-$C$220)/$C$220</f>
        <v>0</v>
      </c>
      <c r="H220" s="134">
        <f>MIN(E220:F220,0)</f>
        <v>0</v>
      </c>
      <c r="I220" s="134">
        <f>MAX(E220:F220,0)</f>
        <v>0</v>
      </c>
      <c r="J220" s="134">
        <f>MEDIAN(E220:F220)</f>
        <v>0</v>
      </c>
    </row>
    <row r="221" spans="1:10" s="127" customFormat="1" x14ac:dyDescent="0.3">
      <c r="A221" s="140" t="s">
        <v>1</v>
      </c>
      <c r="B221" s="136">
        <v>28353332.963226199</v>
      </c>
      <c r="C221" s="137">
        <v>29731571.081961401</v>
      </c>
      <c r="E221" s="139">
        <f t="shared" ref="E221:E224" si="114">(B221-$B$220)/$B$220</f>
        <v>-2.2654914703269542E-3</v>
      </c>
      <c r="F221" s="139">
        <f t="shared" ref="F221:F224" si="115">(C221-$C$220)/$C$220</f>
        <v>-7.1775164575461538E-3</v>
      </c>
      <c r="H221" s="139">
        <f t="shared" ref="H221:H222" si="116">MIN(E221:F221,0)</f>
        <v>-7.1775164575461538E-3</v>
      </c>
      <c r="I221" s="139">
        <f t="shared" ref="I221:I222" si="117">MAX(E221:F221,0)</f>
        <v>0</v>
      </c>
      <c r="J221" s="139">
        <f t="shared" ref="J221:J222" si="118">MEDIAN(E221:F221)</f>
        <v>-4.721503963936554E-3</v>
      </c>
    </row>
    <row r="222" spans="1:10" s="127" customFormat="1" x14ac:dyDescent="0.3">
      <c r="A222" s="140" t="s">
        <v>2</v>
      </c>
      <c r="B222" s="141">
        <v>27330852.949498501</v>
      </c>
      <c r="C222" s="142">
        <v>27339309.5099818</v>
      </c>
      <c r="E222" s="139">
        <f t="shared" si="114"/>
        <v>-3.8245867932634008E-2</v>
      </c>
      <c r="F222" s="139">
        <f t="shared" si="115"/>
        <v>-8.7061995775121345E-2</v>
      </c>
      <c r="H222" s="139">
        <f t="shared" si="116"/>
        <v>-8.7061995775121345E-2</v>
      </c>
      <c r="I222" s="139">
        <f t="shared" si="117"/>
        <v>0</v>
      </c>
      <c r="J222" s="139">
        <f t="shared" si="118"/>
        <v>-6.2653931853877673E-2</v>
      </c>
    </row>
    <row r="223" spans="1:10" s="127" customFormat="1" x14ac:dyDescent="0.3">
      <c r="A223" s="130" t="s">
        <v>3</v>
      </c>
      <c r="B223" s="144">
        <v>27058790.653547101</v>
      </c>
      <c r="C223" s="145">
        <v>30168461.381131399</v>
      </c>
      <c r="E223" s="134">
        <f t="shared" si="114"/>
        <v>-4.7819555142267718E-2</v>
      </c>
      <c r="F223" s="134">
        <f t="shared" si="115"/>
        <v>7.4115044408728063E-3</v>
      </c>
      <c r="H223" s="134">
        <f>MIN(E223:F223,0)</f>
        <v>-4.7819555142267718E-2</v>
      </c>
      <c r="I223" s="134">
        <f>MAX(E223:F223,0)</f>
        <v>7.4115044408728063E-3</v>
      </c>
      <c r="J223" s="134">
        <f>MEDIAN(E223:F223)</f>
        <v>-2.0204025350697458E-2</v>
      </c>
    </row>
    <row r="224" spans="1:10" s="127" customFormat="1" x14ac:dyDescent="0.3">
      <c r="A224" s="147" t="s">
        <v>67</v>
      </c>
      <c r="B224" s="144">
        <v>28446283.492753301</v>
      </c>
      <c r="C224" s="145">
        <v>29559106.880811501</v>
      </c>
      <c r="E224" s="134">
        <f t="shared" si="114"/>
        <v>1.0053744633386863E-3</v>
      </c>
      <c r="F224" s="134">
        <f t="shared" si="115"/>
        <v>-1.2936591080134605E-2</v>
      </c>
      <c r="H224" s="134">
        <f>MIN(E224:F224,0)</f>
        <v>-1.2936591080134605E-2</v>
      </c>
      <c r="I224" s="134">
        <f>MAX(E224:F224,0)</f>
        <v>1.0053744633386863E-3</v>
      </c>
      <c r="J224" s="134">
        <f>MEDIAN(E224:F224)</f>
        <v>-5.9656083083979589E-3</v>
      </c>
    </row>
    <row r="225" spans="1:10" x14ac:dyDescent="0.3">
      <c r="A225" t="s">
        <v>88</v>
      </c>
      <c r="E225" s="222"/>
      <c r="F225" s="222"/>
    </row>
    <row r="226" spans="1:10" s="127" customFormat="1" x14ac:dyDescent="0.3">
      <c r="A226" s="135" t="s">
        <v>96</v>
      </c>
      <c r="B226" s="136">
        <v>28398188.142919201</v>
      </c>
      <c r="C226" s="137">
        <v>29694623.924581598</v>
      </c>
      <c r="E226" s="139">
        <f>(B226-$B$220)/$B$220</f>
        <v>-6.8706819557289283E-4</v>
      </c>
      <c r="F226" s="139">
        <f>(C226-$C$220)/$C$220</f>
        <v>-8.4112880752157219E-3</v>
      </c>
      <c r="H226" s="216">
        <f>MIN(E226:F226,0)</f>
        <v>-8.4112880752157219E-3</v>
      </c>
      <c r="I226" s="216">
        <f>MAX(E226:F226,0)</f>
        <v>0</v>
      </c>
      <c r="J226" s="216">
        <f>MEDIAN(E226:F226)</f>
        <v>-4.5491781353943078E-3</v>
      </c>
    </row>
    <row r="227" spans="1:10" s="127" customFormat="1" x14ac:dyDescent="0.3">
      <c r="A227" s="140" t="s">
        <v>92</v>
      </c>
      <c r="B227" s="141">
        <v>27387805.2040512</v>
      </c>
      <c r="C227" s="142">
        <v>27475668.589447699</v>
      </c>
      <c r="E227" s="139">
        <f>(B227-$B$220)/$B$220</f>
        <v>-3.624175681880152E-2</v>
      </c>
      <c r="F227" s="139">
        <f>(C227-$C$220)/$C$220</f>
        <v>-8.2508574781804428E-2</v>
      </c>
      <c r="H227" s="139">
        <f>MIN(E227:F227,0)</f>
        <v>-8.2508574781804428E-2</v>
      </c>
      <c r="I227" s="139">
        <f>MAX(E227:F227,0)</f>
        <v>0</v>
      </c>
      <c r="J227" s="139">
        <f>MEDIAN(E227:F227)</f>
        <v>-5.937516580030297E-2</v>
      </c>
    </row>
    <row r="228" spans="1:10" s="127" customFormat="1" x14ac:dyDescent="0.3">
      <c r="A228" s="130" t="s">
        <v>97</v>
      </c>
      <c r="B228" s="145"/>
      <c r="C228" s="145"/>
      <c r="E228" s="134">
        <f>(B228-$B$220)/$B$220</f>
        <v>-1</v>
      </c>
      <c r="F228" s="134">
        <f>(C228-$C$220)/$C$220</f>
        <v>-1</v>
      </c>
      <c r="H228" s="134">
        <f>MIN(E228:F228,0)</f>
        <v>-1</v>
      </c>
      <c r="I228" s="134">
        <f>MAX(E228:F228,0)</f>
        <v>0</v>
      </c>
      <c r="J228" s="134">
        <f>MEDIAN(E228:F228)</f>
        <v>-1</v>
      </c>
    </row>
    <row r="229" spans="1:10" x14ac:dyDescent="0.3">
      <c r="A229" t="s">
        <v>89</v>
      </c>
      <c r="E229" s="220"/>
      <c r="F229" s="220"/>
      <c r="H229" s="221"/>
      <c r="I229" s="221"/>
      <c r="J229" s="221"/>
    </row>
    <row r="230" spans="1:10" s="127" customFormat="1" x14ac:dyDescent="0.3">
      <c r="A230" s="135" t="s">
        <v>98</v>
      </c>
      <c r="B230" s="136">
        <v>28488529.056068901</v>
      </c>
      <c r="C230" s="137">
        <v>29641991.229244702</v>
      </c>
      <c r="E230" s="139">
        <f t="shared" ref="E230:E240" si="119">(B230-$B$220)/$B$220</f>
        <v>2.4919671121435786E-3</v>
      </c>
      <c r="F230" s="139">
        <f t="shared" ref="F230:F240" si="120">(C230-$C$220)/$C$220</f>
        <v>-1.0168844820396107E-2</v>
      </c>
      <c r="H230" s="139">
        <f t="shared" ref="H230:H240" si="121">MIN(E230:F230,0)</f>
        <v>-1.0168844820396107E-2</v>
      </c>
      <c r="I230" s="139">
        <f t="shared" ref="I230:I240" si="122">MAX(E230:F230,0)</f>
        <v>2.4919671121435786E-3</v>
      </c>
      <c r="J230" s="139">
        <f t="shared" ref="J230:J240" si="123">MEDIAN(E230:F230)</f>
        <v>-3.8384388541262641E-3</v>
      </c>
    </row>
    <row r="231" spans="1:10" s="127" customFormat="1" x14ac:dyDescent="0.3">
      <c r="A231" s="140" t="s">
        <v>93</v>
      </c>
      <c r="B231" s="141">
        <v>28148351.801341001</v>
      </c>
      <c r="C231" s="142">
        <v>29233585.593453299</v>
      </c>
      <c r="E231" s="139">
        <f t="shared" si="119"/>
        <v>-9.4786391830358769E-3</v>
      </c>
      <c r="F231" s="139">
        <f t="shared" si="120"/>
        <v>-2.3806681061924639E-2</v>
      </c>
      <c r="H231" s="139">
        <f t="shared" si="121"/>
        <v>-2.3806681061924639E-2</v>
      </c>
      <c r="I231" s="139">
        <f t="shared" si="122"/>
        <v>0</v>
      </c>
      <c r="J231" s="139">
        <f t="shared" si="123"/>
        <v>-1.6642660122480259E-2</v>
      </c>
    </row>
    <row r="232" spans="1:10" s="127" customFormat="1" x14ac:dyDescent="0.3">
      <c r="A232" s="130" t="s">
        <v>99</v>
      </c>
      <c r="B232" s="145"/>
      <c r="C232" s="145"/>
      <c r="E232" s="134">
        <f t="shared" si="119"/>
        <v>-1</v>
      </c>
      <c r="F232" s="134">
        <f t="shared" si="120"/>
        <v>-1</v>
      </c>
      <c r="H232" s="134">
        <f t="shared" si="121"/>
        <v>-1</v>
      </c>
      <c r="I232" s="134">
        <f t="shared" si="122"/>
        <v>0</v>
      </c>
      <c r="J232" s="134">
        <f t="shared" si="123"/>
        <v>-1</v>
      </c>
    </row>
    <row r="233" spans="1:10" x14ac:dyDescent="0.3">
      <c r="A233" t="s">
        <v>90</v>
      </c>
      <c r="E233" s="221"/>
      <c r="F233" s="221"/>
      <c r="H233" s="221"/>
      <c r="I233" s="221"/>
      <c r="J233" s="221"/>
    </row>
    <row r="234" spans="1:10" s="127" customFormat="1" x14ac:dyDescent="0.3">
      <c r="A234" s="135" t="s">
        <v>100</v>
      </c>
      <c r="B234" s="136">
        <v>28468846.984540202</v>
      </c>
      <c r="C234" s="137">
        <v>29662445.287912399</v>
      </c>
      <c r="E234" s="139">
        <f t="shared" si="119"/>
        <v>1.7993683975937901E-3</v>
      </c>
      <c r="F234" s="139">
        <f t="shared" si="120"/>
        <v>-9.4858251014244867E-3</v>
      </c>
      <c r="H234" s="139">
        <f t="shared" si="121"/>
        <v>-9.4858251014244867E-3</v>
      </c>
      <c r="I234" s="139">
        <f t="shared" si="122"/>
        <v>1.7993683975937901E-3</v>
      </c>
      <c r="J234" s="139">
        <f t="shared" si="123"/>
        <v>-3.8432283519153482E-3</v>
      </c>
    </row>
    <row r="235" spans="1:10" s="127" customFormat="1" x14ac:dyDescent="0.3">
      <c r="A235" s="140" t="s">
        <v>94</v>
      </c>
      <c r="B235" s="141">
        <v>28101135.978856299</v>
      </c>
      <c r="C235" s="142">
        <v>29450998.856866602</v>
      </c>
      <c r="E235" s="139">
        <f t="shared" si="119"/>
        <v>-1.1140131872544293E-2</v>
      </c>
      <c r="F235" s="139">
        <f t="shared" si="120"/>
        <v>-1.6546628253345481E-2</v>
      </c>
      <c r="H235" s="139">
        <f t="shared" si="121"/>
        <v>-1.6546628253345481E-2</v>
      </c>
      <c r="I235" s="139">
        <f t="shared" si="122"/>
        <v>0</v>
      </c>
      <c r="J235" s="139">
        <f t="shared" si="123"/>
        <v>-1.3843380062944888E-2</v>
      </c>
    </row>
    <row r="236" spans="1:10" s="127" customFormat="1" x14ac:dyDescent="0.3">
      <c r="A236" s="130" t="s">
        <v>101</v>
      </c>
      <c r="B236" s="145"/>
      <c r="C236" s="145"/>
      <c r="E236" s="134">
        <f t="shared" si="119"/>
        <v>-1</v>
      </c>
      <c r="F236" s="134">
        <f t="shared" si="120"/>
        <v>-1</v>
      </c>
      <c r="H236" s="134">
        <f t="shared" si="121"/>
        <v>-1</v>
      </c>
      <c r="I236" s="134">
        <f t="shared" si="122"/>
        <v>0</v>
      </c>
      <c r="J236" s="134">
        <f t="shared" si="123"/>
        <v>-1</v>
      </c>
    </row>
    <row r="237" spans="1:10" x14ac:dyDescent="0.3">
      <c r="A237" t="s">
        <v>91</v>
      </c>
      <c r="E237" s="220"/>
      <c r="F237" s="220"/>
      <c r="H237" s="220"/>
      <c r="I237" s="220"/>
      <c r="J237" s="220"/>
    </row>
    <row r="238" spans="1:10" s="127" customFormat="1" x14ac:dyDescent="0.3">
      <c r="A238" s="135" t="s">
        <v>102</v>
      </c>
      <c r="B238" s="136">
        <v>28502238.111476399</v>
      </c>
      <c r="C238" s="137">
        <v>29644170.090918101</v>
      </c>
      <c r="E238" s="139">
        <f t="shared" si="119"/>
        <v>2.9743794506558179E-3</v>
      </c>
      <c r="F238" s="139">
        <f t="shared" si="120"/>
        <v>-1.0096086376117568E-2</v>
      </c>
      <c r="H238" s="216">
        <f t="shared" si="121"/>
        <v>-1.0096086376117568E-2</v>
      </c>
      <c r="I238" s="216">
        <f t="shared" si="122"/>
        <v>2.9743794506558179E-3</v>
      </c>
      <c r="J238" s="216">
        <f t="shared" si="123"/>
        <v>-3.5608534627308754E-3</v>
      </c>
    </row>
    <row r="239" spans="1:10" s="127" customFormat="1" x14ac:dyDescent="0.3">
      <c r="A239" s="140" t="s">
        <v>95</v>
      </c>
      <c r="B239" s="141">
        <v>28072431.020134099</v>
      </c>
      <c r="C239" s="142">
        <v>29589912.7826836</v>
      </c>
      <c r="E239" s="139">
        <f t="shared" si="119"/>
        <v>-1.215023985244932E-2</v>
      </c>
      <c r="F239" s="139">
        <f t="shared" si="120"/>
        <v>-1.1907893608342468E-2</v>
      </c>
      <c r="H239" s="139">
        <f t="shared" si="121"/>
        <v>-1.215023985244932E-2</v>
      </c>
      <c r="I239" s="139">
        <f t="shared" si="122"/>
        <v>0</v>
      </c>
      <c r="J239" s="139">
        <f t="shared" si="123"/>
        <v>-1.2029066730395895E-2</v>
      </c>
    </row>
    <row r="240" spans="1:10" s="127" customFormat="1" x14ac:dyDescent="0.3">
      <c r="A240" s="130" t="s">
        <v>103</v>
      </c>
      <c r="B240" s="145"/>
      <c r="C240" s="145"/>
      <c r="E240" s="134">
        <f t="shared" si="119"/>
        <v>-1</v>
      </c>
      <c r="F240" s="134">
        <f t="shared" si="120"/>
        <v>-1</v>
      </c>
      <c r="H240" s="134">
        <f t="shared" si="121"/>
        <v>-1</v>
      </c>
      <c r="I240" s="134">
        <f t="shared" si="122"/>
        <v>0</v>
      </c>
      <c r="J240" s="134">
        <f t="shared" si="123"/>
        <v>-1</v>
      </c>
    </row>
    <row r="249" spans="1:10" s="7" customFormat="1" x14ac:dyDescent="0.3">
      <c r="A249" s="7" t="s">
        <v>104</v>
      </c>
    </row>
    <row r="250" spans="1:10" s="7" customFormat="1" x14ac:dyDescent="0.3">
      <c r="A250" s="8" t="s">
        <v>0</v>
      </c>
      <c r="B250" s="9" t="s">
        <v>9</v>
      </c>
      <c r="C250" s="9" t="s">
        <v>10</v>
      </c>
      <c r="E250" s="9" t="s">
        <v>26</v>
      </c>
      <c r="F250" s="9" t="s">
        <v>27</v>
      </c>
      <c r="H250" s="9" t="s">
        <v>28</v>
      </c>
      <c r="I250" s="9" t="s">
        <v>29</v>
      </c>
      <c r="J250" s="9" t="s">
        <v>30</v>
      </c>
    </row>
    <row r="251" spans="1:10" s="7" customFormat="1" x14ac:dyDescent="0.3">
      <c r="A251" s="21" t="s">
        <v>68</v>
      </c>
      <c r="B251" s="75">
        <v>25701288.623940501</v>
      </c>
      <c r="C251" s="76">
        <v>29132194.511467502</v>
      </c>
      <c r="E251" s="14">
        <f>(B251-$B$251)/$B$251</f>
        <v>0</v>
      </c>
      <c r="F251" s="14">
        <f>(C251-$C$251)/$C$251</f>
        <v>0</v>
      </c>
      <c r="H251" s="14">
        <f>MIN(E251:F251,0)</f>
        <v>0</v>
      </c>
      <c r="I251" s="14">
        <f>MAX(E251:F251,0)</f>
        <v>0</v>
      </c>
      <c r="J251" s="14">
        <f>MEDIAN(E251:F251)</f>
        <v>0</v>
      </c>
    </row>
    <row r="252" spans="1:10" s="7" customFormat="1" x14ac:dyDescent="0.3">
      <c r="A252" s="157" t="s">
        <v>1</v>
      </c>
      <c r="B252" s="79"/>
      <c r="C252" s="80"/>
      <c r="E252" s="16">
        <f t="shared" ref="E252:E255" si="124">(B252-$B$251)/$B$251</f>
        <v>-1</v>
      </c>
      <c r="F252" s="16">
        <f t="shared" ref="F252:F255" si="125">(C252-$C$251)/$C$251</f>
        <v>-1</v>
      </c>
      <c r="H252" s="16">
        <f t="shared" ref="H252:H255" si="126">MIN(E252:F252,0)</f>
        <v>-1</v>
      </c>
      <c r="I252" s="16">
        <f t="shared" ref="I252:I255" si="127">MAX(E252:F252,0)</f>
        <v>0</v>
      </c>
      <c r="J252" s="16">
        <f t="shared" ref="J252:J255" si="128">MEDIAN(E252:F252)</f>
        <v>-1</v>
      </c>
    </row>
    <row r="253" spans="1:10" s="7" customFormat="1" x14ac:dyDescent="0.3">
      <c r="A253" s="7" t="s">
        <v>2</v>
      </c>
      <c r="B253" s="82">
        <v>25814453.8380634</v>
      </c>
      <c r="C253" s="83">
        <v>27047221.923175</v>
      </c>
      <c r="E253" s="16">
        <f t="shared" si="124"/>
        <v>4.4030949490013729E-3</v>
      </c>
      <c r="F253" s="16">
        <f t="shared" si="125"/>
        <v>-7.1569362461581118E-2</v>
      </c>
      <c r="H253" s="16">
        <f t="shared" si="126"/>
        <v>-7.1569362461581118E-2</v>
      </c>
      <c r="I253" s="16">
        <f t="shared" si="127"/>
        <v>4.4030949490013729E-3</v>
      </c>
      <c r="J253" s="16">
        <f t="shared" si="128"/>
        <v>-3.3583133756289872E-2</v>
      </c>
    </row>
    <row r="254" spans="1:10" s="7" customFormat="1" x14ac:dyDescent="0.3">
      <c r="A254" s="21" t="s">
        <v>3</v>
      </c>
      <c r="B254" s="85"/>
      <c r="C254" s="86"/>
      <c r="E254" s="14">
        <f t="shared" si="124"/>
        <v>-1</v>
      </c>
      <c r="F254" s="14">
        <f t="shared" si="125"/>
        <v>-1</v>
      </c>
      <c r="H254" s="14">
        <f t="shared" si="126"/>
        <v>-1</v>
      </c>
      <c r="I254" s="14">
        <f t="shared" si="127"/>
        <v>0</v>
      </c>
      <c r="J254" s="14">
        <f t="shared" si="128"/>
        <v>-1</v>
      </c>
    </row>
    <row r="255" spans="1:10" s="7" customFormat="1" x14ac:dyDescent="0.3">
      <c r="A255" s="21" t="s">
        <v>67</v>
      </c>
      <c r="B255" s="85">
        <v>25947005.187440999</v>
      </c>
      <c r="C255" s="86">
        <v>28340038.901204001</v>
      </c>
      <c r="E255" s="14">
        <f t="shared" si="124"/>
        <v>9.5604764062925188E-3</v>
      </c>
      <c r="F255" s="14">
        <f t="shared" si="125"/>
        <v>-2.7191758930199331E-2</v>
      </c>
      <c r="H255" s="14">
        <f t="shared" si="126"/>
        <v>-2.7191758930199331E-2</v>
      </c>
      <c r="I255" s="14">
        <f t="shared" si="127"/>
        <v>9.5604764062925188E-3</v>
      </c>
      <c r="J255" s="14">
        <f t="shared" si="128"/>
        <v>-8.8156412619534059E-3</v>
      </c>
    </row>
    <row r="257" spans="1:10" x14ac:dyDescent="0.3">
      <c r="A257" s="1" t="s">
        <v>91</v>
      </c>
      <c r="B257" s="1"/>
      <c r="C257" s="1"/>
      <c r="E257" s="1"/>
      <c r="F257" s="1"/>
      <c r="H257" s="1"/>
      <c r="I257" s="1"/>
      <c r="J257" s="1"/>
    </row>
    <row r="258" spans="1:10" s="7" customFormat="1" x14ac:dyDescent="0.3">
      <c r="A258" s="21" t="s">
        <v>95</v>
      </c>
      <c r="B258" s="85">
        <v>25919273.726094</v>
      </c>
      <c r="C258" s="86">
        <v>28283798.577873498</v>
      </c>
      <c r="E258" s="14">
        <f t="shared" ref="E258" si="129">(B258-$B$251)/$B$251</f>
        <v>8.4814853193955295E-3</v>
      </c>
      <c r="F258" s="14">
        <f t="shared" ref="F258" si="130">(C258-$C$251)/$C$251</f>
        <v>-2.9122280275179529E-2</v>
      </c>
      <c r="H258" s="14">
        <f t="shared" ref="H258" si="131">MIN(E258:F258,0)</f>
        <v>-2.9122280275179529E-2</v>
      </c>
      <c r="I258" s="14">
        <f t="shared" ref="I258" si="132">MAX(E258:F258,0)</f>
        <v>8.4814853193955295E-3</v>
      </c>
      <c r="J258" s="14">
        <f t="shared" ref="J258" si="133">MEDIAN(E258:F258)</f>
        <v>-1.0320397477891999E-2</v>
      </c>
    </row>
    <row r="260" spans="1:10" x14ac:dyDescent="0.3">
      <c r="B260" s="6"/>
      <c r="C260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FBF9-F64E-44C6-BA17-CEC7BED7ACFD}">
  <dimension ref="A4:W466"/>
  <sheetViews>
    <sheetView workbookViewId="0"/>
  </sheetViews>
  <sheetFormatPr defaultRowHeight="14.4" x14ac:dyDescent="0.3"/>
  <cols>
    <col min="1" max="1" width="30.33203125" customWidth="1"/>
    <col min="2" max="2" width="12.88671875" customWidth="1"/>
    <col min="3" max="3" width="13.33203125" customWidth="1"/>
    <col min="4" max="4" width="12.88671875" customWidth="1"/>
    <col min="5" max="5" width="13.21875" customWidth="1"/>
    <col min="6" max="6" width="15.33203125" customWidth="1"/>
    <col min="7" max="7" width="10.88671875" customWidth="1"/>
    <col min="8" max="8" width="30.88671875" customWidth="1"/>
    <col min="9" max="10" width="13.6640625" bestFit="1" customWidth="1"/>
    <col min="11" max="12" width="14.21875" customWidth="1"/>
    <col min="13" max="13" width="15.77734375" customWidth="1"/>
    <col min="14" max="14" width="16.88671875" customWidth="1"/>
    <col min="15" max="15" width="12" bestFit="1" customWidth="1"/>
    <col min="16" max="16" width="11" bestFit="1" customWidth="1"/>
    <col min="17" max="18" width="12.109375" bestFit="1" customWidth="1"/>
    <col min="20" max="20" width="11.44140625" customWidth="1"/>
    <col min="21" max="21" width="12.5546875" bestFit="1" customWidth="1"/>
    <col min="22" max="23" width="13.6640625" bestFit="1" customWidth="1"/>
  </cols>
  <sheetData>
    <row r="4" spans="1:5" s="7" customFormat="1" x14ac:dyDescent="0.3">
      <c r="A4" s="7" t="s">
        <v>36</v>
      </c>
    </row>
    <row r="5" spans="1:5" s="7" customFormat="1" x14ac:dyDescent="0.3">
      <c r="A5" s="8" t="s">
        <v>0</v>
      </c>
      <c r="B5" s="7" t="s">
        <v>37</v>
      </c>
      <c r="C5" s="7" t="s">
        <v>38</v>
      </c>
      <c r="D5" s="7" t="s">
        <v>39</v>
      </c>
      <c r="E5" s="7" t="s">
        <v>40</v>
      </c>
    </row>
    <row r="6" spans="1:5" s="7" customFormat="1" x14ac:dyDescent="0.3">
      <c r="A6" s="10" t="s">
        <v>68</v>
      </c>
      <c r="B6" s="158">
        <v>104.04400014877299</v>
      </c>
      <c r="C6" s="159">
        <v>1787125</v>
      </c>
      <c r="D6" s="159">
        <v>4327633</v>
      </c>
      <c r="E6" s="159">
        <v>6059940</v>
      </c>
    </row>
    <row r="7" spans="1:5" s="7" customFormat="1" x14ac:dyDescent="0.3">
      <c r="A7" s="157" t="s">
        <v>42</v>
      </c>
      <c r="B7" s="160">
        <v>32.473000049591001</v>
      </c>
      <c r="C7" s="161">
        <v>1787040</v>
      </c>
      <c r="D7" s="161">
        <v>4327470</v>
      </c>
      <c r="E7" s="161">
        <v>4966860</v>
      </c>
    </row>
    <row r="8" spans="1:5" s="7" customFormat="1" x14ac:dyDescent="0.3">
      <c r="A8" s="7" t="s">
        <v>43</v>
      </c>
      <c r="B8" s="162">
        <v>454.47800111770601</v>
      </c>
      <c r="C8" s="163">
        <v>246681600</v>
      </c>
      <c r="D8" s="163">
        <v>632125440</v>
      </c>
      <c r="E8" s="163">
        <v>717611520</v>
      </c>
    </row>
    <row r="9" spans="1:5" s="7" customFormat="1" x14ac:dyDescent="0.3">
      <c r="A9" s="7" t="s">
        <v>44</v>
      </c>
      <c r="B9" s="162">
        <v>40.012000083923297</v>
      </c>
      <c r="C9" s="163">
        <v>1024931</v>
      </c>
      <c r="D9" s="163">
        <v>2137461</v>
      </c>
      <c r="E9" s="163">
        <v>2361097</v>
      </c>
    </row>
    <row r="10" spans="1:5" s="7" customFormat="1" x14ac:dyDescent="0.3">
      <c r="A10" s="7" t="s">
        <v>45</v>
      </c>
      <c r="B10" s="162">
        <v>15.0179998874664</v>
      </c>
      <c r="C10" s="163">
        <v>1541760</v>
      </c>
      <c r="D10" s="163">
        <v>3950784</v>
      </c>
      <c r="E10" s="163">
        <v>4485072</v>
      </c>
    </row>
    <row r="11" spans="1:5" s="7" customFormat="1" x14ac:dyDescent="0.3">
      <c r="A11" s="7" t="s">
        <v>41</v>
      </c>
      <c r="B11" s="162">
        <v>33.8410000801086</v>
      </c>
      <c r="C11" s="163">
        <v>1787040</v>
      </c>
      <c r="D11" s="163">
        <v>4327470</v>
      </c>
      <c r="E11" s="163">
        <v>4966860</v>
      </c>
    </row>
    <row r="12" spans="1:5" s="7" customFormat="1" x14ac:dyDescent="0.3">
      <c r="A12" s="7" t="s">
        <v>46</v>
      </c>
      <c r="B12" s="162">
        <v>342.78700137138298</v>
      </c>
      <c r="C12" s="163">
        <v>246681600</v>
      </c>
      <c r="D12" s="163">
        <v>632125440</v>
      </c>
      <c r="E12" s="163">
        <v>717611520</v>
      </c>
    </row>
    <row r="13" spans="1:5" s="7" customFormat="1" x14ac:dyDescent="0.3">
      <c r="A13" s="7" t="s">
        <v>47</v>
      </c>
      <c r="B13" s="162">
        <v>31.750999927520699</v>
      </c>
      <c r="C13" s="163">
        <v>1016171</v>
      </c>
      <c r="D13" s="163">
        <v>2119941</v>
      </c>
      <c r="E13" s="163">
        <v>2343577</v>
      </c>
    </row>
    <row r="14" spans="1:5" s="7" customFormat="1" x14ac:dyDescent="0.3">
      <c r="A14" s="7" t="s">
        <v>48</v>
      </c>
      <c r="B14" s="162">
        <v>16.079999923706001</v>
      </c>
      <c r="C14" s="163">
        <v>1541760</v>
      </c>
      <c r="D14" s="163">
        <v>3950784</v>
      </c>
      <c r="E14" s="163">
        <v>4485072</v>
      </c>
    </row>
    <row r="15" spans="1:5" s="7" customFormat="1" x14ac:dyDescent="0.3">
      <c r="A15" s="7" t="s">
        <v>49</v>
      </c>
      <c r="B15" s="162">
        <v>36.5</v>
      </c>
      <c r="C15" s="163">
        <v>1787040</v>
      </c>
      <c r="D15" s="163">
        <v>4581510</v>
      </c>
      <c r="E15" s="163">
        <v>5220900</v>
      </c>
    </row>
    <row r="16" spans="1:5" s="7" customFormat="1" x14ac:dyDescent="0.3">
      <c r="A16" s="7" t="s">
        <v>50</v>
      </c>
      <c r="B16" s="162">
        <v>445.97299981117197</v>
      </c>
      <c r="C16" s="163">
        <v>246681600</v>
      </c>
      <c r="D16" s="163">
        <v>632125440</v>
      </c>
      <c r="E16" s="163">
        <v>717611520</v>
      </c>
    </row>
    <row r="17" spans="1:5" s="7" customFormat="1" x14ac:dyDescent="0.3">
      <c r="A17" s="7" t="s">
        <v>51</v>
      </c>
      <c r="B17" s="162">
        <v>27.009000062942501</v>
      </c>
      <c r="C17" s="163">
        <v>1016171</v>
      </c>
      <c r="D17" s="163">
        <v>2119941</v>
      </c>
      <c r="E17" s="163">
        <v>2343577</v>
      </c>
    </row>
    <row r="18" spans="1:5" s="7" customFormat="1" x14ac:dyDescent="0.3">
      <c r="A18" s="21" t="s">
        <v>52</v>
      </c>
      <c r="B18" s="164">
        <v>13.2710001468658</v>
      </c>
      <c r="C18" s="165">
        <v>1541760</v>
      </c>
      <c r="D18" s="165">
        <v>3950784</v>
      </c>
      <c r="E18" s="165">
        <v>4485072</v>
      </c>
    </row>
    <row r="19" spans="1:5" s="7" customFormat="1" x14ac:dyDescent="0.3">
      <c r="A19" s="157" t="s">
        <v>69</v>
      </c>
      <c r="B19" s="162">
        <v>452.11100125312799</v>
      </c>
      <c r="C19" s="163">
        <v>246681600</v>
      </c>
      <c r="D19" s="163">
        <v>598487040</v>
      </c>
      <c r="E19" s="163">
        <v>683973120</v>
      </c>
    </row>
    <row r="20" spans="1:5" s="7" customFormat="1" x14ac:dyDescent="0.3">
      <c r="A20" s="157" t="s">
        <v>70</v>
      </c>
      <c r="B20" s="162">
        <v>39.964999914169297</v>
      </c>
      <c r="C20" s="163">
        <v>1927211</v>
      </c>
      <c r="D20" s="163">
        <v>3942021</v>
      </c>
      <c r="E20" s="163">
        <v>4165657</v>
      </c>
    </row>
    <row r="21" spans="1:5" s="7" customFormat="1" x14ac:dyDescent="0.3">
      <c r="A21" s="21" t="s">
        <v>71</v>
      </c>
      <c r="B21" s="164">
        <v>36.332000017166102</v>
      </c>
      <c r="C21" s="165">
        <v>1541760</v>
      </c>
      <c r="D21" s="165">
        <v>3740544</v>
      </c>
      <c r="E21" s="165">
        <v>4274832</v>
      </c>
    </row>
    <row r="22" spans="1:5" s="7" customFormat="1" x14ac:dyDescent="0.3"/>
    <row r="23" spans="1:5" s="7" customFormat="1" x14ac:dyDescent="0.3"/>
    <row r="24" spans="1:5" s="7" customFormat="1" x14ac:dyDescent="0.3"/>
    <row r="26" spans="1:5" x14ac:dyDescent="0.3">
      <c r="A26" t="s">
        <v>31</v>
      </c>
    </row>
    <row r="27" spans="1:5" s="22" customFormat="1" x14ac:dyDescent="0.3">
      <c r="A27" s="22" t="s">
        <v>34</v>
      </c>
    </row>
    <row r="28" spans="1:5" s="22" customFormat="1" x14ac:dyDescent="0.3">
      <c r="A28" s="23" t="s">
        <v>0</v>
      </c>
      <c r="B28" s="22" t="s">
        <v>37</v>
      </c>
      <c r="C28" s="22" t="s">
        <v>38</v>
      </c>
      <c r="D28" s="22" t="s">
        <v>39</v>
      </c>
      <c r="E28" s="22" t="s">
        <v>40</v>
      </c>
    </row>
    <row r="29" spans="1:5" s="22" customFormat="1" x14ac:dyDescent="0.3">
      <c r="A29" s="40" t="s">
        <v>68</v>
      </c>
      <c r="B29" s="166">
        <v>205.13599991798401</v>
      </c>
      <c r="C29" s="167">
        <v>1787125</v>
      </c>
      <c r="D29" s="167">
        <v>4327633</v>
      </c>
      <c r="E29" s="167">
        <v>6059940</v>
      </c>
    </row>
    <row r="30" spans="1:5" s="22" customFormat="1" x14ac:dyDescent="0.3">
      <c r="A30" s="31" t="s">
        <v>42</v>
      </c>
      <c r="B30" s="168">
        <v>39.009000062942498</v>
      </c>
      <c r="C30" s="169">
        <v>1787040</v>
      </c>
      <c r="D30" s="169">
        <v>4327470</v>
      </c>
      <c r="E30" s="169">
        <v>4966860</v>
      </c>
    </row>
    <row r="31" spans="1:5" s="22" customFormat="1" x14ac:dyDescent="0.3">
      <c r="A31" s="22" t="s">
        <v>43</v>
      </c>
      <c r="B31" s="170">
        <v>340.06500124931301</v>
      </c>
      <c r="C31" s="171">
        <v>246681600</v>
      </c>
      <c r="D31" s="171">
        <v>632125440</v>
      </c>
      <c r="E31" s="171">
        <v>717611520</v>
      </c>
    </row>
    <row r="32" spans="1:5" s="22" customFormat="1" x14ac:dyDescent="0.3">
      <c r="A32" s="22" t="s">
        <v>44</v>
      </c>
      <c r="B32" s="170">
        <v>45.875</v>
      </c>
      <c r="C32" s="171">
        <v>928571</v>
      </c>
      <c r="D32" s="171">
        <v>1944741</v>
      </c>
      <c r="E32" s="171">
        <v>2168377</v>
      </c>
    </row>
    <row r="33" spans="1:5" s="22" customFormat="1" x14ac:dyDescent="0.3">
      <c r="A33" s="22" t="s">
        <v>45</v>
      </c>
      <c r="B33" s="170">
        <v>16.052999973297101</v>
      </c>
      <c r="C33" s="171">
        <v>1541760</v>
      </c>
      <c r="D33" s="171">
        <v>3950784</v>
      </c>
      <c r="E33" s="171">
        <v>4485072</v>
      </c>
    </row>
    <row r="34" spans="1:5" s="22" customFormat="1" x14ac:dyDescent="0.3">
      <c r="A34" s="22" t="s">
        <v>41</v>
      </c>
      <c r="B34" s="170">
        <v>45.425999879837001</v>
      </c>
      <c r="C34" s="171">
        <v>1787040</v>
      </c>
      <c r="D34" s="171">
        <v>4327470</v>
      </c>
      <c r="E34" s="171">
        <v>4966860</v>
      </c>
    </row>
    <row r="35" spans="1:5" s="22" customFormat="1" x14ac:dyDescent="0.3">
      <c r="A35" s="22" t="s">
        <v>46</v>
      </c>
      <c r="B35" s="170">
        <v>343.932000160217</v>
      </c>
      <c r="C35" s="171">
        <v>246681600</v>
      </c>
      <c r="D35" s="171">
        <v>632125440</v>
      </c>
      <c r="E35" s="171">
        <v>717611520</v>
      </c>
    </row>
    <row r="36" spans="1:5" s="22" customFormat="1" x14ac:dyDescent="0.3">
      <c r="A36" s="22" t="s">
        <v>47</v>
      </c>
      <c r="B36" s="170">
        <v>28.085000038146902</v>
      </c>
      <c r="C36" s="171">
        <v>884771</v>
      </c>
      <c r="D36" s="171">
        <v>1857141</v>
      </c>
      <c r="E36" s="171">
        <v>2080777</v>
      </c>
    </row>
    <row r="37" spans="1:5" s="22" customFormat="1" x14ac:dyDescent="0.3">
      <c r="A37" s="22" t="s">
        <v>48</v>
      </c>
      <c r="B37" s="170">
        <v>11.791999816894499</v>
      </c>
      <c r="C37" s="171">
        <v>1541760</v>
      </c>
      <c r="D37" s="171">
        <v>3950784</v>
      </c>
      <c r="E37" s="171">
        <v>4485072</v>
      </c>
    </row>
    <row r="38" spans="1:5" s="22" customFormat="1" x14ac:dyDescent="0.3">
      <c r="A38" s="22" t="s">
        <v>49</v>
      </c>
      <c r="B38" s="170">
        <v>29.0439999103546</v>
      </c>
      <c r="C38" s="171">
        <v>1787040</v>
      </c>
      <c r="D38" s="171">
        <v>4581510</v>
      </c>
      <c r="E38" s="171">
        <v>5220900</v>
      </c>
    </row>
    <row r="39" spans="1:5" s="22" customFormat="1" x14ac:dyDescent="0.3">
      <c r="A39" s="22" t="s">
        <v>50</v>
      </c>
      <c r="B39" s="170">
        <v>308.96500062942499</v>
      </c>
      <c r="C39" s="171">
        <v>246681600</v>
      </c>
      <c r="D39" s="171">
        <v>632125440</v>
      </c>
      <c r="E39" s="171">
        <v>717611520</v>
      </c>
    </row>
    <row r="40" spans="1:5" s="22" customFormat="1" x14ac:dyDescent="0.3">
      <c r="A40" s="22" t="s">
        <v>51</v>
      </c>
      <c r="B40" s="170">
        <v>51.552999973297098</v>
      </c>
      <c r="C40" s="171">
        <v>867251</v>
      </c>
      <c r="D40" s="171">
        <v>1822101</v>
      </c>
      <c r="E40" s="171">
        <v>2045737</v>
      </c>
    </row>
    <row r="41" spans="1:5" s="22" customFormat="1" x14ac:dyDescent="0.3">
      <c r="A41" s="25" t="s">
        <v>52</v>
      </c>
      <c r="B41" s="172">
        <v>12.882999897003099</v>
      </c>
      <c r="C41" s="173">
        <v>1541760</v>
      </c>
      <c r="D41" s="173">
        <v>3950784</v>
      </c>
      <c r="E41" s="173">
        <v>4485072</v>
      </c>
    </row>
    <row r="42" spans="1:5" s="22" customFormat="1" x14ac:dyDescent="0.3">
      <c r="A42" s="91" t="s">
        <v>69</v>
      </c>
      <c r="B42" s="168">
        <v>570.69599914550702</v>
      </c>
      <c r="C42" s="169">
        <v>246681600</v>
      </c>
      <c r="D42" s="169">
        <v>598487040</v>
      </c>
      <c r="E42" s="169">
        <v>683973120</v>
      </c>
    </row>
    <row r="43" spans="1:5" s="22" customFormat="1" x14ac:dyDescent="0.3">
      <c r="A43" s="31" t="s">
        <v>70</v>
      </c>
      <c r="B43" s="170">
        <v>53.644999980926499</v>
      </c>
      <c r="C43" s="171">
        <v>2154971</v>
      </c>
      <c r="D43" s="171">
        <v>4397541</v>
      </c>
      <c r="E43" s="171">
        <v>4621177</v>
      </c>
    </row>
    <row r="44" spans="1:5" s="22" customFormat="1" x14ac:dyDescent="0.3">
      <c r="A44" s="25" t="s">
        <v>71</v>
      </c>
      <c r="B44" s="172">
        <v>32.515000104904097</v>
      </c>
      <c r="C44" s="173">
        <v>1541760</v>
      </c>
      <c r="D44" s="173">
        <v>3740544</v>
      </c>
      <c r="E44" s="173">
        <v>4274832</v>
      </c>
    </row>
    <row r="45" spans="1:5" s="22" customFormat="1" x14ac:dyDescent="0.3"/>
    <row r="46" spans="1:5" s="22" customFormat="1" x14ac:dyDescent="0.3"/>
    <row r="47" spans="1:5" s="22" customFormat="1" x14ac:dyDescent="0.3"/>
    <row r="48" spans="1:5" s="22" customFormat="1" x14ac:dyDescent="0.3"/>
    <row r="49" spans="1:5" s="22" customFormat="1" x14ac:dyDescent="0.3">
      <c r="A49" s="22" t="s">
        <v>35</v>
      </c>
    </row>
    <row r="50" spans="1:5" s="22" customFormat="1" x14ac:dyDescent="0.3">
      <c r="A50" s="23" t="s">
        <v>0</v>
      </c>
      <c r="B50" s="22" t="s">
        <v>37</v>
      </c>
      <c r="C50" s="22" t="s">
        <v>38</v>
      </c>
      <c r="D50" s="22" t="s">
        <v>39</v>
      </c>
      <c r="E50" s="22" t="s">
        <v>40</v>
      </c>
    </row>
    <row r="51" spans="1:5" s="22" customFormat="1" x14ac:dyDescent="0.3">
      <c r="A51" s="40" t="s">
        <v>68</v>
      </c>
      <c r="B51" s="166">
        <v>228.072000026702</v>
      </c>
      <c r="C51" s="167">
        <v>1787125</v>
      </c>
      <c r="D51" s="167">
        <v>4327633</v>
      </c>
      <c r="E51" s="167">
        <v>6059940</v>
      </c>
    </row>
    <row r="52" spans="1:5" s="22" customFormat="1" x14ac:dyDescent="0.3">
      <c r="A52" s="31" t="s">
        <v>42</v>
      </c>
      <c r="B52" s="168">
        <v>38.214999914169297</v>
      </c>
      <c r="C52" s="169">
        <v>1787040</v>
      </c>
      <c r="D52" s="169">
        <v>4327470</v>
      </c>
      <c r="E52" s="169">
        <v>4966860</v>
      </c>
    </row>
    <row r="53" spans="1:5" s="22" customFormat="1" x14ac:dyDescent="0.3">
      <c r="A53" s="22" t="s">
        <v>43</v>
      </c>
      <c r="B53" s="170">
        <v>451.91599917411799</v>
      </c>
      <c r="C53" s="171">
        <v>246681600</v>
      </c>
      <c r="D53" s="171">
        <v>632125440</v>
      </c>
      <c r="E53" s="171">
        <v>717611520</v>
      </c>
    </row>
    <row r="54" spans="1:5" s="22" customFormat="1" x14ac:dyDescent="0.3">
      <c r="A54" s="22" t="s">
        <v>44</v>
      </c>
      <c r="B54" s="170">
        <v>42.883000135421703</v>
      </c>
      <c r="C54" s="171">
        <v>919811</v>
      </c>
      <c r="D54" s="171">
        <v>1927221</v>
      </c>
      <c r="E54" s="171">
        <v>2150857</v>
      </c>
    </row>
    <row r="55" spans="1:5" s="22" customFormat="1" x14ac:dyDescent="0.3">
      <c r="A55" s="22" t="s">
        <v>45</v>
      </c>
      <c r="B55" s="170">
        <v>11.6300001144409</v>
      </c>
      <c r="C55" s="171">
        <v>1541760</v>
      </c>
      <c r="D55" s="171">
        <v>3950784</v>
      </c>
      <c r="E55" s="171">
        <v>4485072</v>
      </c>
    </row>
    <row r="56" spans="1:5" s="22" customFormat="1" x14ac:dyDescent="0.3">
      <c r="A56" s="22" t="s">
        <v>41</v>
      </c>
      <c r="B56" s="170">
        <v>41.2599999904632</v>
      </c>
      <c r="C56" s="171">
        <v>1787040</v>
      </c>
      <c r="D56" s="171">
        <v>4327470</v>
      </c>
      <c r="E56" s="171">
        <v>4966860</v>
      </c>
    </row>
    <row r="57" spans="1:5" s="22" customFormat="1" x14ac:dyDescent="0.3">
      <c r="A57" s="22" t="s">
        <v>46</v>
      </c>
      <c r="B57" s="170">
        <v>384.85800051689102</v>
      </c>
      <c r="C57" s="171">
        <v>246681600</v>
      </c>
      <c r="D57" s="171">
        <v>632125440</v>
      </c>
      <c r="E57" s="171">
        <v>717611520</v>
      </c>
    </row>
    <row r="58" spans="1:5" s="22" customFormat="1" x14ac:dyDescent="0.3">
      <c r="A58" s="22" t="s">
        <v>47</v>
      </c>
      <c r="B58" s="170">
        <v>37.623000144958397</v>
      </c>
      <c r="C58" s="171">
        <v>840971</v>
      </c>
      <c r="D58" s="171">
        <v>1769541</v>
      </c>
      <c r="E58" s="171">
        <v>1993177</v>
      </c>
    </row>
    <row r="59" spans="1:5" s="22" customFormat="1" x14ac:dyDescent="0.3">
      <c r="A59" s="22" t="s">
        <v>48</v>
      </c>
      <c r="B59" s="170">
        <v>14.5929999351501</v>
      </c>
      <c r="C59" s="171">
        <v>1541760</v>
      </c>
      <c r="D59" s="171">
        <v>3950784</v>
      </c>
      <c r="E59" s="171">
        <v>4485072</v>
      </c>
    </row>
    <row r="60" spans="1:5" s="22" customFormat="1" x14ac:dyDescent="0.3">
      <c r="A60" s="22" t="s">
        <v>49</v>
      </c>
      <c r="B60" s="170">
        <v>38.144999980926499</v>
      </c>
      <c r="C60" s="171">
        <v>1787040</v>
      </c>
      <c r="D60" s="171">
        <v>4581510</v>
      </c>
      <c r="E60" s="171">
        <v>5220900</v>
      </c>
    </row>
    <row r="61" spans="1:5" s="22" customFormat="1" x14ac:dyDescent="0.3">
      <c r="A61" s="22" t="s">
        <v>50</v>
      </c>
      <c r="B61" s="170">
        <v>303.15400099754299</v>
      </c>
      <c r="C61" s="171">
        <v>246681600</v>
      </c>
      <c r="D61" s="171">
        <v>632125440</v>
      </c>
      <c r="E61" s="171">
        <v>717611520</v>
      </c>
    </row>
    <row r="62" spans="1:5" s="22" customFormat="1" x14ac:dyDescent="0.3">
      <c r="A62" s="22" t="s">
        <v>51</v>
      </c>
      <c r="B62" s="170">
        <v>39.042000055313103</v>
      </c>
      <c r="C62" s="171">
        <v>832211</v>
      </c>
      <c r="D62" s="171">
        <v>1752021</v>
      </c>
      <c r="E62" s="171">
        <v>1975657</v>
      </c>
    </row>
    <row r="63" spans="1:5" s="22" customFormat="1" x14ac:dyDescent="0.3">
      <c r="A63" s="25" t="s">
        <v>52</v>
      </c>
      <c r="B63" s="172">
        <v>12.3150000572204</v>
      </c>
      <c r="C63" s="173">
        <v>1541760</v>
      </c>
      <c r="D63" s="173">
        <v>3950784</v>
      </c>
      <c r="E63" s="173">
        <v>4485072</v>
      </c>
    </row>
    <row r="64" spans="1:5" s="22" customFormat="1" x14ac:dyDescent="0.3">
      <c r="A64" s="91" t="s">
        <v>69</v>
      </c>
      <c r="B64" s="168">
        <v>401.81499981880103</v>
      </c>
      <c r="C64" s="169">
        <v>246681600</v>
      </c>
      <c r="D64" s="169">
        <v>598487040</v>
      </c>
      <c r="E64" s="169">
        <v>683973120</v>
      </c>
    </row>
    <row r="65" spans="1:5" s="22" customFormat="1" x14ac:dyDescent="0.3">
      <c r="A65" s="31" t="s">
        <v>70</v>
      </c>
      <c r="B65" s="170">
        <v>86.503999948501502</v>
      </c>
      <c r="C65" s="171">
        <v>5422451</v>
      </c>
      <c r="D65" s="171">
        <v>10932501</v>
      </c>
      <c r="E65" s="171">
        <v>11156137</v>
      </c>
    </row>
    <row r="66" spans="1:5" s="22" customFormat="1" x14ac:dyDescent="0.3">
      <c r="A66" s="25" t="s">
        <v>71</v>
      </c>
      <c r="B66" s="172">
        <v>54.835999965667703</v>
      </c>
      <c r="C66" s="173">
        <v>1541760</v>
      </c>
      <c r="D66" s="173">
        <v>3740544</v>
      </c>
      <c r="E66" s="173">
        <v>4274832</v>
      </c>
    </row>
    <row r="67" spans="1:5" s="22" customFormat="1" x14ac:dyDescent="0.3"/>
    <row r="68" spans="1:5" s="22" customFormat="1" x14ac:dyDescent="0.3"/>
    <row r="69" spans="1:5" s="22" customFormat="1" x14ac:dyDescent="0.3"/>
    <row r="70" spans="1:5" s="22" customFormat="1" x14ac:dyDescent="0.3"/>
    <row r="71" spans="1:5" s="22" customFormat="1" x14ac:dyDescent="0.3">
      <c r="A71" s="22" t="s">
        <v>53</v>
      </c>
    </row>
    <row r="72" spans="1:5" s="22" customFormat="1" x14ac:dyDescent="0.3">
      <c r="A72" s="23" t="s">
        <v>0</v>
      </c>
      <c r="B72" s="22" t="s">
        <v>37</v>
      </c>
      <c r="C72" s="22" t="s">
        <v>38</v>
      </c>
      <c r="D72" s="22" t="s">
        <v>39</v>
      </c>
      <c r="E72" s="22" t="s">
        <v>40</v>
      </c>
    </row>
    <row r="73" spans="1:5" s="22" customFormat="1" x14ac:dyDescent="0.3">
      <c r="A73" s="40" t="s">
        <v>68</v>
      </c>
      <c r="B73" s="166">
        <v>182.95799994468601</v>
      </c>
      <c r="C73" s="167">
        <v>1787125</v>
      </c>
      <c r="D73" s="167">
        <v>4327633</v>
      </c>
      <c r="E73" s="167">
        <v>6059940</v>
      </c>
    </row>
    <row r="74" spans="1:5" s="22" customFormat="1" x14ac:dyDescent="0.3">
      <c r="A74" s="31" t="s">
        <v>42</v>
      </c>
      <c r="B74" s="168">
        <v>34.778000116348203</v>
      </c>
      <c r="C74" s="169">
        <v>1787040</v>
      </c>
      <c r="D74" s="169">
        <v>4327470</v>
      </c>
      <c r="E74" s="169">
        <v>4966860</v>
      </c>
    </row>
    <row r="75" spans="1:5" s="22" customFormat="1" x14ac:dyDescent="0.3">
      <c r="A75" s="22" t="s">
        <v>43</v>
      </c>
      <c r="B75" s="170">
        <v>312.28699994087202</v>
      </c>
      <c r="C75" s="171">
        <v>246681600</v>
      </c>
      <c r="D75" s="171">
        <v>632125440</v>
      </c>
      <c r="E75" s="171">
        <v>717611520</v>
      </c>
    </row>
    <row r="76" spans="1:5" s="22" customFormat="1" x14ac:dyDescent="0.3">
      <c r="A76" s="22" t="s">
        <v>44</v>
      </c>
      <c r="B76" s="170">
        <v>29.792999982833798</v>
      </c>
      <c r="C76" s="171">
        <v>893531</v>
      </c>
      <c r="D76" s="171">
        <v>1874661</v>
      </c>
      <c r="E76" s="171">
        <v>2098297</v>
      </c>
    </row>
    <row r="77" spans="1:5" s="22" customFormat="1" x14ac:dyDescent="0.3">
      <c r="A77" s="22" t="s">
        <v>45</v>
      </c>
      <c r="B77" s="170">
        <v>13.7990000247955</v>
      </c>
      <c r="C77" s="171">
        <v>1541760</v>
      </c>
      <c r="D77" s="171">
        <v>3950784</v>
      </c>
      <c r="E77" s="171">
        <v>4485072</v>
      </c>
    </row>
    <row r="78" spans="1:5" s="22" customFormat="1" x14ac:dyDescent="0.3">
      <c r="A78" s="22" t="s">
        <v>41</v>
      </c>
      <c r="B78" s="170">
        <v>37.864000082015899</v>
      </c>
      <c r="C78" s="171">
        <v>1787040</v>
      </c>
      <c r="D78" s="171">
        <v>4327470</v>
      </c>
      <c r="E78" s="171">
        <v>4966860</v>
      </c>
    </row>
    <row r="79" spans="1:5" s="22" customFormat="1" x14ac:dyDescent="0.3">
      <c r="A79" s="22" t="s">
        <v>46</v>
      </c>
      <c r="B79" s="170">
        <v>315.61699986457802</v>
      </c>
      <c r="C79" s="171">
        <v>246681600</v>
      </c>
      <c r="D79" s="171">
        <v>632125440</v>
      </c>
      <c r="E79" s="171">
        <v>717611520</v>
      </c>
    </row>
    <row r="80" spans="1:5" s="22" customFormat="1" x14ac:dyDescent="0.3">
      <c r="A80" s="22" t="s">
        <v>47</v>
      </c>
      <c r="B80" s="170">
        <v>43.3139998912811</v>
      </c>
      <c r="C80" s="171">
        <v>840971</v>
      </c>
      <c r="D80" s="171">
        <v>1769541</v>
      </c>
      <c r="E80" s="171">
        <v>1993177</v>
      </c>
    </row>
    <row r="81" spans="1:5" s="22" customFormat="1" x14ac:dyDescent="0.3">
      <c r="A81" s="22" t="s">
        <v>48</v>
      </c>
      <c r="B81" s="170">
        <v>13.4670000076293</v>
      </c>
      <c r="C81" s="171">
        <v>1541760</v>
      </c>
      <c r="D81" s="171">
        <v>3950784</v>
      </c>
      <c r="E81" s="171">
        <v>4485072</v>
      </c>
    </row>
    <row r="82" spans="1:5" s="22" customFormat="1" x14ac:dyDescent="0.3">
      <c r="A82" s="22" t="s">
        <v>49</v>
      </c>
      <c r="B82" s="170">
        <v>31.213000059127801</v>
      </c>
      <c r="C82" s="171">
        <v>1787040</v>
      </c>
      <c r="D82" s="171">
        <v>4581510</v>
      </c>
      <c r="E82" s="171">
        <v>5220900</v>
      </c>
    </row>
    <row r="83" spans="1:5" s="22" customFormat="1" x14ac:dyDescent="0.3">
      <c r="A83" s="22" t="s">
        <v>50</v>
      </c>
      <c r="B83" s="170">
        <v>293.71499800682</v>
      </c>
      <c r="C83" s="171">
        <v>246681600</v>
      </c>
      <c r="D83" s="171">
        <v>632125440</v>
      </c>
      <c r="E83" s="171">
        <v>717611520</v>
      </c>
    </row>
    <row r="84" spans="1:5" s="22" customFormat="1" x14ac:dyDescent="0.3">
      <c r="A84" s="22" t="s">
        <v>51</v>
      </c>
      <c r="B84" s="170">
        <v>29.5979998111724</v>
      </c>
      <c r="C84" s="171">
        <v>849731</v>
      </c>
      <c r="D84" s="171">
        <v>1787061</v>
      </c>
      <c r="E84" s="171">
        <v>2010697</v>
      </c>
    </row>
    <row r="85" spans="1:5" s="22" customFormat="1" x14ac:dyDescent="0.3">
      <c r="A85" s="25" t="s">
        <v>52</v>
      </c>
      <c r="B85" s="172">
        <v>12.599999904632501</v>
      </c>
      <c r="C85" s="173">
        <v>1541760</v>
      </c>
      <c r="D85" s="173">
        <v>3950784</v>
      </c>
      <c r="E85" s="173">
        <v>4485072</v>
      </c>
    </row>
    <row r="86" spans="1:5" s="22" customFormat="1" x14ac:dyDescent="0.3">
      <c r="A86" s="91" t="s">
        <v>69</v>
      </c>
      <c r="B86" s="168">
        <v>502.342000007629</v>
      </c>
      <c r="C86" s="169">
        <v>246681600</v>
      </c>
      <c r="D86" s="169">
        <v>598487040</v>
      </c>
      <c r="E86" s="169">
        <v>683973120</v>
      </c>
    </row>
    <row r="87" spans="1:5" s="22" customFormat="1" x14ac:dyDescent="0.3">
      <c r="A87" s="31" t="s">
        <v>70</v>
      </c>
      <c r="B87" s="170">
        <v>58.184000015258697</v>
      </c>
      <c r="C87" s="171">
        <v>4634051</v>
      </c>
      <c r="D87" s="171">
        <v>9355701</v>
      </c>
      <c r="E87" s="171">
        <v>9579337</v>
      </c>
    </row>
    <row r="88" spans="1:5" s="22" customFormat="1" x14ac:dyDescent="0.3">
      <c r="A88" s="25" t="s">
        <v>71</v>
      </c>
      <c r="B88" s="172">
        <v>44.851999998092602</v>
      </c>
      <c r="C88" s="173">
        <v>1541760</v>
      </c>
      <c r="D88" s="173">
        <v>3740544</v>
      </c>
      <c r="E88" s="173">
        <v>4274832</v>
      </c>
    </row>
    <row r="89" spans="1:5" s="22" customFormat="1" x14ac:dyDescent="0.3"/>
    <row r="90" spans="1:5" s="22" customFormat="1" x14ac:dyDescent="0.3"/>
    <row r="91" spans="1:5" s="22" customFormat="1" x14ac:dyDescent="0.3"/>
    <row r="92" spans="1:5" s="22" customFormat="1" x14ac:dyDescent="0.3"/>
    <row r="93" spans="1:5" s="22" customFormat="1" x14ac:dyDescent="0.3">
      <c r="A93" s="22" t="s">
        <v>54</v>
      </c>
    </row>
    <row r="94" spans="1:5" s="22" customFormat="1" x14ac:dyDescent="0.3">
      <c r="A94" s="23" t="s">
        <v>0</v>
      </c>
      <c r="B94" s="22" t="s">
        <v>37</v>
      </c>
      <c r="C94" s="22" t="s">
        <v>38</v>
      </c>
      <c r="D94" s="22" t="s">
        <v>39</v>
      </c>
      <c r="E94" s="22" t="s">
        <v>40</v>
      </c>
    </row>
    <row r="95" spans="1:5" s="22" customFormat="1" x14ac:dyDescent="0.3">
      <c r="A95" s="40" t="s">
        <v>68</v>
      </c>
      <c r="B95" s="166">
        <v>193.486999988555</v>
      </c>
      <c r="C95" s="167">
        <v>1787125</v>
      </c>
      <c r="D95" s="167">
        <v>4327633</v>
      </c>
      <c r="E95" s="167">
        <v>6059940</v>
      </c>
    </row>
    <row r="96" spans="1:5" s="22" customFormat="1" x14ac:dyDescent="0.3">
      <c r="A96" s="31" t="s">
        <v>42</v>
      </c>
      <c r="B96" s="168">
        <v>35.312000036239603</v>
      </c>
      <c r="C96" s="169">
        <v>1787040</v>
      </c>
      <c r="D96" s="169">
        <v>4327470</v>
      </c>
      <c r="E96" s="169">
        <v>4966860</v>
      </c>
    </row>
    <row r="97" spans="1:5" s="22" customFormat="1" x14ac:dyDescent="0.3">
      <c r="A97" s="22" t="s">
        <v>43</v>
      </c>
      <c r="B97" s="170">
        <v>297.501002073287</v>
      </c>
      <c r="C97" s="171">
        <v>246681600</v>
      </c>
      <c r="D97" s="171">
        <v>632125440</v>
      </c>
      <c r="E97" s="171">
        <v>717611520</v>
      </c>
    </row>
    <row r="98" spans="1:5" s="22" customFormat="1" x14ac:dyDescent="0.3">
      <c r="A98" s="22" t="s">
        <v>44</v>
      </c>
      <c r="B98" s="170">
        <v>33.0710000991821</v>
      </c>
      <c r="C98" s="171">
        <v>832211</v>
      </c>
      <c r="D98" s="171">
        <v>1752021</v>
      </c>
      <c r="E98" s="171">
        <v>1975657</v>
      </c>
    </row>
    <row r="99" spans="1:5" s="22" customFormat="1" x14ac:dyDescent="0.3">
      <c r="A99" s="22" t="s">
        <v>45</v>
      </c>
      <c r="B99" s="170">
        <v>11.9430000782012</v>
      </c>
      <c r="C99" s="171">
        <v>1541760</v>
      </c>
      <c r="D99" s="171">
        <v>3950784</v>
      </c>
      <c r="E99" s="171">
        <v>4485072</v>
      </c>
    </row>
    <row r="100" spans="1:5" s="22" customFormat="1" x14ac:dyDescent="0.3">
      <c r="A100" s="22" t="s">
        <v>41</v>
      </c>
      <c r="B100" s="170">
        <v>38.434999942779498</v>
      </c>
      <c r="C100" s="171">
        <v>1787040</v>
      </c>
      <c r="D100" s="171">
        <v>4327470</v>
      </c>
      <c r="E100" s="171">
        <v>4966860</v>
      </c>
    </row>
    <row r="101" spans="1:5" s="22" customFormat="1" x14ac:dyDescent="0.3">
      <c r="A101" s="22" t="s">
        <v>46</v>
      </c>
      <c r="B101" s="170">
        <v>322.51699781417801</v>
      </c>
      <c r="C101" s="171">
        <v>246681600</v>
      </c>
      <c r="D101" s="171">
        <v>632125440</v>
      </c>
      <c r="E101" s="171">
        <v>717611520</v>
      </c>
    </row>
    <row r="102" spans="1:5" s="22" customFormat="1" x14ac:dyDescent="0.3">
      <c r="A102" s="22" t="s">
        <v>47</v>
      </c>
      <c r="B102" s="170">
        <v>28.516999959945601</v>
      </c>
      <c r="C102" s="171">
        <v>797171</v>
      </c>
      <c r="D102" s="171">
        <v>1681941</v>
      </c>
      <c r="E102" s="171">
        <v>1905577</v>
      </c>
    </row>
    <row r="103" spans="1:5" s="22" customFormat="1" x14ac:dyDescent="0.3">
      <c r="A103" s="22" t="s">
        <v>48</v>
      </c>
      <c r="B103" s="170">
        <v>11.687000036239599</v>
      </c>
      <c r="C103" s="171">
        <v>1541760</v>
      </c>
      <c r="D103" s="171">
        <v>3950784</v>
      </c>
      <c r="E103" s="171">
        <v>4485072</v>
      </c>
    </row>
    <row r="104" spans="1:5" s="22" customFormat="1" x14ac:dyDescent="0.3">
      <c r="A104" s="22" t="s">
        <v>49</v>
      </c>
      <c r="B104" s="170">
        <v>34.628000020980799</v>
      </c>
      <c r="C104" s="171">
        <v>1787040</v>
      </c>
      <c r="D104" s="171">
        <v>4581510</v>
      </c>
      <c r="E104" s="171">
        <v>5220900</v>
      </c>
    </row>
    <row r="105" spans="1:5" s="22" customFormat="1" x14ac:dyDescent="0.3">
      <c r="A105" s="22" t="s">
        <v>50</v>
      </c>
      <c r="B105" s="170">
        <v>305.79400038719098</v>
      </c>
      <c r="C105" s="171">
        <v>246681600</v>
      </c>
      <c r="D105" s="171">
        <v>632125440</v>
      </c>
      <c r="E105" s="171">
        <v>717611520</v>
      </c>
    </row>
    <row r="106" spans="1:5" s="22" customFormat="1" x14ac:dyDescent="0.3">
      <c r="A106" s="22" t="s">
        <v>51</v>
      </c>
      <c r="B106" s="170">
        <v>27.0319998264312</v>
      </c>
      <c r="C106" s="171">
        <v>744611</v>
      </c>
      <c r="D106" s="171">
        <v>1576821</v>
      </c>
      <c r="E106" s="171">
        <v>1800457</v>
      </c>
    </row>
    <row r="107" spans="1:5" s="22" customFormat="1" x14ac:dyDescent="0.3">
      <c r="A107" s="25" t="s">
        <v>52</v>
      </c>
      <c r="B107" s="172">
        <v>14.3799998760223</v>
      </c>
      <c r="C107" s="173">
        <v>1541760</v>
      </c>
      <c r="D107" s="173">
        <v>3950784</v>
      </c>
      <c r="E107" s="173">
        <v>4485072</v>
      </c>
    </row>
    <row r="108" spans="1:5" s="22" customFormat="1" x14ac:dyDescent="0.3">
      <c r="A108" s="91" t="s">
        <v>69</v>
      </c>
      <c r="B108" s="168">
        <v>466.97299981117197</v>
      </c>
      <c r="C108" s="169">
        <v>246681600</v>
      </c>
      <c r="D108" s="169">
        <v>598487040</v>
      </c>
      <c r="E108" s="169">
        <v>683973120</v>
      </c>
    </row>
    <row r="109" spans="1:5" s="22" customFormat="1" x14ac:dyDescent="0.3">
      <c r="A109" s="31" t="s">
        <v>70</v>
      </c>
      <c r="B109" s="170">
        <v>61.226999998092602</v>
      </c>
      <c r="C109" s="171">
        <v>3197411</v>
      </c>
      <c r="D109" s="171">
        <v>6482421</v>
      </c>
      <c r="E109" s="171">
        <v>6706057</v>
      </c>
    </row>
    <row r="110" spans="1:5" s="22" customFormat="1" x14ac:dyDescent="0.3">
      <c r="A110" s="25" t="s">
        <v>71</v>
      </c>
      <c r="B110" s="172">
        <v>32.667999982833798</v>
      </c>
      <c r="C110" s="173">
        <v>1541760</v>
      </c>
      <c r="D110" s="173">
        <v>3740544</v>
      </c>
      <c r="E110" s="173">
        <v>4274832</v>
      </c>
    </row>
    <row r="111" spans="1:5" s="22" customFormat="1" x14ac:dyDescent="0.3"/>
    <row r="112" spans="1:5" s="22" customFormat="1" x14ac:dyDescent="0.3"/>
    <row r="113" spans="1:5" s="22" customFormat="1" x14ac:dyDescent="0.3"/>
    <row r="115" spans="1:5" s="41" customFormat="1" x14ac:dyDescent="0.3">
      <c r="A115" s="41" t="s">
        <v>59</v>
      </c>
    </row>
    <row r="116" spans="1:5" s="41" customFormat="1" x14ac:dyDescent="0.3">
      <c r="A116" s="42" t="s">
        <v>0</v>
      </c>
      <c r="B116" s="41" t="s">
        <v>37</v>
      </c>
      <c r="C116" s="41" t="s">
        <v>38</v>
      </c>
      <c r="D116" s="41" t="s">
        <v>39</v>
      </c>
      <c r="E116" s="41" t="s">
        <v>40</v>
      </c>
    </row>
    <row r="117" spans="1:5" s="41" customFormat="1" x14ac:dyDescent="0.3">
      <c r="A117" s="54" t="s">
        <v>68</v>
      </c>
      <c r="B117" s="174">
        <v>139.23199987411499</v>
      </c>
      <c r="C117" s="175">
        <v>1787125</v>
      </c>
      <c r="D117" s="175">
        <v>4327633</v>
      </c>
      <c r="E117" s="175">
        <v>6059940</v>
      </c>
    </row>
    <row r="118" spans="1:5" s="41" customFormat="1" x14ac:dyDescent="0.3">
      <c r="A118" s="49" t="s">
        <v>42</v>
      </c>
      <c r="B118" s="176">
        <v>31.796999931335399</v>
      </c>
      <c r="C118" s="177">
        <v>1787040</v>
      </c>
      <c r="D118" s="177">
        <v>4327470</v>
      </c>
      <c r="E118" s="177">
        <v>4966860</v>
      </c>
    </row>
    <row r="119" spans="1:5" s="41" customFormat="1" x14ac:dyDescent="0.3">
      <c r="A119" s="41" t="s">
        <v>43</v>
      </c>
      <c r="B119" s="178">
        <v>335.01700139045698</v>
      </c>
      <c r="C119" s="179">
        <v>246681600</v>
      </c>
      <c r="D119" s="179">
        <v>632125440</v>
      </c>
      <c r="E119" s="179">
        <v>717611520</v>
      </c>
    </row>
    <row r="120" spans="1:5" s="41" customFormat="1" x14ac:dyDescent="0.3">
      <c r="A120" s="41" t="s">
        <v>44</v>
      </c>
      <c r="B120" s="178">
        <v>39.391999959945601</v>
      </c>
      <c r="C120" s="179">
        <v>998651</v>
      </c>
      <c r="D120" s="179">
        <v>2084901</v>
      </c>
      <c r="E120" s="179">
        <v>2308537</v>
      </c>
    </row>
    <row r="121" spans="1:5" s="41" customFormat="1" x14ac:dyDescent="0.3">
      <c r="A121" s="41" t="s">
        <v>45</v>
      </c>
      <c r="B121" s="178">
        <v>15.838999986648499</v>
      </c>
      <c r="C121" s="179">
        <v>1541760</v>
      </c>
      <c r="D121" s="179">
        <v>3950784</v>
      </c>
      <c r="E121" s="179">
        <v>4485072</v>
      </c>
    </row>
    <row r="122" spans="1:5" s="41" customFormat="1" x14ac:dyDescent="0.3">
      <c r="A122" s="41" t="s">
        <v>41</v>
      </c>
      <c r="B122" s="178">
        <v>38.891000032424898</v>
      </c>
      <c r="C122" s="179">
        <v>1787040</v>
      </c>
      <c r="D122" s="179">
        <v>4327470</v>
      </c>
      <c r="E122" s="179">
        <v>4966860</v>
      </c>
    </row>
    <row r="123" spans="1:5" s="41" customFormat="1" x14ac:dyDescent="0.3">
      <c r="A123" s="41" t="s">
        <v>46</v>
      </c>
      <c r="B123" s="178">
        <v>334.37899947166397</v>
      </c>
      <c r="C123" s="179">
        <v>246681600</v>
      </c>
      <c r="D123" s="179">
        <v>632125440</v>
      </c>
      <c r="E123" s="179">
        <v>717611520</v>
      </c>
    </row>
    <row r="124" spans="1:5" s="41" customFormat="1" x14ac:dyDescent="0.3">
      <c r="A124" s="41" t="s">
        <v>47</v>
      </c>
      <c r="B124" s="178">
        <v>34.788000106811502</v>
      </c>
      <c r="C124" s="179">
        <v>989891</v>
      </c>
      <c r="D124" s="179">
        <v>2067381</v>
      </c>
      <c r="E124" s="179">
        <v>2291017</v>
      </c>
    </row>
    <row r="125" spans="1:5" s="41" customFormat="1" x14ac:dyDescent="0.3">
      <c r="A125" s="41" t="s">
        <v>48</v>
      </c>
      <c r="B125" s="178">
        <v>13.0269999504089</v>
      </c>
      <c r="C125" s="179">
        <v>1541760</v>
      </c>
      <c r="D125" s="179">
        <v>3950784</v>
      </c>
      <c r="E125" s="179">
        <v>4485072</v>
      </c>
    </row>
    <row r="126" spans="1:5" s="41" customFormat="1" x14ac:dyDescent="0.3">
      <c r="A126" s="41" t="s">
        <v>49</v>
      </c>
      <c r="B126" s="178">
        <v>36.773999929428101</v>
      </c>
      <c r="C126" s="179">
        <v>1787040</v>
      </c>
      <c r="D126" s="179">
        <v>4581510</v>
      </c>
      <c r="E126" s="179">
        <v>5220900</v>
      </c>
    </row>
    <row r="127" spans="1:5" s="41" customFormat="1" x14ac:dyDescent="0.3">
      <c r="A127" s="41" t="s">
        <v>50</v>
      </c>
      <c r="B127" s="178">
        <v>336.86300110816899</v>
      </c>
      <c r="C127" s="179">
        <v>246681600</v>
      </c>
      <c r="D127" s="179">
        <v>632125440</v>
      </c>
      <c r="E127" s="179">
        <v>717611520</v>
      </c>
    </row>
    <row r="128" spans="1:5" s="41" customFormat="1" x14ac:dyDescent="0.3">
      <c r="A128" s="41" t="s">
        <v>51</v>
      </c>
      <c r="B128" s="178">
        <v>33.920000076293903</v>
      </c>
      <c r="C128" s="179">
        <v>1016171</v>
      </c>
      <c r="D128" s="179">
        <v>2119941</v>
      </c>
      <c r="E128" s="179">
        <v>2343577</v>
      </c>
    </row>
    <row r="129" spans="1:5" s="41" customFormat="1" x14ac:dyDescent="0.3">
      <c r="A129" s="44" t="s">
        <v>52</v>
      </c>
      <c r="B129" s="180">
        <v>17.173000097274699</v>
      </c>
      <c r="C129" s="181">
        <v>1541760</v>
      </c>
      <c r="D129" s="181">
        <v>3950784</v>
      </c>
      <c r="E129" s="181">
        <v>4485072</v>
      </c>
    </row>
    <row r="130" spans="1:5" s="41" customFormat="1" x14ac:dyDescent="0.3">
      <c r="A130" s="104" t="s">
        <v>69</v>
      </c>
      <c r="B130" s="176">
        <v>353.61599898338301</v>
      </c>
      <c r="C130" s="177">
        <v>246681600</v>
      </c>
      <c r="D130" s="177">
        <v>598487040</v>
      </c>
      <c r="E130" s="177">
        <v>683973120</v>
      </c>
    </row>
    <row r="131" spans="1:5" s="41" customFormat="1" x14ac:dyDescent="0.3">
      <c r="A131" s="49" t="s">
        <v>70</v>
      </c>
      <c r="B131" s="178">
        <v>841.57999992370605</v>
      </c>
      <c r="C131" s="179">
        <v>9014051</v>
      </c>
      <c r="D131" s="179">
        <v>18115701</v>
      </c>
      <c r="E131" s="179">
        <v>18339337</v>
      </c>
    </row>
    <row r="132" spans="1:5" s="41" customFormat="1" x14ac:dyDescent="0.3">
      <c r="A132" s="44" t="s">
        <v>71</v>
      </c>
      <c r="B132" s="180">
        <v>52.158999919891301</v>
      </c>
      <c r="C132" s="181">
        <v>1541760</v>
      </c>
      <c r="D132" s="181">
        <v>3740544</v>
      </c>
      <c r="E132" s="181">
        <v>4274832</v>
      </c>
    </row>
    <row r="133" spans="1:5" s="41" customFormat="1" x14ac:dyDescent="0.3"/>
    <row r="134" spans="1:5" s="41" customFormat="1" x14ac:dyDescent="0.3"/>
    <row r="135" spans="1:5" s="41" customFormat="1" x14ac:dyDescent="0.3"/>
    <row r="136" spans="1:5" s="41" customFormat="1" x14ac:dyDescent="0.3"/>
    <row r="137" spans="1:5" s="41" customFormat="1" x14ac:dyDescent="0.3">
      <c r="A137" s="41" t="s">
        <v>58</v>
      </c>
    </row>
    <row r="138" spans="1:5" s="41" customFormat="1" x14ac:dyDescent="0.3">
      <c r="A138" s="42" t="s">
        <v>0</v>
      </c>
      <c r="B138" s="41" t="s">
        <v>37</v>
      </c>
      <c r="C138" s="41" t="s">
        <v>38</v>
      </c>
      <c r="D138" s="41" t="s">
        <v>39</v>
      </c>
      <c r="E138" s="41" t="s">
        <v>40</v>
      </c>
    </row>
    <row r="139" spans="1:5" s="41" customFormat="1" x14ac:dyDescent="0.3">
      <c r="A139" s="54" t="s">
        <v>68</v>
      </c>
      <c r="B139" s="174">
        <v>126.87199997901899</v>
      </c>
      <c r="C139" s="175">
        <v>1787125</v>
      </c>
      <c r="D139" s="175">
        <v>4327633</v>
      </c>
      <c r="E139" s="175">
        <v>6059940</v>
      </c>
    </row>
    <row r="140" spans="1:5" s="41" customFormat="1" x14ac:dyDescent="0.3">
      <c r="A140" s="49" t="s">
        <v>42</v>
      </c>
      <c r="B140" s="176">
        <v>38.023999929428101</v>
      </c>
      <c r="C140" s="177">
        <v>1787040</v>
      </c>
      <c r="D140" s="177">
        <v>4327470</v>
      </c>
      <c r="E140" s="177">
        <v>4966860</v>
      </c>
    </row>
    <row r="141" spans="1:5" s="41" customFormat="1" x14ac:dyDescent="0.3">
      <c r="A141" s="41" t="s">
        <v>43</v>
      </c>
      <c r="B141" s="178">
        <v>422.85199832916197</v>
      </c>
      <c r="C141" s="179">
        <v>246681600</v>
      </c>
      <c r="D141" s="179">
        <v>632125440</v>
      </c>
      <c r="E141" s="179">
        <v>717611520</v>
      </c>
    </row>
    <row r="142" spans="1:5" s="41" customFormat="1" x14ac:dyDescent="0.3">
      <c r="A142" s="41" t="s">
        <v>44</v>
      </c>
      <c r="B142" s="178">
        <v>34.218000173568697</v>
      </c>
      <c r="C142" s="179">
        <v>972371</v>
      </c>
      <c r="D142" s="179">
        <v>2032341</v>
      </c>
      <c r="E142" s="179">
        <v>2255977</v>
      </c>
    </row>
    <row r="143" spans="1:5" s="41" customFormat="1" x14ac:dyDescent="0.3">
      <c r="A143" s="41" t="s">
        <v>45</v>
      </c>
      <c r="B143" s="178">
        <v>14.7179999351501</v>
      </c>
      <c r="C143" s="179">
        <v>1541760</v>
      </c>
      <c r="D143" s="179">
        <v>3950784</v>
      </c>
      <c r="E143" s="179">
        <v>4485072</v>
      </c>
    </row>
    <row r="144" spans="1:5" s="41" customFormat="1" x14ac:dyDescent="0.3">
      <c r="A144" s="41" t="s">
        <v>41</v>
      </c>
      <c r="B144" s="178">
        <v>38.270999908447202</v>
      </c>
      <c r="C144" s="179">
        <v>1787040</v>
      </c>
      <c r="D144" s="179">
        <v>4327470</v>
      </c>
      <c r="E144" s="179">
        <v>4966860</v>
      </c>
    </row>
    <row r="145" spans="1:8" s="41" customFormat="1" x14ac:dyDescent="0.3">
      <c r="A145" s="41" t="s">
        <v>46</v>
      </c>
      <c r="B145" s="178">
        <v>331.73400139808598</v>
      </c>
      <c r="C145" s="179">
        <v>246681600</v>
      </c>
      <c r="D145" s="179">
        <v>632125440</v>
      </c>
      <c r="E145" s="179">
        <v>717611520</v>
      </c>
    </row>
    <row r="146" spans="1:8" s="41" customFormat="1" x14ac:dyDescent="0.3">
      <c r="A146" s="41" t="s">
        <v>47</v>
      </c>
      <c r="B146" s="178">
        <v>47.722000122070298</v>
      </c>
      <c r="C146" s="179">
        <v>989891</v>
      </c>
      <c r="D146" s="179">
        <v>2067381</v>
      </c>
      <c r="E146" s="179">
        <v>2291017</v>
      </c>
    </row>
    <row r="147" spans="1:8" s="41" customFormat="1" x14ac:dyDescent="0.3">
      <c r="A147" s="41" t="s">
        <v>48</v>
      </c>
      <c r="B147" s="178">
        <v>16.1989998817443</v>
      </c>
      <c r="C147" s="179">
        <v>1541760</v>
      </c>
      <c r="D147" s="179">
        <v>3950784</v>
      </c>
      <c r="E147" s="179">
        <v>4485072</v>
      </c>
    </row>
    <row r="148" spans="1:8" s="41" customFormat="1" x14ac:dyDescent="0.3">
      <c r="A148" s="41" t="s">
        <v>49</v>
      </c>
      <c r="B148" s="178">
        <v>34.115000009536701</v>
      </c>
      <c r="C148" s="179">
        <v>1787040</v>
      </c>
      <c r="D148" s="179">
        <v>4581510</v>
      </c>
      <c r="E148" s="179">
        <v>5220900</v>
      </c>
    </row>
    <row r="149" spans="1:8" s="41" customFormat="1" x14ac:dyDescent="0.3">
      <c r="A149" s="41" t="s">
        <v>50</v>
      </c>
      <c r="B149" s="178">
        <v>410.32499933242798</v>
      </c>
      <c r="C149" s="179">
        <v>246681600</v>
      </c>
      <c r="D149" s="179">
        <v>632125440</v>
      </c>
      <c r="E149" s="179">
        <v>717611520</v>
      </c>
    </row>
    <row r="150" spans="1:8" s="41" customFormat="1" x14ac:dyDescent="0.3">
      <c r="A150" s="41" t="s">
        <v>51</v>
      </c>
      <c r="B150" s="178">
        <v>62.032000064849797</v>
      </c>
      <c r="C150" s="179">
        <v>1007411</v>
      </c>
      <c r="D150" s="179">
        <v>2102421</v>
      </c>
      <c r="E150" s="179">
        <v>2326057</v>
      </c>
    </row>
    <row r="151" spans="1:8" s="41" customFormat="1" x14ac:dyDescent="0.3">
      <c r="A151" s="44" t="s">
        <v>52</v>
      </c>
      <c r="B151" s="180">
        <v>13.697000026702799</v>
      </c>
      <c r="C151" s="181">
        <v>1541760</v>
      </c>
      <c r="D151" s="181">
        <v>3950784</v>
      </c>
      <c r="E151" s="181">
        <v>4485072</v>
      </c>
    </row>
    <row r="152" spans="1:8" s="41" customFormat="1" x14ac:dyDescent="0.3">
      <c r="A152" s="104" t="s">
        <v>69</v>
      </c>
      <c r="B152" s="176">
        <v>391.717999696731</v>
      </c>
      <c r="C152" s="177">
        <v>246681600</v>
      </c>
      <c r="D152" s="177">
        <v>598487040</v>
      </c>
      <c r="E152" s="177">
        <v>683973120</v>
      </c>
      <c r="F152" s="204"/>
      <c r="G152" s="205"/>
      <c r="H152" s="206"/>
    </row>
    <row r="153" spans="1:8" s="41" customFormat="1" x14ac:dyDescent="0.3">
      <c r="A153" s="49" t="s">
        <v>70</v>
      </c>
      <c r="B153" s="178">
        <v>47.786000013351398</v>
      </c>
      <c r="C153" s="179">
        <v>2706851</v>
      </c>
      <c r="D153" s="179">
        <v>5501301</v>
      </c>
      <c r="E153" s="179">
        <v>5724937</v>
      </c>
    </row>
    <row r="154" spans="1:8" s="41" customFormat="1" x14ac:dyDescent="0.3">
      <c r="A154" s="44" t="s">
        <v>71</v>
      </c>
      <c r="B154" s="180">
        <v>37.190000057220402</v>
      </c>
      <c r="C154" s="181">
        <v>1541760</v>
      </c>
      <c r="D154" s="181">
        <v>3740544</v>
      </c>
      <c r="E154" s="181">
        <v>4274832</v>
      </c>
    </row>
    <row r="155" spans="1:8" s="41" customFormat="1" x14ac:dyDescent="0.3"/>
    <row r="156" spans="1:8" s="41" customFormat="1" x14ac:dyDescent="0.3"/>
    <row r="157" spans="1:8" s="41" customFormat="1" x14ac:dyDescent="0.3"/>
    <row r="158" spans="1:8" s="41" customFormat="1" x14ac:dyDescent="0.3"/>
    <row r="159" spans="1:8" s="41" customFormat="1" x14ac:dyDescent="0.3">
      <c r="A159" s="41" t="s">
        <v>57</v>
      </c>
    </row>
    <row r="160" spans="1:8" s="41" customFormat="1" x14ac:dyDescent="0.3">
      <c r="A160" s="42" t="s">
        <v>0</v>
      </c>
      <c r="B160" s="41" t="s">
        <v>37</v>
      </c>
      <c r="C160" s="41" t="s">
        <v>38</v>
      </c>
      <c r="D160" s="41" t="s">
        <v>39</v>
      </c>
      <c r="E160" s="41" t="s">
        <v>40</v>
      </c>
    </row>
    <row r="161" spans="1:5" s="41" customFormat="1" x14ac:dyDescent="0.3">
      <c r="A161" s="54" t="s">
        <v>68</v>
      </c>
      <c r="B161" s="174">
        <v>176.61300015449501</v>
      </c>
      <c r="C161" s="175">
        <v>1787125</v>
      </c>
      <c r="D161" s="175">
        <v>4327633</v>
      </c>
      <c r="E161" s="175">
        <v>6059940</v>
      </c>
    </row>
    <row r="162" spans="1:5" s="41" customFormat="1" x14ac:dyDescent="0.3">
      <c r="A162" s="49" t="s">
        <v>42</v>
      </c>
      <c r="B162" s="176">
        <v>47.121999979019101</v>
      </c>
      <c r="C162" s="177">
        <v>1787040</v>
      </c>
      <c r="D162" s="177">
        <v>4327470</v>
      </c>
      <c r="E162" s="177">
        <v>4966860</v>
      </c>
    </row>
    <row r="163" spans="1:5" s="41" customFormat="1" x14ac:dyDescent="0.3">
      <c r="A163" s="41" t="s">
        <v>43</v>
      </c>
      <c r="B163" s="178">
        <v>380.71600198745699</v>
      </c>
      <c r="C163" s="179">
        <v>246681600</v>
      </c>
      <c r="D163" s="179">
        <v>632125440</v>
      </c>
      <c r="E163" s="179">
        <v>717611520</v>
      </c>
    </row>
    <row r="164" spans="1:5" s="41" customFormat="1" x14ac:dyDescent="0.3">
      <c r="A164" s="41" t="s">
        <v>44</v>
      </c>
      <c r="B164" s="178">
        <v>37.685999870300201</v>
      </c>
      <c r="C164" s="179">
        <v>981131</v>
      </c>
      <c r="D164" s="179">
        <v>2049861</v>
      </c>
      <c r="E164" s="179">
        <v>2273497</v>
      </c>
    </row>
    <row r="165" spans="1:5" s="41" customFormat="1" x14ac:dyDescent="0.3">
      <c r="A165" s="41" t="s">
        <v>45</v>
      </c>
      <c r="B165" s="178">
        <v>16.478000164031901</v>
      </c>
      <c r="C165" s="179">
        <v>1541760</v>
      </c>
      <c r="D165" s="179">
        <v>3950784</v>
      </c>
      <c r="E165" s="179">
        <v>4485072</v>
      </c>
    </row>
    <row r="166" spans="1:5" s="41" customFormat="1" x14ac:dyDescent="0.3">
      <c r="A166" s="41" t="s">
        <v>41</v>
      </c>
      <c r="B166" s="178">
        <v>45.398000001907299</v>
      </c>
      <c r="C166" s="179">
        <v>1787040</v>
      </c>
      <c r="D166" s="179">
        <v>4327470</v>
      </c>
      <c r="E166" s="179">
        <v>4966860</v>
      </c>
    </row>
    <row r="167" spans="1:5" s="41" customFormat="1" x14ac:dyDescent="0.3">
      <c r="A167" s="41" t="s">
        <v>46</v>
      </c>
      <c r="B167" s="178">
        <v>347.28500080108603</v>
      </c>
      <c r="C167" s="179">
        <v>246681600</v>
      </c>
      <c r="D167" s="179">
        <v>632125440</v>
      </c>
      <c r="E167" s="179">
        <v>717611520</v>
      </c>
    </row>
    <row r="168" spans="1:5" s="41" customFormat="1" x14ac:dyDescent="0.3">
      <c r="A168" s="41" t="s">
        <v>47</v>
      </c>
      <c r="B168" s="178">
        <v>32.828999996185303</v>
      </c>
      <c r="C168" s="179">
        <v>919811</v>
      </c>
      <c r="D168" s="179">
        <v>1927221</v>
      </c>
      <c r="E168" s="179">
        <v>2150857</v>
      </c>
    </row>
    <row r="169" spans="1:5" s="41" customFormat="1" x14ac:dyDescent="0.3">
      <c r="A169" s="41" t="s">
        <v>48</v>
      </c>
      <c r="B169" s="178">
        <v>13.388999938964799</v>
      </c>
      <c r="C169" s="179">
        <v>1541760</v>
      </c>
      <c r="D169" s="179">
        <v>3950784</v>
      </c>
      <c r="E169" s="179">
        <v>4485072</v>
      </c>
    </row>
    <row r="170" spans="1:5" s="41" customFormat="1" x14ac:dyDescent="0.3">
      <c r="A170" s="41" t="s">
        <v>49</v>
      </c>
      <c r="B170" s="178">
        <v>32.237999916076603</v>
      </c>
      <c r="C170" s="179">
        <v>1787040</v>
      </c>
      <c r="D170" s="179">
        <v>4581510</v>
      </c>
      <c r="E170" s="179">
        <v>5220900</v>
      </c>
    </row>
    <row r="171" spans="1:5" s="41" customFormat="1" x14ac:dyDescent="0.3">
      <c r="A171" s="41" t="s">
        <v>50</v>
      </c>
      <c r="B171" s="178">
        <v>336.76099801063498</v>
      </c>
      <c r="C171" s="179">
        <v>246681600</v>
      </c>
      <c r="D171" s="179">
        <v>632125440</v>
      </c>
      <c r="E171" s="179">
        <v>717611520</v>
      </c>
    </row>
    <row r="172" spans="1:5" s="41" customFormat="1" x14ac:dyDescent="0.3">
      <c r="A172" s="41" t="s">
        <v>51</v>
      </c>
      <c r="B172" s="178">
        <v>34.138000011443999</v>
      </c>
      <c r="C172" s="179">
        <v>928571</v>
      </c>
      <c r="D172" s="179">
        <v>1944741</v>
      </c>
      <c r="E172" s="179">
        <v>2168377</v>
      </c>
    </row>
    <row r="173" spans="1:5" s="41" customFormat="1" x14ac:dyDescent="0.3">
      <c r="A173" s="44" t="s">
        <v>52</v>
      </c>
      <c r="B173" s="180">
        <v>13.279999971389699</v>
      </c>
      <c r="C173" s="181">
        <v>1541760</v>
      </c>
      <c r="D173" s="181">
        <v>3950784</v>
      </c>
      <c r="E173" s="181">
        <v>4485072</v>
      </c>
    </row>
    <row r="174" spans="1:5" s="41" customFormat="1" x14ac:dyDescent="0.3">
      <c r="A174" s="104" t="s">
        <v>69</v>
      </c>
      <c r="B174" s="176">
        <v>330.47399878501801</v>
      </c>
      <c r="C174" s="177">
        <v>246681600</v>
      </c>
      <c r="D174" s="177">
        <v>598487040</v>
      </c>
      <c r="E174" s="177">
        <v>683973120</v>
      </c>
    </row>
    <row r="175" spans="1:5" s="41" customFormat="1" x14ac:dyDescent="0.3">
      <c r="A175" s="49" t="s">
        <v>70</v>
      </c>
      <c r="B175" s="178">
        <v>38.800999879837001</v>
      </c>
      <c r="C175" s="179">
        <v>2671811</v>
      </c>
      <c r="D175" s="179">
        <v>5431221</v>
      </c>
      <c r="E175" s="179">
        <v>5654857</v>
      </c>
    </row>
    <row r="176" spans="1:5" s="41" customFormat="1" x14ac:dyDescent="0.3">
      <c r="A176" s="44" t="s">
        <v>71</v>
      </c>
      <c r="B176" s="180">
        <v>33.495000123977597</v>
      </c>
      <c r="C176" s="181">
        <v>1541760</v>
      </c>
      <c r="D176" s="181">
        <v>3740544</v>
      </c>
      <c r="E176" s="181">
        <v>4274832</v>
      </c>
    </row>
    <row r="177" spans="1:5" s="41" customFormat="1" x14ac:dyDescent="0.3"/>
    <row r="178" spans="1:5" s="41" customFormat="1" x14ac:dyDescent="0.3"/>
    <row r="179" spans="1:5" s="41" customFormat="1" x14ac:dyDescent="0.3"/>
    <row r="180" spans="1:5" s="41" customFormat="1" x14ac:dyDescent="0.3"/>
    <row r="181" spans="1:5" s="41" customFormat="1" x14ac:dyDescent="0.3">
      <c r="A181" s="41" t="s">
        <v>60</v>
      </c>
    </row>
    <row r="182" spans="1:5" s="41" customFormat="1" x14ac:dyDescent="0.3">
      <c r="A182" s="42" t="s">
        <v>0</v>
      </c>
      <c r="B182" s="41" t="s">
        <v>37</v>
      </c>
      <c r="C182" s="41" t="s">
        <v>38</v>
      </c>
      <c r="D182" s="41" t="s">
        <v>39</v>
      </c>
      <c r="E182" s="41" t="s">
        <v>40</v>
      </c>
    </row>
    <row r="183" spans="1:5" s="41" customFormat="1" x14ac:dyDescent="0.3">
      <c r="A183" s="54" t="s">
        <v>68</v>
      </c>
      <c r="B183" s="174">
        <v>176.387000083923</v>
      </c>
      <c r="C183" s="175">
        <v>1787125</v>
      </c>
      <c r="D183" s="175">
        <v>4327633</v>
      </c>
      <c r="E183" s="175">
        <v>6059940</v>
      </c>
    </row>
    <row r="184" spans="1:5" s="41" customFormat="1" x14ac:dyDescent="0.3">
      <c r="A184" s="49" t="s">
        <v>42</v>
      </c>
      <c r="B184" s="176">
        <v>50.979000091552699</v>
      </c>
      <c r="C184" s="177">
        <v>1787040</v>
      </c>
      <c r="D184" s="177">
        <v>4327470</v>
      </c>
      <c r="E184" s="177">
        <v>4966860</v>
      </c>
    </row>
    <row r="185" spans="1:5" s="41" customFormat="1" x14ac:dyDescent="0.3">
      <c r="A185" s="41" t="s">
        <v>43</v>
      </c>
      <c r="B185" s="178">
        <v>397.05500102043101</v>
      </c>
      <c r="C185" s="179">
        <v>246681600</v>
      </c>
      <c r="D185" s="179">
        <v>632125440</v>
      </c>
      <c r="E185" s="179">
        <v>717611520</v>
      </c>
    </row>
    <row r="186" spans="1:5" s="41" customFormat="1" x14ac:dyDescent="0.3">
      <c r="A186" s="41" t="s">
        <v>44</v>
      </c>
      <c r="B186" s="178">
        <v>37.174000024795497</v>
      </c>
      <c r="C186" s="179">
        <v>954851</v>
      </c>
      <c r="D186" s="179">
        <v>1997301</v>
      </c>
      <c r="E186" s="179">
        <v>2220937</v>
      </c>
    </row>
    <row r="187" spans="1:5" s="41" customFormat="1" x14ac:dyDescent="0.3">
      <c r="A187" s="41" t="s">
        <v>45</v>
      </c>
      <c r="B187" s="178">
        <v>17.013999938964801</v>
      </c>
      <c r="C187" s="179">
        <v>1541760</v>
      </c>
      <c r="D187" s="179">
        <v>3950784</v>
      </c>
      <c r="E187" s="179">
        <v>4485072</v>
      </c>
    </row>
    <row r="188" spans="1:5" s="41" customFormat="1" x14ac:dyDescent="0.3">
      <c r="A188" s="41" t="s">
        <v>41</v>
      </c>
      <c r="B188" s="178">
        <v>44.549999952316199</v>
      </c>
      <c r="C188" s="179">
        <v>1787040</v>
      </c>
      <c r="D188" s="179">
        <v>4327470</v>
      </c>
      <c r="E188" s="179">
        <v>4966860</v>
      </c>
    </row>
    <row r="189" spans="1:5" s="41" customFormat="1" x14ac:dyDescent="0.3">
      <c r="A189" s="41" t="s">
        <v>46</v>
      </c>
      <c r="B189" s="178">
        <v>380.26699948310801</v>
      </c>
      <c r="C189" s="179">
        <v>246681600</v>
      </c>
      <c r="D189" s="179">
        <v>632125440</v>
      </c>
      <c r="E189" s="179">
        <v>717611520</v>
      </c>
    </row>
    <row r="190" spans="1:5" s="41" customFormat="1" x14ac:dyDescent="0.3">
      <c r="A190" s="41" t="s">
        <v>47</v>
      </c>
      <c r="B190" s="178">
        <v>37.309000015258697</v>
      </c>
      <c r="C190" s="179">
        <v>902291</v>
      </c>
      <c r="D190" s="179">
        <v>1892181</v>
      </c>
      <c r="E190" s="179">
        <v>2115817</v>
      </c>
    </row>
    <row r="191" spans="1:5" s="41" customFormat="1" x14ac:dyDescent="0.3">
      <c r="A191" s="41" t="s">
        <v>48</v>
      </c>
      <c r="B191" s="178">
        <v>13.605999946594199</v>
      </c>
      <c r="C191" s="179">
        <v>1541760</v>
      </c>
      <c r="D191" s="179">
        <v>3950784</v>
      </c>
      <c r="E191" s="179">
        <v>4485072</v>
      </c>
    </row>
    <row r="192" spans="1:5" s="41" customFormat="1" x14ac:dyDescent="0.3">
      <c r="A192" s="41" t="s">
        <v>49</v>
      </c>
      <c r="B192" s="178">
        <v>42.642999887466402</v>
      </c>
      <c r="C192" s="179">
        <v>1787040</v>
      </c>
      <c r="D192" s="179">
        <v>4581510</v>
      </c>
      <c r="E192" s="179">
        <v>5220900</v>
      </c>
    </row>
    <row r="193" spans="1:5" s="41" customFormat="1" x14ac:dyDescent="0.3">
      <c r="A193" s="41" t="s">
        <v>50</v>
      </c>
      <c r="B193" s="178">
        <v>345.84899926185602</v>
      </c>
      <c r="C193" s="179">
        <v>246681600</v>
      </c>
      <c r="D193" s="179">
        <v>632125440</v>
      </c>
      <c r="E193" s="179">
        <v>717611520</v>
      </c>
    </row>
    <row r="194" spans="1:5" s="41" customFormat="1" x14ac:dyDescent="0.3">
      <c r="A194" s="41" t="s">
        <v>51</v>
      </c>
      <c r="B194" s="178">
        <v>25.1960000991821</v>
      </c>
      <c r="C194" s="179">
        <v>902291</v>
      </c>
      <c r="D194" s="179">
        <v>1892181</v>
      </c>
      <c r="E194" s="179">
        <v>2115817</v>
      </c>
    </row>
    <row r="195" spans="1:5" s="41" customFormat="1" x14ac:dyDescent="0.3">
      <c r="A195" s="44" t="s">
        <v>52</v>
      </c>
      <c r="B195" s="180">
        <v>17.776000022888098</v>
      </c>
      <c r="C195" s="181">
        <v>1541760</v>
      </c>
      <c r="D195" s="181">
        <v>3950784</v>
      </c>
      <c r="E195" s="181">
        <v>4485072</v>
      </c>
    </row>
    <row r="196" spans="1:5" s="41" customFormat="1" x14ac:dyDescent="0.3">
      <c r="A196" s="104" t="s">
        <v>69</v>
      </c>
      <c r="B196" s="176">
        <v>383.66200065612702</v>
      </c>
      <c r="C196" s="177">
        <v>246681600</v>
      </c>
      <c r="D196" s="177">
        <v>598487040</v>
      </c>
      <c r="E196" s="177">
        <v>683973120</v>
      </c>
    </row>
    <row r="197" spans="1:5" s="41" customFormat="1" x14ac:dyDescent="0.3">
      <c r="A197" s="49" t="s">
        <v>70</v>
      </c>
      <c r="B197" s="178">
        <v>30.617000102996801</v>
      </c>
      <c r="C197" s="179">
        <v>2496611</v>
      </c>
      <c r="D197" s="179">
        <v>5080821</v>
      </c>
      <c r="E197" s="179">
        <v>5304457</v>
      </c>
    </row>
    <row r="198" spans="1:5" s="41" customFormat="1" x14ac:dyDescent="0.3">
      <c r="A198" s="44" t="s">
        <v>71</v>
      </c>
      <c r="B198" s="180">
        <v>49.319999933242798</v>
      </c>
      <c r="C198" s="181">
        <v>1541760</v>
      </c>
      <c r="D198" s="181">
        <v>3740544</v>
      </c>
      <c r="E198" s="181">
        <v>4274832</v>
      </c>
    </row>
    <row r="199" spans="1:5" s="41" customFormat="1" x14ac:dyDescent="0.3"/>
    <row r="200" spans="1:5" s="41" customFormat="1" x14ac:dyDescent="0.3"/>
    <row r="201" spans="1:5" s="41" customFormat="1" x14ac:dyDescent="0.3"/>
    <row r="203" spans="1:5" s="58" customFormat="1" x14ac:dyDescent="0.3">
      <c r="A203" s="58" t="s">
        <v>55</v>
      </c>
    </row>
    <row r="204" spans="1:5" s="58" customFormat="1" x14ac:dyDescent="0.3">
      <c r="A204" s="59" t="s">
        <v>0</v>
      </c>
      <c r="B204" s="58" t="s">
        <v>37</v>
      </c>
      <c r="C204" s="58" t="s">
        <v>38</v>
      </c>
      <c r="D204" s="58" t="s">
        <v>39</v>
      </c>
      <c r="E204" s="58" t="s">
        <v>40</v>
      </c>
    </row>
    <row r="205" spans="1:5" s="58" customFormat="1" x14ac:dyDescent="0.3">
      <c r="A205" s="71" t="s">
        <v>68</v>
      </c>
      <c r="B205" s="182">
        <v>127.631000041961</v>
      </c>
      <c r="C205" s="183">
        <v>1787125</v>
      </c>
      <c r="D205" s="183">
        <v>4327633</v>
      </c>
      <c r="E205" s="183">
        <v>6059940</v>
      </c>
    </row>
    <row r="206" spans="1:5" s="58" customFormat="1" x14ac:dyDescent="0.3">
      <c r="A206" s="66" t="s">
        <v>42</v>
      </c>
      <c r="B206" s="184">
        <v>29.508999824523901</v>
      </c>
      <c r="C206" s="185">
        <v>1787040</v>
      </c>
      <c r="D206" s="185">
        <v>4327470</v>
      </c>
      <c r="E206" s="185">
        <v>4966860</v>
      </c>
    </row>
    <row r="207" spans="1:5" s="58" customFormat="1" x14ac:dyDescent="0.3">
      <c r="A207" s="66" t="s">
        <v>43</v>
      </c>
      <c r="B207" s="186">
        <v>424.88999986648503</v>
      </c>
      <c r="C207" s="187">
        <v>246681600</v>
      </c>
      <c r="D207" s="187">
        <v>632125440</v>
      </c>
      <c r="E207" s="187">
        <v>717611520</v>
      </c>
    </row>
    <row r="208" spans="1:5" s="58" customFormat="1" x14ac:dyDescent="0.3">
      <c r="A208" s="58" t="s">
        <v>44</v>
      </c>
      <c r="B208" s="186">
        <v>32.707999944686797</v>
      </c>
      <c r="C208" s="187">
        <v>1007411</v>
      </c>
      <c r="D208" s="187">
        <v>2102421</v>
      </c>
      <c r="E208" s="187">
        <v>2326057</v>
      </c>
    </row>
    <row r="209" spans="1:5" s="58" customFormat="1" x14ac:dyDescent="0.3">
      <c r="A209" s="58" t="s">
        <v>45</v>
      </c>
      <c r="B209" s="186">
        <v>12.5050001144409</v>
      </c>
      <c r="C209" s="187">
        <v>1541760</v>
      </c>
      <c r="D209" s="187">
        <v>3950784</v>
      </c>
      <c r="E209" s="187">
        <v>4485072</v>
      </c>
    </row>
    <row r="210" spans="1:5" s="58" customFormat="1" x14ac:dyDescent="0.3">
      <c r="A210" s="58" t="s">
        <v>41</v>
      </c>
      <c r="B210" s="186">
        <v>32.085999965667703</v>
      </c>
      <c r="C210" s="187">
        <v>1787040</v>
      </c>
      <c r="D210" s="187">
        <v>4327470</v>
      </c>
      <c r="E210" s="187">
        <v>4966860</v>
      </c>
    </row>
    <row r="211" spans="1:5" s="58" customFormat="1" x14ac:dyDescent="0.3">
      <c r="A211" s="58" t="s">
        <v>46</v>
      </c>
      <c r="B211" s="186">
        <v>305.50599884986798</v>
      </c>
      <c r="C211" s="187">
        <v>246681600</v>
      </c>
      <c r="D211" s="187">
        <v>632125440</v>
      </c>
      <c r="E211" s="187">
        <v>717611520</v>
      </c>
    </row>
    <row r="212" spans="1:5" s="58" customFormat="1" x14ac:dyDescent="0.3">
      <c r="A212" s="58" t="s">
        <v>47</v>
      </c>
      <c r="B212" s="186">
        <v>28.141000032424898</v>
      </c>
      <c r="C212" s="187">
        <v>1033691</v>
      </c>
      <c r="D212" s="187">
        <v>2154981</v>
      </c>
      <c r="E212" s="187">
        <v>2378617</v>
      </c>
    </row>
    <row r="213" spans="1:5" s="58" customFormat="1" x14ac:dyDescent="0.3">
      <c r="A213" s="58" t="s">
        <v>48</v>
      </c>
      <c r="B213" s="186">
        <v>12.855999946594199</v>
      </c>
      <c r="C213" s="187">
        <v>1541760</v>
      </c>
      <c r="D213" s="187">
        <v>3950784</v>
      </c>
      <c r="E213" s="187">
        <v>4485072</v>
      </c>
    </row>
    <row r="214" spans="1:5" s="58" customFormat="1" x14ac:dyDescent="0.3">
      <c r="A214" s="58" t="s">
        <v>49</v>
      </c>
      <c r="B214" s="186">
        <v>30.746999979019101</v>
      </c>
      <c r="C214" s="187">
        <v>1787040</v>
      </c>
      <c r="D214" s="187">
        <v>4581510</v>
      </c>
      <c r="E214" s="187">
        <v>5220900</v>
      </c>
    </row>
    <row r="215" spans="1:5" s="58" customFormat="1" x14ac:dyDescent="0.3">
      <c r="A215" s="58" t="s">
        <v>50</v>
      </c>
      <c r="B215" s="186">
        <v>306.09399843215903</v>
      </c>
      <c r="C215" s="187">
        <v>246681600</v>
      </c>
      <c r="D215" s="187">
        <v>632125440</v>
      </c>
      <c r="E215" s="187">
        <v>717611520</v>
      </c>
    </row>
    <row r="216" spans="1:5" s="58" customFormat="1" x14ac:dyDescent="0.3">
      <c r="A216" s="58" t="s">
        <v>51</v>
      </c>
      <c r="B216" s="186">
        <v>32.677999973297098</v>
      </c>
      <c r="C216" s="187">
        <v>1016171</v>
      </c>
      <c r="D216" s="187">
        <v>2119941</v>
      </c>
      <c r="E216" s="187">
        <v>2343577</v>
      </c>
    </row>
    <row r="217" spans="1:5" s="58" customFormat="1" x14ac:dyDescent="0.3">
      <c r="A217" s="61" t="s">
        <v>52</v>
      </c>
      <c r="B217" s="188">
        <v>15.5160000324249</v>
      </c>
      <c r="C217" s="189">
        <v>1541760</v>
      </c>
      <c r="D217" s="189">
        <v>3950784</v>
      </c>
      <c r="E217" s="189">
        <v>4485072</v>
      </c>
    </row>
    <row r="218" spans="1:5" s="58" customFormat="1" x14ac:dyDescent="0.3">
      <c r="A218" s="117" t="s">
        <v>69</v>
      </c>
      <c r="B218" s="184">
        <v>332.97100043296803</v>
      </c>
      <c r="C218" s="185">
        <v>246681600</v>
      </c>
      <c r="D218" s="185">
        <v>598487040</v>
      </c>
      <c r="E218" s="185">
        <v>683973120</v>
      </c>
    </row>
    <row r="219" spans="1:5" s="58" customFormat="1" x14ac:dyDescent="0.3">
      <c r="A219" s="58" t="s">
        <v>70</v>
      </c>
      <c r="B219" s="186">
        <v>48.717999935150097</v>
      </c>
      <c r="C219" s="187">
        <v>2163731</v>
      </c>
      <c r="D219" s="187">
        <v>4415061</v>
      </c>
      <c r="E219" s="187">
        <v>4638697</v>
      </c>
    </row>
    <row r="220" spans="1:5" s="58" customFormat="1" x14ac:dyDescent="0.3">
      <c r="A220" s="61" t="s">
        <v>71</v>
      </c>
      <c r="B220" s="188">
        <v>32.641999959945601</v>
      </c>
      <c r="C220" s="189">
        <v>1541760</v>
      </c>
      <c r="D220" s="189">
        <v>3740544</v>
      </c>
      <c r="E220" s="189">
        <v>4274832</v>
      </c>
    </row>
    <row r="221" spans="1:5" s="58" customFormat="1" x14ac:dyDescent="0.3"/>
    <row r="222" spans="1:5" s="58" customFormat="1" x14ac:dyDescent="0.3"/>
    <row r="223" spans="1:5" s="58" customFormat="1" x14ac:dyDescent="0.3"/>
    <row r="224" spans="1:5" s="58" customFormat="1" x14ac:dyDescent="0.3"/>
    <row r="225" spans="1:5" s="58" customFormat="1" x14ac:dyDescent="0.3">
      <c r="A225" s="58" t="s">
        <v>61</v>
      </c>
    </row>
    <row r="226" spans="1:5" s="58" customFormat="1" x14ac:dyDescent="0.3">
      <c r="A226" s="59" t="s">
        <v>0</v>
      </c>
      <c r="B226" s="58" t="s">
        <v>37</v>
      </c>
      <c r="C226" s="58" t="s">
        <v>38</v>
      </c>
      <c r="D226" s="58" t="s">
        <v>39</v>
      </c>
      <c r="E226" s="58" t="s">
        <v>40</v>
      </c>
    </row>
    <row r="227" spans="1:5" s="58" customFormat="1" x14ac:dyDescent="0.3">
      <c r="A227" s="71" t="s">
        <v>68</v>
      </c>
      <c r="B227" s="182">
        <v>125.202000141143</v>
      </c>
      <c r="C227" s="183">
        <v>1787125</v>
      </c>
      <c r="D227" s="183">
        <v>4327633</v>
      </c>
      <c r="E227" s="183">
        <v>6059940</v>
      </c>
    </row>
    <row r="228" spans="1:5" s="58" customFormat="1" x14ac:dyDescent="0.3">
      <c r="A228" s="66" t="s">
        <v>42</v>
      </c>
      <c r="B228" s="184">
        <v>37.4020001888275</v>
      </c>
      <c r="C228" s="185">
        <v>1787040</v>
      </c>
      <c r="D228" s="185">
        <v>4327470</v>
      </c>
      <c r="E228" s="185">
        <v>4966860</v>
      </c>
    </row>
    <row r="229" spans="1:5" s="58" customFormat="1" x14ac:dyDescent="0.3">
      <c r="A229" s="58" t="s">
        <v>43</v>
      </c>
      <c r="B229" s="186">
        <v>361.62900185584999</v>
      </c>
      <c r="C229" s="187">
        <v>246681600</v>
      </c>
      <c r="D229" s="187">
        <v>632125440</v>
      </c>
      <c r="E229" s="187">
        <v>717611520</v>
      </c>
    </row>
    <row r="230" spans="1:5" s="58" customFormat="1" x14ac:dyDescent="0.3">
      <c r="A230" s="58" t="s">
        <v>44</v>
      </c>
      <c r="B230" s="186">
        <v>36.548000097274702</v>
      </c>
      <c r="C230" s="187">
        <v>1016171</v>
      </c>
      <c r="D230" s="187">
        <v>2119941</v>
      </c>
      <c r="E230" s="187">
        <v>2343577</v>
      </c>
    </row>
    <row r="231" spans="1:5" s="58" customFormat="1" x14ac:dyDescent="0.3">
      <c r="A231" s="58" t="s">
        <v>45</v>
      </c>
      <c r="B231" s="186">
        <v>13.6409997940063</v>
      </c>
      <c r="C231" s="187">
        <v>1541760</v>
      </c>
      <c r="D231" s="187">
        <v>3950784</v>
      </c>
      <c r="E231" s="187">
        <v>4485072</v>
      </c>
    </row>
    <row r="232" spans="1:5" s="58" customFormat="1" x14ac:dyDescent="0.3">
      <c r="A232" s="58" t="s">
        <v>41</v>
      </c>
      <c r="B232" s="186">
        <v>39.628999948501502</v>
      </c>
      <c r="C232" s="187">
        <v>1787040</v>
      </c>
      <c r="D232" s="187">
        <v>4327470</v>
      </c>
      <c r="E232" s="187">
        <v>4966860</v>
      </c>
    </row>
    <row r="233" spans="1:5" s="58" customFormat="1" x14ac:dyDescent="0.3">
      <c r="A233" s="58" t="s">
        <v>46</v>
      </c>
      <c r="B233" s="186">
        <v>338.29799890518098</v>
      </c>
      <c r="C233" s="187">
        <v>246681600</v>
      </c>
      <c r="D233" s="187">
        <v>632125440</v>
      </c>
      <c r="E233" s="187">
        <v>717611520</v>
      </c>
    </row>
    <row r="234" spans="1:5" s="58" customFormat="1" x14ac:dyDescent="0.3">
      <c r="A234" s="58" t="s">
        <v>47</v>
      </c>
      <c r="B234" s="186">
        <v>33.088999986648503</v>
      </c>
      <c r="C234" s="187">
        <v>1016171</v>
      </c>
      <c r="D234" s="187">
        <v>2119941</v>
      </c>
      <c r="E234" s="187">
        <v>2343577</v>
      </c>
    </row>
    <row r="235" spans="1:5" s="58" customFormat="1" x14ac:dyDescent="0.3">
      <c r="A235" s="58" t="s">
        <v>48</v>
      </c>
      <c r="B235" s="186">
        <v>13.1930000782012</v>
      </c>
      <c r="C235" s="187">
        <v>1541760</v>
      </c>
      <c r="D235" s="187">
        <v>3950784</v>
      </c>
      <c r="E235" s="187">
        <v>4485072</v>
      </c>
    </row>
    <row r="236" spans="1:5" s="58" customFormat="1" x14ac:dyDescent="0.3">
      <c r="A236" s="58" t="s">
        <v>49</v>
      </c>
      <c r="B236" s="186">
        <v>36.197000026702803</v>
      </c>
      <c r="C236" s="187">
        <v>1787040</v>
      </c>
      <c r="D236" s="187">
        <v>4581510</v>
      </c>
      <c r="E236" s="187">
        <v>5220900</v>
      </c>
    </row>
    <row r="237" spans="1:5" s="58" customFormat="1" x14ac:dyDescent="0.3">
      <c r="A237" s="58" t="s">
        <v>50</v>
      </c>
      <c r="B237" s="186">
        <v>347.709999799728</v>
      </c>
      <c r="C237" s="187">
        <v>246681600</v>
      </c>
      <c r="D237" s="187">
        <v>632125440</v>
      </c>
      <c r="E237" s="187">
        <v>717611520</v>
      </c>
    </row>
    <row r="238" spans="1:5" s="58" customFormat="1" x14ac:dyDescent="0.3">
      <c r="A238" s="58" t="s">
        <v>51</v>
      </c>
      <c r="B238" s="186">
        <v>26.5959999561309</v>
      </c>
      <c r="C238" s="187">
        <v>1007411</v>
      </c>
      <c r="D238" s="187">
        <v>2102421</v>
      </c>
      <c r="E238" s="187">
        <v>2326057</v>
      </c>
    </row>
    <row r="239" spans="1:5" s="58" customFormat="1" x14ac:dyDescent="0.3">
      <c r="A239" s="61" t="s">
        <v>52</v>
      </c>
      <c r="B239" s="188">
        <v>14.3740000724792</v>
      </c>
      <c r="C239" s="189">
        <v>1541760</v>
      </c>
      <c r="D239" s="189">
        <v>3950784</v>
      </c>
      <c r="E239" s="189">
        <v>4485072</v>
      </c>
    </row>
    <row r="240" spans="1:5" s="58" customFormat="1" x14ac:dyDescent="0.3">
      <c r="A240" s="117" t="s">
        <v>69</v>
      </c>
      <c r="B240" s="184">
        <v>354.23500061035099</v>
      </c>
      <c r="C240" s="185">
        <v>246681600</v>
      </c>
      <c r="D240" s="185">
        <v>598487040</v>
      </c>
      <c r="E240" s="185">
        <v>683973120</v>
      </c>
    </row>
    <row r="241" spans="1:5" s="58" customFormat="1" x14ac:dyDescent="0.3">
      <c r="A241" s="58" t="s">
        <v>70</v>
      </c>
      <c r="B241" s="186">
        <v>31.812000036239599</v>
      </c>
      <c r="C241" s="187">
        <v>2268851</v>
      </c>
      <c r="D241" s="187">
        <v>4625301</v>
      </c>
      <c r="E241" s="187">
        <v>4848937</v>
      </c>
    </row>
    <row r="242" spans="1:5" s="58" customFormat="1" x14ac:dyDescent="0.3">
      <c r="A242" s="61" t="s">
        <v>71</v>
      </c>
      <c r="B242" s="188">
        <v>42.023999929428101</v>
      </c>
      <c r="C242" s="189">
        <v>1541760</v>
      </c>
      <c r="D242" s="189">
        <v>3740544</v>
      </c>
      <c r="E242" s="189">
        <v>4274832</v>
      </c>
    </row>
    <row r="243" spans="1:5" s="58" customFormat="1" x14ac:dyDescent="0.3"/>
    <row r="244" spans="1:5" s="58" customFormat="1" x14ac:dyDescent="0.3"/>
    <row r="245" spans="1:5" s="58" customFormat="1" x14ac:dyDescent="0.3"/>
    <row r="246" spans="1:5" s="58" customFormat="1" x14ac:dyDescent="0.3"/>
    <row r="247" spans="1:5" s="58" customFormat="1" x14ac:dyDescent="0.3">
      <c r="A247" s="58" t="s">
        <v>62</v>
      </c>
    </row>
    <row r="248" spans="1:5" s="58" customFormat="1" x14ac:dyDescent="0.3">
      <c r="A248" s="59" t="s">
        <v>0</v>
      </c>
      <c r="B248" s="58" t="s">
        <v>37</v>
      </c>
      <c r="C248" s="58" t="s">
        <v>38</v>
      </c>
      <c r="D248" s="58" t="s">
        <v>39</v>
      </c>
      <c r="E248" s="58" t="s">
        <v>40</v>
      </c>
    </row>
    <row r="249" spans="1:5" s="58" customFormat="1" x14ac:dyDescent="0.3">
      <c r="A249" s="71" t="s">
        <v>68</v>
      </c>
      <c r="B249" s="182">
        <v>122.00200009346</v>
      </c>
      <c r="C249" s="183">
        <v>1787125</v>
      </c>
      <c r="D249" s="183">
        <v>4327633</v>
      </c>
      <c r="E249" s="183">
        <v>6059940</v>
      </c>
    </row>
    <row r="250" spans="1:5" s="58" customFormat="1" x14ac:dyDescent="0.3">
      <c r="A250" s="66" t="s">
        <v>42</v>
      </c>
      <c r="B250" s="184">
        <v>33.434000015258697</v>
      </c>
      <c r="C250" s="185">
        <v>1787040</v>
      </c>
      <c r="D250" s="185">
        <v>4327470</v>
      </c>
      <c r="E250" s="185">
        <v>4966860</v>
      </c>
    </row>
    <row r="251" spans="1:5" s="58" customFormat="1" x14ac:dyDescent="0.3">
      <c r="A251" s="58" t="s">
        <v>43</v>
      </c>
      <c r="B251" s="186">
        <v>326.71700024604797</v>
      </c>
      <c r="C251" s="187">
        <v>246681600</v>
      </c>
      <c r="D251" s="187">
        <v>632125440</v>
      </c>
      <c r="E251" s="187">
        <v>717611520</v>
      </c>
    </row>
    <row r="252" spans="1:5" s="58" customFormat="1" x14ac:dyDescent="0.3">
      <c r="A252" s="58" t="s">
        <v>44</v>
      </c>
      <c r="B252" s="186">
        <v>32.941999912261899</v>
      </c>
      <c r="C252" s="187">
        <v>1024931</v>
      </c>
      <c r="D252" s="187">
        <v>2137461</v>
      </c>
      <c r="E252" s="187">
        <v>2361097</v>
      </c>
    </row>
    <row r="253" spans="1:5" s="58" customFormat="1" x14ac:dyDescent="0.3">
      <c r="A253" s="58" t="s">
        <v>45</v>
      </c>
      <c r="B253" s="186">
        <v>11.9559998512268</v>
      </c>
      <c r="C253" s="187">
        <v>1541760</v>
      </c>
      <c r="D253" s="187">
        <v>3950784</v>
      </c>
      <c r="E253" s="187">
        <v>4485072</v>
      </c>
    </row>
    <row r="254" spans="1:5" s="58" customFormat="1" x14ac:dyDescent="0.3">
      <c r="A254" s="58" t="s">
        <v>41</v>
      </c>
      <c r="B254" s="186">
        <v>36.879999876022303</v>
      </c>
      <c r="C254" s="187">
        <v>1787040</v>
      </c>
      <c r="D254" s="187">
        <v>4327470</v>
      </c>
      <c r="E254" s="187">
        <v>4966860</v>
      </c>
    </row>
    <row r="255" spans="1:5" s="58" customFormat="1" x14ac:dyDescent="0.3">
      <c r="A255" s="58" t="s">
        <v>46</v>
      </c>
      <c r="B255" s="186">
        <v>334.72100210189802</v>
      </c>
      <c r="C255" s="187">
        <v>246681600</v>
      </c>
      <c r="D255" s="187">
        <v>632125440</v>
      </c>
      <c r="E255" s="187">
        <v>717611520</v>
      </c>
    </row>
    <row r="256" spans="1:5" s="58" customFormat="1" x14ac:dyDescent="0.3">
      <c r="A256" s="58" t="s">
        <v>47</v>
      </c>
      <c r="B256" s="186">
        <v>29.180999994277901</v>
      </c>
      <c r="C256" s="187">
        <v>998651</v>
      </c>
      <c r="D256" s="187">
        <v>2084901</v>
      </c>
      <c r="E256" s="187">
        <v>2308537</v>
      </c>
    </row>
    <row r="257" spans="1:5" s="58" customFormat="1" x14ac:dyDescent="0.3">
      <c r="A257" s="58" t="s">
        <v>48</v>
      </c>
      <c r="B257" s="186">
        <v>12.4559998512268</v>
      </c>
      <c r="C257" s="187">
        <v>1541760</v>
      </c>
      <c r="D257" s="187">
        <v>3950784</v>
      </c>
      <c r="E257" s="187">
        <v>4485072</v>
      </c>
    </row>
    <row r="258" spans="1:5" s="58" customFormat="1" x14ac:dyDescent="0.3">
      <c r="A258" s="58" t="s">
        <v>49</v>
      </c>
      <c r="B258" s="186">
        <v>31.0350000858306</v>
      </c>
      <c r="C258" s="187">
        <v>1787040</v>
      </c>
      <c r="D258" s="187">
        <v>4581510</v>
      </c>
      <c r="E258" s="187">
        <v>5220900</v>
      </c>
    </row>
    <row r="259" spans="1:5" s="58" customFormat="1" x14ac:dyDescent="0.3">
      <c r="A259" s="58" t="s">
        <v>50</v>
      </c>
      <c r="B259" s="186">
        <v>334.49200057983398</v>
      </c>
      <c r="C259" s="187">
        <v>246681600</v>
      </c>
      <c r="D259" s="187">
        <v>632125440</v>
      </c>
      <c r="E259" s="187">
        <v>717611520</v>
      </c>
    </row>
    <row r="260" spans="1:5" s="58" customFormat="1" x14ac:dyDescent="0.3">
      <c r="A260" s="58" t="s">
        <v>51</v>
      </c>
      <c r="B260" s="186">
        <v>26.028000116348199</v>
      </c>
      <c r="C260" s="187">
        <v>1007411</v>
      </c>
      <c r="D260" s="187">
        <v>2102421</v>
      </c>
      <c r="E260" s="187">
        <v>2326057</v>
      </c>
    </row>
    <row r="261" spans="1:5" s="58" customFormat="1" x14ac:dyDescent="0.3">
      <c r="A261" s="61" t="s">
        <v>52</v>
      </c>
      <c r="B261" s="188">
        <v>13.105999946594199</v>
      </c>
      <c r="C261" s="189">
        <v>1541760</v>
      </c>
      <c r="D261" s="189">
        <v>3950784</v>
      </c>
      <c r="E261" s="189">
        <v>4485072</v>
      </c>
    </row>
    <row r="262" spans="1:5" s="58" customFormat="1" x14ac:dyDescent="0.3">
      <c r="A262" s="117" t="s">
        <v>69</v>
      </c>
      <c r="B262" s="184">
        <v>392.335002660751</v>
      </c>
      <c r="C262" s="185">
        <v>246681600</v>
      </c>
      <c r="D262" s="185">
        <v>598487040</v>
      </c>
      <c r="E262" s="185">
        <v>683973120</v>
      </c>
    </row>
    <row r="263" spans="1:5" s="58" customFormat="1" x14ac:dyDescent="0.3">
      <c r="A263" s="58" t="s">
        <v>70</v>
      </c>
      <c r="B263" s="186">
        <v>32.958000183105398</v>
      </c>
      <c r="C263" s="187">
        <v>2312651</v>
      </c>
      <c r="D263" s="187">
        <v>4712901</v>
      </c>
      <c r="E263" s="187">
        <v>4936537</v>
      </c>
    </row>
    <row r="264" spans="1:5" s="58" customFormat="1" x14ac:dyDescent="0.3">
      <c r="A264" s="61" t="s">
        <v>71</v>
      </c>
      <c r="B264" s="188">
        <v>35.893000125885003</v>
      </c>
      <c r="C264" s="189">
        <v>1541760</v>
      </c>
      <c r="D264" s="189">
        <v>3740544</v>
      </c>
      <c r="E264" s="189">
        <v>4274832</v>
      </c>
    </row>
    <row r="265" spans="1:5" s="58" customFormat="1" x14ac:dyDescent="0.3"/>
    <row r="266" spans="1:5" s="58" customFormat="1" x14ac:dyDescent="0.3"/>
    <row r="267" spans="1:5" s="58" customFormat="1" x14ac:dyDescent="0.3"/>
    <row r="268" spans="1:5" s="58" customFormat="1" x14ac:dyDescent="0.3"/>
    <row r="269" spans="1:5" s="58" customFormat="1" x14ac:dyDescent="0.3">
      <c r="A269" s="58" t="s">
        <v>63</v>
      </c>
    </row>
    <row r="270" spans="1:5" s="58" customFormat="1" x14ac:dyDescent="0.3">
      <c r="A270" s="59" t="s">
        <v>0</v>
      </c>
      <c r="B270" s="58" t="s">
        <v>37</v>
      </c>
      <c r="C270" s="58" t="s">
        <v>38</v>
      </c>
      <c r="D270" s="58" t="s">
        <v>39</v>
      </c>
      <c r="E270" s="58" t="s">
        <v>40</v>
      </c>
    </row>
    <row r="271" spans="1:5" s="58" customFormat="1" x14ac:dyDescent="0.3">
      <c r="A271" s="71" t="s">
        <v>68</v>
      </c>
      <c r="B271" s="182">
        <v>137.59400010108899</v>
      </c>
      <c r="C271" s="183">
        <v>1787125</v>
      </c>
      <c r="D271" s="183">
        <v>4327633</v>
      </c>
      <c r="E271" s="183">
        <v>6059940</v>
      </c>
    </row>
    <row r="272" spans="1:5" s="58" customFormat="1" x14ac:dyDescent="0.3">
      <c r="A272" s="66" t="s">
        <v>42</v>
      </c>
      <c r="B272" s="184">
        <v>35.615999937057403</v>
      </c>
      <c r="C272" s="185">
        <v>1787040</v>
      </c>
      <c r="D272" s="185">
        <v>4327470</v>
      </c>
      <c r="E272" s="185">
        <v>4966860</v>
      </c>
    </row>
    <row r="273" spans="1:5" s="58" customFormat="1" x14ac:dyDescent="0.3">
      <c r="A273" s="58" t="s">
        <v>43</v>
      </c>
      <c r="B273" s="186">
        <v>317.58299922943098</v>
      </c>
      <c r="C273" s="187">
        <v>246681600</v>
      </c>
      <c r="D273" s="187">
        <v>632125440</v>
      </c>
      <c r="E273" s="187">
        <v>717611520</v>
      </c>
    </row>
    <row r="274" spans="1:5" s="58" customFormat="1" x14ac:dyDescent="0.3">
      <c r="A274" s="58" t="s">
        <v>44</v>
      </c>
      <c r="B274" s="186">
        <v>22.628999948501502</v>
      </c>
      <c r="C274" s="187">
        <v>814691</v>
      </c>
      <c r="D274" s="187">
        <v>1716981</v>
      </c>
      <c r="E274" s="187">
        <v>1940617</v>
      </c>
    </row>
    <row r="275" spans="1:5" s="58" customFormat="1" x14ac:dyDescent="0.3">
      <c r="A275" s="58" t="s">
        <v>45</v>
      </c>
      <c r="B275" s="186">
        <v>18.638999938964801</v>
      </c>
      <c r="C275" s="187">
        <v>1541760</v>
      </c>
      <c r="D275" s="187">
        <v>3950784</v>
      </c>
      <c r="E275" s="187">
        <v>4485072</v>
      </c>
    </row>
    <row r="276" spans="1:5" s="58" customFormat="1" x14ac:dyDescent="0.3">
      <c r="A276" s="58" t="s">
        <v>41</v>
      </c>
      <c r="B276" s="186">
        <v>47.139999866485503</v>
      </c>
      <c r="C276" s="187">
        <v>1787040</v>
      </c>
      <c r="D276" s="187">
        <v>4327470</v>
      </c>
      <c r="E276" s="187">
        <v>4966860</v>
      </c>
    </row>
    <row r="277" spans="1:5" s="58" customFormat="1" x14ac:dyDescent="0.3">
      <c r="A277" s="58" t="s">
        <v>46</v>
      </c>
      <c r="B277" s="186">
        <v>328.11100101470902</v>
      </c>
      <c r="C277" s="187">
        <v>246681600</v>
      </c>
      <c r="D277" s="187">
        <v>632125440</v>
      </c>
      <c r="E277" s="187">
        <v>717611520</v>
      </c>
    </row>
    <row r="278" spans="1:5" s="58" customFormat="1" x14ac:dyDescent="0.3">
      <c r="A278" s="58" t="s">
        <v>47</v>
      </c>
      <c r="B278" s="186">
        <v>22.697999954223601</v>
      </c>
      <c r="C278" s="187">
        <v>788411</v>
      </c>
      <c r="D278" s="187">
        <v>1664421</v>
      </c>
      <c r="E278" s="187">
        <v>1888057</v>
      </c>
    </row>
    <row r="279" spans="1:5" s="58" customFormat="1" x14ac:dyDescent="0.3">
      <c r="A279" s="58" t="s">
        <v>48</v>
      </c>
      <c r="B279" s="186">
        <v>15.96599984169</v>
      </c>
      <c r="C279" s="187">
        <v>1541760</v>
      </c>
      <c r="D279" s="187">
        <v>3950784</v>
      </c>
      <c r="E279" s="187">
        <v>4485072</v>
      </c>
    </row>
    <row r="280" spans="1:5" s="58" customFormat="1" x14ac:dyDescent="0.3">
      <c r="A280" s="58" t="s">
        <v>49</v>
      </c>
      <c r="B280" s="186">
        <v>34.510999917984002</v>
      </c>
      <c r="C280" s="187">
        <v>1787040</v>
      </c>
      <c r="D280" s="187">
        <v>4581510</v>
      </c>
      <c r="E280" s="187">
        <v>5220900</v>
      </c>
    </row>
    <row r="281" spans="1:5" s="58" customFormat="1" x14ac:dyDescent="0.3">
      <c r="A281" s="58" t="s">
        <v>50</v>
      </c>
      <c r="B281" s="186">
        <v>326.87399959564198</v>
      </c>
      <c r="C281" s="187">
        <v>246681600</v>
      </c>
      <c r="D281" s="187">
        <v>632125440</v>
      </c>
      <c r="E281" s="187">
        <v>717611520</v>
      </c>
    </row>
    <row r="282" spans="1:5" s="58" customFormat="1" x14ac:dyDescent="0.3">
      <c r="A282" s="58" t="s">
        <v>51</v>
      </c>
      <c r="B282" s="186">
        <v>22.167999982833798</v>
      </c>
      <c r="C282" s="187">
        <v>814691</v>
      </c>
      <c r="D282" s="187">
        <v>1716981</v>
      </c>
      <c r="E282" s="187">
        <v>1940617</v>
      </c>
    </row>
    <row r="283" spans="1:5" s="58" customFormat="1" x14ac:dyDescent="0.3">
      <c r="A283" s="61" t="s">
        <v>52</v>
      </c>
      <c r="B283" s="188">
        <v>16.666000127792302</v>
      </c>
      <c r="C283" s="189">
        <v>1541760</v>
      </c>
      <c r="D283" s="189">
        <v>3950784</v>
      </c>
      <c r="E283" s="189">
        <v>4485072</v>
      </c>
    </row>
    <row r="284" spans="1:5" s="58" customFormat="1" x14ac:dyDescent="0.3">
      <c r="A284" s="117" t="s">
        <v>69</v>
      </c>
      <c r="B284" s="184">
        <v>470.875000715255</v>
      </c>
      <c r="C284" s="185">
        <v>246681600</v>
      </c>
      <c r="D284" s="185">
        <v>598487040</v>
      </c>
      <c r="E284" s="185">
        <v>683973120</v>
      </c>
    </row>
    <row r="285" spans="1:5" s="58" customFormat="1" x14ac:dyDescent="0.3">
      <c r="A285" s="58" t="s">
        <v>70</v>
      </c>
      <c r="B285" s="186">
        <v>29.116999864578201</v>
      </c>
      <c r="C285" s="187">
        <v>1716971</v>
      </c>
      <c r="D285" s="187">
        <v>3521541</v>
      </c>
      <c r="E285" s="187">
        <v>3745177</v>
      </c>
    </row>
    <row r="286" spans="1:5" s="58" customFormat="1" x14ac:dyDescent="0.3">
      <c r="A286" s="61" t="s">
        <v>71</v>
      </c>
      <c r="B286" s="188">
        <v>38.703000068664501</v>
      </c>
      <c r="C286" s="189">
        <v>1541760</v>
      </c>
      <c r="D286" s="189">
        <v>3740544</v>
      </c>
      <c r="E286" s="189">
        <v>4274832</v>
      </c>
    </row>
    <row r="291" spans="1:5" s="127" customFormat="1" x14ac:dyDescent="0.3">
      <c r="A291" s="127" t="s">
        <v>56</v>
      </c>
    </row>
    <row r="292" spans="1:5" s="127" customFormat="1" x14ac:dyDescent="0.3">
      <c r="A292" s="128" t="s">
        <v>0</v>
      </c>
      <c r="B292" s="127" t="s">
        <v>37</v>
      </c>
      <c r="C292" s="127" t="s">
        <v>38</v>
      </c>
      <c r="D292" s="127" t="s">
        <v>39</v>
      </c>
      <c r="E292" s="127" t="s">
        <v>40</v>
      </c>
    </row>
    <row r="293" spans="1:5" s="127" customFormat="1" x14ac:dyDescent="0.3">
      <c r="A293" s="147" t="s">
        <v>68</v>
      </c>
      <c r="B293" s="190">
        <v>254.34100008010799</v>
      </c>
      <c r="C293" s="191">
        <v>1787125</v>
      </c>
      <c r="D293" s="191">
        <v>4327633</v>
      </c>
      <c r="E293" s="191">
        <v>6059940</v>
      </c>
    </row>
    <row r="294" spans="1:5" s="127" customFormat="1" x14ac:dyDescent="0.3">
      <c r="A294" s="140" t="s">
        <v>42</v>
      </c>
      <c r="B294" s="192">
        <v>42.772000074386597</v>
      </c>
      <c r="C294" s="193">
        <v>1787040</v>
      </c>
      <c r="D294" s="193">
        <v>4327470</v>
      </c>
      <c r="E294" s="193">
        <v>4966860</v>
      </c>
    </row>
    <row r="295" spans="1:5" s="127" customFormat="1" x14ac:dyDescent="0.3">
      <c r="A295" s="127" t="s">
        <v>43</v>
      </c>
      <c r="B295" s="194">
        <v>335.73699975013699</v>
      </c>
      <c r="C295" s="195">
        <v>246681600</v>
      </c>
      <c r="D295" s="195">
        <v>632125440</v>
      </c>
      <c r="E295" s="195">
        <v>717611520</v>
      </c>
    </row>
    <row r="296" spans="1:5" s="127" customFormat="1" x14ac:dyDescent="0.3">
      <c r="A296" s="127" t="s">
        <v>44</v>
      </c>
      <c r="B296" s="194">
        <v>49.959000110626199</v>
      </c>
      <c r="C296" s="195">
        <v>937331</v>
      </c>
      <c r="D296" s="195">
        <v>1962261</v>
      </c>
      <c r="E296" s="195">
        <v>2185897</v>
      </c>
    </row>
    <row r="297" spans="1:5" s="127" customFormat="1" x14ac:dyDescent="0.3">
      <c r="A297" s="127" t="s">
        <v>45</v>
      </c>
      <c r="B297" s="194">
        <v>11.4379999637603</v>
      </c>
      <c r="C297" s="195">
        <v>1541760</v>
      </c>
      <c r="D297" s="195">
        <v>3950784</v>
      </c>
      <c r="E297" s="195">
        <v>4485072</v>
      </c>
    </row>
    <row r="298" spans="1:5" s="127" customFormat="1" x14ac:dyDescent="0.3">
      <c r="A298" s="127" t="s">
        <v>41</v>
      </c>
      <c r="B298" s="194">
        <v>45.621999979019101</v>
      </c>
      <c r="C298" s="195">
        <v>1787040</v>
      </c>
      <c r="D298" s="195">
        <v>4327470</v>
      </c>
      <c r="E298" s="195">
        <v>4966860</v>
      </c>
    </row>
    <row r="299" spans="1:5" s="127" customFormat="1" x14ac:dyDescent="0.3">
      <c r="A299" s="127" t="s">
        <v>46</v>
      </c>
      <c r="B299" s="194">
        <v>329.99800062179497</v>
      </c>
      <c r="C299" s="195">
        <v>246681600</v>
      </c>
      <c r="D299" s="195">
        <v>632125440</v>
      </c>
      <c r="E299" s="195">
        <v>717611520</v>
      </c>
    </row>
    <row r="300" spans="1:5" s="127" customFormat="1" x14ac:dyDescent="0.3">
      <c r="A300" s="127" t="s">
        <v>47</v>
      </c>
      <c r="B300" s="194">
        <v>23.062000036239599</v>
      </c>
      <c r="C300" s="195">
        <v>884771</v>
      </c>
      <c r="D300" s="195">
        <v>1857141</v>
      </c>
      <c r="E300" s="195">
        <v>2080777</v>
      </c>
    </row>
    <row r="301" spans="1:5" s="127" customFormat="1" x14ac:dyDescent="0.3">
      <c r="A301" s="127" t="s">
        <v>48</v>
      </c>
      <c r="B301" s="194">
        <v>11.5160000324249</v>
      </c>
      <c r="C301" s="195">
        <v>1541760</v>
      </c>
      <c r="D301" s="195">
        <v>3950784</v>
      </c>
      <c r="E301" s="195">
        <v>4485072</v>
      </c>
    </row>
    <row r="302" spans="1:5" s="127" customFormat="1" x14ac:dyDescent="0.3">
      <c r="A302" s="127" t="s">
        <v>49</v>
      </c>
      <c r="B302" s="194">
        <v>41.039000034332197</v>
      </c>
      <c r="C302" s="195">
        <v>1787040</v>
      </c>
      <c r="D302" s="195">
        <v>4581510</v>
      </c>
      <c r="E302" s="195">
        <v>5220900</v>
      </c>
    </row>
    <row r="303" spans="1:5" s="127" customFormat="1" x14ac:dyDescent="0.3">
      <c r="A303" s="127" t="s">
        <v>50</v>
      </c>
      <c r="B303" s="194">
        <v>323.12799906730601</v>
      </c>
      <c r="C303" s="195">
        <v>246681600</v>
      </c>
      <c r="D303" s="195">
        <v>632125440</v>
      </c>
      <c r="E303" s="195">
        <v>717611520</v>
      </c>
    </row>
    <row r="304" spans="1:5" s="127" customFormat="1" x14ac:dyDescent="0.3">
      <c r="A304" s="127" t="s">
        <v>51</v>
      </c>
      <c r="B304" s="194">
        <v>36.236000061035099</v>
      </c>
      <c r="C304" s="195">
        <v>867251</v>
      </c>
      <c r="D304" s="195">
        <v>1822101</v>
      </c>
      <c r="E304" s="195">
        <v>2045737</v>
      </c>
    </row>
    <row r="305" spans="1:5" s="127" customFormat="1" x14ac:dyDescent="0.3">
      <c r="A305" s="130" t="s">
        <v>52</v>
      </c>
      <c r="B305" s="196">
        <v>12.6189999580383</v>
      </c>
      <c r="C305" s="197">
        <v>1541760</v>
      </c>
      <c r="D305" s="197">
        <v>3950784</v>
      </c>
      <c r="E305" s="197">
        <v>4485072</v>
      </c>
    </row>
    <row r="306" spans="1:5" s="127" customFormat="1" x14ac:dyDescent="0.3">
      <c r="A306" s="135" t="s">
        <v>69</v>
      </c>
      <c r="B306" s="192">
        <v>412.21499967574999</v>
      </c>
      <c r="C306" s="193">
        <v>246681600</v>
      </c>
      <c r="D306" s="193">
        <v>598487040</v>
      </c>
      <c r="E306" s="193">
        <v>683973120</v>
      </c>
    </row>
    <row r="307" spans="1:5" s="127" customFormat="1" x14ac:dyDescent="0.3">
      <c r="A307" s="127" t="s">
        <v>70</v>
      </c>
      <c r="B307" s="194">
        <v>42.600000143051098</v>
      </c>
      <c r="C307" s="195">
        <v>2330171</v>
      </c>
      <c r="D307" s="195">
        <v>4747941</v>
      </c>
      <c r="E307" s="195">
        <v>4971577</v>
      </c>
    </row>
    <row r="308" spans="1:5" s="127" customFormat="1" x14ac:dyDescent="0.3">
      <c r="A308" s="130" t="s">
        <v>71</v>
      </c>
      <c r="B308" s="196">
        <v>37.113999843597398</v>
      </c>
      <c r="C308" s="197">
        <v>1541760</v>
      </c>
      <c r="D308" s="197">
        <v>3740544</v>
      </c>
      <c r="E308" s="197">
        <v>4274832</v>
      </c>
    </row>
    <row r="309" spans="1:5" s="127" customFormat="1" x14ac:dyDescent="0.3"/>
    <row r="310" spans="1:5" s="127" customFormat="1" x14ac:dyDescent="0.3"/>
    <row r="311" spans="1:5" s="127" customFormat="1" x14ac:dyDescent="0.3"/>
    <row r="312" spans="1:5" s="127" customFormat="1" x14ac:dyDescent="0.3"/>
    <row r="313" spans="1:5" s="127" customFormat="1" x14ac:dyDescent="0.3">
      <c r="A313" s="127" t="s">
        <v>64</v>
      </c>
    </row>
    <row r="314" spans="1:5" s="127" customFormat="1" x14ac:dyDescent="0.3">
      <c r="A314" s="128" t="s">
        <v>0</v>
      </c>
      <c r="B314" s="127" t="s">
        <v>37</v>
      </c>
      <c r="C314" s="127" t="s">
        <v>38</v>
      </c>
      <c r="D314" s="127" t="s">
        <v>39</v>
      </c>
      <c r="E314" s="127" t="s">
        <v>40</v>
      </c>
    </row>
    <row r="315" spans="1:5" s="127" customFormat="1" x14ac:dyDescent="0.3">
      <c r="A315" s="147" t="s">
        <v>68</v>
      </c>
      <c r="B315" s="190">
        <v>293.22399997711102</v>
      </c>
      <c r="C315" s="191">
        <v>1787125</v>
      </c>
      <c r="D315" s="191">
        <v>4327633</v>
      </c>
      <c r="E315" s="191">
        <v>6059940</v>
      </c>
    </row>
    <row r="316" spans="1:5" s="127" customFormat="1" x14ac:dyDescent="0.3">
      <c r="A316" s="140" t="s">
        <v>42</v>
      </c>
      <c r="B316" s="192">
        <v>51.496999979019101</v>
      </c>
      <c r="C316" s="193">
        <v>1787040</v>
      </c>
      <c r="D316" s="193">
        <v>4327470</v>
      </c>
      <c r="E316" s="193">
        <v>4966860</v>
      </c>
    </row>
    <row r="317" spans="1:5" s="127" customFormat="1" x14ac:dyDescent="0.3">
      <c r="A317" s="127" t="s">
        <v>43</v>
      </c>
      <c r="B317" s="194">
        <v>446.478001594543</v>
      </c>
      <c r="C317" s="195">
        <v>246681600</v>
      </c>
      <c r="D317" s="195">
        <v>632125440</v>
      </c>
      <c r="E317" s="195">
        <v>717611520</v>
      </c>
    </row>
    <row r="318" spans="1:5" s="127" customFormat="1" x14ac:dyDescent="0.3">
      <c r="A318" s="127" t="s">
        <v>44</v>
      </c>
      <c r="B318" s="194">
        <v>32.504000186920102</v>
      </c>
      <c r="C318" s="195">
        <v>805931</v>
      </c>
      <c r="D318" s="195">
        <v>1699461</v>
      </c>
      <c r="E318" s="195">
        <v>1923097</v>
      </c>
    </row>
    <row r="319" spans="1:5" s="127" customFormat="1" x14ac:dyDescent="0.3">
      <c r="A319" s="127" t="s">
        <v>45</v>
      </c>
      <c r="B319" s="194">
        <v>15.491999864578201</v>
      </c>
      <c r="C319" s="195">
        <v>1541760</v>
      </c>
      <c r="D319" s="195">
        <v>3950784</v>
      </c>
      <c r="E319" s="195">
        <v>4485072</v>
      </c>
    </row>
    <row r="320" spans="1:5" s="127" customFormat="1" x14ac:dyDescent="0.3">
      <c r="A320" s="127" t="s">
        <v>41</v>
      </c>
      <c r="B320" s="194">
        <v>53.450000047683702</v>
      </c>
      <c r="C320" s="195">
        <v>1787040</v>
      </c>
      <c r="D320" s="195">
        <v>4327470</v>
      </c>
      <c r="E320" s="195">
        <v>4966860</v>
      </c>
    </row>
    <row r="321" spans="1:6" s="127" customFormat="1" x14ac:dyDescent="0.3">
      <c r="A321" s="127" t="s">
        <v>46</v>
      </c>
      <c r="B321" s="194">
        <v>377.15599822998001</v>
      </c>
      <c r="C321" s="195">
        <v>246681600</v>
      </c>
      <c r="D321" s="195">
        <v>632125440</v>
      </c>
      <c r="E321" s="195">
        <v>717611520</v>
      </c>
    </row>
    <row r="322" spans="1:6" s="127" customFormat="1" x14ac:dyDescent="0.3">
      <c r="A322" s="127" t="s">
        <v>47</v>
      </c>
      <c r="B322" s="194">
        <v>28.7850000858306</v>
      </c>
      <c r="C322" s="195">
        <v>762131</v>
      </c>
      <c r="D322" s="195">
        <v>1611861</v>
      </c>
      <c r="E322" s="195">
        <v>1835497</v>
      </c>
    </row>
    <row r="323" spans="1:6" s="127" customFormat="1" x14ac:dyDescent="0.3">
      <c r="A323" s="127" t="s">
        <v>48</v>
      </c>
      <c r="B323" s="194">
        <v>16.457999944686801</v>
      </c>
      <c r="C323" s="195">
        <v>1541760</v>
      </c>
      <c r="D323" s="195">
        <v>3950784</v>
      </c>
      <c r="E323" s="195">
        <v>4485072</v>
      </c>
    </row>
    <row r="324" spans="1:6" s="127" customFormat="1" x14ac:dyDescent="0.3">
      <c r="A324" s="127" t="s">
        <v>49</v>
      </c>
      <c r="B324" s="194">
        <v>44.326999902725198</v>
      </c>
      <c r="C324" s="195">
        <v>1787040</v>
      </c>
      <c r="D324" s="195">
        <v>4581510</v>
      </c>
      <c r="E324" s="195">
        <v>5220900</v>
      </c>
    </row>
    <row r="325" spans="1:6" s="127" customFormat="1" x14ac:dyDescent="0.3">
      <c r="A325" s="127" t="s">
        <v>50</v>
      </c>
      <c r="B325" s="194">
        <v>334.46899819373999</v>
      </c>
      <c r="C325" s="195">
        <v>246681600</v>
      </c>
      <c r="D325" s="195">
        <v>632125440</v>
      </c>
      <c r="E325" s="195">
        <v>717611520</v>
      </c>
    </row>
    <row r="326" spans="1:6" s="127" customFormat="1" x14ac:dyDescent="0.3">
      <c r="A326" s="127" t="s">
        <v>51</v>
      </c>
      <c r="B326" s="194">
        <v>20.259000062942501</v>
      </c>
      <c r="C326" s="195">
        <v>753371</v>
      </c>
      <c r="D326" s="195">
        <v>1594341</v>
      </c>
      <c r="E326" s="195">
        <v>1817977</v>
      </c>
    </row>
    <row r="327" spans="1:6" s="127" customFormat="1" x14ac:dyDescent="0.3">
      <c r="A327" s="130" t="s">
        <v>52</v>
      </c>
      <c r="B327" s="196">
        <v>14.6579999923706</v>
      </c>
      <c r="C327" s="197">
        <v>1541760</v>
      </c>
      <c r="D327" s="197">
        <v>3950784</v>
      </c>
      <c r="E327" s="197">
        <v>4485072</v>
      </c>
    </row>
    <row r="328" spans="1:6" s="127" customFormat="1" x14ac:dyDescent="0.3">
      <c r="A328" s="135" t="s">
        <v>69</v>
      </c>
      <c r="B328" s="192">
        <v>493.28000020980801</v>
      </c>
      <c r="C328" s="193">
        <v>246681600</v>
      </c>
      <c r="D328" s="193">
        <v>598487040</v>
      </c>
      <c r="E328" s="193">
        <v>683973120</v>
      </c>
    </row>
    <row r="329" spans="1:6" s="127" customFormat="1" x14ac:dyDescent="0.3">
      <c r="A329" s="127" t="s">
        <v>70</v>
      </c>
      <c r="B329" s="194">
        <v>27.443999767303399</v>
      </c>
      <c r="C329" s="195">
        <v>1515491</v>
      </c>
      <c r="D329" s="195">
        <v>3118581</v>
      </c>
      <c r="E329" s="195">
        <v>3342217</v>
      </c>
    </row>
    <row r="330" spans="1:6" s="127" customFormat="1" x14ac:dyDescent="0.3">
      <c r="A330" s="130" t="s">
        <v>71</v>
      </c>
      <c r="B330" s="196">
        <v>48.8140001296997</v>
      </c>
      <c r="C330" s="197">
        <v>1541760</v>
      </c>
      <c r="D330" s="197">
        <v>3740544</v>
      </c>
      <c r="E330" s="197">
        <v>4274832</v>
      </c>
    </row>
    <row r="331" spans="1:6" s="127" customFormat="1" x14ac:dyDescent="0.3"/>
    <row r="332" spans="1:6" s="127" customFormat="1" x14ac:dyDescent="0.3"/>
    <row r="333" spans="1:6" s="127" customFormat="1" x14ac:dyDescent="0.3"/>
    <row r="334" spans="1:6" s="127" customFormat="1" x14ac:dyDescent="0.3"/>
    <row r="335" spans="1:6" s="127" customFormat="1" x14ac:dyDescent="0.3">
      <c r="A335" s="127" t="s">
        <v>65</v>
      </c>
    </row>
    <row r="336" spans="1:6" s="127" customFormat="1" x14ac:dyDescent="0.3">
      <c r="A336" s="128" t="s">
        <v>0</v>
      </c>
      <c r="B336" s="127" t="s">
        <v>37</v>
      </c>
      <c r="C336" s="127" t="s">
        <v>38</v>
      </c>
      <c r="D336" s="127" t="s">
        <v>39</v>
      </c>
      <c r="E336" s="127" t="s">
        <v>40</v>
      </c>
      <c r="F336" s="127" t="s">
        <v>72</v>
      </c>
    </row>
    <row r="337" spans="1:7" s="127" customFormat="1" x14ac:dyDescent="0.3">
      <c r="A337" s="147" t="s">
        <v>68</v>
      </c>
      <c r="B337" s="190">
        <v>266.542000055313</v>
      </c>
      <c r="C337" s="191">
        <v>1787125</v>
      </c>
      <c r="D337" s="191">
        <v>4327633</v>
      </c>
      <c r="E337" s="191">
        <v>6059940</v>
      </c>
      <c r="F337" s="191"/>
    </row>
    <row r="338" spans="1:7" s="127" customFormat="1" x14ac:dyDescent="0.3">
      <c r="A338" s="140" t="s">
        <v>42</v>
      </c>
      <c r="B338" s="192">
        <v>47.805000066757202</v>
      </c>
      <c r="C338" s="193">
        <v>1787040</v>
      </c>
      <c r="D338" s="193">
        <v>4327470</v>
      </c>
      <c r="E338" s="193">
        <v>4966860</v>
      </c>
      <c r="F338" s="193"/>
      <c r="G338" s="195"/>
    </row>
    <row r="339" spans="1:7" s="127" customFormat="1" x14ac:dyDescent="0.3">
      <c r="A339" s="127" t="s">
        <v>43</v>
      </c>
      <c r="B339" s="194">
        <v>331.31100010871802</v>
      </c>
      <c r="C339" s="195">
        <v>246681600</v>
      </c>
      <c r="D339" s="195">
        <v>632125440</v>
      </c>
      <c r="E339" s="195">
        <v>717611520</v>
      </c>
      <c r="F339" s="195">
        <v>81</v>
      </c>
      <c r="G339" s="195"/>
    </row>
    <row r="340" spans="1:7" s="127" customFormat="1" x14ac:dyDescent="0.3">
      <c r="A340" s="127" t="s">
        <v>44</v>
      </c>
      <c r="B340" s="194">
        <v>71.6989998817443</v>
      </c>
      <c r="C340" s="195">
        <v>919811</v>
      </c>
      <c r="D340" s="195">
        <v>1927221</v>
      </c>
      <c r="E340" s="195">
        <v>2150857</v>
      </c>
      <c r="F340" s="195"/>
      <c r="G340" s="195"/>
    </row>
    <row r="341" spans="1:7" s="127" customFormat="1" x14ac:dyDescent="0.3">
      <c r="A341" s="127" t="s">
        <v>45</v>
      </c>
      <c r="B341" s="194">
        <v>14.6080000400543</v>
      </c>
      <c r="C341" s="195">
        <v>1541760</v>
      </c>
      <c r="D341" s="195">
        <v>3950784</v>
      </c>
      <c r="E341" s="195">
        <v>4485072</v>
      </c>
      <c r="F341" s="195"/>
      <c r="G341" s="195"/>
    </row>
    <row r="342" spans="1:7" s="127" customFormat="1" x14ac:dyDescent="0.3">
      <c r="A342" s="127" t="s">
        <v>41</v>
      </c>
      <c r="B342" s="194">
        <v>46.351999998092602</v>
      </c>
      <c r="C342" s="195">
        <v>1787040</v>
      </c>
      <c r="D342" s="195">
        <v>4327470</v>
      </c>
      <c r="E342" s="195">
        <v>4966860</v>
      </c>
      <c r="F342" s="195"/>
      <c r="G342" s="195"/>
    </row>
    <row r="343" spans="1:7" s="127" customFormat="1" x14ac:dyDescent="0.3">
      <c r="A343" s="127" t="s">
        <v>46</v>
      </c>
      <c r="B343" s="194">
        <v>339.87300038337702</v>
      </c>
      <c r="C343" s="195">
        <v>246681600</v>
      </c>
      <c r="D343" s="195">
        <v>632125440</v>
      </c>
      <c r="E343" s="195">
        <v>717611520</v>
      </c>
      <c r="F343" s="195">
        <v>74</v>
      </c>
      <c r="G343" s="195"/>
    </row>
    <row r="344" spans="1:7" s="127" customFormat="1" x14ac:dyDescent="0.3">
      <c r="A344" s="127" t="s">
        <v>47</v>
      </c>
      <c r="B344" s="194">
        <v>29.661000013351401</v>
      </c>
      <c r="C344" s="195">
        <v>858491</v>
      </c>
      <c r="D344" s="195">
        <v>1804581</v>
      </c>
      <c r="E344" s="195">
        <v>2028217</v>
      </c>
      <c r="F344" s="195"/>
      <c r="G344" s="195"/>
    </row>
    <row r="345" spans="1:7" s="127" customFormat="1" x14ac:dyDescent="0.3">
      <c r="A345" s="127" t="s">
        <v>48</v>
      </c>
      <c r="B345" s="194">
        <v>10.931999921798701</v>
      </c>
      <c r="C345" s="195">
        <v>1541760</v>
      </c>
      <c r="D345" s="195">
        <v>3950784</v>
      </c>
      <c r="E345" s="195">
        <v>4485072</v>
      </c>
      <c r="F345" s="195"/>
      <c r="G345" s="195"/>
    </row>
    <row r="346" spans="1:7" s="127" customFormat="1" x14ac:dyDescent="0.3">
      <c r="A346" s="127" t="s">
        <v>49</v>
      </c>
      <c r="B346" s="194">
        <v>43.680000066757202</v>
      </c>
      <c r="C346" s="195">
        <v>1787040</v>
      </c>
      <c r="D346" s="195">
        <v>4581510</v>
      </c>
      <c r="E346" s="195">
        <v>5220900</v>
      </c>
      <c r="F346" s="195"/>
      <c r="G346" s="195"/>
    </row>
    <row r="347" spans="1:7" s="127" customFormat="1" x14ac:dyDescent="0.3">
      <c r="A347" s="127" t="s">
        <v>50</v>
      </c>
      <c r="B347" s="194">
        <v>392.77699947357098</v>
      </c>
      <c r="C347" s="195">
        <v>246681600</v>
      </c>
      <c r="D347" s="195">
        <v>632125440</v>
      </c>
      <c r="E347" s="195">
        <v>717611520</v>
      </c>
      <c r="F347" s="195">
        <v>74</v>
      </c>
      <c r="G347" s="195"/>
    </row>
    <row r="348" spans="1:7" s="127" customFormat="1" x14ac:dyDescent="0.3">
      <c r="A348" s="127" t="s">
        <v>51</v>
      </c>
      <c r="B348" s="194">
        <v>43.652999877929602</v>
      </c>
      <c r="C348" s="195">
        <v>858491</v>
      </c>
      <c r="D348" s="195">
        <v>1804581</v>
      </c>
      <c r="E348" s="195">
        <v>2028217</v>
      </c>
      <c r="F348" s="195"/>
      <c r="G348" s="195"/>
    </row>
    <row r="349" spans="1:7" s="127" customFormat="1" x14ac:dyDescent="0.3">
      <c r="A349" s="130" t="s">
        <v>52</v>
      </c>
      <c r="B349" s="196">
        <v>15.355999946594199</v>
      </c>
      <c r="C349" s="197">
        <v>1541760</v>
      </c>
      <c r="D349" s="197">
        <v>3950784</v>
      </c>
      <c r="E349" s="197">
        <v>4485072</v>
      </c>
      <c r="F349" s="197"/>
      <c r="G349" s="195"/>
    </row>
    <row r="350" spans="1:7" s="127" customFormat="1" x14ac:dyDescent="0.3">
      <c r="A350" s="135" t="s">
        <v>69</v>
      </c>
      <c r="B350" s="192">
        <v>503.00899958610501</v>
      </c>
      <c r="C350" s="193">
        <v>246681600</v>
      </c>
      <c r="D350" s="193">
        <v>598487040</v>
      </c>
      <c r="E350" s="193">
        <v>683973120</v>
      </c>
      <c r="F350" s="193">
        <v>249</v>
      </c>
    </row>
    <row r="351" spans="1:7" s="127" customFormat="1" x14ac:dyDescent="0.3">
      <c r="A351" s="127" t="s">
        <v>70</v>
      </c>
      <c r="B351" s="194">
        <v>47.526000022888098</v>
      </c>
      <c r="C351" s="195">
        <v>2391491</v>
      </c>
      <c r="D351" s="195">
        <v>4870581</v>
      </c>
      <c r="E351" s="195">
        <v>5094217</v>
      </c>
      <c r="F351" s="195"/>
    </row>
    <row r="352" spans="1:7" s="127" customFormat="1" x14ac:dyDescent="0.3">
      <c r="A352" s="130" t="s">
        <v>71</v>
      </c>
      <c r="B352" s="196">
        <v>48.218000173568697</v>
      </c>
      <c r="C352" s="197">
        <v>1541760</v>
      </c>
      <c r="D352" s="197">
        <v>3740544</v>
      </c>
      <c r="E352" s="197">
        <v>4274832</v>
      </c>
      <c r="F352" s="197"/>
    </row>
    <row r="353" spans="1:6" s="127" customFormat="1" x14ac:dyDescent="0.3"/>
    <row r="354" spans="1:6" s="127" customFormat="1" x14ac:dyDescent="0.3"/>
    <row r="355" spans="1:6" s="127" customFormat="1" x14ac:dyDescent="0.3"/>
    <row r="356" spans="1:6" s="127" customFormat="1" x14ac:dyDescent="0.3"/>
    <row r="357" spans="1:6" s="127" customFormat="1" x14ac:dyDescent="0.3">
      <c r="A357" s="127" t="s">
        <v>66</v>
      </c>
    </row>
    <row r="358" spans="1:6" s="127" customFormat="1" x14ac:dyDescent="0.3">
      <c r="A358" s="128" t="s">
        <v>0</v>
      </c>
      <c r="B358" s="127" t="s">
        <v>37</v>
      </c>
      <c r="C358" s="127" t="s">
        <v>38</v>
      </c>
      <c r="D358" s="127" t="s">
        <v>39</v>
      </c>
      <c r="E358" s="127" t="s">
        <v>40</v>
      </c>
      <c r="F358" s="127" t="s">
        <v>72</v>
      </c>
    </row>
    <row r="359" spans="1:6" s="127" customFormat="1" x14ac:dyDescent="0.3">
      <c r="A359" s="147" t="s">
        <v>68</v>
      </c>
      <c r="B359" s="190">
        <v>252.615000009536</v>
      </c>
      <c r="C359" s="191">
        <v>1787125</v>
      </c>
      <c r="D359" s="191">
        <v>4327633</v>
      </c>
      <c r="E359" s="191">
        <v>6059940</v>
      </c>
      <c r="F359" s="191"/>
    </row>
    <row r="360" spans="1:6" s="127" customFormat="1" x14ac:dyDescent="0.3">
      <c r="A360" s="140" t="s">
        <v>42</v>
      </c>
      <c r="B360" s="192">
        <v>53.207999944686797</v>
      </c>
      <c r="C360" s="193">
        <v>1787040</v>
      </c>
      <c r="D360" s="193">
        <v>4327470</v>
      </c>
      <c r="E360" s="193">
        <v>4966860</v>
      </c>
      <c r="F360" s="193"/>
    </row>
    <row r="361" spans="1:6" s="127" customFormat="1" x14ac:dyDescent="0.3">
      <c r="A361" s="127" t="s">
        <v>43</v>
      </c>
      <c r="B361" s="194">
        <v>343.115001678466</v>
      </c>
      <c r="C361" s="195">
        <v>246681600</v>
      </c>
      <c r="D361" s="195">
        <v>632125440</v>
      </c>
      <c r="E361" s="195">
        <v>717611520</v>
      </c>
      <c r="F361" s="195">
        <v>49</v>
      </c>
    </row>
    <row r="362" spans="1:6" s="127" customFormat="1" x14ac:dyDescent="0.3">
      <c r="A362" s="127" t="s">
        <v>44</v>
      </c>
      <c r="B362" s="194">
        <v>27.459999799728301</v>
      </c>
      <c r="C362" s="195">
        <v>639491</v>
      </c>
      <c r="D362" s="195">
        <v>1366581</v>
      </c>
      <c r="E362" s="195">
        <v>1590217</v>
      </c>
      <c r="F362" s="195"/>
    </row>
    <row r="363" spans="1:6" s="127" customFormat="1" x14ac:dyDescent="0.3">
      <c r="A363" s="127" t="s">
        <v>45</v>
      </c>
      <c r="B363" s="194">
        <v>13.273999929428101</v>
      </c>
      <c r="C363" s="195">
        <v>1541760</v>
      </c>
      <c r="D363" s="195">
        <v>3950784</v>
      </c>
      <c r="E363" s="195">
        <v>4485072</v>
      </c>
      <c r="F363" s="195"/>
    </row>
    <row r="364" spans="1:6" s="127" customFormat="1" x14ac:dyDescent="0.3">
      <c r="A364" s="127" t="s">
        <v>41</v>
      </c>
      <c r="B364" s="194">
        <v>62.940999984741197</v>
      </c>
      <c r="C364" s="195">
        <v>1787040</v>
      </c>
      <c r="D364" s="195">
        <v>4327470</v>
      </c>
      <c r="E364" s="195">
        <v>4966860</v>
      </c>
      <c r="F364" s="195"/>
    </row>
    <row r="365" spans="1:6" s="127" customFormat="1" x14ac:dyDescent="0.3">
      <c r="A365" s="127" t="s">
        <v>46</v>
      </c>
      <c r="B365" s="194">
        <v>312.64100050926203</v>
      </c>
      <c r="C365" s="195">
        <v>246681600</v>
      </c>
      <c r="D365" s="195">
        <v>632125440</v>
      </c>
      <c r="E365" s="195">
        <v>717611520</v>
      </c>
      <c r="F365" s="195">
        <v>45</v>
      </c>
    </row>
    <row r="366" spans="1:6" s="127" customFormat="1" x14ac:dyDescent="0.3">
      <c r="A366" s="127" t="s">
        <v>47</v>
      </c>
      <c r="B366" s="194">
        <v>30.9340000152587</v>
      </c>
      <c r="C366" s="195">
        <v>604451</v>
      </c>
      <c r="D366" s="195">
        <v>1296501</v>
      </c>
      <c r="E366" s="195">
        <v>1520137</v>
      </c>
      <c r="F366" s="195"/>
    </row>
    <row r="367" spans="1:6" s="127" customFormat="1" x14ac:dyDescent="0.3">
      <c r="A367" s="127" t="s">
        <v>48</v>
      </c>
      <c r="B367" s="194">
        <v>12.3049998283386</v>
      </c>
      <c r="C367" s="195">
        <v>1541760</v>
      </c>
      <c r="D367" s="195">
        <v>3950784</v>
      </c>
      <c r="E367" s="195">
        <v>4485072</v>
      </c>
      <c r="F367" s="195"/>
    </row>
    <row r="368" spans="1:6" s="127" customFormat="1" x14ac:dyDescent="0.3">
      <c r="A368" s="127" t="s">
        <v>49</v>
      </c>
      <c r="B368" s="194">
        <v>50.231000185012803</v>
      </c>
      <c r="C368" s="195">
        <v>1787040</v>
      </c>
      <c r="D368" s="195">
        <v>4581510</v>
      </c>
      <c r="E368" s="195">
        <v>5220900</v>
      </c>
      <c r="F368" s="195"/>
    </row>
    <row r="369" spans="1:13" s="127" customFormat="1" x14ac:dyDescent="0.3">
      <c r="A369" s="127" t="s">
        <v>50</v>
      </c>
      <c r="B369" s="194">
        <v>329.41599917411799</v>
      </c>
      <c r="C369" s="195">
        <v>246681600</v>
      </c>
      <c r="D369" s="195">
        <v>632125440</v>
      </c>
      <c r="E369" s="195">
        <v>717611520</v>
      </c>
      <c r="F369" s="195">
        <v>42</v>
      </c>
    </row>
    <row r="370" spans="1:13" s="127" customFormat="1" x14ac:dyDescent="0.3">
      <c r="A370" s="127" t="s">
        <v>51</v>
      </c>
      <c r="B370" s="194">
        <v>25.952000141143799</v>
      </c>
      <c r="C370" s="195">
        <v>578171</v>
      </c>
      <c r="D370" s="195">
        <v>1243941</v>
      </c>
      <c r="E370" s="195">
        <v>1467577</v>
      </c>
      <c r="F370" s="195"/>
    </row>
    <row r="371" spans="1:13" s="127" customFormat="1" x14ac:dyDescent="0.3">
      <c r="A371" s="130" t="s">
        <v>52</v>
      </c>
      <c r="B371" s="196">
        <v>14.5360000133514</v>
      </c>
      <c r="C371" s="197">
        <v>1541760</v>
      </c>
      <c r="D371" s="197">
        <v>3950784</v>
      </c>
      <c r="E371" s="197">
        <v>4485072</v>
      </c>
      <c r="F371" s="197"/>
    </row>
    <row r="372" spans="1:13" s="127" customFormat="1" x14ac:dyDescent="0.3">
      <c r="A372" s="135" t="s">
        <v>69</v>
      </c>
      <c r="B372" s="192">
        <v>628.70399999618496</v>
      </c>
      <c r="C372" s="193">
        <v>246681600</v>
      </c>
      <c r="D372" s="193">
        <v>598487040</v>
      </c>
      <c r="E372" s="193">
        <v>683973120</v>
      </c>
      <c r="F372" s="193">
        <v>126</v>
      </c>
    </row>
    <row r="373" spans="1:13" s="127" customFormat="1" x14ac:dyDescent="0.3">
      <c r="A373" s="127" t="s">
        <v>70</v>
      </c>
      <c r="B373" s="194">
        <v>38.971999883651698</v>
      </c>
      <c r="C373" s="195">
        <v>1314011</v>
      </c>
      <c r="D373" s="195">
        <v>2715621</v>
      </c>
      <c r="E373" s="195">
        <v>2939257</v>
      </c>
      <c r="F373" s="195"/>
    </row>
    <row r="374" spans="1:13" s="127" customFormat="1" x14ac:dyDescent="0.3">
      <c r="A374" s="130" t="s">
        <v>71</v>
      </c>
      <c r="B374" s="196">
        <v>45.377000093459998</v>
      </c>
      <c r="C374" s="197">
        <v>1541760</v>
      </c>
      <c r="D374" s="197">
        <v>3740544</v>
      </c>
      <c r="E374" s="197">
        <v>4274832</v>
      </c>
      <c r="F374" s="197"/>
    </row>
    <row r="378" spans="1:13" x14ac:dyDescent="0.3">
      <c r="A378" t="s">
        <v>78</v>
      </c>
    </row>
    <row r="379" spans="1:13" s="22" customFormat="1" x14ac:dyDescent="0.3">
      <c r="A379" s="22" t="s">
        <v>34</v>
      </c>
    </row>
    <row r="380" spans="1:13" s="22" customFormat="1" x14ac:dyDescent="0.3">
      <c r="A380" s="23" t="s">
        <v>0</v>
      </c>
      <c r="B380" s="22" t="s">
        <v>37</v>
      </c>
      <c r="C380" s="22" t="s">
        <v>38</v>
      </c>
      <c r="D380" s="22" t="s">
        <v>39</v>
      </c>
      <c r="E380" s="22" t="s">
        <v>40</v>
      </c>
      <c r="F380" s="22" t="s">
        <v>73</v>
      </c>
      <c r="H380" s="24"/>
      <c r="I380" s="24" t="s">
        <v>37</v>
      </c>
      <c r="J380" s="24" t="s">
        <v>38</v>
      </c>
      <c r="K380" s="24" t="s">
        <v>39</v>
      </c>
      <c r="L380" s="24" t="s">
        <v>40</v>
      </c>
      <c r="M380" s="24" t="s">
        <v>73</v>
      </c>
    </row>
    <row r="381" spans="1:13" s="22" customFormat="1" x14ac:dyDescent="0.3">
      <c r="A381" s="40" t="s">
        <v>68</v>
      </c>
      <c r="B381" s="166">
        <v>205.13599991798401</v>
      </c>
      <c r="C381" s="167">
        <v>1787125</v>
      </c>
      <c r="D381" s="167">
        <v>4327633</v>
      </c>
      <c r="E381" s="167">
        <v>6059940</v>
      </c>
      <c r="F381" s="167"/>
      <c r="H381" t="s">
        <v>89</v>
      </c>
      <c r="I381" s="1"/>
      <c r="J381" s="1"/>
      <c r="K381" s="1"/>
      <c r="L381" s="1"/>
      <c r="M381" s="1"/>
    </row>
    <row r="382" spans="1:13" s="22" customFormat="1" x14ac:dyDescent="0.3">
      <c r="A382" s="31" t="s">
        <v>42</v>
      </c>
      <c r="B382" s="168">
        <v>39.009000062942498</v>
      </c>
      <c r="C382" s="169">
        <v>1787040</v>
      </c>
      <c r="D382" s="169">
        <v>4327470</v>
      </c>
      <c r="E382" s="169">
        <v>4966860</v>
      </c>
      <c r="H382" s="217" t="s">
        <v>79</v>
      </c>
      <c r="I382" s="170">
        <v>409.592999696731</v>
      </c>
      <c r="J382" s="171">
        <v>246681600</v>
      </c>
      <c r="K382" s="171">
        <v>602233920</v>
      </c>
      <c r="L382" s="171">
        <v>687720000</v>
      </c>
      <c r="M382" s="22">
        <v>195</v>
      </c>
    </row>
    <row r="383" spans="1:13" s="22" customFormat="1" x14ac:dyDescent="0.3">
      <c r="A383" s="217" t="s">
        <v>43</v>
      </c>
      <c r="B383" s="170">
        <v>340.06500124931301</v>
      </c>
      <c r="C383" s="171">
        <v>246681600</v>
      </c>
      <c r="D383" s="171">
        <v>632125440</v>
      </c>
      <c r="E383" s="171">
        <v>717611520</v>
      </c>
      <c r="H383" s="31" t="s">
        <v>80</v>
      </c>
      <c r="I383" s="170">
        <v>57.903000116348203</v>
      </c>
      <c r="J383" s="171">
        <v>1918451</v>
      </c>
      <c r="K383" s="171">
        <v>3924501</v>
      </c>
      <c r="L383" s="171">
        <v>4148137</v>
      </c>
    </row>
    <row r="384" spans="1:13" s="22" customFormat="1" x14ac:dyDescent="0.3">
      <c r="A384" s="22" t="s">
        <v>44</v>
      </c>
      <c r="B384" s="170">
        <v>45.875</v>
      </c>
      <c r="C384" s="171">
        <v>928571</v>
      </c>
      <c r="D384" s="171">
        <v>1944741</v>
      </c>
      <c r="E384" s="171">
        <v>2168377</v>
      </c>
      <c r="H384" s="31" t="s">
        <v>81</v>
      </c>
      <c r="I384" s="170">
        <v>23.425000190734799</v>
      </c>
      <c r="J384" s="171">
        <v>1541760</v>
      </c>
      <c r="K384" s="171">
        <v>3763962</v>
      </c>
      <c r="L384" s="171">
        <v>4298250</v>
      </c>
    </row>
    <row r="385" spans="1:19" s="22" customFormat="1" x14ac:dyDescent="0.3">
      <c r="A385" s="22" t="s">
        <v>45</v>
      </c>
      <c r="B385" s="170">
        <v>16.052999973297101</v>
      </c>
      <c r="C385" s="171">
        <v>1541760</v>
      </c>
      <c r="D385" s="171">
        <v>3950784</v>
      </c>
      <c r="E385" s="171">
        <v>4485072</v>
      </c>
      <c r="H385" s="217" t="s">
        <v>82</v>
      </c>
      <c r="I385" s="170">
        <v>289.84100174903801</v>
      </c>
      <c r="J385" s="171">
        <v>246681600</v>
      </c>
      <c r="K385" s="171">
        <v>602233920</v>
      </c>
      <c r="L385" s="171">
        <v>687720000</v>
      </c>
      <c r="M385" s="22">
        <v>214</v>
      </c>
      <c r="P385" s="231"/>
      <c r="Q385" s="231"/>
      <c r="R385" s="231"/>
      <c r="S385" s="231"/>
    </row>
    <row r="386" spans="1:19" s="22" customFormat="1" x14ac:dyDescent="0.3">
      <c r="A386" s="22" t="s">
        <v>41</v>
      </c>
      <c r="B386" s="170">
        <v>45.425999879837001</v>
      </c>
      <c r="C386" s="171">
        <v>1787040</v>
      </c>
      <c r="D386" s="171">
        <v>4327470</v>
      </c>
      <c r="E386" s="171">
        <v>4966860</v>
      </c>
      <c r="H386" s="31" t="s">
        <v>83</v>
      </c>
      <c r="I386" s="170">
        <v>41.4120001792907</v>
      </c>
      <c r="J386" s="171">
        <v>2084891</v>
      </c>
      <c r="K386" s="171">
        <v>4257381</v>
      </c>
      <c r="L386" s="171">
        <v>4481017</v>
      </c>
    </row>
    <row r="387" spans="1:19" s="22" customFormat="1" x14ac:dyDescent="0.3">
      <c r="A387" s="217" t="s">
        <v>46</v>
      </c>
      <c r="B387" s="170">
        <v>343.932000160217</v>
      </c>
      <c r="C387" s="171">
        <v>246681600</v>
      </c>
      <c r="D387" s="171">
        <v>632125440</v>
      </c>
      <c r="E387" s="171">
        <v>717611520</v>
      </c>
      <c r="H387" s="31" t="s">
        <v>84</v>
      </c>
      <c r="I387" s="170">
        <v>20.6789999008178</v>
      </c>
      <c r="J387" s="171">
        <v>1541760</v>
      </c>
      <c r="K387" s="171">
        <v>3763962</v>
      </c>
      <c r="L387" s="171">
        <v>4298250</v>
      </c>
      <c r="P387" s="231"/>
      <c r="Q387" s="231"/>
      <c r="R387" s="231"/>
      <c r="S387" s="231"/>
    </row>
    <row r="388" spans="1:19" s="22" customFormat="1" x14ac:dyDescent="0.3">
      <c r="A388" s="22" t="s">
        <v>47</v>
      </c>
      <c r="B388" s="170">
        <v>28.085000038146902</v>
      </c>
      <c r="C388" s="171">
        <v>884771</v>
      </c>
      <c r="D388" s="171">
        <v>1857141</v>
      </c>
      <c r="E388" s="171">
        <v>2080777</v>
      </c>
      <c r="H388" s="217" t="s">
        <v>85</v>
      </c>
    </row>
    <row r="389" spans="1:19" s="22" customFormat="1" x14ac:dyDescent="0.3">
      <c r="A389" s="22" t="s">
        <v>48</v>
      </c>
      <c r="B389" s="170">
        <v>11.791999816894499</v>
      </c>
      <c r="C389" s="171">
        <v>1541760</v>
      </c>
      <c r="D389" s="171">
        <v>3950784</v>
      </c>
      <c r="E389" s="171">
        <v>4485072</v>
      </c>
      <c r="H389" s="31" t="s">
        <v>86</v>
      </c>
    </row>
    <row r="390" spans="1:19" s="22" customFormat="1" x14ac:dyDescent="0.3">
      <c r="A390" s="22" t="s">
        <v>49</v>
      </c>
      <c r="B390" s="170">
        <v>29.0439999103546</v>
      </c>
      <c r="C390" s="171">
        <v>1787040</v>
      </c>
      <c r="D390" s="171">
        <v>4581510</v>
      </c>
      <c r="E390" s="171">
        <v>5220900</v>
      </c>
      <c r="H390" s="25" t="s">
        <v>87</v>
      </c>
      <c r="I390" s="24"/>
      <c r="J390" s="24"/>
      <c r="K390" s="24"/>
      <c r="L390" s="24"/>
      <c r="M390" s="24"/>
    </row>
    <row r="391" spans="1:19" s="22" customFormat="1" x14ac:dyDescent="0.3">
      <c r="A391" s="22" t="s">
        <v>50</v>
      </c>
      <c r="B391" s="170">
        <v>308.96500062942499</v>
      </c>
      <c r="C391" s="171">
        <v>246681600</v>
      </c>
      <c r="D391" s="171">
        <v>632125440</v>
      </c>
      <c r="E391" s="171">
        <v>717611520</v>
      </c>
      <c r="H391" t="s">
        <v>90</v>
      </c>
      <c r="I391" s="222"/>
      <c r="J391" s="222"/>
      <c r="K391" s="222"/>
      <c r="L391" s="222"/>
      <c r="M391" s="222"/>
    </row>
    <row r="392" spans="1:19" s="22" customFormat="1" x14ac:dyDescent="0.3">
      <c r="A392" s="22" t="s">
        <v>51</v>
      </c>
      <c r="B392" s="170">
        <v>51.552999973297098</v>
      </c>
      <c r="C392" s="171">
        <v>867251</v>
      </c>
      <c r="D392" s="171">
        <v>1822101</v>
      </c>
      <c r="E392" s="171">
        <v>2045737</v>
      </c>
      <c r="H392" s="217" t="s">
        <v>79</v>
      </c>
      <c r="I392" s="170">
        <v>370.73800134658802</v>
      </c>
      <c r="J392" s="171">
        <v>246681600</v>
      </c>
      <c r="K392" s="171">
        <v>600828000</v>
      </c>
      <c r="L392" s="171">
        <v>686314080</v>
      </c>
      <c r="M392" s="22">
        <v>198</v>
      </c>
    </row>
    <row r="393" spans="1:19" s="22" customFormat="1" x14ac:dyDescent="0.3">
      <c r="A393" s="25" t="s">
        <v>52</v>
      </c>
      <c r="B393" s="172">
        <v>12.882999897003099</v>
      </c>
      <c r="C393" s="173">
        <v>1541760</v>
      </c>
      <c r="D393" s="173">
        <v>3950784</v>
      </c>
      <c r="E393" s="173">
        <v>4485072</v>
      </c>
      <c r="H393" s="31" t="s">
        <v>80</v>
      </c>
      <c r="I393" s="170">
        <v>42.951999902725198</v>
      </c>
      <c r="J393" s="171">
        <v>1944731</v>
      </c>
      <c r="K393" s="171">
        <v>3977061</v>
      </c>
      <c r="L393" s="171">
        <v>4200697</v>
      </c>
    </row>
    <row r="394" spans="1:19" s="22" customFormat="1" x14ac:dyDescent="0.3">
      <c r="A394" s="91" t="s">
        <v>69</v>
      </c>
      <c r="B394" s="168">
        <v>570.69599914550702</v>
      </c>
      <c r="C394" s="169">
        <v>246681600</v>
      </c>
      <c r="D394" s="169">
        <v>598487040</v>
      </c>
      <c r="E394" s="169">
        <v>683973120</v>
      </c>
      <c r="F394" s="169"/>
      <c r="H394" s="31" t="s">
        <v>81</v>
      </c>
      <c r="I394" s="170">
        <v>25.757999897003099</v>
      </c>
      <c r="J394" s="171">
        <v>1541760</v>
      </c>
      <c r="K394" s="171">
        <v>3755175</v>
      </c>
      <c r="L394" s="171">
        <v>4289463</v>
      </c>
    </row>
    <row r="395" spans="1:19" s="22" customFormat="1" x14ac:dyDescent="0.3">
      <c r="A395" s="31" t="s">
        <v>70</v>
      </c>
      <c r="B395" s="170">
        <v>53.644999980926499</v>
      </c>
      <c r="C395" s="171">
        <v>2154971</v>
      </c>
      <c r="D395" s="171">
        <v>4397541</v>
      </c>
      <c r="E395" s="171">
        <v>4621177</v>
      </c>
      <c r="F395" s="171"/>
      <c r="H395" s="217" t="s">
        <v>82</v>
      </c>
      <c r="I395" s="170">
        <v>305.35099744796702</v>
      </c>
      <c r="J395" s="171">
        <v>246681600</v>
      </c>
      <c r="K395" s="171">
        <v>600828000</v>
      </c>
      <c r="L395" s="171">
        <v>686314080</v>
      </c>
      <c r="M395" s="22">
        <v>223</v>
      </c>
      <c r="P395" s="231"/>
      <c r="Q395" s="231"/>
      <c r="R395" s="231"/>
      <c r="S395" s="231"/>
    </row>
    <row r="396" spans="1:19" s="22" customFormat="1" x14ac:dyDescent="0.3">
      <c r="A396" s="25" t="s">
        <v>71</v>
      </c>
      <c r="B396" s="172">
        <v>32.515000104904097</v>
      </c>
      <c r="C396" s="173">
        <v>1541760</v>
      </c>
      <c r="D396" s="173">
        <v>3740544</v>
      </c>
      <c r="E396" s="173">
        <v>4274832</v>
      </c>
      <c r="F396" s="173"/>
      <c r="H396" s="31" t="s">
        <v>83</v>
      </c>
      <c r="I396" s="170">
        <v>66.427999973297105</v>
      </c>
      <c r="J396" s="171">
        <v>2163731</v>
      </c>
      <c r="K396" s="171">
        <v>4415061</v>
      </c>
      <c r="L396" s="171">
        <v>4638697</v>
      </c>
    </row>
    <row r="397" spans="1:19" x14ac:dyDescent="0.3">
      <c r="A397" t="s">
        <v>88</v>
      </c>
      <c r="B397" s="1"/>
      <c r="C397" s="1"/>
      <c r="D397" s="1"/>
      <c r="E397" s="1"/>
      <c r="F397" s="1"/>
      <c r="H397" s="31" t="s">
        <v>84</v>
      </c>
      <c r="I397" s="170">
        <v>31.992999792098999</v>
      </c>
      <c r="J397" s="171">
        <v>1541760</v>
      </c>
      <c r="K397" s="171">
        <v>3755175</v>
      </c>
      <c r="L397" s="171">
        <v>4289463</v>
      </c>
      <c r="M397" s="22"/>
      <c r="P397" s="232"/>
      <c r="Q397" s="232"/>
      <c r="R397" s="232"/>
      <c r="S397" s="232"/>
    </row>
    <row r="398" spans="1:19" x14ac:dyDescent="0.3">
      <c r="A398" s="217" t="s">
        <v>79</v>
      </c>
      <c r="B398" s="170">
        <v>337.243000507354</v>
      </c>
      <c r="C398" s="171">
        <v>246681600</v>
      </c>
      <c r="D398" s="171">
        <v>615306240</v>
      </c>
      <c r="E398" s="171">
        <v>700792320</v>
      </c>
      <c r="F398" s="22">
        <v>136</v>
      </c>
      <c r="H398" s="217" t="s">
        <v>85</v>
      </c>
      <c r="I398" s="22"/>
      <c r="J398" s="22"/>
      <c r="K398" s="22"/>
      <c r="L398" s="22"/>
      <c r="M398" s="22"/>
    </row>
    <row r="399" spans="1:19" x14ac:dyDescent="0.3">
      <c r="A399" s="31" t="s">
        <v>80</v>
      </c>
      <c r="B399" s="170">
        <v>28.875</v>
      </c>
      <c r="C399" s="171">
        <v>1401611</v>
      </c>
      <c r="D399" s="171">
        <v>2890821</v>
      </c>
      <c r="E399" s="171">
        <v>3114457</v>
      </c>
      <c r="F399" s="22"/>
      <c r="H399" s="31" t="s">
        <v>86</v>
      </c>
      <c r="I399" s="22"/>
      <c r="J399" s="22"/>
      <c r="K399" s="22"/>
      <c r="L399" s="22"/>
      <c r="M399" s="22"/>
    </row>
    <row r="400" spans="1:19" x14ac:dyDescent="0.3">
      <c r="A400" s="31" t="s">
        <v>81</v>
      </c>
      <c r="B400" s="170">
        <v>18.236999988555901</v>
      </c>
      <c r="C400" s="171">
        <v>1541760</v>
      </c>
      <c r="D400" s="171">
        <v>3845664</v>
      </c>
      <c r="E400" s="171">
        <v>4379952</v>
      </c>
      <c r="F400" s="22"/>
      <c r="H400" s="25" t="s">
        <v>87</v>
      </c>
      <c r="I400" s="207"/>
      <c r="J400" s="24"/>
      <c r="K400" s="24"/>
      <c r="L400" s="24"/>
      <c r="M400" s="24"/>
    </row>
    <row r="401" spans="1:19" x14ac:dyDescent="0.3">
      <c r="A401" s="217" t="s">
        <v>82</v>
      </c>
      <c r="B401" s="170">
        <v>293.81499981880103</v>
      </c>
      <c r="C401" s="171">
        <v>246681600</v>
      </c>
      <c r="D401" s="171">
        <v>615306240</v>
      </c>
      <c r="E401" s="171">
        <v>700792320</v>
      </c>
      <c r="F401" s="22">
        <v>144</v>
      </c>
      <c r="H401" t="s">
        <v>91</v>
      </c>
      <c r="I401" s="222"/>
      <c r="J401" s="222"/>
      <c r="K401" s="222"/>
      <c r="L401" s="222"/>
      <c r="M401" s="222"/>
    </row>
    <row r="402" spans="1:19" x14ac:dyDescent="0.3">
      <c r="A402" s="31" t="s">
        <v>83</v>
      </c>
      <c r="B402" s="170">
        <v>24.194000005722</v>
      </c>
      <c r="C402" s="171">
        <v>1471691</v>
      </c>
      <c r="D402" s="171">
        <v>3030981</v>
      </c>
      <c r="E402" s="171">
        <v>3254617</v>
      </c>
      <c r="F402" s="22"/>
      <c r="H402" s="217" t="s">
        <v>79</v>
      </c>
      <c r="I402" s="170">
        <v>302.21400022506702</v>
      </c>
      <c r="J402" s="171">
        <v>246681600</v>
      </c>
      <c r="K402" s="171">
        <v>599648320</v>
      </c>
      <c r="L402" s="171">
        <v>685134400</v>
      </c>
      <c r="M402" s="22">
        <v>214</v>
      </c>
    </row>
    <row r="403" spans="1:19" x14ac:dyDescent="0.3">
      <c r="A403" s="31" t="s">
        <v>84</v>
      </c>
      <c r="B403" s="170">
        <v>15.019999980926499</v>
      </c>
      <c r="C403" s="171">
        <v>1541760</v>
      </c>
      <c r="D403" s="171">
        <v>3845664</v>
      </c>
      <c r="E403" s="171">
        <v>4379952</v>
      </c>
      <c r="F403" s="22"/>
      <c r="H403" s="31" t="s">
        <v>80</v>
      </c>
      <c r="I403" s="170">
        <v>42.383000135421703</v>
      </c>
      <c r="J403" s="171">
        <v>2084891</v>
      </c>
      <c r="K403" s="171">
        <v>4257381</v>
      </c>
      <c r="L403" s="171">
        <v>4481017</v>
      </c>
      <c r="M403" s="22"/>
    </row>
    <row r="404" spans="1:19" x14ac:dyDescent="0.3">
      <c r="A404" s="217" t="s">
        <v>85</v>
      </c>
      <c r="B404" s="22"/>
      <c r="C404" s="22"/>
      <c r="D404" s="22"/>
      <c r="E404" s="22"/>
      <c r="F404" s="22"/>
      <c r="H404" s="31" t="s">
        <v>81</v>
      </c>
      <c r="I404" s="170">
        <v>29.736000061035099</v>
      </c>
      <c r="J404" s="171">
        <v>1541760</v>
      </c>
      <c r="K404" s="171">
        <v>3747802</v>
      </c>
      <c r="L404" s="171">
        <v>4282090</v>
      </c>
      <c r="M404" s="22"/>
    </row>
    <row r="405" spans="1:19" x14ac:dyDescent="0.3">
      <c r="A405" s="31" t="s">
        <v>86</v>
      </c>
      <c r="B405" s="22"/>
      <c r="C405" s="22"/>
      <c r="D405" s="22"/>
      <c r="E405" s="22"/>
      <c r="F405" s="22"/>
      <c r="H405" s="217" t="s">
        <v>82</v>
      </c>
      <c r="I405" s="170">
        <v>344.22599792480401</v>
      </c>
      <c r="J405" s="171">
        <v>246681600</v>
      </c>
      <c r="K405" s="171">
        <v>599648320</v>
      </c>
      <c r="L405" s="171">
        <v>685134400</v>
      </c>
      <c r="M405" s="22">
        <v>230</v>
      </c>
      <c r="P405" s="232"/>
      <c r="Q405" s="232"/>
      <c r="R405" s="232"/>
      <c r="S405" s="232"/>
    </row>
    <row r="406" spans="1:19" x14ac:dyDescent="0.3">
      <c r="A406" s="25" t="s">
        <v>87</v>
      </c>
      <c r="B406" s="24"/>
      <c r="C406" s="24"/>
      <c r="D406" s="24"/>
      <c r="E406" s="24"/>
      <c r="F406" s="24"/>
      <c r="H406" s="31" t="s">
        <v>83</v>
      </c>
      <c r="I406" s="170">
        <v>45.654000043868997</v>
      </c>
      <c r="J406" s="171">
        <v>2225051</v>
      </c>
      <c r="K406" s="171">
        <v>4537701</v>
      </c>
      <c r="L406" s="171">
        <v>4761337</v>
      </c>
      <c r="M406" s="22"/>
    </row>
    <row r="407" spans="1:19" x14ac:dyDescent="0.3">
      <c r="H407" s="31" t="s">
        <v>84</v>
      </c>
      <c r="I407" s="170">
        <v>27.289000034332201</v>
      </c>
      <c r="J407" s="171">
        <v>1541760</v>
      </c>
      <c r="K407" s="171">
        <v>3747802</v>
      </c>
      <c r="L407" s="171">
        <v>4282090</v>
      </c>
      <c r="M407" s="22"/>
      <c r="P407" s="232"/>
      <c r="Q407" s="232"/>
      <c r="R407" s="232"/>
      <c r="S407" s="232"/>
    </row>
    <row r="408" spans="1:19" x14ac:dyDescent="0.3">
      <c r="H408" s="217" t="s">
        <v>85</v>
      </c>
      <c r="I408" s="22"/>
      <c r="J408" s="22"/>
      <c r="K408" s="22"/>
      <c r="L408" s="22"/>
      <c r="M408" s="22"/>
    </row>
    <row r="409" spans="1:19" x14ac:dyDescent="0.3">
      <c r="H409" s="31" t="s">
        <v>86</v>
      </c>
      <c r="I409" s="22"/>
      <c r="J409" s="22"/>
      <c r="K409" s="22"/>
      <c r="L409" s="22"/>
      <c r="M409" s="22"/>
    </row>
    <row r="410" spans="1:19" x14ac:dyDescent="0.3">
      <c r="H410" s="25" t="s">
        <v>87</v>
      </c>
      <c r="I410" s="207"/>
      <c r="J410" s="24"/>
      <c r="K410" s="24"/>
      <c r="L410" s="24"/>
      <c r="M410" s="24"/>
    </row>
    <row r="413" spans="1:19" s="127" customFormat="1" x14ac:dyDescent="0.3">
      <c r="A413" s="127" t="s">
        <v>66</v>
      </c>
    </row>
    <row r="414" spans="1:19" s="127" customFormat="1" x14ac:dyDescent="0.3">
      <c r="A414" s="128" t="s">
        <v>0</v>
      </c>
      <c r="B414" s="127" t="s">
        <v>37</v>
      </c>
      <c r="C414" s="127" t="s">
        <v>38</v>
      </c>
      <c r="D414" s="127" t="s">
        <v>39</v>
      </c>
      <c r="E414" s="127" t="s">
        <v>40</v>
      </c>
      <c r="F414" s="127" t="s">
        <v>72</v>
      </c>
      <c r="I414" s="129" t="s">
        <v>37</v>
      </c>
      <c r="J414" s="129" t="s">
        <v>38</v>
      </c>
      <c r="K414" s="129" t="s">
        <v>39</v>
      </c>
      <c r="L414" s="129" t="s">
        <v>40</v>
      </c>
      <c r="M414" s="129" t="s">
        <v>73</v>
      </c>
    </row>
    <row r="415" spans="1:19" s="127" customFormat="1" x14ac:dyDescent="0.3">
      <c r="A415" s="147" t="s">
        <v>68</v>
      </c>
      <c r="B415" s="190">
        <v>252.615000009536</v>
      </c>
      <c r="C415" s="191">
        <v>1787125</v>
      </c>
      <c r="D415" s="191">
        <v>4327633</v>
      </c>
      <c r="E415" s="191">
        <v>6059940</v>
      </c>
      <c r="F415" s="191"/>
      <c r="H415" t="s">
        <v>89</v>
      </c>
      <c r="I415" s="222"/>
      <c r="J415" s="222"/>
      <c r="K415" s="222"/>
      <c r="L415" s="222"/>
      <c r="M415" s="222"/>
    </row>
    <row r="416" spans="1:19" s="127" customFormat="1" x14ac:dyDescent="0.3">
      <c r="A416" s="140" t="s">
        <v>42</v>
      </c>
      <c r="B416" s="192">
        <v>53.207999944686797</v>
      </c>
      <c r="C416" s="193">
        <v>1787040</v>
      </c>
      <c r="D416" s="193">
        <v>4327470</v>
      </c>
      <c r="E416" s="193">
        <v>4966860</v>
      </c>
      <c r="F416" s="193"/>
      <c r="H416" s="219" t="s">
        <v>79</v>
      </c>
      <c r="I416" s="194">
        <v>483.90199995040803</v>
      </c>
      <c r="J416" s="195">
        <v>246681600</v>
      </c>
      <c r="K416" s="195">
        <v>602233920</v>
      </c>
      <c r="L416" s="195">
        <v>687720000</v>
      </c>
      <c r="M416" s="195">
        <v>133</v>
      </c>
    </row>
    <row r="417" spans="1:13" s="127" customFormat="1" x14ac:dyDescent="0.3">
      <c r="A417" s="218" t="s">
        <v>43</v>
      </c>
      <c r="B417" s="194">
        <v>343.115001678466</v>
      </c>
      <c r="C417" s="195">
        <v>246681600</v>
      </c>
      <c r="D417" s="195">
        <v>632125440</v>
      </c>
      <c r="E417" s="195">
        <v>717611520</v>
      </c>
      <c r="F417" s="195">
        <v>49</v>
      </c>
      <c r="H417" s="140" t="s">
        <v>80</v>
      </c>
      <c r="I417" s="194">
        <v>29.562999963760301</v>
      </c>
      <c r="J417" s="195">
        <v>1375331</v>
      </c>
      <c r="K417" s="195">
        <v>2838261</v>
      </c>
      <c r="L417" s="195">
        <v>3061897</v>
      </c>
      <c r="M417" s="195"/>
    </row>
    <row r="418" spans="1:13" s="127" customFormat="1" x14ac:dyDescent="0.3">
      <c r="A418" s="127" t="s">
        <v>44</v>
      </c>
      <c r="B418" s="194">
        <v>27.459999799728301</v>
      </c>
      <c r="C418" s="195">
        <v>639491</v>
      </c>
      <c r="D418" s="195">
        <v>1366581</v>
      </c>
      <c r="E418" s="195">
        <v>1590217</v>
      </c>
      <c r="F418" s="195"/>
      <c r="H418" s="140" t="s">
        <v>81</v>
      </c>
      <c r="I418" s="194">
        <v>45.103000164031897</v>
      </c>
      <c r="J418" s="195">
        <v>1541760</v>
      </c>
      <c r="K418" s="195">
        <v>3763962</v>
      </c>
      <c r="L418" s="195">
        <v>4298250</v>
      </c>
      <c r="M418" s="195"/>
    </row>
    <row r="419" spans="1:13" s="127" customFormat="1" x14ac:dyDescent="0.3">
      <c r="A419" s="127" t="s">
        <v>45</v>
      </c>
      <c r="B419" s="194">
        <v>13.273999929428101</v>
      </c>
      <c r="C419" s="195">
        <v>1541760</v>
      </c>
      <c r="D419" s="195">
        <v>3950784</v>
      </c>
      <c r="E419" s="195">
        <v>4485072</v>
      </c>
      <c r="F419" s="195"/>
      <c r="H419" s="219" t="s">
        <v>82</v>
      </c>
      <c r="I419" s="194">
        <v>426.72600197792002</v>
      </c>
      <c r="J419" s="195">
        <v>246681600</v>
      </c>
      <c r="K419" s="195">
        <v>602233920</v>
      </c>
      <c r="L419" s="195">
        <v>687720000</v>
      </c>
      <c r="M419" s="195">
        <v>159</v>
      </c>
    </row>
    <row r="420" spans="1:13" s="127" customFormat="1" x14ac:dyDescent="0.3">
      <c r="A420" s="127" t="s">
        <v>41</v>
      </c>
      <c r="B420" s="194">
        <v>62.940999984741197</v>
      </c>
      <c r="C420" s="195">
        <v>1787040</v>
      </c>
      <c r="D420" s="195">
        <v>4327470</v>
      </c>
      <c r="E420" s="195">
        <v>4966860</v>
      </c>
      <c r="F420" s="195"/>
      <c r="H420" s="140" t="s">
        <v>83</v>
      </c>
      <c r="I420" s="194">
        <v>33.569000005722003</v>
      </c>
      <c r="J420" s="195">
        <v>1603091</v>
      </c>
      <c r="K420" s="195">
        <v>3293781</v>
      </c>
      <c r="L420" s="195">
        <v>3517417</v>
      </c>
      <c r="M420" s="195"/>
    </row>
    <row r="421" spans="1:13" s="127" customFormat="1" x14ac:dyDescent="0.3">
      <c r="A421" s="218" t="s">
        <v>46</v>
      </c>
      <c r="B421" s="194">
        <v>312.64100050926203</v>
      </c>
      <c r="C421" s="195">
        <v>246681600</v>
      </c>
      <c r="D421" s="195">
        <v>632125440</v>
      </c>
      <c r="E421" s="195">
        <v>717611520</v>
      </c>
      <c r="F421" s="195">
        <v>45</v>
      </c>
      <c r="G421" s="233"/>
      <c r="H421" s="140" t="s">
        <v>84</v>
      </c>
      <c r="I421" s="194">
        <v>43.406000137329102</v>
      </c>
      <c r="J421" s="195">
        <v>1541760</v>
      </c>
      <c r="K421" s="195">
        <v>3763962</v>
      </c>
      <c r="L421" s="195">
        <v>4298250</v>
      </c>
      <c r="M421" s="195"/>
    </row>
    <row r="422" spans="1:13" s="127" customFormat="1" x14ac:dyDescent="0.3">
      <c r="A422" s="127" t="s">
        <v>47</v>
      </c>
      <c r="B422" s="194">
        <v>30.9340000152587</v>
      </c>
      <c r="C422" s="195">
        <v>604451</v>
      </c>
      <c r="D422" s="195">
        <v>1296501</v>
      </c>
      <c r="E422" s="195">
        <v>1520137</v>
      </c>
      <c r="F422" s="195"/>
      <c r="H422" s="219" t="s">
        <v>85</v>
      </c>
    </row>
    <row r="423" spans="1:13" s="127" customFormat="1" x14ac:dyDescent="0.3">
      <c r="A423" s="127" t="s">
        <v>48</v>
      </c>
      <c r="B423" s="194">
        <v>12.3049998283386</v>
      </c>
      <c r="C423" s="195">
        <v>1541760</v>
      </c>
      <c r="D423" s="195">
        <v>3950784</v>
      </c>
      <c r="E423" s="195">
        <v>4485072</v>
      </c>
      <c r="F423" s="195"/>
      <c r="G423" s="233"/>
      <c r="H423" s="140" t="s">
        <v>86</v>
      </c>
    </row>
    <row r="424" spans="1:13" s="127" customFormat="1" x14ac:dyDescent="0.3">
      <c r="A424" s="127" t="s">
        <v>49</v>
      </c>
      <c r="B424" s="194">
        <v>50.231000185012803</v>
      </c>
      <c r="C424" s="195">
        <v>1787040</v>
      </c>
      <c r="D424" s="195">
        <v>4581510</v>
      </c>
      <c r="E424" s="195">
        <v>5220900</v>
      </c>
      <c r="F424" s="195"/>
      <c r="H424" s="130" t="s">
        <v>87</v>
      </c>
      <c r="I424" s="129"/>
      <c r="J424" s="129"/>
      <c r="K424" s="129"/>
      <c r="L424" s="129"/>
      <c r="M424" s="129"/>
    </row>
    <row r="425" spans="1:13" s="127" customFormat="1" x14ac:dyDescent="0.3">
      <c r="A425" s="127" t="s">
        <v>50</v>
      </c>
      <c r="B425" s="194">
        <v>329.41599917411799</v>
      </c>
      <c r="C425" s="195">
        <v>246681600</v>
      </c>
      <c r="D425" s="195">
        <v>632125440</v>
      </c>
      <c r="E425" s="195">
        <v>717611520</v>
      </c>
      <c r="F425" s="195">
        <v>42</v>
      </c>
      <c r="H425" t="s">
        <v>90</v>
      </c>
      <c r="I425" s="1"/>
      <c r="J425" s="1"/>
      <c r="K425" s="1"/>
      <c r="L425" s="1"/>
      <c r="M425" s="1"/>
    </row>
    <row r="426" spans="1:13" s="127" customFormat="1" x14ac:dyDescent="0.3">
      <c r="A426" s="127" t="s">
        <v>51</v>
      </c>
      <c r="B426" s="194">
        <v>25.952000141143799</v>
      </c>
      <c r="C426" s="195">
        <v>578171</v>
      </c>
      <c r="D426" s="195">
        <v>1243941</v>
      </c>
      <c r="E426" s="195">
        <v>1467577</v>
      </c>
      <c r="F426" s="195"/>
      <c r="H426" s="219" t="s">
        <v>79</v>
      </c>
      <c r="I426" s="194">
        <v>438.94600009918202</v>
      </c>
      <c r="J426" s="195">
        <v>246681600</v>
      </c>
      <c r="K426" s="195">
        <v>600828000</v>
      </c>
      <c r="L426" s="195">
        <v>686314080</v>
      </c>
      <c r="M426" s="195">
        <v>131</v>
      </c>
    </row>
    <row r="427" spans="1:13" s="127" customFormat="1" x14ac:dyDescent="0.3">
      <c r="A427" s="130" t="s">
        <v>52</v>
      </c>
      <c r="B427" s="196">
        <v>14.5360000133514</v>
      </c>
      <c r="C427" s="197">
        <v>1541760</v>
      </c>
      <c r="D427" s="197">
        <v>3950784</v>
      </c>
      <c r="E427" s="197">
        <v>4485072</v>
      </c>
      <c r="F427" s="197"/>
      <c r="H427" s="140" t="s">
        <v>80</v>
      </c>
      <c r="I427" s="194">
        <v>33.599999904632497</v>
      </c>
      <c r="J427" s="195">
        <v>1357811</v>
      </c>
      <c r="K427" s="195">
        <v>2803221</v>
      </c>
      <c r="L427" s="195">
        <v>3026857</v>
      </c>
      <c r="M427" s="195"/>
    </row>
    <row r="428" spans="1:13" s="127" customFormat="1" x14ac:dyDescent="0.3">
      <c r="A428" s="135" t="s">
        <v>69</v>
      </c>
      <c r="B428" s="192">
        <v>628.70399999618496</v>
      </c>
      <c r="C428" s="193">
        <v>246681600</v>
      </c>
      <c r="D428" s="193">
        <v>598487040</v>
      </c>
      <c r="E428" s="193">
        <v>683973120</v>
      </c>
      <c r="F428" s="193">
        <v>126</v>
      </c>
      <c r="H428" s="140" t="s">
        <v>81</v>
      </c>
      <c r="I428" s="194">
        <v>41.388999938964801</v>
      </c>
      <c r="J428" s="195">
        <v>1541760</v>
      </c>
      <c r="K428" s="195">
        <v>3755175</v>
      </c>
      <c r="L428" s="195">
        <v>4289463</v>
      </c>
      <c r="M428" s="195"/>
    </row>
    <row r="429" spans="1:13" s="127" customFormat="1" x14ac:dyDescent="0.3">
      <c r="A429" s="127" t="s">
        <v>70</v>
      </c>
      <c r="B429" s="194">
        <v>38.971999883651698</v>
      </c>
      <c r="C429" s="195">
        <v>1314011</v>
      </c>
      <c r="D429" s="195">
        <v>2715621</v>
      </c>
      <c r="E429" s="195">
        <v>2939257</v>
      </c>
      <c r="F429" s="195"/>
      <c r="H429" s="219" t="s">
        <v>82</v>
      </c>
      <c r="I429" s="194">
        <v>385.22499799728303</v>
      </c>
      <c r="J429" s="195">
        <v>246681600</v>
      </c>
      <c r="K429" s="195">
        <v>600828000</v>
      </c>
      <c r="L429" s="195">
        <v>686314080</v>
      </c>
      <c r="M429" s="195">
        <v>177</v>
      </c>
    </row>
    <row r="430" spans="1:13" s="127" customFormat="1" x14ac:dyDescent="0.3">
      <c r="A430" s="130" t="s">
        <v>71</v>
      </c>
      <c r="B430" s="196">
        <v>45.377000093459998</v>
      </c>
      <c r="C430" s="197">
        <v>1541760</v>
      </c>
      <c r="D430" s="197">
        <v>3740544</v>
      </c>
      <c r="E430" s="197">
        <v>4274832</v>
      </c>
      <c r="F430" s="197"/>
      <c r="G430" s="233"/>
      <c r="H430" s="140" t="s">
        <v>83</v>
      </c>
      <c r="I430" s="194">
        <v>37.232000112533498</v>
      </c>
      <c r="J430" s="195">
        <v>1760771</v>
      </c>
      <c r="K430" s="195">
        <v>3609141</v>
      </c>
      <c r="L430" s="195">
        <v>3832777</v>
      </c>
      <c r="M430" s="195"/>
    </row>
    <row r="431" spans="1:13" x14ac:dyDescent="0.3">
      <c r="A431" t="s">
        <v>88</v>
      </c>
      <c r="B431" s="222"/>
      <c r="C431" s="222"/>
      <c r="D431" s="222"/>
      <c r="E431" s="222"/>
      <c r="F431" s="222"/>
      <c r="H431" s="140" t="s">
        <v>84</v>
      </c>
      <c r="I431" s="194">
        <v>42.516000032424898</v>
      </c>
      <c r="J431" s="195">
        <v>1541760</v>
      </c>
      <c r="K431" s="195">
        <v>3755175</v>
      </c>
      <c r="L431" s="195">
        <v>4289463</v>
      </c>
      <c r="M431" s="195"/>
    </row>
    <row r="432" spans="1:13" x14ac:dyDescent="0.3">
      <c r="A432" s="219" t="s">
        <v>79</v>
      </c>
      <c r="B432" s="194">
        <v>336.97399973869301</v>
      </c>
      <c r="C432" s="195">
        <v>246681600</v>
      </c>
      <c r="D432" s="195">
        <v>615306240</v>
      </c>
      <c r="E432" s="195">
        <v>700792320</v>
      </c>
      <c r="F432" s="195">
        <v>75</v>
      </c>
      <c r="H432" s="219" t="s">
        <v>85</v>
      </c>
      <c r="I432" s="127"/>
      <c r="J432" s="127"/>
      <c r="K432" s="127"/>
      <c r="L432" s="127"/>
      <c r="M432" s="127"/>
    </row>
    <row r="433" spans="1:23" x14ac:dyDescent="0.3">
      <c r="A433" s="140" t="s">
        <v>80</v>
      </c>
      <c r="B433" s="194">
        <v>25.603999853134098</v>
      </c>
      <c r="C433" s="195">
        <v>867251</v>
      </c>
      <c r="D433" s="195">
        <v>1822101</v>
      </c>
      <c r="E433" s="195">
        <v>2045737</v>
      </c>
      <c r="F433" s="195"/>
      <c r="H433" s="140" t="s">
        <v>86</v>
      </c>
      <c r="I433" s="127"/>
      <c r="J433" s="127"/>
      <c r="K433" s="127"/>
      <c r="L433" s="127"/>
      <c r="M433" s="127"/>
    </row>
    <row r="434" spans="1:23" x14ac:dyDescent="0.3">
      <c r="A434" s="140" t="s">
        <v>81</v>
      </c>
      <c r="B434" s="194">
        <v>19.805000066757199</v>
      </c>
      <c r="C434" s="195">
        <v>1541760</v>
      </c>
      <c r="D434" s="195">
        <v>3845664</v>
      </c>
      <c r="E434" s="195">
        <v>4379952</v>
      </c>
      <c r="F434" s="195"/>
      <c r="H434" s="140" t="s">
        <v>87</v>
      </c>
      <c r="I434" s="214"/>
      <c r="J434" s="129"/>
      <c r="K434" s="129"/>
      <c r="L434" s="129"/>
      <c r="M434" s="129"/>
    </row>
    <row r="435" spans="1:23" x14ac:dyDescent="0.3">
      <c r="A435" s="219" t="s">
        <v>82</v>
      </c>
      <c r="B435" s="194">
        <v>325.32000136375399</v>
      </c>
      <c r="C435" s="195">
        <v>246681600</v>
      </c>
      <c r="D435" s="195">
        <v>615306240</v>
      </c>
      <c r="E435" s="195">
        <v>700792320</v>
      </c>
      <c r="F435" s="195">
        <v>78</v>
      </c>
      <c r="H435" t="s">
        <v>91</v>
      </c>
      <c r="I435" s="222"/>
      <c r="J435" s="222"/>
      <c r="K435" s="222"/>
      <c r="L435" s="222"/>
      <c r="M435" s="222"/>
    </row>
    <row r="436" spans="1:23" x14ac:dyDescent="0.3">
      <c r="A436" s="140" t="s">
        <v>83</v>
      </c>
      <c r="B436" s="194">
        <v>25.381999969482401</v>
      </c>
      <c r="C436" s="195">
        <v>893531</v>
      </c>
      <c r="D436" s="195">
        <v>1874661</v>
      </c>
      <c r="E436" s="195">
        <v>2098297</v>
      </c>
      <c r="F436" s="195"/>
      <c r="H436" s="219" t="s">
        <v>79</v>
      </c>
      <c r="I436" s="194">
        <v>386.53600168228098</v>
      </c>
      <c r="J436" s="195">
        <v>246681600</v>
      </c>
      <c r="K436" s="195">
        <v>599648320</v>
      </c>
      <c r="L436" s="195">
        <v>685134400</v>
      </c>
      <c r="M436" s="195">
        <v>127</v>
      </c>
    </row>
    <row r="437" spans="1:23" x14ac:dyDescent="0.3">
      <c r="A437" s="140" t="s">
        <v>84</v>
      </c>
      <c r="B437" s="194">
        <v>18.411000013351401</v>
      </c>
      <c r="C437" s="195">
        <v>1541760</v>
      </c>
      <c r="D437" s="195">
        <v>3845664</v>
      </c>
      <c r="E437" s="195">
        <v>4379952</v>
      </c>
      <c r="F437" s="195"/>
      <c r="H437" s="140" t="s">
        <v>80</v>
      </c>
      <c r="I437" s="194">
        <v>26.447000026702799</v>
      </c>
      <c r="J437" s="195">
        <v>1322771</v>
      </c>
      <c r="K437" s="195">
        <v>2733141</v>
      </c>
      <c r="L437" s="195">
        <v>2956777</v>
      </c>
      <c r="M437" s="195"/>
    </row>
    <row r="438" spans="1:23" x14ac:dyDescent="0.3">
      <c r="A438" s="219" t="s">
        <v>85</v>
      </c>
      <c r="B438" s="127"/>
      <c r="C438" s="127"/>
      <c r="D438" s="127"/>
      <c r="E438" s="127"/>
      <c r="F438" s="127"/>
      <c r="H438" s="140" t="s">
        <v>81</v>
      </c>
      <c r="I438" s="194">
        <v>47.778999805450397</v>
      </c>
      <c r="J438" s="195">
        <v>1541760</v>
      </c>
      <c r="K438" s="195">
        <v>3747802</v>
      </c>
      <c r="L438" s="195">
        <v>4282090</v>
      </c>
      <c r="M438" s="195"/>
    </row>
    <row r="439" spans="1:23" x14ac:dyDescent="0.3">
      <c r="A439" s="140" t="s">
        <v>86</v>
      </c>
      <c r="B439" s="127"/>
      <c r="C439" s="127"/>
      <c r="D439" s="127"/>
      <c r="E439" s="127"/>
      <c r="F439" s="127"/>
      <c r="H439" s="219" t="s">
        <v>82</v>
      </c>
      <c r="I439" s="194">
        <v>394.04699850082397</v>
      </c>
      <c r="J439" s="195">
        <v>246681600</v>
      </c>
      <c r="K439" s="195">
        <v>599648320</v>
      </c>
      <c r="L439" s="195">
        <v>685134400</v>
      </c>
      <c r="M439" s="195">
        <v>163</v>
      </c>
      <c r="T439" s="232"/>
      <c r="U439" s="232"/>
      <c r="V439" s="232"/>
      <c r="W439" s="232"/>
    </row>
    <row r="440" spans="1:23" x14ac:dyDescent="0.3">
      <c r="A440" s="130" t="s">
        <v>87</v>
      </c>
      <c r="B440" s="129"/>
      <c r="C440" s="129"/>
      <c r="D440" s="129"/>
      <c r="E440" s="129"/>
      <c r="F440" s="129"/>
      <c r="H440" s="140" t="s">
        <v>83</v>
      </c>
      <c r="I440" s="194">
        <v>30.8359999656677</v>
      </c>
      <c r="J440" s="195">
        <v>1638131</v>
      </c>
      <c r="K440" s="195">
        <v>3363861</v>
      </c>
      <c r="L440" s="195">
        <v>3587497</v>
      </c>
      <c r="M440" s="195"/>
    </row>
    <row r="441" spans="1:23" x14ac:dyDescent="0.3">
      <c r="H441" s="140" t="s">
        <v>84</v>
      </c>
      <c r="I441" s="194">
        <v>43.177999973297098</v>
      </c>
      <c r="J441" s="195">
        <v>1541760</v>
      </c>
      <c r="K441" s="195">
        <v>3747802</v>
      </c>
      <c r="L441" s="195">
        <v>4282090</v>
      </c>
      <c r="M441" s="195"/>
      <c r="T441" s="232"/>
      <c r="U441" s="232"/>
      <c r="V441" s="232"/>
      <c r="W441" s="232"/>
    </row>
    <row r="442" spans="1:23" x14ac:dyDescent="0.3">
      <c r="H442" s="219" t="s">
        <v>85</v>
      </c>
      <c r="I442" s="127"/>
      <c r="J442" s="127"/>
      <c r="K442" s="127"/>
      <c r="L442" s="127"/>
      <c r="M442" s="127"/>
    </row>
    <row r="443" spans="1:23" x14ac:dyDescent="0.3">
      <c r="H443" s="140" t="s">
        <v>86</v>
      </c>
      <c r="I443" s="127"/>
      <c r="J443" s="127"/>
      <c r="K443" s="127"/>
      <c r="L443" s="127"/>
      <c r="M443" s="127"/>
    </row>
    <row r="444" spans="1:23" x14ac:dyDescent="0.3">
      <c r="H444" s="130" t="s">
        <v>87</v>
      </c>
      <c r="I444" s="129"/>
      <c r="J444" s="129"/>
      <c r="K444" s="129"/>
      <c r="L444" s="129"/>
      <c r="M444" s="129"/>
    </row>
    <row r="449" spans="1:13" s="7" customFormat="1" x14ac:dyDescent="0.3">
      <c r="A449" s="7" t="s">
        <v>104</v>
      </c>
    </row>
    <row r="450" spans="1:13" s="7" customFormat="1" x14ac:dyDescent="0.3">
      <c r="A450" s="8" t="s">
        <v>0</v>
      </c>
      <c r="B450" s="7" t="s">
        <v>37</v>
      </c>
      <c r="C450" s="7" t="s">
        <v>38</v>
      </c>
      <c r="D450" s="7" t="s">
        <v>39</v>
      </c>
      <c r="E450" s="7" t="s">
        <v>40</v>
      </c>
      <c r="F450" s="7" t="s">
        <v>73</v>
      </c>
    </row>
    <row r="451" spans="1:13" s="7" customFormat="1" x14ac:dyDescent="0.3">
      <c r="A451" s="10" t="s">
        <v>68</v>
      </c>
      <c r="B451" s="158">
        <v>602.97199988365105</v>
      </c>
      <c r="C451" s="159">
        <v>3206296</v>
      </c>
      <c r="D451" s="159">
        <v>7971913</v>
      </c>
      <c r="E451" s="159">
        <v>10357204</v>
      </c>
      <c r="F451" s="159"/>
    </row>
    <row r="452" spans="1:13" s="7" customFormat="1" x14ac:dyDescent="0.3">
      <c r="A452" s="157" t="s">
        <v>42</v>
      </c>
      <c r="B452" s="160"/>
      <c r="C452" s="161"/>
      <c r="D452" s="161"/>
      <c r="E452" s="161"/>
    </row>
    <row r="453" spans="1:13" s="7" customFormat="1" x14ac:dyDescent="0.3">
      <c r="A453" s="7" t="s">
        <v>43</v>
      </c>
      <c r="B453" s="162"/>
      <c r="C453" s="163"/>
      <c r="D453" s="163"/>
      <c r="E453" s="163"/>
    </row>
    <row r="454" spans="1:13" s="7" customFormat="1" x14ac:dyDescent="0.3">
      <c r="A454" s="7" t="s">
        <v>44</v>
      </c>
      <c r="B454" s="162"/>
      <c r="C454" s="163"/>
      <c r="D454" s="163"/>
      <c r="E454" s="163"/>
    </row>
    <row r="455" spans="1:13" s="7" customFormat="1" x14ac:dyDescent="0.3">
      <c r="A455" s="7" t="s">
        <v>45</v>
      </c>
      <c r="B455" s="162"/>
      <c r="C455" s="163"/>
      <c r="D455" s="163"/>
      <c r="E455" s="163"/>
      <c r="I455" s="9" t="s">
        <v>37</v>
      </c>
      <c r="J455" s="9" t="s">
        <v>38</v>
      </c>
      <c r="K455" s="9" t="s">
        <v>39</v>
      </c>
      <c r="L455" s="9" t="s">
        <v>40</v>
      </c>
      <c r="M455" s="9" t="s">
        <v>73</v>
      </c>
    </row>
    <row r="456" spans="1:13" s="7" customFormat="1" x14ac:dyDescent="0.3">
      <c r="A456" s="7" t="s">
        <v>41</v>
      </c>
      <c r="B456" s="162">
        <v>175.57500004768301</v>
      </c>
      <c r="C456" s="163">
        <v>3206160</v>
      </c>
      <c r="D456" s="163">
        <v>7971648</v>
      </c>
      <c r="E456" s="163">
        <v>8619744</v>
      </c>
      <c r="H456" t="s">
        <v>91</v>
      </c>
    </row>
    <row r="457" spans="1:13" s="7" customFormat="1" x14ac:dyDescent="0.3">
      <c r="A457" s="7" t="s">
        <v>46</v>
      </c>
      <c r="B457" s="162">
        <v>650.68700027465798</v>
      </c>
      <c r="C457" s="163">
        <v>473740800</v>
      </c>
      <c r="D457" s="163">
        <v>1240422720</v>
      </c>
      <c r="E457" s="163">
        <v>1327301760</v>
      </c>
      <c r="F457" s="7">
        <v>93</v>
      </c>
      <c r="H457" s="228" t="s">
        <v>82</v>
      </c>
      <c r="I457" s="162">
        <v>1748.7190010547599</v>
      </c>
      <c r="J457" s="163">
        <v>473740800</v>
      </c>
      <c r="K457" s="163">
        <v>1183421120</v>
      </c>
      <c r="L457" s="163">
        <v>1270300160</v>
      </c>
      <c r="M457" s="7">
        <v>188</v>
      </c>
    </row>
    <row r="458" spans="1:13" s="7" customFormat="1" x14ac:dyDescent="0.3">
      <c r="A458" s="7" t="s">
        <v>47</v>
      </c>
      <c r="B458" s="162">
        <v>73.345999956130896</v>
      </c>
      <c r="C458" s="163">
        <v>1024931</v>
      </c>
      <c r="D458" s="163">
        <v>2137461</v>
      </c>
      <c r="E458" s="163">
        <v>2361097</v>
      </c>
      <c r="H458" s="157" t="s">
        <v>83</v>
      </c>
      <c r="I458" s="162">
        <v>70.270999908447195</v>
      </c>
      <c r="J458" s="163">
        <v>1857131</v>
      </c>
      <c r="K458" s="163">
        <v>3801861</v>
      </c>
      <c r="L458" s="163">
        <v>4025497</v>
      </c>
    </row>
    <row r="459" spans="1:13" s="7" customFormat="1" x14ac:dyDescent="0.3">
      <c r="A459" s="7" t="s">
        <v>48</v>
      </c>
      <c r="B459" s="162">
        <v>18.9560000896453</v>
      </c>
      <c r="C459" s="163">
        <v>2960880</v>
      </c>
      <c r="D459" s="163">
        <v>7752642</v>
      </c>
      <c r="E459" s="163">
        <v>8295636</v>
      </c>
      <c r="H459" s="157" t="s">
        <v>84</v>
      </c>
      <c r="I459" s="162">
        <v>163.484999895095</v>
      </c>
      <c r="J459" s="163">
        <v>2960880</v>
      </c>
      <c r="K459" s="163">
        <v>7396382</v>
      </c>
      <c r="L459" s="163">
        <v>7939376</v>
      </c>
    </row>
    <row r="460" spans="1:13" s="7" customFormat="1" x14ac:dyDescent="0.3">
      <c r="A460" s="7" t="s">
        <v>49</v>
      </c>
      <c r="B460" s="162"/>
      <c r="C460" s="163"/>
      <c r="D460" s="163"/>
      <c r="E460" s="163"/>
    </row>
    <row r="461" spans="1:13" s="7" customFormat="1" x14ac:dyDescent="0.3">
      <c r="A461" s="7" t="s">
        <v>50</v>
      </c>
      <c r="B461" s="162"/>
      <c r="C461" s="163"/>
      <c r="D461" s="163"/>
      <c r="E461" s="163"/>
    </row>
    <row r="462" spans="1:13" s="7" customFormat="1" x14ac:dyDescent="0.3">
      <c r="A462" s="7" t="s">
        <v>51</v>
      </c>
      <c r="B462" s="162"/>
      <c r="C462" s="163"/>
      <c r="D462" s="163"/>
      <c r="E462" s="163"/>
    </row>
    <row r="463" spans="1:13" s="7" customFormat="1" x14ac:dyDescent="0.3">
      <c r="A463" s="21" t="s">
        <v>52</v>
      </c>
      <c r="B463" s="164"/>
      <c r="C463" s="165"/>
      <c r="D463" s="165"/>
      <c r="E463" s="165"/>
    </row>
    <row r="464" spans="1:13" s="7" customFormat="1" x14ac:dyDescent="0.3">
      <c r="A464" s="157" t="s">
        <v>69</v>
      </c>
      <c r="B464" s="162">
        <v>1739.2439999580299</v>
      </c>
      <c r="C464" s="163">
        <v>473740800</v>
      </c>
      <c r="D464" s="163">
        <v>1181555520</v>
      </c>
      <c r="E464" s="163">
        <v>1268434560</v>
      </c>
      <c r="F464" s="161">
        <v>167</v>
      </c>
    </row>
    <row r="465" spans="1:6" s="7" customFormat="1" x14ac:dyDescent="0.3">
      <c r="A465" s="157" t="s">
        <v>70</v>
      </c>
      <c r="B465" s="162">
        <v>75.851999998092595</v>
      </c>
      <c r="C465" s="163">
        <v>1673171</v>
      </c>
      <c r="D465" s="163">
        <v>3433941</v>
      </c>
      <c r="E465" s="163">
        <v>3657577</v>
      </c>
      <c r="F465" s="163"/>
    </row>
    <row r="466" spans="1:6" s="7" customFormat="1" x14ac:dyDescent="0.3">
      <c r="A466" s="21" t="s">
        <v>71</v>
      </c>
      <c r="B466" s="164">
        <v>217.12800002098001</v>
      </c>
      <c r="C466" s="165">
        <v>2960880</v>
      </c>
      <c r="D466" s="165">
        <v>7384722</v>
      </c>
      <c r="E466" s="165">
        <v>7927716</v>
      </c>
      <c r="F466" s="1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Capacity</vt:lpstr>
      <vt:lpstr>Production</vt:lpstr>
      <vt:lpstr>Cost</vt:lpstr>
      <vt:lpstr>Trade</vt:lpstr>
      <vt:lpstr>Computational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Buyck</dc:creator>
  <cp:lastModifiedBy>Jordy Buyck</cp:lastModifiedBy>
  <dcterms:created xsi:type="dcterms:W3CDTF">2024-12-31T14:35:50Z</dcterms:created>
  <dcterms:modified xsi:type="dcterms:W3CDTF">2025-05-29T18:19:21Z</dcterms:modified>
</cp:coreProperties>
</file>