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ntig info" sheetId="1" state="visible" r:id="rId2"/>
    <sheet name="mutations" sheetId="2" state="visible" r:id="rId3"/>
    <sheet name="mutations info" sheetId="3" state="visible" r:id="rId4"/>
    <sheet name="missing coverage" sheetId="4" state="visible" r:id="rId5"/>
    <sheet name="MC full" sheetId="5" state="visible" r:id="rId6"/>
    <sheet name="new junctions" sheetId="6" state="visible" r:id="rId7"/>
    <sheet name="JC full" sheetId="7" state="visible" r:id="rId8"/>
  </sheets>
  <definedNames>
    <definedName function="false" hidden="true" localSheetId="6" name="_xlnm._FilterDatabase" vbProcedure="false">'JC full'!$A$1:$AB$113</definedName>
    <definedName function="false" hidden="true" localSheetId="1" name="_xlnm._FilterDatabase" vbProcedure="false">mutations!$A$1:$S$162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<sst xmlns="http://schemas.openxmlformats.org/spreadsheetml/2006/main" count="3940" uniqueCount="1293">
  <si>
    <t xml:space="preserve">Seq ID</t>
  </si>
  <si>
    <t xml:space="preserve">Length</t>
  </si>
  <si>
    <t xml:space="preserve">Plasmids</t>
  </si>
  <si>
    <t xml:space="preserve">1</t>
  </si>
  <si>
    <t xml:space="preserve">5067943</t>
  </si>
  <si>
    <t xml:space="preserve">2</t>
  </si>
  <si>
    <t xml:space="preserve">63589</t>
  </si>
  <si>
    <t xml:space="preserve">IncL/M(pOXA-48)_1_pOXA-48</t>
  </si>
  <si>
    <t xml:space="preserve">3</t>
  </si>
  <si>
    <t xml:space="preserve">41037</t>
  </si>
  <si>
    <t xml:space="preserve">IncR_1</t>
  </si>
  <si>
    <t xml:space="preserve">4</t>
  </si>
  <si>
    <t xml:space="preserve">6036</t>
  </si>
  <si>
    <t xml:space="preserve">ColRNAI_1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</si>
  <si>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</si>
  <si>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</si>
  <si>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</si>
  <si>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</si>
  <si>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</si>
  <si>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</si>
  <si>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6_E</t>
  </si>
  <si>
    <t xml:space="preserve">6_E3</t>
  </si>
  <si>
    <t xml:space="preserve">6_E4</t>
  </si>
  <si>
    <t xml:space="preserve">6_E5</t>
  </si>
  <si>
    <t xml:space="preserve">6_F</t>
  </si>
  <si>
    <t xml:space="preserve">6_FX</t>
  </si>
  <si>
    <t xml:space="preserve">6_F2</t>
  </si>
  <si>
    <t xml:space="preserve">6_F3</t>
  </si>
  <si>
    <t xml:space="preserve">7_G3</t>
  </si>
  <si>
    <t xml:space="preserve">7_G4</t>
  </si>
  <si>
    <t xml:space="preserve">7_G5</t>
  </si>
  <si>
    <t xml:space="preserve">RA</t>
  </si>
  <si>
    <t xml:space="preserve">963,440</t>
  </si>
  <si>
    <t xml:space="preserve">C→T</t>
  </si>
  <si>
    <t xml:space="preserve">intergenic (+3/‑53)</t>
  </si>
  <si>
    <t xml:space="preserve">rrf→ / →pgaptmp_000924</t>
  </si>
  <si>
    <t xml:space="preserve">5S ribosomal RNA/tRNA‑Asp</t>
  </si>
  <si>
    <t xml:space="preserve">2,869,746</t>
  </si>
  <si>
    <t xml:space="preserve">C→A</t>
  </si>
  <si>
    <t xml:space="preserve">V114V(GTG→GTT)</t>
  </si>
  <si>
    <t xml:space="preserve">pgaptmp_002782←</t>
  </si>
  <si>
    <t xml:space="preserve">RusA family crossover junction endodeoxyribonuclease</t>
  </si>
  <si>
    <t xml:space="preserve">304,498</t>
  </si>
  <si>
    <t xml:space="preserve">C→G</t>
  </si>
  <si>
    <t xml:space="preserve">R17G(CGT→GGT)</t>
  </si>
  <si>
    <t xml:space="preserve">malP→</t>
  </si>
  <si>
    <t xml:space="preserve">maltodextrin phosphorylase</t>
  </si>
  <si>
    <t xml:space="preserve">417,543</t>
  </si>
  <si>
    <t xml:space="preserve">T→A</t>
  </si>
  <si>
    <t xml:space="preserve">intergenic (+193/‑272)</t>
  </si>
  <si>
    <t xml:space="preserve">rrf→ / →pgaptmp_000419</t>
  </si>
  <si>
    <t xml:space="preserve">5S ribosomal RNA/SulP family inorganic anion transporter</t>
  </si>
  <si>
    <t xml:space="preserve">1,114,284</t>
  </si>
  <si>
    <t xml:space="preserve">Q166H(CAG→CAC)</t>
  </si>
  <si>
    <t xml:space="preserve">pgaptmp_001056←</t>
  </si>
  <si>
    <t xml:space="preserve">MASE1 domain‑containing protein</t>
  </si>
  <si>
    <t xml:space="preserve">1,119,500</t>
  </si>
  <si>
    <t xml:space="preserve">A→T</t>
  </si>
  <si>
    <t xml:space="preserve">S233T(TCG→ACG)</t>
  </si>
  <si>
    <t xml:space="preserve">hemB←</t>
  </si>
  <si>
    <t xml:space="preserve">porphobilinogen synthase</t>
  </si>
  <si>
    <t xml:space="preserve">1,249,494</t>
  </si>
  <si>
    <t xml:space="preserve">intergenic (‑68/+33)</t>
  </si>
  <si>
    <t xml:space="preserve">pgaptmp_001184← / ←copA</t>
  </si>
  <si>
    <t xml:space="preserve">TraB/GumN family protein/copper‑exporting P‑type ATPase CopA</t>
  </si>
  <si>
    <t xml:space="preserve">1,249,515</t>
  </si>
  <si>
    <t xml:space="preserve">intergenic (‑89/+12)</t>
  </si>
  <si>
    <t xml:space="preserve">1,271,582</t>
  </si>
  <si>
    <t xml:space="preserve">intergenic (+159/‑30)</t>
  </si>
  <si>
    <t xml:space="preserve">pgaptmp_001204→ / →pgaptmp_001205</t>
  </si>
  <si>
    <t xml:space="preserve">ABC transporter permease/porin</t>
  </si>
  <si>
    <t xml:space="preserve">1,769,465</t>
  </si>
  <si>
    <t xml:space="preserve">A→C</t>
  </si>
  <si>
    <t xml:space="preserve">T186P(ACG→CCG) ‡</t>
  </si>
  <si>
    <t xml:space="preserve">pgaptmp_001664→</t>
  </si>
  <si>
    <t xml:space="preserve">TfoX/Sxy family DNA transformation protein</t>
  </si>
  <si>
    <t xml:space="preserve">1,769,467</t>
  </si>
  <si>
    <t xml:space="preserve">G→C</t>
  </si>
  <si>
    <t xml:space="preserve">T186T(ACG→ACC) ‡</t>
  </si>
  <si>
    <t xml:space="preserve">1,769,470</t>
  </si>
  <si>
    <t xml:space="preserve">T→G</t>
  </si>
  <si>
    <t xml:space="preserve">R187R(CGT→CGG)</t>
  </si>
  <si>
    <t xml:space="preserve">2,065,768</t>
  </si>
  <si>
    <t xml:space="preserve">G→A</t>
  </si>
  <si>
    <t xml:space="preserve">R106R(CGG→CGA)</t>
  </si>
  <si>
    <t xml:space="preserve">pgaptmp_001991→</t>
  </si>
  <si>
    <t xml:space="preserve">class I SAM‑dependent methyltransferase</t>
  </si>
  <si>
    <t xml:space="preserve">2,204,349</t>
  </si>
  <si>
    <t xml:space="preserve">intergenic (‑183/‑292)</t>
  </si>
  <si>
    <t xml:space="preserve">pgaptmp_002135← / →pgaptmp_002136</t>
  </si>
  <si>
    <t xml:space="preserve">electron transfer flavoprotein/AraC family transcriptional regulator</t>
  </si>
  <si>
    <t xml:space="preserve">2,375,830</t>
  </si>
  <si>
    <t xml:space="preserve">A30A(GCT→GCG)</t>
  </si>
  <si>
    <t xml:space="preserve">dmsD←</t>
  </si>
  <si>
    <t xml:space="preserve">Tat proofreading chaperone DmsD</t>
  </si>
  <si>
    <t xml:space="preserve">2,392,916</t>
  </si>
  <si>
    <t xml:space="preserve">intergenic (+185/+99)</t>
  </si>
  <si>
    <t xml:space="preserve">pgaptmp_002319→ / ←mgtS</t>
  </si>
  <si>
    <t xml:space="preserve">diguanylate cyclase/protein MgtS</t>
  </si>
  <si>
    <t xml:space="preserve">2,392,941</t>
  </si>
  <si>
    <t xml:space="preserve">intergenic (+210/+74)</t>
  </si>
  <si>
    <t xml:space="preserve">2,515,674</t>
  </si>
  <si>
    <t xml:space="preserve">Δ1 bp</t>
  </si>
  <si>
    <t xml:space="preserve">coding (508/1146 nt)</t>
  </si>
  <si>
    <t xml:space="preserve">pgaptmp_002430←</t>
  </si>
  <si>
    <t xml:space="preserve">ABC transporter substrate‑binding protein</t>
  </si>
  <si>
    <t xml:space="preserve">2,801,201</t>
  </si>
  <si>
    <t xml:space="preserve">L110V(CTT→GTT)</t>
  </si>
  <si>
    <t xml:space="preserve">kdgR←</t>
  </si>
  <si>
    <t xml:space="preserve">DNA‑binding transcriptional regulator KdgR</t>
  </si>
  <si>
    <t xml:space="preserve">2,929,976</t>
  </si>
  <si>
    <t xml:space="preserve">T91T(ACC→ACT)</t>
  </si>
  <si>
    <t xml:space="preserve">pgaptmp_002845←</t>
  </si>
  <si>
    <t xml:space="preserve">transglutaminase family protein</t>
  </si>
  <si>
    <t xml:space="preserve">3,313,613</t>
  </si>
  <si>
    <t xml:space="preserve">intergenic (‑366/+194)</t>
  </si>
  <si>
    <t xml:space="preserve">pgaptmp_003238← / ←pgaptmp_003239</t>
  </si>
  <si>
    <t xml:space="preserve">helix‑turn‑helix transcriptional regulator/DNA polymerase V</t>
  </si>
  <si>
    <t xml:space="preserve">3,313,615</t>
  </si>
  <si>
    <t xml:space="preserve">intergenic (‑368/+192)</t>
  </si>
  <si>
    <t xml:space="preserve">3,313,618</t>
  </si>
  <si>
    <t xml:space="preserve">A→G</t>
  </si>
  <si>
    <t xml:space="preserve">intergenic (‑371/+189)</t>
  </si>
  <si>
    <t xml:space="preserve">3,313,621</t>
  </si>
  <si>
    <t xml:space="preserve">intergenic (‑374/+186)</t>
  </si>
  <si>
    <t xml:space="preserve">3,313,636:1</t>
  </si>
  <si>
    <t xml:space="preserve">+G</t>
  </si>
  <si>
    <t xml:space="preserve">intergenic (‑389/+171)</t>
  </si>
  <si>
    <t xml:space="preserve">4,058,985</t>
  </si>
  <si>
    <t xml:space="preserve">intergenic (‑3/+10)</t>
  </si>
  <si>
    <t xml:space="preserve">pgaptmp_003903← / ←pgaptmp_003904</t>
  </si>
  <si>
    <t xml:space="preserve">N‑acetyltransferase/(4Fe‑4S)‑binding protein</t>
  </si>
  <si>
    <t xml:space="preserve">4,137,585</t>
  </si>
  <si>
    <t xml:space="preserve">V236L(GTC→CTC)</t>
  </si>
  <si>
    <t xml:space="preserve">bglA→</t>
  </si>
  <si>
    <t xml:space="preserve">6‑phospho‑beta‑glucosidase BglA</t>
  </si>
  <si>
    <t xml:space="preserve">4,137,588</t>
  </si>
  <si>
    <t xml:space="preserve">G237R(GGC→CGC)</t>
  </si>
  <si>
    <t xml:space="preserve">4,189,761</t>
  </si>
  <si>
    <t xml:space="preserve">L238P(CTG→CCG)</t>
  </si>
  <si>
    <t xml:space="preserve">pgaptmp_004047←</t>
  </si>
  <si>
    <t xml:space="preserve">DUF2884 domain‑containing protein</t>
  </si>
  <si>
    <t xml:space="preserve">4,597,235</t>
  </si>
  <si>
    <t xml:space="preserve">F27V(TTT→GTT)</t>
  </si>
  <si>
    <t xml:space="preserve">pgaptmp_004441→</t>
  </si>
  <si>
    <t xml:space="preserve">D‑lyxose/D‑mannose family sugar isomerase</t>
  </si>
  <si>
    <t xml:space="preserve">363,364</t>
  </si>
  <si>
    <t xml:space="preserve">intergenic (+40/+56)</t>
  </si>
  <si>
    <t xml:space="preserve">pgaptmp_000343→ / ←pgaptmp_000344</t>
  </si>
  <si>
    <t xml:space="preserve">aspartate aminotransferase family protein/FUSC family protein</t>
  </si>
  <si>
    <t xml:space="preserve">363,407</t>
  </si>
  <si>
    <t xml:space="preserve">intergenic (+83/+13)</t>
  </si>
  <si>
    <t xml:space="preserve">417,552</t>
  </si>
  <si>
    <t xml:space="preserve">intergenic (+202/‑263)</t>
  </si>
  <si>
    <t xml:space="preserve">417,557</t>
  </si>
  <si>
    <t xml:space="preserve">intergenic (+207/‑258)</t>
  </si>
  <si>
    <t xml:space="preserve">417,565</t>
  </si>
  <si>
    <t xml:space="preserve">intergenic (+215/‑250)</t>
  </si>
  <si>
    <t xml:space="preserve">T186P(ACG→CCG)</t>
  </si>
  <si>
    <t xml:space="preserve">1,769,472</t>
  </si>
  <si>
    <t xml:space="preserve">R188P(CGC→CCC)</t>
  </si>
  <si>
    <t xml:space="preserve">2,167,108</t>
  </si>
  <si>
    <t xml:space="preserve">G→T</t>
  </si>
  <si>
    <t xml:space="preserve">E84*(GAA→TAA)</t>
  </si>
  <si>
    <t xml:space="preserve">cedA→</t>
  </si>
  <si>
    <t xml:space="preserve">cell division activator CedA</t>
  </si>
  <si>
    <t xml:space="preserve">2,392,920</t>
  </si>
  <si>
    <t xml:space="preserve">intergenic (+189/+95)</t>
  </si>
  <si>
    <t xml:space="preserve">2,392,948</t>
  </si>
  <si>
    <t xml:space="preserve">intergenic (+217/+67)</t>
  </si>
  <si>
    <t xml:space="preserve">2,670,739</t>
  </si>
  <si>
    <t xml:space="preserve">Y74*(TAT→TAA)</t>
  </si>
  <si>
    <t xml:space="preserve">pgaptmp_002576→</t>
  </si>
  <si>
    <t xml:space="preserve">hypothetical protein</t>
  </si>
  <si>
    <t xml:space="preserve">2,974,967</t>
  </si>
  <si>
    <t xml:space="preserve">I210F(ATT→TTT)</t>
  </si>
  <si>
    <t xml:space="preserve">pgaptmp_002901→</t>
  </si>
  <si>
    <t xml:space="preserve">ABC transporter ATP‑binding protein</t>
  </si>
  <si>
    <t xml:space="preserve">3,313,648</t>
  </si>
  <si>
    <t xml:space="preserve">intergenic (‑401/+159)</t>
  </si>
  <si>
    <t xml:space="preserve">3,365,302</t>
  </si>
  <si>
    <t xml:space="preserve">R55G(CGT→GGT)</t>
  </si>
  <si>
    <t xml:space="preserve">pgaptmp_003283←</t>
  </si>
  <si>
    <t xml:space="preserve">nicotinamide mononucleotide deamidase‑related protein YfaY</t>
  </si>
  <si>
    <t xml:space="preserve">JC</t>
  </si>
  <si>
    <t xml:space="preserve">3,504,433</t>
  </si>
  <si>
    <t xml:space="preserve">Δ91 bp</t>
  </si>
  <si>
    <t xml:space="preserve">intergenic (+41/+4)</t>
  </si>
  <si>
    <t xml:space="preserve">crr→ / ←pgaptmp_003422</t>
  </si>
  <si>
    <t xml:space="preserve">PTS glucose transporter subunit IIA/cytoplasmic protein</t>
  </si>
  <si>
    <t xml:space="preserve">3,626,474</t>
  </si>
  <si>
    <t xml:space="preserve">I115F(ATC→TTC)</t>
  </si>
  <si>
    <t xml:space="preserve">pgaptmp_003526→</t>
  </si>
  <si>
    <t xml:space="preserve">sugar ABC transporter ATP‑binding protein</t>
  </si>
  <si>
    <t xml:space="preserve">4,965,116</t>
  </si>
  <si>
    <t xml:space="preserve">intergenic (+67/+389)</t>
  </si>
  <si>
    <t xml:space="preserve">hemY→ / ←pgaptmp_004789</t>
  </si>
  <si>
    <t xml:space="preserve">protoheme IX biogenesis protein HemY/tRNA‑Pro</t>
  </si>
  <si>
    <t xml:space="preserve">798,609</t>
  </si>
  <si>
    <t xml:space="preserve">R365R(CGG→CGC)</t>
  </si>
  <si>
    <t xml:space="preserve">polB←</t>
  </si>
  <si>
    <t xml:space="preserve">DNA polymerase II</t>
  </si>
  <si>
    <t xml:space="preserve">952,220</t>
  </si>
  <si>
    <t xml:space="preserve">D394A(GAC→GCC)</t>
  </si>
  <si>
    <t xml:space="preserve">proS←</t>
  </si>
  <si>
    <t xml:space="preserve">proline‑‑tRNA ligase</t>
  </si>
  <si>
    <t xml:space="preserve">1,596,157</t>
  </si>
  <si>
    <t xml:space="preserve">intergenic (‑147/‑56)</t>
  </si>
  <si>
    <t xml:space="preserve">pgaptmp_001509← / →pgaptmp_001510</t>
  </si>
  <si>
    <t xml:space="preserve">GntR family transcriptional regulator/adenylosuccinate lyase family protein</t>
  </si>
  <si>
    <t xml:space="preserve">2,392,911</t>
  </si>
  <si>
    <t xml:space="preserve">intergenic (+180/+104)</t>
  </si>
  <si>
    <t xml:space="preserve">2,392,917</t>
  </si>
  <si>
    <t xml:space="preserve">intergenic (+186/+98)</t>
  </si>
  <si>
    <t xml:space="preserve">2,777,844</t>
  </si>
  <si>
    <t xml:space="preserve">G170G(GGC→GGG)</t>
  </si>
  <si>
    <t xml:space="preserve">rnd←</t>
  </si>
  <si>
    <t xml:space="preserve">ribonuclease D</t>
  </si>
  <si>
    <t xml:space="preserve">2,777,847</t>
  </si>
  <si>
    <t xml:space="preserve">S169R(AGC→AGG)</t>
  </si>
  <si>
    <t xml:space="preserve">2,977,111</t>
  </si>
  <si>
    <t xml:space="preserve">L20R(CTG→CGG)</t>
  </si>
  <si>
    <t xml:space="preserve">cobT←</t>
  </si>
  <si>
    <t xml:space="preserve">nicotinate‑nucleotide‑‑dimethylbenzimidazole phosphoribosyltransferase</t>
  </si>
  <si>
    <t xml:space="preserve">3,930,397</t>
  </si>
  <si>
    <t xml:space="preserve">G21*(GGA→TGA)</t>
  </si>
  <si>
    <t xml:space="preserve">rpoS←</t>
  </si>
  <si>
    <t xml:space="preserve">RNA polymerase sigma factor RpoS</t>
  </si>
  <si>
    <t xml:space="preserve">4,435,980</t>
  </si>
  <si>
    <t xml:space="preserve">intergenic (‑177/+97)</t>
  </si>
  <si>
    <t xml:space="preserve">rpsO← / ←truB</t>
  </si>
  <si>
    <t xml:space="preserve">30S ribosomal protein S15/tRNA pseudouridine(55) synthase TruB</t>
  </si>
  <si>
    <t xml:space="preserve">4,707,270</t>
  </si>
  <si>
    <t xml:space="preserve">intergenic (+87/+188)</t>
  </si>
  <si>
    <t xml:space="preserve">pgaptmp_004539→ / ←rrf</t>
  </si>
  <si>
    <t xml:space="preserve">acetyltransferase/5S ribosomal RNA</t>
  </si>
  <si>
    <t xml:space="preserve">4,716,634</t>
  </si>
  <si>
    <t xml:space="preserve">S185T(AGC→ACC)</t>
  </si>
  <si>
    <t xml:space="preserve">zraR←</t>
  </si>
  <si>
    <t xml:space="preserve">sigma‑54‑dependent response regulator transcription factor ZraR</t>
  </si>
  <si>
    <t xml:space="preserve">4,799,207</t>
  </si>
  <si>
    <t xml:space="preserve">intergenic (+128/‑60)</t>
  </si>
  <si>
    <t xml:space="preserve">rraA→ / →pgaptmp_004621</t>
  </si>
  <si>
    <t xml:space="preserve">ribonuclease E activity regulator RraA/3‑oxoacyl‑ACP reductase FabG</t>
  </si>
  <si>
    <t xml:space="preserve">68,063</t>
  </si>
  <si>
    <t xml:space="preserve">K28*(AAA→TAA)</t>
  </si>
  <si>
    <t xml:space="preserve">pgaptmp_000068→</t>
  </si>
  <si>
    <t xml:space="preserve">PTS fructose transporter subunit IIB</t>
  </si>
  <si>
    <t xml:space="preserve">1,965,538</t>
  </si>
  <si>
    <t xml:space="preserve">intergenic (‑10/+140)</t>
  </si>
  <si>
    <t xml:space="preserve">pgaptmp_001868← / ←mfd</t>
  </si>
  <si>
    <t xml:space="preserve">L,D‑transpeptidase family protein/transcription‑repair coupling factor</t>
  </si>
  <si>
    <t xml:space="preserve">2,777,831</t>
  </si>
  <si>
    <t xml:space="preserve">A175P(GCA→CCA)</t>
  </si>
  <si>
    <t xml:space="preserve">2,777,834</t>
  </si>
  <si>
    <t xml:space="preserve">A174P(GCC→CCC)</t>
  </si>
  <si>
    <t xml:space="preserve">3,930,328</t>
  </si>
  <si>
    <t xml:space="preserve">E44*(GAG→TAG)</t>
  </si>
  <si>
    <t xml:space="preserve">4,023,238</t>
  </si>
  <si>
    <t xml:space="preserve">intergenic (‑60/+129)</t>
  </si>
  <si>
    <t xml:space="preserve">lgt← / ←ptsP</t>
  </si>
  <si>
    <t xml:space="preserve">prolipoprotein diacylglyceryl transferase/phosphoenolpyruvate‑‑protein phosphotransferase</t>
  </si>
  <si>
    <t xml:space="preserve">4,104,664</t>
  </si>
  <si>
    <t xml:space="preserve">intergenic (‑39/‑96)</t>
  </si>
  <si>
    <t xml:space="preserve">pgaptmp_003956← / →pgaptmp_003957</t>
  </si>
  <si>
    <t xml:space="preserve">IS5‑like element ISKpn26 family transposase/hypothetical protein</t>
  </si>
  <si>
    <t xml:space="preserve">4,104,666</t>
  </si>
  <si>
    <t xml:space="preserve">intergenic (‑41/‑94)</t>
  </si>
  <si>
    <t xml:space="preserve">4,707,265</t>
  </si>
  <si>
    <t xml:space="preserve">intergenic (+82/+193)</t>
  </si>
  <si>
    <t xml:space="preserve">1,588,063</t>
  </si>
  <si>
    <t xml:space="preserve">L348V(CTG→GTG)</t>
  </si>
  <si>
    <t xml:space="preserve">pgaptmp_001503←</t>
  </si>
  <si>
    <t xml:space="preserve">ABC transporter permease</t>
  </si>
  <si>
    <t xml:space="preserve">1,588,087</t>
  </si>
  <si>
    <t xml:space="preserve">I340F(ATT→TTT)</t>
  </si>
  <si>
    <t xml:space="preserve">1,609,217</t>
  </si>
  <si>
    <t xml:space="preserve">A291S(GCC→TCC)</t>
  </si>
  <si>
    <t xml:space="preserve">rlmF→</t>
  </si>
  <si>
    <t xml:space="preserve">23S rRNA (adenine(1618)‑N(6))‑methyltransferase RlmF</t>
  </si>
  <si>
    <t xml:space="preserve">2,087,654</t>
  </si>
  <si>
    <t xml:space="preserve">D189V(GAT→GTT)</t>
  </si>
  <si>
    <t xml:space="preserve">waaZ←</t>
  </si>
  <si>
    <t xml:space="preserve">3‑deoxy‑D‑manno‑oct‑2‑ulosonate III transferase WaaZ</t>
  </si>
  <si>
    <t xml:space="preserve">2,977,047</t>
  </si>
  <si>
    <t xml:space="preserve">S41S(TCT→TCA)</t>
  </si>
  <si>
    <t xml:space="preserve">3,317,115</t>
  </si>
  <si>
    <t xml:space="preserve">intergenic (+180/‑283)</t>
  </si>
  <si>
    <t xml:space="preserve">pgaptmp_003243→ / →narP</t>
  </si>
  <si>
    <t xml:space="preserve">hypothetical protein/nitrate/nitrite response regulator protein NarP</t>
  </si>
  <si>
    <t xml:space="preserve">3,317,129</t>
  </si>
  <si>
    <t xml:space="preserve">T→C</t>
  </si>
  <si>
    <t xml:space="preserve">intergenic (+194/‑269)</t>
  </si>
  <si>
    <t xml:space="preserve">3,317,134</t>
  </si>
  <si>
    <t xml:space="preserve">intergenic (+199/‑264)</t>
  </si>
  <si>
    <t xml:space="preserve">3,317,136</t>
  </si>
  <si>
    <t xml:space="preserve">intergenic (+201/‑262)</t>
  </si>
  <si>
    <t xml:space="preserve">3,317,143</t>
  </si>
  <si>
    <t xml:space="preserve">intergenic (+208/‑255)</t>
  </si>
  <si>
    <t xml:space="preserve">3,601,014</t>
  </si>
  <si>
    <t xml:space="preserve">T36K(ACG→AAG)</t>
  </si>
  <si>
    <t xml:space="preserve">ispG←</t>
  </si>
  <si>
    <t xml:space="preserve">flavodoxin‑dependent (E)‑4‑hydroxy‑3‑methylbut‑2‑enyl‑diphosphate synthase</t>
  </si>
  <si>
    <t xml:space="preserve">4,597,258</t>
  </si>
  <si>
    <t xml:space="preserve">Q34H(CAA→CAC)</t>
  </si>
  <si>
    <t xml:space="preserve">291,795</t>
  </si>
  <si>
    <t xml:space="preserve">E626V(GAA→GTA)</t>
  </si>
  <si>
    <t xml:space="preserve">glgX→</t>
  </si>
  <si>
    <t xml:space="preserve">glycogen debranching protein GlgX</t>
  </si>
  <si>
    <t xml:space="preserve">314,773</t>
  </si>
  <si>
    <t xml:space="preserve">S531C(AGT→TGT)</t>
  </si>
  <si>
    <t xml:space="preserve">feoB←</t>
  </si>
  <si>
    <t xml:space="preserve">Fe(2+) transporter permease subunit FeoB</t>
  </si>
  <si>
    <t xml:space="preserve">417,512</t>
  </si>
  <si>
    <t xml:space="preserve">intergenic (+162/‑303)</t>
  </si>
  <si>
    <t xml:space="preserve">417,522</t>
  </si>
  <si>
    <t xml:space="preserve">intergenic (+172/‑293)</t>
  </si>
  <si>
    <t xml:space="preserve">417,538</t>
  </si>
  <si>
    <t xml:space="preserve">intergenic (+188/‑277)</t>
  </si>
  <si>
    <t xml:space="preserve">672,919</t>
  </si>
  <si>
    <t xml:space="preserve">D518V(GAT→GTT)</t>
  </si>
  <si>
    <t xml:space="preserve">btsT←</t>
  </si>
  <si>
    <t xml:space="preserve">pyruvate/proton symporter BtsT</t>
  </si>
  <si>
    <t xml:space="preserve">1,544,591</t>
  </si>
  <si>
    <t xml:space="preserve">intergenic (‑206/+28)</t>
  </si>
  <si>
    <t xml:space="preserve">gpmA← / ←galM</t>
  </si>
  <si>
    <t xml:space="preserve">2,3‑diphosphoglycerate‑dependent phosphoglycerate mutase/galactose‑1‑epimerase</t>
  </si>
  <si>
    <t xml:space="preserve">1,596,118</t>
  </si>
  <si>
    <t xml:space="preserve">intergenic (‑108/‑95)</t>
  </si>
  <si>
    <t xml:space="preserve">1,786,326</t>
  </si>
  <si>
    <t xml:space="preserve">A32V(GCA→GTA)</t>
  </si>
  <si>
    <t xml:space="preserve">pgaptmp_001687←</t>
  </si>
  <si>
    <t xml:space="preserve">DUF4756 family protein</t>
  </si>
  <si>
    <t xml:space="preserve">2,835,488</t>
  </si>
  <si>
    <t xml:space="preserve">G278G(GGC→GGT)</t>
  </si>
  <si>
    <t xml:space="preserve">ruvB←</t>
  </si>
  <si>
    <t xml:space="preserve">Holliday junction branch migration DNA helicase RuvB</t>
  </si>
  <si>
    <t xml:space="preserve">2,878,848</t>
  </si>
  <si>
    <t xml:space="preserve">S31R(AGC→CGC)</t>
  </si>
  <si>
    <t xml:space="preserve">pgaptmp_002797→</t>
  </si>
  <si>
    <t xml:space="preserve">3,782,305</t>
  </si>
  <si>
    <t xml:space="preserve">T161S(ACC→TCC)</t>
  </si>
  <si>
    <t xml:space="preserve">pgaptmp_003649←</t>
  </si>
  <si>
    <t xml:space="preserve">3,930,095:1</t>
  </si>
  <si>
    <t xml:space="preserve">+T</t>
  </si>
  <si>
    <t xml:space="preserve">coding (363/993 nt)</t>
  </si>
  <si>
    <t xml:space="preserve">3,930,095:2</t>
  </si>
  <si>
    <t xml:space="preserve">+C</t>
  </si>
  <si>
    <t xml:space="preserve">4,965,139</t>
  </si>
  <si>
    <t xml:space="preserve">intergenic (+90/+366)</t>
  </si>
  <si>
    <t xml:space="preserve">3,929,612</t>
  </si>
  <si>
    <t xml:space="preserve">coding (846/993 nt)</t>
  </si>
  <si>
    <t xml:space="preserve">314,817</t>
  </si>
  <si>
    <t xml:space="preserve">G516V(GGT→GTT)</t>
  </si>
  <si>
    <t xml:space="preserve">841,860</t>
  </si>
  <si>
    <t xml:space="preserve">+TCCCCT</t>
  </si>
  <si>
    <t xml:space="preserve">coding (310/834 nt)</t>
  </si>
  <si>
    <t xml:space="preserve">ftsQ→</t>
  </si>
  <si>
    <t xml:space="preserve">cell division protein FtsQ</t>
  </si>
  <si>
    <t xml:space="preserve">2,392,909</t>
  </si>
  <si>
    <t xml:space="preserve">intergenic (+178/+106)</t>
  </si>
  <si>
    <t xml:space="preserve">2,392,945</t>
  </si>
  <si>
    <t xml:space="preserve">intergenic (+214/+70)</t>
  </si>
  <si>
    <t xml:space="preserve">2,696,605</t>
  </si>
  <si>
    <t xml:space="preserve">intergenic (+98/‑59)</t>
  </si>
  <si>
    <t xml:space="preserve">purU→ / →pgaptmp_002602</t>
  </si>
  <si>
    <t xml:space="preserve">formyltetrahydrofolate deformylase/tRNA‑Tyr</t>
  </si>
  <si>
    <t xml:space="preserve">3,106,237</t>
  </si>
  <si>
    <t xml:space="preserve">T74I(ACA→ATA)</t>
  </si>
  <si>
    <t xml:space="preserve">pgaptmp_003027←</t>
  </si>
  <si>
    <t xml:space="preserve">tail fiber assembly protein</t>
  </si>
  <si>
    <t xml:space="preserve">3,929,632</t>
  </si>
  <si>
    <t xml:space="preserve">Δ5 bp</t>
  </si>
  <si>
    <t xml:space="preserve">coding (822‑826/993 nt)</t>
  </si>
  <si>
    <t xml:space="preserve">4,104,662</t>
  </si>
  <si>
    <t xml:space="preserve">intergenic (‑37/‑98)</t>
  </si>
  <si>
    <t xml:space="preserve">4,699,928</t>
  </si>
  <si>
    <t xml:space="preserve">S58T(TCC→ACC)</t>
  </si>
  <si>
    <t xml:space="preserve">iclR→</t>
  </si>
  <si>
    <t xml:space="preserve">glyoxylate bypass operon transcriptional repressor IclR</t>
  </si>
  <si>
    <t xml:space="preserve">4,716,661</t>
  </si>
  <si>
    <t xml:space="preserve">E176V(GAG→GTG)</t>
  </si>
  <si>
    <t xml:space="preserve">1,070,131</t>
  </si>
  <si>
    <t xml:space="preserve">L336F(TTG→TTT)</t>
  </si>
  <si>
    <t xml:space="preserve">pgaptmp_001017→</t>
  </si>
  <si>
    <t xml:space="preserve">iron ABC transporter permease</t>
  </si>
  <si>
    <t xml:space="preserve">3,365,319</t>
  </si>
  <si>
    <t xml:space="preserve">D49V(GAT→GTT)</t>
  </si>
  <si>
    <t xml:space="preserve">3,968,612</t>
  </si>
  <si>
    <t xml:space="preserve">N61K(AAC→AAA)</t>
  </si>
  <si>
    <t xml:space="preserve">syd←</t>
  </si>
  <si>
    <t xml:space="preserve">SecY‑interacting protein</t>
  </si>
  <si>
    <t xml:space="preserve">4,348,185</t>
  </si>
  <si>
    <t xml:space="preserve">V139D(GTC→GAC)</t>
  </si>
  <si>
    <t xml:space="preserve">pgaptmp_004208→</t>
  </si>
  <si>
    <t xml:space="preserve">beta‑galactosidase subunit beta</t>
  </si>
  <si>
    <t xml:space="preserve">4,916,662</t>
  </si>
  <si>
    <t xml:space="preserve">R358R(CGT→CGA)</t>
  </si>
  <si>
    <t xml:space="preserve">trkH←</t>
  </si>
  <si>
    <t xml:space="preserve">Trk system potassium transporter TrkH</t>
  </si>
  <si>
    <t xml:space="preserve">798,613</t>
  </si>
  <si>
    <t xml:space="preserve">D364A(GAC→GCC)</t>
  </si>
  <si>
    <t xml:space="preserve">943,363</t>
  </si>
  <si>
    <t xml:space="preserve">L874L(CTT→CTA)</t>
  </si>
  <si>
    <t xml:space="preserve">dnaE→</t>
  </si>
  <si>
    <t xml:space="preserve">DNA polymerase III subunit alpha</t>
  </si>
  <si>
    <t xml:space="preserve">1,769,430</t>
  </si>
  <si>
    <t xml:space="preserve">A174G(GCG→GGG)</t>
  </si>
  <si>
    <t xml:space="preserve">3,219,966</t>
  </si>
  <si>
    <t xml:space="preserve">intergenic (+1/‑31)</t>
  </si>
  <si>
    <t xml:space="preserve">serB→ / →pgaptmp_003143</t>
  </si>
  <si>
    <t xml:space="preserve">phosphoserine phosphatase SerB/MFS transporter</t>
  </si>
  <si>
    <t xml:space="preserve">3,929,760</t>
  </si>
  <si>
    <t xml:space="preserve">A233G(GCG→GGG)</t>
  </si>
  <si>
    <t xml:space="preserve">3,930,075</t>
  </si>
  <si>
    <t xml:space="preserve">I128S(ATC→AGC)</t>
  </si>
  <si>
    <t xml:space="preserve">4,320,339</t>
  </si>
  <si>
    <t xml:space="preserve">S209C(AGT→TGT)</t>
  </si>
  <si>
    <t xml:space="preserve">pgaptmp_004184→</t>
  </si>
  <si>
    <t xml:space="preserve">tyrosine‑type recombinase/integrase</t>
  </si>
  <si>
    <t xml:space="preserve">1,308,627</t>
  </si>
  <si>
    <t xml:space="preserve">Y600F(TAC→TTC)</t>
  </si>
  <si>
    <t xml:space="preserve">pgaptmp_001239→</t>
  </si>
  <si>
    <t xml:space="preserve">fimbrial biogenesis usher protein</t>
  </si>
  <si>
    <t xml:space="preserve">3,365,327</t>
  </si>
  <si>
    <t xml:space="preserve">N46K(AAT→AAA)</t>
  </si>
  <si>
    <t xml:space="preserve">3,875,728</t>
  </si>
  <si>
    <t xml:space="preserve">T62I(ACC→ATC)</t>
  </si>
  <si>
    <t xml:space="preserve">pgaptmp_003741←</t>
  </si>
  <si>
    <t xml:space="preserve">formate hydrogenlyase maturation HycH family protein</t>
  </si>
  <si>
    <t xml:space="preserve">4,638,980</t>
  </si>
  <si>
    <t xml:space="preserve">intergenic (‑175/+74)</t>
  </si>
  <si>
    <t xml:space="preserve">aphA← / ←tyrB</t>
  </si>
  <si>
    <t xml:space="preserve">acid phosphatase AphA/aromatic amino acid transaminase</t>
  </si>
  <si>
    <t xml:space="preserve">4,707,243</t>
  </si>
  <si>
    <t xml:space="preserve">intergenic (+60/+215)</t>
  </si>
  <si>
    <t xml:space="preserve">1,332</t>
  </si>
  <si>
    <t xml:space="preserve">intergenic (‑542/+306)</t>
  </si>
  <si>
    <t xml:space="preserve">pgaptmp_004973← / ←pgaptmp_004974</t>
  </si>
  <si>
    <t xml:space="preserve">IS5 family transposase/replication initiation protein</t>
  </si>
  <si>
    <t xml:space="preserve">1,336</t>
  </si>
  <si>
    <t xml:space="preserve">intergenic (‑546/+302)</t>
  </si>
  <si>
    <t xml:space="preserve">1,347</t>
  </si>
  <si>
    <t xml:space="preserve">intergenic (‑557/+291)</t>
  </si>
  <si>
    <t xml:space="preserve">1,354</t>
  </si>
  <si>
    <t xml:space="preserve">intergenic (‑564/+284)</t>
  </si>
  <si>
    <t xml:space="preserve">1,373</t>
  </si>
  <si>
    <t xml:space="preserve">intergenic (‑583/+265)</t>
  </si>
  <si>
    <t xml:space="preserve">1,391</t>
  </si>
  <si>
    <t xml:space="preserve">intergenic (‑601/+247)</t>
  </si>
  <si>
    <t xml:space="preserve">1,402</t>
  </si>
  <si>
    <t xml:space="preserve">intergenic (‑612/+236)</t>
  </si>
  <si>
    <t xml:space="preserve">1,410</t>
  </si>
  <si>
    <t xml:space="preserve">intergenic (‑620/+228)</t>
  </si>
  <si>
    <t xml:space="preserve">1,480</t>
  </si>
  <si>
    <t xml:space="preserve">intergenic (‑690/+158)</t>
  </si>
  <si>
    <t xml:space="preserve">1,484</t>
  </si>
  <si>
    <t xml:space="preserve">intergenic (‑694/+154)</t>
  </si>
  <si>
    <t xml:space="preserve">1,495</t>
  </si>
  <si>
    <t xml:space="preserve">intergenic (‑705/+143)</t>
  </si>
  <si>
    <t xml:space="preserve">1,502</t>
  </si>
  <si>
    <t xml:space="preserve">intergenic (‑712/+136)</t>
  </si>
  <si>
    <t xml:space="preserve">1,513</t>
  </si>
  <si>
    <t xml:space="preserve">intergenic (‑723/+125)</t>
  </si>
  <si>
    <t xml:space="preserve">1,517</t>
  </si>
  <si>
    <t xml:space="preserve">intergenic (‑727/+121)</t>
  </si>
  <si>
    <t xml:space="preserve">1,554</t>
  </si>
  <si>
    <t xml:space="preserve">intergenic (‑764/+84)</t>
  </si>
  <si>
    <t xml:space="preserve">1,569</t>
  </si>
  <si>
    <t xml:space="preserve">intergenic (‑779/+69)</t>
  </si>
  <si>
    <t xml:space="preserve">1,576</t>
  </si>
  <si>
    <t xml:space="preserve">intergenic (‑786/+62)</t>
  </si>
  <si>
    <t xml:space="preserve">1,369</t>
  </si>
  <si>
    <t xml:space="preserve">intergenic (‑579/+269)</t>
  </si>
  <si>
    <t xml:space="preserve">1,384</t>
  </si>
  <si>
    <t xml:space="preserve">intergenic (‑594/+254)</t>
  </si>
  <si>
    <t xml:space="preserve">1,458</t>
  </si>
  <si>
    <t xml:space="preserve">intergenic (‑668/+180)</t>
  </si>
  <si>
    <t xml:space="preserve">1,465</t>
  </si>
  <si>
    <t xml:space="preserve">intergenic (‑675/+173)</t>
  </si>
  <si>
    <t xml:space="preserve">1,521</t>
  </si>
  <si>
    <t xml:space="preserve">intergenic (‑731/+117)</t>
  </si>
  <si>
    <t xml:space="preserve">1,322</t>
  </si>
  <si>
    <t xml:space="preserve">intergenic (‑532/+316)</t>
  </si>
  <si>
    <t xml:space="preserve">1,328</t>
  </si>
  <si>
    <t xml:space="preserve">intergenic (‑538/+310)</t>
  </si>
  <si>
    <t xml:space="preserve">1,406</t>
  </si>
  <si>
    <t xml:space="preserve">intergenic (‑616/+232)</t>
  </si>
  <si>
    <t xml:space="preserve">1,443</t>
  </si>
  <si>
    <t xml:space="preserve">intergenic (‑653/+195)</t>
  </si>
  <si>
    <t xml:space="preserve">1,587</t>
  </si>
  <si>
    <t xml:space="preserve">intergenic (‑797/+51)</t>
  </si>
  <si>
    <t xml:space="preserve">1,365</t>
  </si>
  <si>
    <t xml:space="preserve">intergenic (‑575/+273)</t>
  </si>
  <si>
    <t xml:space="preserve">31,878</t>
  </si>
  <si>
    <t xml:space="preserve">M254L(ATG→CTG)</t>
  </si>
  <si>
    <t xml:space="preserve">pgaptmp_005006←</t>
  </si>
  <si>
    <t xml:space="preserve">IS5 family transposase</t>
  </si>
  <si>
    <t xml:space="preserve">31,879</t>
  </si>
  <si>
    <t xml:space="preserve">R253R(CGA→CGG)</t>
  </si>
  <si>
    <t xml:space="preserve">31,888</t>
  </si>
  <si>
    <t xml:space="preserve">A250A(GCT→GCG)</t>
  </si>
  <si>
    <t xml:space="preserve">31,891</t>
  </si>
  <si>
    <t xml:space="preserve">V249V(GTG→GTT)</t>
  </si>
  <si>
    <t xml:space="preserve">31,894</t>
  </si>
  <si>
    <t xml:space="preserve">A248A(GCA→GCT)</t>
  </si>
  <si>
    <t xml:space="preserve">29,822</t>
  </si>
  <si>
    <t xml:space="preserve">intergenic (+12/‑33)</t>
  </si>
  <si>
    <t xml:space="preserve">pgaptmp_004931→ / →pgaptmp_004932</t>
  </si>
  <si>
    <t xml:space="preserve">Mov34/MPN/PAD‑1 family protein/helix‑turn‑helix transcriptional regulator</t>
  </si>
  <si>
    <t xml:space="preserve">MC</t>
  </si>
  <si>
    <t xml:space="preserve">Δ63,589 bp</t>
  </si>
  <si>
    <t xml:space="preserve">[pgaptmp_004891]–[pgaptmp_004891]</t>
  </si>
  <si>
    <t xml:space="preserve">83 genes: [pgaptmp_004891],pgaptmp_004892,pgaptmp_004893,pgaptmp_004894,pgaptmp_004895,pgaptmp_004896,pgaptmp_004897,pgaptmp_004898,pgaptmp_004899,pgaptmp_004900,pgaptmp_004901,pgaptmp_004902,pgaptmp_004903,pemI,pemK,umuD,umuC,pgaptmp_004908,pgaptmp_004909,pgaptmp_004910,pgaptmp_004911,pgaptmp_004912,pgaptmp_004913,pgaptmp_004914,pgaptmp_004915,pgaptmp_004916,pgaptmp_004917,pgaptmp_004918,pgaptmp_004919,pgaptmp_004920,pgaptmp_004921,pgaptmp_004922,pgaptmp_004923,pgaptmp_004924,pgaptmp_004925,pgaptmp_004926,pgaptmp_004927,pgaptmp_004928,pgaptmp_004929,pgaptmp_004930,pgaptmp_004931,pgaptmp_004932,pgaptmp_004933,pgaptmp_004934,pgaptmp_004935,pgaptmp_004936,pgaptmp_004937,pgaptmp_004938,pgaptmp_004939,pgaptmp_004940,pgaptmp_004941,pgaptmp_004942,pgaptmp_004943,pgaptmp_004944,pgaptmp_004945,ssb,pgaptmp_004947,pgaptmp_004948,pgaptmp_004949,pgaptmp_004950,pgaptmp_004951,pgaptmp_004952,pgaptmp_004953,traJ,icmT,pgaptmp_004956,pgaptmp_004957,pgaptmp_004958,pgaptmp_004959,pgaptmp_004960,pgaptmp_004961,traO,traP,traQ,pgaptmp_004965,pgaptmp_004966,pgaptmp_004967,traW,pgaptmp_004969,pgaptmp_004970,pgaptmp_004971,pgaptmp_004972,[pgaptmp_004891][pgaptmp_004891],pgaptmp_004892,pgaptmp_004893,pgaptmp_004894,pgaptmp_004895,pgaptmp_004896,pgaptmp_004897,pgaptmp_004898,pgaptmp_004899,pgaptmp_004900,pgaptmp_004901,pgaptmp_004902,pgaptmp_004903,pemI,pemK,umuD,umuC,pgaptmp_004908,pgaptmp_004909,pgaptmp_004910,pgaptmp_004911,pgaptmp_004912,pgaptmp_004913,pgaptmp_004914,pgaptmp_004915,pgaptmp_004916,pgaptmp_004917,pgaptmp_004918,pgaptmp_004919,pgaptmp_004920,pgaptmp_004921,pgaptmp_004922,pgaptmp_004923,pgaptmp_004924,pgaptmp_004925,pgaptmp_004926,pgaptmp_004927,pgaptmp_004928,pgaptmp_004929,pgaptmp_004930,pgaptmp_004931,pgaptmp_004932,pgaptmp_004933,pgaptmp_004934,pgaptmp_004935,pgaptmp_004936,pgaptmp_004937,pgaptmp_004938,pgaptmp_004939,pgaptmp_004940,pgaptmp_004941,pgaptmp_004942,pgaptmp_004943,pgaptmp_004944,pgaptmp_004945,ssb,pgaptmp_004947,pgaptmp_004948,pgaptmp_004949,pgaptmp_004950,pgaptmp_004951,pgaptmp_004952,pgaptmp_004953,traJ,icmT,pgaptmp_004956,pgaptmp_004957,pgaptmp_004958,pgaptmp_004959,pgaptmp_004960,pgaptmp_004961,traO,traP,traQ,pgaptmp_004965,pgaptmp_004966,pgaptmp_004967,traW,pgaptmp_004969,pgaptmp_004970,pgaptmp_004971,pgaptmp_004972,[pgaptmp_004891]</t>
  </si>
  <si>
    <t xml:space="preserve">4,682</t>
  </si>
  <si>
    <t xml:space="preserve">intergenic (+641/+93)</t>
  </si>
  <si>
    <t xml:space="preserve">pgaptmp_005019→ / ←pgaptmp_005020</t>
  </si>
  <si>
    <t xml:space="preserve">entry exclusion protein 1/hypothetical protein</t>
  </si>
  <si>
    <t xml:space="preserve">4,414</t>
  </si>
  <si>
    <t xml:space="preserve">+TGATGTAAAAG</t>
  </si>
  <si>
    <t xml:space="preserve">intergenic (+373/+361)</t>
  </si>
  <si>
    <t xml:space="preserve">Ref</t>
  </si>
  <si>
    <t xml:space="preserve">Alt</t>
  </si>
  <si>
    <t xml:space="preserve">Allele Depth 6_E</t>
  </si>
  <si>
    <t xml:space="preserve">Total Depth 6_E</t>
  </si>
  <si>
    <t xml:space="preserve">Allele Depth 6_E3</t>
  </si>
  <si>
    <t xml:space="preserve">Total Depth 6_E3</t>
  </si>
  <si>
    <t xml:space="preserve">Allele Depth 6_E4</t>
  </si>
  <si>
    <t xml:space="preserve">Total Depth 6_E4</t>
  </si>
  <si>
    <t xml:space="preserve">Allele Depth 6_E5</t>
  </si>
  <si>
    <t xml:space="preserve">Total Depth 6_E5</t>
  </si>
  <si>
    <t xml:space="preserve">Allele Depth 6_F</t>
  </si>
  <si>
    <t xml:space="preserve">Total Depth 6_F</t>
  </si>
  <si>
    <t xml:space="preserve">Allele Depth 6_F2</t>
  </si>
  <si>
    <t xml:space="preserve">Total Depth 6_F2</t>
  </si>
  <si>
    <t xml:space="preserve">Allele Depth 6_F3</t>
  </si>
  <si>
    <t xml:space="preserve">Total Depth 6_F3</t>
  </si>
  <si>
    <t xml:space="preserve">Allele Depth 7_G3</t>
  </si>
  <si>
    <t xml:space="preserve">Total Depth 7_G3</t>
  </si>
  <si>
    <t xml:space="preserve">Allele Depth 7_G4</t>
  </si>
  <si>
    <t xml:space="preserve">Total Depth 7_G4</t>
  </si>
  <si>
    <t xml:space="preserve">Allele Depth 7_G5</t>
  </si>
  <si>
    <t xml:space="preserve">Total Depth 7_G5</t>
  </si>
  <si>
    <t xml:space="preserve">304498</t>
  </si>
  <si>
    <t xml:space="preserve">C</t>
  </si>
  <si>
    <t xml:space="preserve">G</t>
  </si>
  <si>
    <t xml:space="preserve">417543</t>
  </si>
  <si>
    <t xml:space="preserve">T</t>
  </si>
  <si>
    <t xml:space="preserve">A</t>
  </si>
  <si>
    <t xml:space="preserve">963440</t>
  </si>
  <si>
    <t xml:space="preserve">1114284</t>
  </si>
  <si>
    <t xml:space="preserve">1119500</t>
  </si>
  <si>
    <t xml:space="preserve">1249494</t>
  </si>
  <si>
    <t xml:space="preserve">1249515</t>
  </si>
  <si>
    <t xml:space="preserve">1271582</t>
  </si>
  <si>
    <t xml:space="preserve">1769465</t>
  </si>
  <si>
    <t xml:space="preserve">1769467</t>
  </si>
  <si>
    <t xml:space="preserve">1769470</t>
  </si>
  <si>
    <t xml:space="preserve">2065768</t>
  </si>
  <si>
    <t xml:space="preserve">2204349</t>
  </si>
  <si>
    <t xml:space="preserve">2375830</t>
  </si>
  <si>
    <t xml:space="preserve">2392916</t>
  </si>
  <si>
    <t xml:space="preserve">2392941</t>
  </si>
  <si>
    <t xml:space="preserve">2515673</t>
  </si>
  <si>
    <t xml:space="preserve">TG</t>
  </si>
  <si>
    <t xml:space="preserve">2801201</t>
  </si>
  <si>
    <t xml:space="preserve">2869746</t>
  </si>
  <si>
    <t xml:space="preserve">2929976</t>
  </si>
  <si>
    <t xml:space="preserve">3313613</t>
  </si>
  <si>
    <t xml:space="preserve">3313615</t>
  </si>
  <si>
    <t xml:space="preserve">3313618</t>
  </si>
  <si>
    <t xml:space="preserve">3313621</t>
  </si>
  <si>
    <t xml:space="preserve">3313636</t>
  </si>
  <si>
    <t xml:space="preserve">4058985</t>
  </si>
  <si>
    <t xml:space="preserve">4137585</t>
  </si>
  <si>
    <t xml:space="preserve">4137588</t>
  </si>
  <si>
    <t xml:space="preserve">4189761</t>
  </si>
  <si>
    <t xml:space="preserve">4597235</t>
  </si>
  <si>
    <t xml:space="preserve">1332</t>
  </si>
  <si>
    <t xml:space="preserve">1336</t>
  </si>
  <si>
    <t xml:space="preserve">1347</t>
  </si>
  <si>
    <t xml:space="preserve">1354</t>
  </si>
  <si>
    <t xml:space="preserve">1373</t>
  </si>
  <si>
    <t xml:space="preserve">1391</t>
  </si>
  <si>
    <t xml:space="preserve">1402</t>
  </si>
  <si>
    <t xml:space="preserve">1410</t>
  </si>
  <si>
    <t xml:space="preserve">1480</t>
  </si>
  <si>
    <t xml:space="preserve">1484</t>
  </si>
  <si>
    <t xml:space="preserve">1495</t>
  </si>
  <si>
    <t xml:space="preserve">1502</t>
  </si>
  <si>
    <t xml:space="preserve">1513</t>
  </si>
  <si>
    <t xml:space="preserve">1517</t>
  </si>
  <si>
    <t xml:space="preserve">1554</t>
  </si>
  <si>
    <t xml:space="preserve">1569</t>
  </si>
  <si>
    <t xml:space="preserve">1576</t>
  </si>
  <si>
    <t xml:space="preserve">363364</t>
  </si>
  <si>
    <t xml:space="preserve">363407</t>
  </si>
  <si>
    <t xml:space="preserve">417552</t>
  </si>
  <si>
    <t xml:space="preserve">417557</t>
  </si>
  <si>
    <t xml:space="preserve">417565</t>
  </si>
  <si>
    <t xml:space="preserve">1769472</t>
  </si>
  <si>
    <t xml:space="preserve">2167108</t>
  </si>
  <si>
    <t xml:space="preserve">2392920</t>
  </si>
  <si>
    <t xml:space="preserve">2392948</t>
  </si>
  <si>
    <t xml:space="preserve">2670739</t>
  </si>
  <si>
    <t xml:space="preserve">2974967</t>
  </si>
  <si>
    <t xml:space="preserve">3313648</t>
  </si>
  <si>
    <t xml:space="preserve">3365302</t>
  </si>
  <si>
    <t xml:space="preserve">3504432</t>
  </si>
  <si>
    <t xml:space="preserve">GGCAATCAGGCAGTACCTTGCCGGATGGCGCTACGCTTATCCGGCCTACAAAGAATCTCGTATCGTAGGCCGGATAAGCGTAGCGCCATCCG</t>
  </si>
  <si>
    <t xml:space="preserve">3626474</t>
  </si>
  <si>
    <t xml:space="preserve">4965116</t>
  </si>
  <si>
    <t xml:space="preserve">29822</t>
  </si>
  <si>
    <t xml:space="preserve">1369</t>
  </si>
  <si>
    <t xml:space="preserve">1384</t>
  </si>
  <si>
    <t xml:space="preserve">1458</t>
  </si>
  <si>
    <t xml:space="preserve">1465</t>
  </si>
  <si>
    <t xml:space="preserve">1521</t>
  </si>
  <si>
    <t xml:space="preserve">4682</t>
  </si>
  <si>
    <t xml:space="preserve">798609</t>
  </si>
  <si>
    <t xml:space="preserve">952220</t>
  </si>
  <si>
    <t xml:space="preserve">1596157</t>
  </si>
  <si>
    <t xml:space="preserve">2392911</t>
  </si>
  <si>
    <t xml:space="preserve">2392917</t>
  </si>
  <si>
    <t xml:space="preserve">2777844</t>
  </si>
  <si>
    <t xml:space="preserve">2777847</t>
  </si>
  <si>
    <t xml:space="preserve">2977111</t>
  </si>
  <si>
    <t xml:space="preserve">3930397</t>
  </si>
  <si>
    <t xml:space="preserve">4435980</t>
  </si>
  <si>
    <t xml:space="preserve">4707270</t>
  </si>
  <si>
    <t xml:space="preserve">4716634</t>
  </si>
  <si>
    <t xml:space="preserve">4799207</t>
  </si>
  <si>
    <t xml:space="preserve">1322</t>
  </si>
  <si>
    <t xml:space="preserve">68063</t>
  </si>
  <si>
    <t xml:space="preserve">1965538</t>
  </si>
  <si>
    <t xml:space="preserve">2777831</t>
  </si>
  <si>
    <t xml:space="preserve">2777834</t>
  </si>
  <si>
    <t xml:space="preserve">3930328</t>
  </si>
  <si>
    <t xml:space="preserve">4023238</t>
  </si>
  <si>
    <t xml:space="preserve">4104664</t>
  </si>
  <si>
    <t xml:space="preserve">4104666</t>
  </si>
  <si>
    <t xml:space="preserve">4707265</t>
  </si>
  <si>
    <t xml:space="preserve">1588063</t>
  </si>
  <si>
    <t xml:space="preserve">1588087</t>
  </si>
  <si>
    <t xml:space="preserve">1609217</t>
  </si>
  <si>
    <t xml:space="preserve">2087654</t>
  </si>
  <si>
    <t xml:space="preserve">2977047</t>
  </si>
  <si>
    <t xml:space="preserve">3317115</t>
  </si>
  <si>
    <t xml:space="preserve">3317129</t>
  </si>
  <si>
    <t xml:space="preserve">3317134</t>
  </si>
  <si>
    <t xml:space="preserve">3317136</t>
  </si>
  <si>
    <t xml:space="preserve">3317143</t>
  </si>
  <si>
    <t xml:space="preserve">3601014</t>
  </si>
  <si>
    <t xml:space="preserve">4597258</t>
  </si>
  <si>
    <t xml:space="preserve">291795</t>
  </si>
  <si>
    <t xml:space="preserve">314773</t>
  </si>
  <si>
    <t xml:space="preserve">417512</t>
  </si>
  <si>
    <t xml:space="preserve">417522</t>
  </si>
  <si>
    <t xml:space="preserve">417538</t>
  </si>
  <si>
    <t xml:space="preserve">672919</t>
  </si>
  <si>
    <t xml:space="preserve">1544591</t>
  </si>
  <si>
    <t xml:space="preserve">1596118</t>
  </si>
  <si>
    <t xml:space="preserve">1786326</t>
  </si>
  <si>
    <t xml:space="preserve">2835488</t>
  </si>
  <si>
    <t xml:space="preserve">2878848</t>
  </si>
  <si>
    <t xml:space="preserve">3782305</t>
  </si>
  <si>
    <t xml:space="preserve">3930095</t>
  </si>
  <si>
    <t xml:space="preserve">TT</t>
  </si>
  <si>
    <t xml:space="preserve">TC</t>
  </si>
  <si>
    <t xml:space="preserve">4965139</t>
  </si>
  <si>
    <t xml:space="preserve">1328</t>
  </si>
  <si>
    <t xml:space="preserve">1406</t>
  </si>
  <si>
    <t xml:space="preserve">1443</t>
  </si>
  <si>
    <t xml:space="preserve">1587</t>
  </si>
  <si>
    <t xml:space="preserve">314817</t>
  </si>
  <si>
    <t xml:space="preserve">841860</t>
  </si>
  <si>
    <t xml:space="preserve">CTCCCCT</t>
  </si>
  <si>
    <t xml:space="preserve">2392909</t>
  </si>
  <si>
    <t xml:space="preserve">2392945</t>
  </si>
  <si>
    <t xml:space="preserve">2696605</t>
  </si>
  <si>
    <t xml:space="preserve">3106237</t>
  </si>
  <si>
    <t xml:space="preserve">3929611</t>
  </si>
  <si>
    <t xml:space="preserve">AC</t>
  </si>
  <si>
    <t xml:space="preserve">3929631</t>
  </si>
  <si>
    <t xml:space="preserve">CGTGCC</t>
  </si>
  <si>
    <t xml:space="preserve">4104662</t>
  </si>
  <si>
    <t xml:space="preserve">4699928</t>
  </si>
  <si>
    <t xml:space="preserve">4716661</t>
  </si>
  <si>
    <t xml:space="preserve">1365</t>
  </si>
  <si>
    <t xml:space="preserve">4414</t>
  </si>
  <si>
    <t xml:space="preserve">ATGATGTAAAAG</t>
  </si>
  <si>
    <t xml:space="preserve">1070131</t>
  </si>
  <si>
    <t xml:space="preserve">3365319</t>
  </si>
  <si>
    <t xml:space="preserve">3968612</t>
  </si>
  <si>
    <t xml:space="preserve">4348185</t>
  </si>
  <si>
    <t xml:space="preserve">4916662</t>
  </si>
  <si>
    <t xml:space="preserve">31878</t>
  </si>
  <si>
    <t xml:space="preserve">31879</t>
  </si>
  <si>
    <t xml:space="preserve">31888</t>
  </si>
  <si>
    <t xml:space="preserve">31891</t>
  </si>
  <si>
    <t xml:space="preserve">31894</t>
  </si>
  <si>
    <t xml:space="preserve">798613</t>
  </si>
  <si>
    <t xml:space="preserve">943363</t>
  </si>
  <si>
    <t xml:space="preserve">1769430</t>
  </si>
  <si>
    <t xml:space="preserve">3219966</t>
  </si>
  <si>
    <t xml:space="preserve">3929760</t>
  </si>
  <si>
    <t xml:space="preserve">3930075</t>
  </si>
  <si>
    <t xml:space="preserve">4320339</t>
  </si>
  <si>
    <t xml:space="preserve">1308627</t>
  </si>
  <si>
    <t xml:space="preserve">3365327</t>
  </si>
  <si>
    <t xml:space="preserve">3875728</t>
  </si>
  <si>
    <t xml:space="preserve">4638980</t>
  </si>
  <si>
    <t xml:space="preserve">4707243</t>
  </si>
  <si>
    <t xml:space="preserve">Start</t>
  </si>
  <si>
    <t xml:space="preserve">End</t>
  </si>
  <si>
    <t xml:space="preserve">Size</t>
  </si>
  <si>
    <t xml:space="preserve">&lt;-Reads</t>
  </si>
  <si>
    <t xml:space="preserve">Reads-&gt;</t>
  </si>
  <si>
    <t xml:space="preserve">Seq ID 1</t>
  </si>
  <si>
    <t xml:space="preserve">Seq ID 2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</si>
  <si>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</si>
  <si>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</si>
  <si>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</si>
  <si>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</si>
  <si>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</si>
  <si>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</si>
  <si>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</si>
  <si>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</si>
  <si>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intergenic (+34/‑57)</t>
  </si>
  <si>
    <t xml:space="preserve">pgaptmp_000922/rrf</t>
  </si>
  <si>
    <t xml:space="preserve">23S ribosomal RNA/5S ribosomal RNA</t>
  </si>
  <si>
    <t xml:space="preserve">intergenic (‑56/+35)</t>
  </si>
  <si>
    <t xml:space="preserve">rrf/pgaptmp_003584</t>
  </si>
  <si>
    <t xml:space="preserve">5S ribosomal RNA/23S ribosomal RNA</t>
  </si>
  <si>
    <t xml:space="preserve">noncoding (67/85 nt)</t>
  </si>
  <si>
    <t xml:space="preserve">pgaptmp_002602</t>
  </si>
  <si>
    <t xml:space="preserve">tRNA‑Tyr</t>
  </si>
  <si>
    <t xml:space="preserve">noncoding (113/132 nt)</t>
  </si>
  <si>
    <t xml:space="preserve">pgaptmp_002603</t>
  </si>
  <si>
    <t xml:space="preserve">RtT sRNA</t>
  </si>
  <si>
    <t xml:space="preserve">intergenic (+82/‑272)</t>
  </si>
  <si>
    <t xml:space="preserve">pgaptmp_002742/pgaptmp_002743</t>
  </si>
  <si>
    <t xml:space="preserve">hydrolase/DinI family protein</t>
  </si>
  <si>
    <t xml:space="preserve">coding (40/774 nt)</t>
  </si>
  <si>
    <t xml:space="preserve">pgaptmp_002801</t>
  </si>
  <si>
    <t xml:space="preserve">DUF72 domain‑containing protein</t>
  </si>
  <si>
    <t xml:space="preserve">intergenic (‑20/+202)</t>
  </si>
  <si>
    <t xml:space="preserve">pgaptmp_003584/pgaptmp_003585</t>
  </si>
  <si>
    <t xml:space="preserve">23S ribosomal RNA/tRNA‑Glu</t>
  </si>
  <si>
    <t xml:space="preserve">intergenic (‑39/+183)</t>
  </si>
  <si>
    <t xml:space="preserve">intergenic (‑104/‑183)</t>
  </si>
  <si>
    <t xml:space="preserve">fieF/pgaptmp_004636</t>
  </si>
  <si>
    <t xml:space="preserve">CDF family cation‑efflux transporter FieF/hypothetical protein</t>
  </si>
  <si>
    <t xml:space="preserve">intergenic (+122/+45)</t>
  </si>
  <si>
    <t xml:space="preserve">pgaptmp_004675/cpxP</t>
  </si>
  <si>
    <t xml:space="preserve">tyrosine‑type recombinase/integrase/cell‑envelope stress modulator CpxP</t>
  </si>
  <si>
    <t xml:space="preserve">intergenic (‑533/+315)</t>
  </si>
  <si>
    <t xml:space="preserve">pgaptmp_004973/pgaptmp_004974</t>
  </si>
  <si>
    <t xml:space="preserve">intergenic (‑791/+57)</t>
  </si>
  <si>
    <t xml:space="preserve">intergenic (‑3/‑55)</t>
  </si>
  <si>
    <t xml:space="preserve">pgaptmp_000101/pgaptmp_000102</t>
  </si>
  <si>
    <t xml:space="preserve">glycosyltransferase family 2 protein/IS1 family transposase</t>
  </si>
  <si>
    <t xml:space="preserve">coding (943/1128 nt)</t>
  </si>
  <si>
    <t xml:space="preserve">nlpD</t>
  </si>
  <si>
    <t xml:space="preserve">murein hydrolase activator NlpD</t>
  </si>
  <si>
    <t xml:space="preserve">intergenic (+15/+1)</t>
  </si>
  <si>
    <t xml:space="preserve">pgaptmp_000102/pgaptmp_000103</t>
  </si>
  <si>
    <t xml:space="preserve">IS1 family transposase/glycosyltransferase family 2 protein</t>
  </si>
  <si>
    <t xml:space="preserve">coding (951/1128 nt)</t>
  </si>
  <si>
    <t xml:space="preserve">intergenic (+293/‑74)</t>
  </si>
  <si>
    <t xml:space="preserve">gmhB/pgaptmp_000920</t>
  </si>
  <si>
    <t xml:space="preserve">D‑glycero‑beta‑D‑manno‑heptose 1,7‑bisphosphate 7‑phosphatase/16S ribosomal RNA</t>
  </si>
  <si>
    <t xml:space="preserve">noncoding (194/1542 nt)</t>
  </si>
  <si>
    <t xml:space="preserve">pgaptmp_000920</t>
  </si>
  <si>
    <t xml:space="preserve">16S ribosomal RNA</t>
  </si>
  <si>
    <t xml:space="preserve">coding (604/1257 nt)</t>
  </si>
  <si>
    <t xml:space="preserve">pepT</t>
  </si>
  <si>
    <t xml:space="preserve">peptidase T</t>
  </si>
  <si>
    <t xml:space="preserve">coding (415/495 nt)</t>
  </si>
  <si>
    <t xml:space="preserve">pgaptmp_002012</t>
  </si>
  <si>
    <t xml:space="preserve">outer membrane beta‑barrel protein</t>
  </si>
  <si>
    <t xml:space="preserve">coding (1134/1197 nt)</t>
  </si>
  <si>
    <t xml:space="preserve">pgaptmp_001071</t>
  </si>
  <si>
    <t xml:space="preserve">multidrug efflux MFS transporter</t>
  </si>
  <si>
    <t xml:space="preserve">intergenic (‑55/‑1)</t>
  </si>
  <si>
    <t xml:space="preserve">pgaptmp_004934/pgaptmp_004935</t>
  </si>
  <si>
    <t xml:space="preserve">IS1 family transposase/DGQHR domain‑containing protein</t>
  </si>
  <si>
    <t xml:space="preserve">coding (1366/1452 nt)</t>
  </si>
  <si>
    <t xml:space="preserve">pgaptmp_001258</t>
  </si>
  <si>
    <t xml:space="preserve">Cu(+)/Ag(+) sensor histidine kinase</t>
  </si>
  <si>
    <t xml:space="preserve">pseudogene (303/303 nt)</t>
  </si>
  <si>
    <t xml:space="preserve">pgaptmp_004933</t>
  </si>
  <si>
    <t xml:space="preserve">DGQHR domain‑containing protein</t>
  </si>
  <si>
    <t xml:space="preserve">intergenic (‑36/+38)</t>
  </si>
  <si>
    <t xml:space="preserve">phoP/pgaptmp_001884</t>
  </si>
  <si>
    <t xml:space="preserve">two‑component system response regulator PhoP/DUF3596 domain‑containing protein</t>
  </si>
  <si>
    <t xml:space="preserve">intergenic (‑307/+130)</t>
  </si>
  <si>
    <t xml:space="preserve">pgaptmp_001997/purB</t>
  </si>
  <si>
    <t xml:space="preserve">SOS response‑associated peptidase/adenylosuccinate lyase</t>
  </si>
  <si>
    <t xml:space="preserve">intergenic (‑42/+32)</t>
  </si>
  <si>
    <t xml:space="preserve">intergenic (‑313/+124)</t>
  </si>
  <si>
    <t xml:space="preserve">intergenic (‑558/+290)</t>
  </si>
  <si>
    <t xml:space="preserve">intergenic (‑763/+85)</t>
  </si>
  <si>
    <t xml:space="preserve">intergenic (‑433/‑886)</t>
  </si>
  <si>
    <t xml:space="preserve">pgaptmp_001005/pepT</t>
  </si>
  <si>
    <t xml:space="preserve">YjhX family toxin/peptidase T</t>
  </si>
  <si>
    <t xml:space="preserve">intergenic (+14/+2)</t>
  </si>
  <si>
    <t xml:space="preserve">coding (191/327 nt)</t>
  </si>
  <si>
    <t xml:space="preserve">pgaptmp_001257</t>
  </si>
  <si>
    <t xml:space="preserve">copper‑binding protein</t>
  </si>
  <si>
    <t xml:space="preserve">intergenic (+183/‑39)</t>
  </si>
  <si>
    <t xml:space="preserve">pgaptmp_000921/pgaptmp_000922</t>
  </si>
  <si>
    <t xml:space="preserve">tRNA‑Glu/23S ribosomal RNA</t>
  </si>
  <si>
    <t xml:space="preserve">intergenic (+202/‑20)</t>
  </si>
  <si>
    <t xml:space="preserve">coding (1428/2445 nt)</t>
  </si>
  <si>
    <t xml:space="preserve">pgaptmp_001254</t>
  </si>
  <si>
    <t xml:space="preserve">trimethylamine‑N‑oxide reductase 2</t>
  </si>
  <si>
    <t xml:space="preserve">intergenic (‑785/+63)</t>
  </si>
  <si>
    <t xml:space="preserve">coding (487/678 nt)</t>
  </si>
  <si>
    <t xml:space="preserve">fetA</t>
  </si>
  <si>
    <t xml:space="preserve">iron ABC transporter ATP‑binding protein FetA</t>
  </si>
  <si>
    <t xml:space="preserve">coding (32/993 nt)</t>
  </si>
  <si>
    <t xml:space="preserve">rpoS</t>
  </si>
  <si>
    <t xml:space="preserve">coding (50/507 nt)</t>
  </si>
  <si>
    <t xml:space="preserve">pgaptmp_001256</t>
  </si>
  <si>
    <t xml:space="preserve">coding (245/1245 nt)</t>
  </si>
  <si>
    <t xml:space="preserve">pgaptmp_001279</t>
  </si>
  <si>
    <t xml:space="preserve">mechanosensitive ion channel family protein</t>
  </si>
  <si>
    <t xml:space="preserve">coding (746/2145 nt)</t>
  </si>
  <si>
    <t xml:space="preserve">pgaptmp_001192</t>
  </si>
  <si>
    <t xml:space="preserve">TonB‑dependent receptor</t>
  </si>
  <si>
    <t xml:space="preserve">coding (11/879 nt)</t>
  </si>
  <si>
    <t xml:space="preserve">glxR</t>
  </si>
  <si>
    <t xml:space="preserve">2‑hydroxy‑3‑oxopropionate reductase</t>
  </si>
  <si>
    <t xml:space="preserve">coding (255/411 nt)</t>
  </si>
  <si>
    <t xml:space="preserve">rnk</t>
  </si>
  <si>
    <t xml:space="preserve">nucleoside diphosphate kinase regulator</t>
  </si>
  <si>
    <t xml:space="preserve">noncoding (30/77 nt)</t>
  </si>
  <si>
    <t xml:space="preserve">pgaptmp_003184</t>
  </si>
  <si>
    <t xml:space="preserve">tRNA‑Pro</t>
  </si>
  <si>
    <t xml:space="preserve">pgaptmp_003243/narP</t>
  </si>
  <si>
    <t xml:space="preserve">intergenic (‑124/+69)</t>
  </si>
  <si>
    <t xml:space="preserve">araJ/sbcC</t>
  </si>
  <si>
    <t xml:space="preserve">MFS transporter AraJ/exonuclease subunit SbcC</t>
  </si>
  <si>
    <t xml:space="preserve">coding (459/906 nt)</t>
  </si>
  <si>
    <t xml:space="preserve">pgaptmp_001310</t>
  </si>
  <si>
    <t xml:space="preserve">LysR family transcriptional regulator</t>
  </si>
  <si>
    <t xml:space="preserve">intergenic (‑528/+320)</t>
  </si>
  <si>
    <t xml:space="preserve">intergenic (‑800/+48)</t>
  </si>
  <si>
    <t xml:space="preserve">intergenic (‑576/+272)</t>
  </si>
  <si>
    <t xml:space="preserve">coding (393/612 nt)</t>
  </si>
  <si>
    <t xml:space="preserve">pgaptmp_000628</t>
  </si>
  <si>
    <t xml:space="preserve">intergenic (+84/+56)</t>
  </si>
  <si>
    <t xml:space="preserve">pgaptmp_005014/pgaptmp_004973</t>
  </si>
  <si>
    <t xml:space="preserve">hypothetical protein/IS5 family transposase</t>
  </si>
  <si>
    <t xml:space="preserve">coding (91/1668 nt)</t>
  </si>
  <si>
    <t xml:space="preserve">pgaptmp_001224</t>
  </si>
  <si>
    <t xml:space="preserve">acyl‑CoA synthetase FdrA</t>
  </si>
  <si>
    <t xml:space="preserve">coding (515/723 nt)</t>
  </si>
  <si>
    <t xml:space="preserve">pgaptmp_001243</t>
  </si>
  <si>
    <t xml:space="preserve">fimbriae Y protein</t>
  </si>
  <si>
    <t xml:space="preserve">coding (1063/1128 nt)</t>
  </si>
  <si>
    <t xml:space="preserve">coding (531/993 nt)</t>
  </si>
  <si>
    <t xml:space="preserve">coding (1055/1128 nt)</t>
  </si>
  <si>
    <t xml:space="preserve">coding (548/678 nt)</t>
  </si>
  <si>
    <t xml:space="preserve">coding (480/993 nt)</t>
  </si>
  <si>
    <t xml:space="preserve">coding (366/2271 nt)</t>
  </si>
  <si>
    <t xml:space="preserve">pgaptmp_001315</t>
  </si>
  <si>
    <t xml:space="preserve">molybdopterin‑dependent oxidoreductase</t>
  </si>
  <si>
    <t xml:space="preserve">coding (773/993 nt)</t>
  </si>
  <si>
    <t xml:space="preserve">coding (765/993 nt)</t>
  </si>
  <si>
    <t xml:space="preserve">coding (488/993 nt)</t>
  </si>
  <si>
    <t xml:space="preserve">intergenic (‑565/+283)</t>
  </si>
  <si>
    <t xml:space="preserve">intergenic (‑778/+70)</t>
  </si>
  <si>
    <t xml:space="preserve">coding (1003/1128 nt)</t>
  </si>
  <si>
    <t xml:space="preserve">intergenic (‑4/‑54)</t>
  </si>
  <si>
    <t xml:space="preserve">coding (1042/1182 nt)</t>
  </si>
  <si>
    <t xml:space="preserve">pgaptmp_000977</t>
  </si>
  <si>
    <t xml:space="preserve">pyridoxal phosphate‑dependent aminotransferase</t>
  </si>
  <si>
    <t xml:space="preserve">coding (1012/1128 nt)</t>
  </si>
  <si>
    <t xml:space="preserve">intergenic (+10/‑11)</t>
  </si>
  <si>
    <t xml:space="preserve">pgaptmp_001253/pgaptmp_001254</t>
  </si>
  <si>
    <t xml:space="preserve">NapC/NirT family cytochrome c/trimethylamine‑N‑oxide reductase 2</t>
  </si>
  <si>
    <t xml:space="preserve">coding (607/627 nt)</t>
  </si>
  <si>
    <t xml:space="preserve">pgaptmp_003791</t>
  </si>
  <si>
    <t xml:space="preserve">protein‑L‑isoaspartate(D‑aspartate) O‑methyltransferase</t>
  </si>
  <si>
    <t xml:space="preserve">intergenic (‑103/+147)</t>
  </si>
  <si>
    <t xml:space="preserve">pgaptmp_003955/pgaptmp_003956</t>
  </si>
  <si>
    <t xml:space="preserve">DUF4297 domain‑containing protein/IS5‑like element ISKpn26 family transposase</t>
  </si>
  <si>
    <t xml:space="preserve">Position 1</t>
  </si>
  <si>
    <t xml:space="preserve">Reads (Cov) 1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</si>
  <si>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</si>
  <si>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</si>
  <si>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</si>
  <si>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</si>
  <si>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</si>
  <si>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963265 =</t>
  </si>
  <si>
    <t xml:space="preserve">NA (NA)</t>
  </si>
  <si>
    <t xml:space="preserve">3690016 =</t>
  </si>
  <si>
    <t xml:space="preserve">210 (0,960)+ATG</t>
  </si>
  <si>
    <t xml:space="preserve">52/266</t>
  </si>
  <si>
    <t xml:space="preserve">NT</t>
  </si>
  <si>
    <t xml:space="preserve">NA</t>
  </si>
  <si>
    <t xml:space="preserve">2696730 =</t>
  </si>
  <si>
    <t xml:space="preserve">144 (0,640)</t>
  </si>
  <si>
    <t xml:space="preserve">177 (0,920)</t>
  </si>
  <si>
    <t xml:space="preserve">152 (0,790)</t>
  </si>
  <si>
    <t xml:space="preserve">47/234</t>
  </si>
  <si>
    <t xml:space="preserve">2841504 =</t>
  </si>
  <si>
    <t xml:space="preserve">162 (0,720)</t>
  </si>
  <si>
    <t xml:space="preserve">214 (1,040)</t>
  </si>
  <si>
    <t xml:space="preserve">91 (0,440)</t>
  </si>
  <si>
    <t xml:space="preserve">40/250</t>
  </si>
  <si>
    <t xml:space="preserve">3692997 =</t>
  </si>
  <si>
    <t xml:space="preserve">179 (0,850)+ACTTCTGA</t>
  </si>
  <si>
    <t xml:space="preserve">55/256</t>
  </si>
  <si>
    <t xml:space="preserve">4814521 =</t>
  </si>
  <si>
    <t xml:space="preserve">194 (0,860)</t>
  </si>
  <si>
    <t xml:space="preserve">262 (1,370)</t>
  </si>
  <si>
    <t xml:space="preserve">25 (0,130)</t>
  </si>
  <si>
    <t xml:space="preserve">13/232</t>
  </si>
  <si>
    <t xml:space="preserve">101676 =</t>
  </si>
  <si>
    <t xml:space="preserve">253 (0,780)</t>
  </si>
  <si>
    <t xml:space="preserve">93 (0,290)</t>
  </si>
  <si>
    <t xml:space="preserve">34/272</t>
  </si>
  <si>
    <t xml:space="preserve">3930697 =</t>
  </si>
  <si>
    <t xml:space="preserve">251 (0,770)</t>
  </si>
  <si>
    <t xml:space="preserve">119 (0,370)</t>
  </si>
  <si>
    <t xml:space="preserve">47/272</t>
  </si>
  <si>
    <t xml:space="preserve">0 (0,000)</t>
  </si>
  <si>
    <t xml:space="preserve">958593 =</t>
  </si>
  <si>
    <t xml:space="preserve">3 (0,010)</t>
  </si>
  <si>
    <t xml:space="preserve">3/244</t>
  </si>
  <si>
    <t xml:space="preserve">327 (1,030)+ATG</t>
  </si>
  <si>
    <t xml:space="preserve">72/266</t>
  </si>
  <si>
    <t xml:space="preserve">1056525 =</t>
  </si>
  <si>
    <t xml:space="preserve">274 (0,840)</t>
  </si>
  <si>
    <t xml:space="preserve">227 (0,700)</t>
  </si>
  <si>
    <t xml:space="preserve">35 (0,110)</t>
  </si>
  <si>
    <t xml:space="preserve">24/272</t>
  </si>
  <si>
    <t xml:space="preserve">1984435 =</t>
  </si>
  <si>
    <t xml:space="preserve">278 (0,850)</t>
  </si>
  <si>
    <t xml:space="preserve">241 (0,770)</t>
  </si>
  <si>
    <t xml:space="preserve">39 (0,120)</t>
  </si>
  <si>
    <t xml:space="preserve">21/262</t>
  </si>
  <si>
    <t xml:space="preserve">1984441 =</t>
  </si>
  <si>
    <t xml:space="preserve">252 (0,840)</t>
  </si>
  <si>
    <t xml:space="preserve">36 (0,120)</t>
  </si>
  <si>
    <t xml:space="preserve">21/250</t>
  </si>
  <si>
    <t xml:space="preserve">202 (0,620)</t>
  </si>
  <si>
    <t xml:space="preserve">206 (0,740)</t>
  </si>
  <si>
    <t xml:space="preserve">191 (0,680)</t>
  </si>
  <si>
    <t xml:space="preserve">49/234</t>
  </si>
  <si>
    <t xml:space="preserve">234 (0,720)</t>
  </si>
  <si>
    <t xml:space="preserve">250 (0,840)</t>
  </si>
  <si>
    <t xml:space="preserve">162 (0,540)</t>
  </si>
  <si>
    <t xml:space="preserve">54/250</t>
  </si>
  <si>
    <t xml:space="preserve">339 (1,110)+ACTTCTGA</t>
  </si>
  <si>
    <t xml:space="preserve">80/256</t>
  </si>
  <si>
    <t xml:space="preserve">393 (1,210)</t>
  </si>
  <si>
    <t xml:space="preserve">312 (1,120)</t>
  </si>
  <si>
    <t xml:space="preserve">36 (0,130)</t>
  </si>
  <si>
    <t xml:space="preserve">15/232</t>
  </si>
  <si>
    <t xml:space="preserve">1055036 =</t>
  </si>
  <si>
    <t xml:space="preserve">266 (0,950)</t>
  </si>
  <si>
    <t xml:space="preserve">123 (0,440)</t>
  </si>
  <si>
    <t xml:space="preserve">43/274</t>
  </si>
  <si>
    <t xml:space="preserve">283 (1,020)</t>
  </si>
  <si>
    <t xml:space="preserve">17 (0,060)</t>
  </si>
  <si>
    <t xml:space="preserve">11/272</t>
  </si>
  <si>
    <t xml:space="preserve">960304 =</t>
  </si>
  <si>
    <t xml:space="preserve">288 (1,100)+TCAGAAGT</t>
  </si>
  <si>
    <t xml:space="preserve">73/258</t>
  </si>
  <si>
    <t xml:space="preserve">293 (1,070)+ATG</t>
  </si>
  <si>
    <t xml:space="preserve">71/268</t>
  </si>
  <si>
    <t xml:space="preserve">202 (0,720)</t>
  </si>
  <si>
    <t xml:space="preserve">188 (0,700)</t>
  </si>
  <si>
    <t xml:space="preserve">19 (0,070)</t>
  </si>
  <si>
    <t xml:space="preserve">8/264</t>
  </si>
  <si>
    <t xml:space="preserve">198 (0,710)</t>
  </si>
  <si>
    <t xml:space="preserve">202 (0,790)</t>
  </si>
  <si>
    <t xml:space="preserve">12 (0,050)</t>
  </si>
  <si>
    <t xml:space="preserve">7/252</t>
  </si>
  <si>
    <t xml:space="preserve">203 (0,730)</t>
  </si>
  <si>
    <t xml:space="preserve">186 (0,780)</t>
  </si>
  <si>
    <t xml:space="preserve">176 (0,730)</t>
  </si>
  <si>
    <t xml:space="preserve">54/236</t>
  </si>
  <si>
    <t xml:space="preserve">236 (0,850)</t>
  </si>
  <si>
    <t xml:space="preserve">231 (0,900)</t>
  </si>
  <si>
    <t xml:space="preserve">107 (0,420)</t>
  </si>
  <si>
    <t xml:space="preserve">41/252</t>
  </si>
  <si>
    <t xml:space="preserve">1264984 =</t>
  </si>
  <si>
    <t xml:space="preserve">357 (1,070)</t>
  </si>
  <si>
    <t xml:space="preserve">285 (0,850)</t>
  </si>
  <si>
    <t xml:space="preserve">80/270</t>
  </si>
  <si>
    <t xml:space="preserve">297 (0,890)</t>
  </si>
  <si>
    <t xml:space="preserve">18 (0,050)</t>
  </si>
  <si>
    <t xml:space="preserve">8/270</t>
  </si>
  <si>
    <t xml:space="preserve">491 (1,470)</t>
  </si>
  <si>
    <t xml:space="preserve">431 (1,290)</t>
  </si>
  <si>
    <t xml:space="preserve">93/270</t>
  </si>
  <si>
    <t xml:space="preserve">462 (1,380)</t>
  </si>
  <si>
    <t xml:space="preserve">44 (0,130)</t>
  </si>
  <si>
    <t xml:space="preserve">21/270</t>
  </si>
  <si>
    <t xml:space="preserve">343 (1,090)+TCAGAAGT</t>
  </si>
  <si>
    <t xml:space="preserve">77/254</t>
  </si>
  <si>
    <t xml:space="preserve">395 (1,210)+ATG</t>
  </si>
  <si>
    <t xml:space="preserve">77/264</t>
  </si>
  <si>
    <t xml:space="preserve">192 (0,570)</t>
  </si>
  <si>
    <t xml:space="preserve">204 (0,710)</t>
  </si>
  <si>
    <t xml:space="preserve">177 (0,620)</t>
  </si>
  <si>
    <t xml:space="preserve">53/232</t>
  </si>
  <si>
    <t xml:space="preserve">181 (0,540)</t>
  </si>
  <si>
    <t xml:space="preserve">256 (0,830)</t>
  </si>
  <si>
    <t xml:space="preserve">45 (0,150)</t>
  </si>
  <si>
    <t xml:space="preserve">23/248</t>
  </si>
  <si>
    <t xml:space="preserve">375 (1,120)</t>
  </si>
  <si>
    <t xml:space="preserve">231 (0,810)</t>
  </si>
  <si>
    <t xml:space="preserve">15 (0,050)</t>
  </si>
  <si>
    <t xml:space="preserve">8/230</t>
  </si>
  <si>
    <t xml:space="preserve">279 (1,110)+ATG</t>
  </si>
  <si>
    <t xml:space="preserve">60/266</t>
  </si>
  <si>
    <t xml:space="preserve">249 (0,970)</t>
  </si>
  <si>
    <t xml:space="preserve">211 (0,850)</t>
  </si>
  <si>
    <t xml:space="preserve">11/262</t>
  </si>
  <si>
    <t xml:space="preserve">196 (0,760)</t>
  </si>
  <si>
    <t xml:space="preserve">178 (0,800)</t>
  </si>
  <si>
    <t xml:space="preserve">187 (0,840)</t>
  </si>
  <si>
    <t xml:space="preserve">59/234</t>
  </si>
  <si>
    <t xml:space="preserve">205 (0,800)</t>
  </si>
  <si>
    <t xml:space="preserve">188 (0,790)</t>
  </si>
  <si>
    <t xml:space="preserve">218 (0,920)</t>
  </si>
  <si>
    <t xml:space="preserve">58/250</t>
  </si>
  <si>
    <t xml:space="preserve">3270817 =</t>
  </si>
  <si>
    <t xml:space="preserve">229 (0,890)</t>
  </si>
  <si>
    <t xml:space="preserve">113 (0,740)</t>
  </si>
  <si>
    <t xml:space="preserve">112 (0,730)</t>
  </si>
  <si>
    <t xml:space="preserve">26/162</t>
  </si>
  <si>
    <t xml:space="preserve">223 (0,920)+ACTTCTGA</t>
  </si>
  <si>
    <t xml:space="preserve">72/256</t>
  </si>
  <si>
    <t xml:space="preserve">266 (1,030)</t>
  </si>
  <si>
    <t xml:space="preserve">223 (1,020)</t>
  </si>
  <si>
    <t xml:space="preserve">45 (0,200)</t>
  </si>
  <si>
    <t xml:space="preserve">22/232</t>
  </si>
  <si>
    <t xml:space="preserve">470 (1,420)+ATG</t>
  </si>
  <si>
    <t xml:space="preserve">74/262</t>
  </si>
  <si>
    <t xml:space="preserve">1142214 =</t>
  </si>
  <si>
    <t xml:space="preserve">241 (0,710)</t>
  </si>
  <si>
    <t xml:space="preserve">235 (0,700)</t>
  </si>
  <si>
    <t xml:space="preserve">43 (0,130)</t>
  </si>
  <si>
    <t xml:space="preserve">25/266</t>
  </si>
  <si>
    <t xml:space="preserve">272 (0,840)</t>
  </si>
  <si>
    <t xml:space="preserve">31 (0,100)</t>
  </si>
  <si>
    <t xml:space="preserve">18/258</t>
  </si>
  <si>
    <t xml:space="preserve">239 (0,710)</t>
  </si>
  <si>
    <t xml:space="preserve">284 (0,920)</t>
  </si>
  <si>
    <t xml:space="preserve">21 (0,070)</t>
  </si>
  <si>
    <t xml:space="preserve">10/246</t>
  </si>
  <si>
    <t xml:space="preserve">166 (0,490)</t>
  </si>
  <si>
    <t xml:space="preserve">219 (0,750)</t>
  </si>
  <si>
    <t xml:space="preserve">183 (0,630)</t>
  </si>
  <si>
    <t xml:space="preserve">60/230</t>
  </si>
  <si>
    <t xml:space="preserve">194 (0,570)</t>
  </si>
  <si>
    <t xml:space="preserve">255 (0,820)</t>
  </si>
  <si>
    <t xml:space="preserve">134 (0,430)</t>
  </si>
  <si>
    <t xml:space="preserve">52/246</t>
  </si>
  <si>
    <t xml:space="preserve">282 (0,890)+ACTTCTGA</t>
  </si>
  <si>
    <t xml:space="preserve">75/252</t>
  </si>
  <si>
    <t xml:space="preserve">392 (1,160)</t>
  </si>
  <si>
    <t xml:space="preserve">263 (0,910)</t>
  </si>
  <si>
    <t xml:space="preserve">41 (0,140)</t>
  </si>
  <si>
    <t xml:space="preserve">22/228</t>
  </si>
  <si>
    <t xml:space="preserve">259 (0,860)+TCAGAAGT</t>
  </si>
  <si>
    <t xml:space="preserve">64/256</t>
  </si>
  <si>
    <t xml:space="preserve">272 (0,860)+ATG</t>
  </si>
  <si>
    <t xml:space="preserve">59/266</t>
  </si>
  <si>
    <t xml:space="preserve">288 (0,900)</t>
  </si>
  <si>
    <t xml:space="preserve">285 (0,920)</t>
  </si>
  <si>
    <t xml:space="preserve">42 (0,140)</t>
  </si>
  <si>
    <t xml:space="preserve">18/262</t>
  </si>
  <si>
    <t xml:space="preserve">208 (0,650)</t>
  </si>
  <si>
    <t xml:space="preserve">220 (0,800)</t>
  </si>
  <si>
    <t xml:space="preserve">176 (0,640)</t>
  </si>
  <si>
    <t xml:space="preserve">199 (0,620)</t>
  </si>
  <si>
    <t xml:space="preserve">268 (0,910)</t>
  </si>
  <si>
    <t xml:space="preserve">67 (0,230)</t>
  </si>
  <si>
    <t xml:space="preserve">29/250</t>
  </si>
  <si>
    <t xml:space="preserve">360 (1,120)</t>
  </si>
  <si>
    <t xml:space="preserve">258 (0,940)</t>
  </si>
  <si>
    <t xml:space="preserve">51 (0,190)</t>
  </si>
  <si>
    <t xml:space="preserve">23/232</t>
  </si>
  <si>
    <t xml:space="preserve">1293337 =</t>
  </si>
  <si>
    <t xml:space="preserve">229 (0,810)</t>
  </si>
  <si>
    <t xml:space="preserve">217 (0,770)</t>
  </si>
  <si>
    <t xml:space="preserve">68/274</t>
  </si>
  <si>
    <t xml:space="preserve">223 (0,790)</t>
  </si>
  <si>
    <t xml:space="preserve">186 (0,660)</t>
  </si>
  <si>
    <t xml:space="preserve">66/274</t>
  </si>
  <si>
    <t xml:space="preserve">3930585 =</t>
  </si>
  <si>
    <t xml:space="preserve">155 (0,550)</t>
  </si>
  <si>
    <t xml:space="preserve">109 (0,390)</t>
  </si>
  <si>
    <t xml:space="preserve">50/274</t>
  </si>
  <si>
    <t xml:space="preserve">299 (1,090)+ATG</t>
  </si>
  <si>
    <t xml:space="preserve">66/268</t>
  </si>
  <si>
    <t xml:space="preserve">207 (0,740)</t>
  </si>
  <si>
    <t xml:space="preserve">219 (0,810)</t>
  </si>
  <si>
    <t xml:space="preserve">7/264</t>
  </si>
  <si>
    <t xml:space="preserve">212 (0,750)</t>
  </si>
  <si>
    <t xml:space="preserve">238 (0,920)</t>
  </si>
  <si>
    <t xml:space="preserve">15 (0,060)</t>
  </si>
  <si>
    <t xml:space="preserve">8/252</t>
  </si>
  <si>
    <t xml:space="preserve">213 (0,760)</t>
  </si>
  <si>
    <t xml:space="preserve">190 (0,790)</t>
  </si>
  <si>
    <t xml:space="preserve">147 (0,610)</t>
  </si>
  <si>
    <t xml:space="preserve">48/236</t>
  </si>
  <si>
    <t xml:space="preserve">196 (0,700)</t>
  </si>
  <si>
    <t xml:space="preserve">222 (0,860)</t>
  </si>
  <si>
    <t xml:space="preserve">181 (0,700)</t>
  </si>
  <si>
    <t xml:space="preserve">57/252</t>
  </si>
  <si>
    <t xml:space="preserve">282 (1,070)+ACTTCTGA</t>
  </si>
  <si>
    <t xml:space="preserve">62/258</t>
  </si>
  <si>
    <t xml:space="preserve">292 (1,040)</t>
  </si>
  <si>
    <t xml:space="preserve">264 (1,100)</t>
  </si>
  <si>
    <t xml:space="preserve">17 (0,070)</t>
  </si>
  <si>
    <t xml:space="preserve">11/234</t>
  </si>
  <si>
    <t xml:space="preserve">1265045 =</t>
  </si>
  <si>
    <t xml:space="preserve">271 (0,900)</t>
  </si>
  <si>
    <t xml:space="preserve">291 (0,970)</t>
  </si>
  <si>
    <t xml:space="preserve">74/272</t>
  </si>
  <si>
    <t xml:space="preserve">319 (1,060)</t>
  </si>
  <si>
    <t xml:space="preserve">29 (0,100)</t>
  </si>
  <si>
    <t xml:space="preserve">14/272</t>
  </si>
  <si>
    <t xml:space="preserve">294 (1,040)+TCAGAAGT</t>
  </si>
  <si>
    <t xml:space="preserve">66/256</t>
  </si>
  <si>
    <t xml:space="preserve">341 (1,160)+ATG</t>
  </si>
  <si>
    <t xml:space="preserve">66/266</t>
  </si>
  <si>
    <t xml:space="preserve">203 (0,680)</t>
  </si>
  <si>
    <t xml:space="preserve">206 (0,710)</t>
  </si>
  <si>
    <t xml:space="preserve">14 (0,050)</t>
  </si>
  <si>
    <t xml:space="preserve">10/262</t>
  </si>
  <si>
    <t xml:space="preserve">213 (0,710)</t>
  </si>
  <si>
    <t xml:space="preserve">195 (0,750)</t>
  </si>
  <si>
    <t xml:space="preserve">60/234</t>
  </si>
  <si>
    <t xml:space="preserve">154 (0,510)</t>
  </si>
  <si>
    <t xml:space="preserve">254 (0,920)</t>
  </si>
  <si>
    <t xml:space="preserve">138 (0,500)</t>
  </si>
  <si>
    <t xml:space="preserve">42/250</t>
  </si>
  <si>
    <t xml:space="preserve">332 (1,110)</t>
  </si>
  <si>
    <t xml:space="preserve">282 (1,100)</t>
  </si>
  <si>
    <t xml:space="preserve">12/232</t>
  </si>
  <si>
    <t xml:space="preserve">69 (0,240)</t>
  </si>
  <si>
    <t xml:space="preserve">165 (0,580)</t>
  </si>
  <si>
    <t xml:space="preserve">62/272</t>
  </si>
  <si>
    <t xml:space="preserve">101677 =</t>
  </si>
  <si>
    <t xml:space="preserve">1017849 =</t>
  </si>
  <si>
    <t xml:space="preserve">195 (0,680)</t>
  </si>
  <si>
    <t xml:space="preserve">13 (0,050)</t>
  </si>
  <si>
    <t xml:space="preserve">9/270</t>
  </si>
  <si>
    <t xml:space="preserve">3930636 =</t>
  </si>
  <si>
    <t xml:space="preserve">72 (0,250)</t>
  </si>
  <si>
    <t xml:space="preserve">194 (0,680)</t>
  </si>
  <si>
    <t xml:space="preserve">70/270</t>
  </si>
  <si>
    <t xml:space="preserve">3929970 =</t>
  </si>
  <si>
    <t xml:space="preserve">308 (1,080)</t>
  </si>
  <si>
    <t xml:space="preserve">48 (0,170)</t>
  </si>
  <si>
    <t xml:space="preserve">23/272</t>
  </si>
  <si>
    <t xml:space="preserve">260 (0,930)+ATG</t>
  </si>
  <si>
    <t xml:space="preserve">65/266</t>
  </si>
  <si>
    <t xml:space="preserve">211 (0,740)</t>
  </si>
  <si>
    <t xml:space="preserve">192 (0,780)</t>
  </si>
  <si>
    <t xml:space="preserve">179 (0,730)</t>
  </si>
  <si>
    <t xml:space="preserve">54/234</t>
  </si>
  <si>
    <t xml:space="preserve">129 (0,480)+ACTTCTGA</t>
  </si>
  <si>
    <t xml:space="preserve">51/256</t>
  </si>
  <si>
    <t xml:space="preserve">3931807 =</t>
  </si>
  <si>
    <t xml:space="preserve">310 (1,090)</t>
  </si>
  <si>
    <t xml:space="preserve">4103498 =</t>
  </si>
  <si>
    <t xml:space="preserve">193 (0,680)</t>
  </si>
  <si>
    <t xml:space="preserve">23 (0,080)</t>
  </si>
  <si>
    <t xml:space="preserve">15/272</t>
  </si>
  <si>
    <t xml:space="preserve">1131548 =</t>
  </si>
  <si>
    <t xml:space="preserve">280 (0,860)</t>
  </si>
  <si>
    <t xml:space="preserve">165 (0,440)</t>
  </si>
  <si>
    <t xml:space="preserve">60/272</t>
  </si>
  <si>
    <t xml:space="preserve">337 (1,040)</t>
  </si>
  <si>
    <t xml:space="preserve">30487 =</t>
  </si>
  <si>
    <t xml:space="preserve">175 (0,470)</t>
  </si>
  <si>
    <t xml:space="preserve">254 (0,910)</t>
  </si>
  <si>
    <t xml:space="preserve">147 (0,440)</t>
  </si>
  <si>
    <t xml:space="preserve">61/274</t>
  </si>
  <si>
    <t xml:space="preserve">1258699 =</t>
  </si>
  <si>
    <t xml:space="preserve">318 (0,950)</t>
  </si>
  <si>
    <t xml:space="preserve">53 (0,110)</t>
  </si>
  <si>
    <t xml:space="preserve">27/270</t>
  </si>
  <si>
    <t xml:space="preserve">1282041 =</t>
  </si>
  <si>
    <t xml:space="preserve">657 (1,970)</t>
  </si>
  <si>
    <t xml:space="preserve">130 (0,280)</t>
  </si>
  <si>
    <t xml:space="preserve">47/270</t>
  </si>
  <si>
    <t xml:space="preserve">305 (0,910)</t>
  </si>
  <si>
    <t xml:space="preserve">86 (0,190)</t>
  </si>
  <si>
    <t xml:space="preserve">45/270</t>
  </si>
  <si>
    <t xml:space="preserve">237 (0,840)</t>
  </si>
  <si>
    <t xml:space="preserve">14 (0,040)</t>
  </si>
  <si>
    <t xml:space="preserve">10/274</t>
  </si>
  <si>
    <t xml:space="preserve">97 (0,260)</t>
  </si>
  <si>
    <t xml:space="preserve">44/274</t>
  </si>
  <si>
    <t xml:space="preserve">318 (1,060)</t>
  </si>
  <si>
    <t xml:space="preserve">249 (0,550)</t>
  </si>
  <si>
    <t xml:space="preserve">77/272</t>
  </si>
  <si>
    <t xml:space="preserve">3929685 =</t>
  </si>
  <si>
    <t xml:space="preserve">257 (0,860)</t>
  </si>
  <si>
    <t xml:space="preserve">68 (0,150)</t>
  </si>
  <si>
    <t xml:space="preserve">36/272</t>
  </si>
  <si>
    <t xml:space="preserve">248 (0,830)</t>
  </si>
  <si>
    <t xml:space="preserve">70 (0,150)</t>
  </si>
  <si>
    <t xml:space="preserve">328 (1,090)</t>
  </si>
  <si>
    <t xml:space="preserve">25 (0,060)</t>
  </si>
  <si>
    <t xml:space="preserve">13/272</t>
  </si>
  <si>
    <t xml:space="preserve">291 (1,020)</t>
  </si>
  <si>
    <t xml:space="preserve">27 (0,050)</t>
  </si>
  <si>
    <t xml:space="preserve">34 (0,060)</t>
  </si>
  <si>
    <t xml:space="preserve">22/272</t>
  </si>
  <si>
    <t xml:space="preserve">1323 =</t>
  </si>
  <si>
    <t xml:space="preserve">262 (0,930)</t>
  </si>
  <si>
    <t xml:space="preserve">298 (1,100)</t>
  </si>
  <si>
    <t xml:space="preserve">434 (1,600)</t>
  </si>
  <si>
    <t xml:space="preserve">78/262</t>
  </si>
  <si>
    <t xml:space="preserve">1348 =</t>
  </si>
  <si>
    <t xml:space="preserve">465 (0,930)</t>
  </si>
  <si>
    <t xml:space="preserve">555 (1,120)</t>
  </si>
  <si>
    <t xml:space="preserve">743 (1,690)+AGCACCGGCGCCCGGC</t>
  </si>
  <si>
    <t xml:space="preserve">96/240</t>
  </si>
  <si>
    <t xml:space="preserve">576 (0,990)</t>
  </si>
  <si>
    <t xml:space="preserve">697 (1,200)</t>
  </si>
  <si>
    <t xml:space="preserve">728 (1,320)+GGATTC</t>
  </si>
  <si>
    <t xml:space="preserve">91/262</t>
  </si>
  <si>
    <t xml:space="preserve">517 (0,780)</t>
  </si>
  <si>
    <t xml:space="preserve">662 (1,000)</t>
  </si>
  <si>
    <t xml:space="preserve">422 (0,670)+GGATTC</t>
  </si>
  <si>
    <t xml:space="preserve">78/258</t>
  </si>
  <si>
    <t xml:space="preserve">674 (1,060)</t>
  </si>
  <si>
    <t xml:space="preserve">285 (0,450)</t>
  </si>
  <si>
    <t xml:space="preserve">46/260</t>
  </si>
  <si>
    <t xml:space="preserve">271 (0,880)</t>
  </si>
  <si>
    <t xml:space="preserve">327 (1,060)</t>
  </si>
  <si>
    <t xml:space="preserve">186 (0,630)+GGATTC</t>
  </si>
  <si>
    <t xml:space="preserve">333 (1,120)</t>
  </si>
  <si>
    <t xml:space="preserve">137 (0,460)</t>
  </si>
  <si>
    <t xml:space="preserve">27/262</t>
  </si>
  <si>
    <t xml:space="preserve">257 (0,830)</t>
  </si>
  <si>
    <t xml:space="preserve">330 (1,220)</t>
  </si>
  <si>
    <t xml:space="preserve">70/238</t>
  </si>
  <si>
    <t xml:space="preserve">1318 =</t>
  </si>
  <si>
    <t xml:space="preserve">430 (0,840)</t>
  </si>
  <si>
    <t xml:space="preserve">585 (1,150)</t>
  </si>
  <si>
    <t xml:space="preserve">89 (0,210)+23 bp</t>
  </si>
  <si>
    <t xml:space="preserve">6/222</t>
  </si>
  <si>
    <t xml:space="preserve">1366 =</t>
  </si>
  <si>
    <t xml:space="preserve">566 (1,110)</t>
  </si>
  <si>
    <t xml:space="preserve">579 (1,160)</t>
  </si>
  <si>
    <t xml:space="preserve">362 (0,730)</t>
  </si>
  <si>
    <t xml:space="preserve">71/262</t>
  </si>
  <si>
    <t xml:space="preserve">41 (0,130)</t>
  </si>
  <si>
    <t xml:space="preserve">40803 =</t>
  </si>
  <si>
    <t xml:space="preserve">4 (0,010)</t>
  </si>
  <si>
    <t xml:space="preserve">4/272</t>
  </si>
  <si>
    <t xml:space="preserve">487 (0,930)</t>
  </si>
  <si>
    <t xml:space="preserve">568 (1,120)</t>
  </si>
  <si>
    <t xml:space="preserve">706 (1,390)</t>
  </si>
  <si>
    <t xml:space="preserve">91/264</t>
  </si>
  <si>
    <t xml:space="preserve">586 (0,850)</t>
  </si>
  <si>
    <t xml:space="preserve">730 (1,060)</t>
  </si>
  <si>
    <t xml:space="preserve">282 (0,430)+GGATTC</t>
  </si>
  <si>
    <t xml:space="preserve">60/260</t>
  </si>
  <si>
    <t xml:space="preserve">742 (1,120)</t>
  </si>
  <si>
    <t xml:space="preserve">288 (0,440)</t>
  </si>
  <si>
    <t xml:space="preserve">39/262</t>
  </si>
  <si>
    <t xml:space="preserve">1355 =</t>
  </si>
  <si>
    <t xml:space="preserve">741 (1,080)</t>
  </si>
  <si>
    <t xml:space="preserve">813 (1,190)</t>
  </si>
  <si>
    <t xml:space="preserve">395 (0,610)+CCCACACG</t>
  </si>
  <si>
    <t xml:space="preserve">70/256</t>
  </si>
  <si>
    <t xml:space="preserve">488 (1,060)</t>
  </si>
  <si>
    <t xml:space="preserve">528 (1,150)</t>
  </si>
  <si>
    <t xml:space="preserve">259 (0,590)+GGATTC</t>
  </si>
  <si>
    <t xml:space="preserve">54/260</t>
  </si>
  <si>
    <t xml:space="preserve">541 (1,220)</t>
  </si>
  <si>
    <t xml:space="preserve">101 (0,230)</t>
  </si>
  <si>
    <t xml:space="preserve">26/262</t>
  </si>
  <si>
    <t xml:space="preserve">467 (1,010)</t>
  </si>
  <si>
    <t xml:space="preserve">448 (0,970)</t>
  </si>
  <si>
    <t xml:space="preserve">610 (1,500)+AGCACCGGCGCCCGGC</t>
  </si>
  <si>
    <t xml:space="preserve">82/240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</si>
</sst>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55859375" defaultRowHeight="14.4" zeroHeight="false" outlineLevelRow="0" outlineLevelCol="0"/>
  <cols>
    <col collapsed="false" customWidth="true" hidden="false" outlineLevel="0" max="3" min="3" style="0" width="25.21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4" hidden="false" customHeight="false" outlineLevel="0" collapsed="false">
      <c r="A2" s="0" t="s">
        <v>3</v>
      </c>
      <c r="B2" s="0" t="s">
        <v>4</v>
      </c>
    </row>
    <row r="3" customFormat="false" ht="14.4" hidden="false" customHeight="false" outlineLevel="0" collapsed="false">
      <c r="A3" s="0" t="s">
        <v>5</v>
      </c>
      <c r="B3" s="0" t="s">
        <v>6</v>
      </c>
      <c r="C3" s="0" t="s">
        <v>7</v>
      </c>
    </row>
    <row r="4" customFormat="false" ht="14.4" hidden="false" customHeight="false" outlineLevel="0" collapsed="false">
      <c r="A4" s="0" t="s">
        <v>8</v>
      </c>
      <c r="B4" s="0" t="s">
        <v>9</v>
      </c>
      <c r="C4" s="0" t="s">
        <v>10</v>
      </c>
    </row>
    <row r="5" customFormat="false" ht="14.4" hidden="false" customHeight="false" outlineLevel="0" collapsed="false">
      <c r="A5" s="0" t="s">
        <v>11</v>
      </c>
      <c r="B5" s="0" t="s">
        <v>12</v>
      </c>
      <c r="C5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S16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69" activeCellId="0" sqref="G69"/>
    </sheetView>
  </sheetViews>
  <sheetFormatPr defaultColWidth="8.55859375" defaultRowHeight="13.8" zeroHeight="false" outlineLevelRow="0" outlineLevelCol="0"/>
  <cols>
    <col collapsed="false" customWidth="true" hidden="false" outlineLevel="0" max="6" min="6" style="0" width="18.33"/>
    <col collapsed="false" customWidth="true" hidden="false" outlineLevel="0" max="7" min="7" style="0" width="39"/>
  </cols>
  <sheetData>
    <row r="1" customFormat="false" ht="13.8" hidden="false" customHeight="false" outlineLevel="0" collapsed="false">
      <c r="A1" s="1" t="s">
        <v>14</v>
      </c>
      <c r="B1" s="1" t="s">
        <v>0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</v>
      </c>
    </row>
    <row r="2" customFormat="false" ht="14.9" hidden="true" customHeight="false" outlineLevel="0" collapsed="false">
      <c r="A2" s="0" t="s">
        <v>31</v>
      </c>
      <c r="B2" s="0" t="s">
        <v>3</v>
      </c>
      <c r="C2" s="0" t="s">
        <v>32</v>
      </c>
      <c r="D2" s="0" t="s">
        <v>33</v>
      </c>
      <c r="E2" s="0" t="s">
        <v>34</v>
      </c>
      <c r="F2" s="0" t="s">
        <v>35</v>
      </c>
      <c r="G2" s="0" t="s">
        <v>36</v>
      </c>
      <c r="H2" s="0" t="n">
        <v>100</v>
      </c>
      <c r="I2" s="0" t="n">
        <v>100</v>
      </c>
      <c r="J2" s="0" t="n">
        <v>100</v>
      </c>
      <c r="K2" s="0" t="n">
        <v>100</v>
      </c>
      <c r="L2" s="0" t="n">
        <v>100</v>
      </c>
      <c r="N2" s="0" t="n">
        <v>100</v>
      </c>
      <c r="O2" s="0" t="n">
        <v>100</v>
      </c>
      <c r="P2" s="0" t="n">
        <v>100</v>
      </c>
      <c r="Q2" s="0" t="n">
        <v>100</v>
      </c>
      <c r="R2" s="0" t="n">
        <v>100</v>
      </c>
      <c r="S2" s="0" t="s">
        <v>4</v>
      </c>
    </row>
    <row r="3" customFormat="false" ht="14.9" hidden="true" customHeight="false" outlineLevel="0" collapsed="false">
      <c r="A3" s="0" t="s">
        <v>31</v>
      </c>
      <c r="B3" s="0" t="s">
        <v>3</v>
      </c>
      <c r="C3" s="0" t="s">
        <v>37</v>
      </c>
      <c r="D3" s="0" t="s">
        <v>38</v>
      </c>
      <c r="E3" s="0" t="s">
        <v>39</v>
      </c>
      <c r="F3" s="0" t="s">
        <v>40</v>
      </c>
      <c r="G3" s="0" t="s">
        <v>41</v>
      </c>
      <c r="H3" s="0" t="n">
        <v>100</v>
      </c>
      <c r="I3" s="0" t="n">
        <v>100</v>
      </c>
      <c r="J3" s="0" t="n">
        <v>100</v>
      </c>
      <c r="K3" s="0" t="n">
        <v>100</v>
      </c>
      <c r="L3" s="0" t="n">
        <v>100</v>
      </c>
      <c r="N3" s="0" t="n">
        <v>100</v>
      </c>
      <c r="O3" s="0" t="n">
        <v>100</v>
      </c>
      <c r="P3" s="0" t="n">
        <v>100</v>
      </c>
      <c r="Q3" s="0" t="n">
        <v>100</v>
      </c>
      <c r="R3" s="0" t="n">
        <v>100</v>
      </c>
      <c r="S3" s="0" t="s">
        <v>4</v>
      </c>
    </row>
    <row r="4" customFormat="false" ht="14.9" hidden="true" customHeight="false" outlineLevel="0" collapsed="false">
      <c r="A4" s="0" t="s">
        <v>31</v>
      </c>
      <c r="B4" s="0" t="s">
        <v>3</v>
      </c>
      <c r="C4" s="0" t="s">
        <v>42</v>
      </c>
      <c r="D4" s="0" t="s">
        <v>43</v>
      </c>
      <c r="E4" s="0" t="s">
        <v>44</v>
      </c>
      <c r="F4" s="0" t="s">
        <v>45</v>
      </c>
      <c r="G4" s="0" t="s">
        <v>46</v>
      </c>
      <c r="H4" s="0" t="n">
        <v>6.9</v>
      </c>
      <c r="I4" s="0" t="n">
        <v>0</v>
      </c>
      <c r="J4" s="0" t="n">
        <v>13.6</v>
      </c>
      <c r="K4" s="0" t="n">
        <v>0</v>
      </c>
      <c r="L4" s="0" t="n">
        <v>6.8</v>
      </c>
      <c r="N4" s="0" t="n">
        <v>6.3</v>
      </c>
      <c r="O4" s="0" t="n">
        <v>8.2</v>
      </c>
      <c r="P4" s="0" t="n">
        <v>9.3</v>
      </c>
      <c r="Q4" s="0" t="n">
        <v>10.6</v>
      </c>
      <c r="R4" s="0" t="n">
        <v>7.7</v>
      </c>
      <c r="S4" s="0" t="s">
        <v>4</v>
      </c>
    </row>
    <row r="5" customFormat="false" ht="14.9" hidden="true" customHeight="false" outlineLevel="0" collapsed="false">
      <c r="A5" s="0" t="s">
        <v>31</v>
      </c>
      <c r="B5" s="0" t="s">
        <v>3</v>
      </c>
      <c r="C5" s="0" t="s">
        <v>47</v>
      </c>
      <c r="D5" s="0" t="s">
        <v>48</v>
      </c>
      <c r="E5" s="0" t="s">
        <v>49</v>
      </c>
      <c r="F5" s="0" t="s">
        <v>50</v>
      </c>
      <c r="G5" s="0" t="s">
        <v>51</v>
      </c>
      <c r="H5" s="0" t="n">
        <v>10.6</v>
      </c>
      <c r="I5" s="0" t="n">
        <v>13.3</v>
      </c>
      <c r="J5" s="0" t="n">
        <v>11.2</v>
      </c>
      <c r="K5" s="0" t="n">
        <v>10.2</v>
      </c>
      <c r="L5" s="0" t="n">
        <v>0</v>
      </c>
      <c r="N5" s="0" t="n">
        <v>14.4</v>
      </c>
      <c r="O5" s="0" t="n">
        <v>6.1</v>
      </c>
      <c r="P5" s="0" t="n">
        <v>9.1</v>
      </c>
      <c r="Q5" s="0" t="n">
        <v>11</v>
      </c>
      <c r="R5" s="0" t="n">
        <v>11.3</v>
      </c>
      <c r="S5" s="0" t="s">
        <v>4</v>
      </c>
    </row>
    <row r="6" customFormat="false" ht="14.9" hidden="true" customHeight="false" outlineLevel="0" collapsed="false">
      <c r="A6" s="0" t="s">
        <v>31</v>
      </c>
      <c r="B6" s="0" t="s">
        <v>3</v>
      </c>
      <c r="C6" s="0" t="s">
        <v>52</v>
      </c>
      <c r="D6" s="0" t="s">
        <v>43</v>
      </c>
      <c r="E6" s="0" t="s">
        <v>53</v>
      </c>
      <c r="F6" s="0" t="s">
        <v>54</v>
      </c>
      <c r="G6" s="0" t="s">
        <v>55</v>
      </c>
      <c r="H6" s="0" t="n">
        <v>6.7</v>
      </c>
      <c r="I6" s="0" t="n">
        <v>6.6</v>
      </c>
      <c r="J6" s="0" t="n">
        <v>6.1</v>
      </c>
      <c r="K6" s="0" t="n">
        <v>6.5</v>
      </c>
      <c r="L6" s="0" t="n">
        <v>0</v>
      </c>
      <c r="N6" s="0" t="n">
        <v>0</v>
      </c>
      <c r="O6" s="0" t="n">
        <v>0</v>
      </c>
      <c r="P6" s="0" t="n">
        <v>5.8</v>
      </c>
      <c r="Q6" s="0" t="n">
        <v>0</v>
      </c>
      <c r="R6" s="0" t="n">
        <v>0</v>
      </c>
      <c r="S6" s="0" t="s">
        <v>4</v>
      </c>
    </row>
    <row r="7" customFormat="false" ht="14.9" hidden="true" customHeight="false" outlineLevel="0" collapsed="false">
      <c r="A7" s="0" t="s">
        <v>31</v>
      </c>
      <c r="B7" s="0" t="s">
        <v>3</v>
      </c>
      <c r="C7" s="0" t="s">
        <v>56</v>
      </c>
      <c r="D7" s="0" t="s">
        <v>57</v>
      </c>
      <c r="E7" s="0" t="s">
        <v>58</v>
      </c>
      <c r="F7" s="0" t="s">
        <v>59</v>
      </c>
      <c r="G7" s="0" t="s">
        <v>60</v>
      </c>
      <c r="H7" s="0" t="n">
        <v>9.8</v>
      </c>
      <c r="I7" s="0" t="n">
        <v>13</v>
      </c>
      <c r="J7" s="0" t="n">
        <v>0</v>
      </c>
      <c r="K7" s="0" t="n">
        <v>0</v>
      </c>
      <c r="L7" s="0" t="n">
        <v>7.6</v>
      </c>
      <c r="N7" s="0" t="n">
        <v>7.4</v>
      </c>
      <c r="O7" s="0" t="n">
        <v>0</v>
      </c>
      <c r="P7" s="0" t="n">
        <v>13.2</v>
      </c>
      <c r="Q7" s="0" t="n">
        <v>0</v>
      </c>
      <c r="R7" s="0" t="n">
        <v>9</v>
      </c>
      <c r="S7" s="0" t="s">
        <v>4</v>
      </c>
    </row>
    <row r="8" customFormat="false" ht="14.9" hidden="true" customHeight="false" outlineLevel="0" collapsed="false">
      <c r="A8" s="0" t="s">
        <v>31</v>
      </c>
      <c r="B8" s="0" t="s">
        <v>3</v>
      </c>
      <c r="C8" s="0" t="s">
        <v>61</v>
      </c>
      <c r="D8" s="0" t="s">
        <v>57</v>
      </c>
      <c r="E8" s="0" t="s">
        <v>62</v>
      </c>
      <c r="F8" s="0" t="s">
        <v>63</v>
      </c>
      <c r="G8" s="0" t="s">
        <v>64</v>
      </c>
      <c r="H8" s="0" t="n">
        <v>17.4</v>
      </c>
      <c r="I8" s="0" t="n">
        <v>11</v>
      </c>
      <c r="J8" s="0" t="n">
        <v>0</v>
      </c>
      <c r="K8" s="0" t="n">
        <v>10.2</v>
      </c>
      <c r="L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9.7</v>
      </c>
      <c r="S8" s="0" t="s">
        <v>4</v>
      </c>
    </row>
    <row r="9" customFormat="false" ht="14.9" hidden="true" customHeight="false" outlineLevel="0" collapsed="false">
      <c r="A9" s="0" t="s">
        <v>31</v>
      </c>
      <c r="B9" s="0" t="s">
        <v>3</v>
      </c>
      <c r="C9" s="0" t="s">
        <v>65</v>
      </c>
      <c r="D9" s="0" t="s">
        <v>48</v>
      </c>
      <c r="E9" s="0" t="s">
        <v>66</v>
      </c>
      <c r="F9" s="0" t="s">
        <v>63</v>
      </c>
      <c r="G9" s="0" t="s">
        <v>64</v>
      </c>
      <c r="H9" s="0" t="n">
        <v>8.2</v>
      </c>
      <c r="I9" s="0" t="n">
        <v>8.3</v>
      </c>
      <c r="J9" s="0" t="n">
        <v>0</v>
      </c>
      <c r="K9" s="0" t="n">
        <v>0</v>
      </c>
      <c r="L9" s="0" t="n">
        <v>9.6</v>
      </c>
      <c r="N9" s="0" t="n">
        <v>0</v>
      </c>
      <c r="O9" s="0" t="n">
        <v>0</v>
      </c>
      <c r="P9" s="0" t="n">
        <v>6.9</v>
      </c>
      <c r="Q9" s="0" t="n">
        <v>0</v>
      </c>
      <c r="R9" s="0" t="n">
        <v>5.8</v>
      </c>
      <c r="S9" s="0" t="s">
        <v>4</v>
      </c>
    </row>
    <row r="10" customFormat="false" ht="14.9" hidden="true" customHeight="false" outlineLevel="0" collapsed="false">
      <c r="A10" s="0" t="s">
        <v>31</v>
      </c>
      <c r="B10" s="0" t="s">
        <v>3</v>
      </c>
      <c r="C10" s="0" t="s">
        <v>67</v>
      </c>
      <c r="D10" s="0" t="s">
        <v>57</v>
      </c>
      <c r="E10" s="0" t="s">
        <v>68</v>
      </c>
      <c r="F10" s="0" t="s">
        <v>69</v>
      </c>
      <c r="G10" s="0" t="s">
        <v>70</v>
      </c>
      <c r="H10" s="0" t="n">
        <v>9.4</v>
      </c>
      <c r="I10" s="0" t="n">
        <v>0</v>
      </c>
      <c r="J10" s="0" t="n">
        <v>0</v>
      </c>
      <c r="K10" s="0" t="n">
        <v>0</v>
      </c>
      <c r="L10" s="0" t="n">
        <v>0</v>
      </c>
      <c r="N10" s="0" t="n">
        <v>5.5</v>
      </c>
      <c r="O10" s="0" t="n">
        <v>0</v>
      </c>
      <c r="P10" s="0" t="n">
        <v>0</v>
      </c>
      <c r="Q10" s="0" t="n">
        <v>0</v>
      </c>
      <c r="R10" s="0" t="n">
        <v>0</v>
      </c>
      <c r="S10" s="0" t="s">
        <v>4</v>
      </c>
    </row>
    <row r="11" customFormat="false" ht="14.9" hidden="true" customHeight="false" outlineLevel="0" collapsed="false">
      <c r="A11" s="0" t="s">
        <v>31</v>
      </c>
      <c r="B11" s="0" t="s">
        <v>3</v>
      </c>
      <c r="C11" s="0" t="s">
        <v>71</v>
      </c>
      <c r="D11" s="0" t="s">
        <v>72</v>
      </c>
      <c r="E11" s="0" t="s">
        <v>73</v>
      </c>
      <c r="F11" s="0" t="s">
        <v>74</v>
      </c>
      <c r="G11" s="0" t="s">
        <v>75</v>
      </c>
      <c r="H11" s="0" t="n">
        <v>11.7</v>
      </c>
      <c r="I11" s="0" t="n">
        <v>0</v>
      </c>
      <c r="J11" s="0" t="n">
        <v>0</v>
      </c>
      <c r="K11" s="0" t="n">
        <v>0</v>
      </c>
      <c r="L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s">
        <v>4</v>
      </c>
    </row>
    <row r="12" customFormat="false" ht="14.9" hidden="true" customHeight="false" outlineLevel="0" collapsed="false">
      <c r="A12" s="0" t="s">
        <v>31</v>
      </c>
      <c r="B12" s="0" t="s">
        <v>3</v>
      </c>
      <c r="C12" s="0" t="s">
        <v>76</v>
      </c>
      <c r="D12" s="0" t="s">
        <v>77</v>
      </c>
      <c r="E12" s="0" t="s">
        <v>78</v>
      </c>
      <c r="F12" s="0" t="s">
        <v>74</v>
      </c>
      <c r="G12" s="0" t="s">
        <v>75</v>
      </c>
      <c r="H12" s="0" t="n">
        <v>8</v>
      </c>
      <c r="I12" s="0" t="n">
        <v>0</v>
      </c>
      <c r="J12" s="0" t="n">
        <v>0</v>
      </c>
      <c r="K12" s="0" t="n">
        <v>0</v>
      </c>
      <c r="L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s">
        <v>4</v>
      </c>
    </row>
    <row r="13" customFormat="false" ht="14.9" hidden="true" customHeight="false" outlineLevel="0" collapsed="false">
      <c r="A13" s="0" t="s">
        <v>31</v>
      </c>
      <c r="B13" s="0" t="s">
        <v>3</v>
      </c>
      <c r="C13" s="0" t="s">
        <v>79</v>
      </c>
      <c r="D13" s="0" t="s">
        <v>80</v>
      </c>
      <c r="E13" s="0" t="s">
        <v>81</v>
      </c>
      <c r="F13" s="0" t="s">
        <v>74</v>
      </c>
      <c r="G13" s="0" t="s">
        <v>75</v>
      </c>
      <c r="H13" s="0" t="n">
        <v>18.4</v>
      </c>
      <c r="I13" s="0" t="n">
        <v>15.7</v>
      </c>
      <c r="J13" s="0" t="n">
        <v>13</v>
      </c>
      <c r="K13" s="0" t="n">
        <v>13.4</v>
      </c>
      <c r="L13" s="0" t="n">
        <v>15.1</v>
      </c>
      <c r="N13" s="0" t="n">
        <v>9.8</v>
      </c>
      <c r="O13" s="0" t="n">
        <v>7.8</v>
      </c>
      <c r="P13" s="0" t="n">
        <v>11.3</v>
      </c>
      <c r="Q13" s="0" t="n">
        <v>16.9</v>
      </c>
      <c r="R13" s="0" t="n">
        <v>11.2</v>
      </c>
      <c r="S13" s="0" t="s">
        <v>4</v>
      </c>
    </row>
    <row r="14" customFormat="false" ht="14.9" hidden="true" customHeight="false" outlineLevel="0" collapsed="false">
      <c r="A14" s="0" t="s">
        <v>31</v>
      </c>
      <c r="B14" s="0" t="s">
        <v>3</v>
      </c>
      <c r="C14" s="0" t="s">
        <v>82</v>
      </c>
      <c r="D14" s="0" t="s">
        <v>83</v>
      </c>
      <c r="E14" s="0" t="s">
        <v>84</v>
      </c>
      <c r="F14" s="0" t="s">
        <v>85</v>
      </c>
      <c r="G14" s="0" t="s">
        <v>86</v>
      </c>
      <c r="H14" s="0" t="n">
        <v>5.2</v>
      </c>
      <c r="I14" s="0" t="n">
        <v>0</v>
      </c>
      <c r="J14" s="0" t="n">
        <v>0</v>
      </c>
      <c r="K14" s="0" t="n">
        <v>0</v>
      </c>
      <c r="L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s">
        <v>4</v>
      </c>
    </row>
    <row r="15" customFormat="false" ht="14.9" hidden="true" customHeight="false" outlineLevel="0" collapsed="false">
      <c r="A15" s="0" t="s">
        <v>31</v>
      </c>
      <c r="B15" s="0" t="s">
        <v>3</v>
      </c>
      <c r="C15" s="0" t="s">
        <v>87</v>
      </c>
      <c r="D15" s="0" t="s">
        <v>33</v>
      </c>
      <c r="E15" s="0" t="s">
        <v>88</v>
      </c>
      <c r="F15" s="0" t="s">
        <v>89</v>
      </c>
      <c r="G15" s="0" t="s">
        <v>90</v>
      </c>
      <c r="H15" s="0" t="n">
        <v>5.1</v>
      </c>
      <c r="I15" s="0" t="n">
        <v>0</v>
      </c>
      <c r="J15" s="0" t="n">
        <v>0</v>
      </c>
      <c r="K15" s="0" t="n">
        <v>0</v>
      </c>
      <c r="L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s">
        <v>4</v>
      </c>
    </row>
    <row r="16" customFormat="false" ht="14.9" hidden="true" customHeight="false" outlineLevel="0" collapsed="false">
      <c r="A16" s="0" t="s">
        <v>31</v>
      </c>
      <c r="B16" s="0" t="s">
        <v>3</v>
      </c>
      <c r="C16" s="0" t="s">
        <v>91</v>
      </c>
      <c r="D16" s="0" t="s">
        <v>72</v>
      </c>
      <c r="E16" s="0" t="s">
        <v>92</v>
      </c>
      <c r="F16" s="0" t="s">
        <v>93</v>
      </c>
      <c r="G16" s="0" t="s">
        <v>94</v>
      </c>
      <c r="H16" s="0" t="n">
        <v>8.1</v>
      </c>
      <c r="I16" s="0" t="n">
        <v>0</v>
      </c>
      <c r="J16" s="0" t="n">
        <v>0</v>
      </c>
      <c r="K16" s="0" t="n">
        <v>0</v>
      </c>
      <c r="L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s">
        <v>4</v>
      </c>
    </row>
    <row r="17" customFormat="false" ht="14.9" hidden="true" customHeight="false" outlineLevel="0" collapsed="false">
      <c r="A17" s="0" t="s">
        <v>31</v>
      </c>
      <c r="B17" s="0" t="s">
        <v>3</v>
      </c>
      <c r="C17" s="0" t="s">
        <v>95</v>
      </c>
      <c r="D17" s="0" t="s">
        <v>48</v>
      </c>
      <c r="E17" s="0" t="s">
        <v>96</v>
      </c>
      <c r="F17" s="0" t="s">
        <v>97</v>
      </c>
      <c r="G17" s="0" t="s">
        <v>98</v>
      </c>
      <c r="H17" s="0" t="n">
        <v>9.2</v>
      </c>
      <c r="I17" s="0" t="n">
        <v>0</v>
      </c>
      <c r="J17" s="0" t="n">
        <v>0</v>
      </c>
      <c r="K17" s="0" t="n">
        <v>0</v>
      </c>
      <c r="L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s">
        <v>4</v>
      </c>
    </row>
    <row r="18" customFormat="false" ht="14.9" hidden="true" customHeight="false" outlineLevel="0" collapsed="false">
      <c r="A18" s="0" t="s">
        <v>31</v>
      </c>
      <c r="B18" s="0" t="s">
        <v>3</v>
      </c>
      <c r="C18" s="0" t="s">
        <v>99</v>
      </c>
      <c r="D18" s="0" t="s">
        <v>57</v>
      </c>
      <c r="E18" s="0" t="s">
        <v>100</v>
      </c>
      <c r="F18" s="0" t="s">
        <v>97</v>
      </c>
      <c r="G18" s="0" t="s">
        <v>98</v>
      </c>
      <c r="H18" s="0" t="n">
        <v>11.3</v>
      </c>
      <c r="I18" s="0" t="n">
        <v>10.2</v>
      </c>
      <c r="J18" s="0" t="n">
        <v>16.9</v>
      </c>
      <c r="K18" s="0" t="n">
        <v>0</v>
      </c>
      <c r="L18" s="0" t="n">
        <v>12.9</v>
      </c>
      <c r="N18" s="0" t="n">
        <v>8.4</v>
      </c>
      <c r="O18" s="0" t="n">
        <v>11.1</v>
      </c>
      <c r="P18" s="0" t="n">
        <v>14</v>
      </c>
      <c r="Q18" s="0" t="n">
        <v>0</v>
      </c>
      <c r="R18" s="0" t="n">
        <v>11.7</v>
      </c>
      <c r="S18" s="0" t="s">
        <v>4</v>
      </c>
    </row>
    <row r="19" customFormat="false" ht="14.9" hidden="true" customHeight="false" outlineLevel="0" collapsed="false">
      <c r="A19" s="0" t="s">
        <v>31</v>
      </c>
      <c r="B19" s="0" t="s">
        <v>3</v>
      </c>
      <c r="C19" s="0" t="s">
        <v>101</v>
      </c>
      <c r="D19" s="0" t="s">
        <v>102</v>
      </c>
      <c r="E19" s="0" t="s">
        <v>103</v>
      </c>
      <c r="F19" s="0" t="s">
        <v>104</v>
      </c>
      <c r="G19" s="0" t="s">
        <v>105</v>
      </c>
      <c r="H19" s="0" t="n">
        <v>32.8</v>
      </c>
      <c r="I19" s="0" t="n">
        <v>0</v>
      </c>
      <c r="J19" s="0" t="n">
        <v>0</v>
      </c>
      <c r="K19" s="0" t="n">
        <v>100</v>
      </c>
      <c r="L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100</v>
      </c>
      <c r="S19" s="0" t="s">
        <v>4</v>
      </c>
    </row>
    <row r="20" customFormat="false" ht="14.9" hidden="true" customHeight="false" outlineLevel="0" collapsed="false">
      <c r="A20" s="0" t="s">
        <v>31</v>
      </c>
      <c r="B20" s="0" t="s">
        <v>3</v>
      </c>
      <c r="C20" s="0" t="s">
        <v>106</v>
      </c>
      <c r="D20" s="0" t="s">
        <v>77</v>
      </c>
      <c r="E20" s="0" t="s">
        <v>107</v>
      </c>
      <c r="F20" s="0" t="s">
        <v>108</v>
      </c>
      <c r="G20" s="0" t="s">
        <v>109</v>
      </c>
      <c r="H20" s="0" t="n">
        <v>13.9</v>
      </c>
      <c r="I20" s="0" t="n">
        <v>0</v>
      </c>
      <c r="J20" s="0" t="n">
        <v>0</v>
      </c>
      <c r="K20" s="0" t="n">
        <v>0</v>
      </c>
      <c r="L20" s="0" t="n">
        <v>0</v>
      </c>
      <c r="N20" s="0" t="n">
        <v>0</v>
      </c>
      <c r="O20" s="0" t="n">
        <v>0</v>
      </c>
      <c r="P20" s="0" t="n">
        <v>12.3</v>
      </c>
      <c r="Q20" s="0" t="n">
        <v>0</v>
      </c>
      <c r="R20" s="0" t="n">
        <v>0</v>
      </c>
      <c r="S20" s="0" t="s">
        <v>4</v>
      </c>
    </row>
    <row r="21" customFormat="false" ht="14.9" hidden="true" customHeight="false" outlineLevel="0" collapsed="false">
      <c r="A21" s="0" t="s">
        <v>31</v>
      </c>
      <c r="B21" s="0" t="s">
        <v>3</v>
      </c>
      <c r="C21" s="0" t="s">
        <v>110</v>
      </c>
      <c r="D21" s="0" t="s">
        <v>83</v>
      </c>
      <c r="E21" s="0" t="s">
        <v>111</v>
      </c>
      <c r="F21" s="0" t="s">
        <v>112</v>
      </c>
      <c r="G21" s="0" t="s">
        <v>113</v>
      </c>
      <c r="H21" s="0" t="n">
        <v>31.5</v>
      </c>
      <c r="I21" s="0" t="n">
        <v>100</v>
      </c>
      <c r="J21" s="0" t="n">
        <v>0</v>
      </c>
      <c r="K21" s="0" t="n">
        <v>0</v>
      </c>
      <c r="L21" s="0" t="n">
        <v>0</v>
      </c>
      <c r="N21" s="0" t="n">
        <v>0</v>
      </c>
      <c r="O21" s="0" t="n">
        <v>0</v>
      </c>
      <c r="P21" s="0" t="n">
        <v>0</v>
      </c>
      <c r="Q21" s="0" t="n">
        <v>100</v>
      </c>
      <c r="R21" s="0" t="n">
        <v>0</v>
      </c>
      <c r="S21" s="0" t="s">
        <v>4</v>
      </c>
    </row>
    <row r="22" customFormat="false" ht="14.9" hidden="true" customHeight="false" outlineLevel="0" collapsed="false">
      <c r="A22" s="0" t="s">
        <v>31</v>
      </c>
      <c r="B22" s="0" t="s">
        <v>3</v>
      </c>
      <c r="C22" s="0" t="s">
        <v>114</v>
      </c>
      <c r="D22" s="0" t="s">
        <v>33</v>
      </c>
      <c r="E22" s="0" t="s">
        <v>115</v>
      </c>
      <c r="F22" s="0" t="s">
        <v>116</v>
      </c>
      <c r="G22" s="0" t="s">
        <v>117</v>
      </c>
      <c r="H22" s="0" t="n">
        <v>16.6</v>
      </c>
      <c r="I22" s="0" t="n">
        <v>19.3</v>
      </c>
      <c r="J22" s="0" t="n">
        <v>9.5</v>
      </c>
      <c r="K22" s="0" t="n">
        <v>11</v>
      </c>
      <c r="L22" s="0" t="n">
        <v>16.3</v>
      </c>
      <c r="N22" s="0" t="n">
        <v>33.6</v>
      </c>
      <c r="O22" s="0" t="n">
        <v>26.1</v>
      </c>
      <c r="P22" s="0" t="n">
        <v>19.8</v>
      </c>
      <c r="Q22" s="0" t="n">
        <v>20.1</v>
      </c>
      <c r="R22" s="0" t="n">
        <v>0</v>
      </c>
      <c r="S22" s="0" t="s">
        <v>4</v>
      </c>
    </row>
    <row r="23" customFormat="false" ht="14.9" hidden="true" customHeight="false" outlineLevel="0" collapsed="false">
      <c r="A23" s="0" t="s">
        <v>31</v>
      </c>
      <c r="B23" s="0" t="s">
        <v>3</v>
      </c>
      <c r="C23" s="0" t="s">
        <v>118</v>
      </c>
      <c r="D23" s="0" t="s">
        <v>57</v>
      </c>
      <c r="E23" s="0" t="s">
        <v>119</v>
      </c>
      <c r="F23" s="0" t="s">
        <v>116</v>
      </c>
      <c r="G23" s="0" t="s">
        <v>117</v>
      </c>
      <c r="H23" s="0" t="n">
        <v>16.3</v>
      </c>
      <c r="I23" s="0" t="n">
        <v>19.4</v>
      </c>
      <c r="J23" s="0" t="n">
        <v>9.4</v>
      </c>
      <c r="K23" s="0" t="n">
        <v>10.6</v>
      </c>
      <c r="L23" s="0" t="n">
        <v>16.5</v>
      </c>
      <c r="N23" s="0" t="n">
        <v>32.8</v>
      </c>
      <c r="O23" s="0" t="n">
        <v>25.5</v>
      </c>
      <c r="P23" s="0" t="n">
        <v>19.5</v>
      </c>
      <c r="Q23" s="0" t="n">
        <v>20.4</v>
      </c>
      <c r="R23" s="0" t="n">
        <v>0</v>
      </c>
      <c r="S23" s="0" t="s">
        <v>4</v>
      </c>
    </row>
    <row r="24" customFormat="false" ht="14.9" hidden="true" customHeight="false" outlineLevel="0" collapsed="false">
      <c r="A24" s="0" t="s">
        <v>31</v>
      </c>
      <c r="B24" s="0" t="s">
        <v>3</v>
      </c>
      <c r="C24" s="0" t="s">
        <v>120</v>
      </c>
      <c r="D24" s="0" t="s">
        <v>121</v>
      </c>
      <c r="E24" s="0" t="s">
        <v>122</v>
      </c>
      <c r="F24" s="0" t="s">
        <v>116</v>
      </c>
      <c r="G24" s="0" t="s">
        <v>117</v>
      </c>
      <c r="H24" s="0" t="n">
        <v>16.4</v>
      </c>
      <c r="I24" s="0" t="n">
        <v>19.5</v>
      </c>
      <c r="J24" s="0" t="n">
        <v>9.4</v>
      </c>
      <c r="K24" s="0" t="n">
        <v>10.9</v>
      </c>
      <c r="L24" s="0" t="n">
        <v>16.2</v>
      </c>
      <c r="N24" s="0" t="n">
        <v>32.6</v>
      </c>
      <c r="O24" s="0" t="n">
        <v>25.6</v>
      </c>
      <c r="P24" s="0" t="n">
        <v>19.6</v>
      </c>
      <c r="Q24" s="0" t="n">
        <v>20.1</v>
      </c>
      <c r="R24" s="0" t="n">
        <v>0</v>
      </c>
      <c r="S24" s="0" t="s">
        <v>4</v>
      </c>
    </row>
    <row r="25" customFormat="false" ht="14.9" hidden="true" customHeight="false" outlineLevel="0" collapsed="false">
      <c r="A25" s="0" t="s">
        <v>31</v>
      </c>
      <c r="B25" s="0" t="s">
        <v>3</v>
      </c>
      <c r="C25" s="0" t="s">
        <v>123</v>
      </c>
      <c r="D25" s="0" t="s">
        <v>72</v>
      </c>
      <c r="E25" s="0" t="s">
        <v>124</v>
      </c>
      <c r="F25" s="0" t="s">
        <v>116</v>
      </c>
      <c r="G25" s="0" t="s">
        <v>117</v>
      </c>
      <c r="H25" s="0" t="n">
        <v>16.4</v>
      </c>
      <c r="I25" s="0" t="n">
        <v>19.4</v>
      </c>
      <c r="J25" s="0" t="n">
        <v>9.4</v>
      </c>
      <c r="K25" s="0" t="n">
        <v>10.9</v>
      </c>
      <c r="L25" s="0" t="n">
        <v>16.2</v>
      </c>
      <c r="N25" s="0" t="n">
        <v>32.6</v>
      </c>
      <c r="O25" s="0" t="n">
        <v>25.5</v>
      </c>
      <c r="P25" s="0" t="n">
        <v>19.7</v>
      </c>
      <c r="Q25" s="0" t="n">
        <v>20</v>
      </c>
      <c r="R25" s="0" t="n">
        <v>0</v>
      </c>
      <c r="S25" s="0" t="s">
        <v>4</v>
      </c>
    </row>
    <row r="26" customFormat="false" ht="14.9" hidden="true" customHeight="false" outlineLevel="0" collapsed="false">
      <c r="A26" s="0" t="s">
        <v>31</v>
      </c>
      <c r="B26" s="0" t="s">
        <v>3</v>
      </c>
      <c r="C26" s="0" t="s">
        <v>125</v>
      </c>
      <c r="D26" s="0" t="s">
        <v>126</v>
      </c>
      <c r="E26" s="0" t="s">
        <v>127</v>
      </c>
      <c r="F26" s="0" t="s">
        <v>116</v>
      </c>
      <c r="G26" s="0" t="s">
        <v>117</v>
      </c>
      <c r="H26" s="0" t="n">
        <v>10.1</v>
      </c>
      <c r="I26" s="0" t="n">
        <v>7.9</v>
      </c>
      <c r="J26" s="0" t="n">
        <v>5.6</v>
      </c>
      <c r="K26" s="0" t="n">
        <v>7.4</v>
      </c>
      <c r="L26" s="0" t="n">
        <v>6.1</v>
      </c>
      <c r="N26" s="0" t="n">
        <v>21.8</v>
      </c>
      <c r="O26" s="0" t="n">
        <v>13.7</v>
      </c>
      <c r="P26" s="0" t="n">
        <v>13</v>
      </c>
      <c r="Q26" s="0" t="n">
        <v>13.1</v>
      </c>
      <c r="R26" s="0" t="n">
        <v>0</v>
      </c>
      <c r="S26" s="0" t="s">
        <v>4</v>
      </c>
    </row>
    <row r="27" customFormat="false" ht="14.9" hidden="true" customHeight="false" outlineLevel="0" collapsed="false">
      <c r="A27" s="0" t="s">
        <v>31</v>
      </c>
      <c r="B27" s="0" t="s">
        <v>3</v>
      </c>
      <c r="C27" s="0" t="s">
        <v>128</v>
      </c>
      <c r="D27" s="0" t="s">
        <v>80</v>
      </c>
      <c r="E27" s="0" t="s">
        <v>129</v>
      </c>
      <c r="F27" s="0" t="s">
        <v>130</v>
      </c>
      <c r="G27" s="0" t="s">
        <v>131</v>
      </c>
      <c r="H27" s="0" t="n">
        <v>29.1</v>
      </c>
      <c r="I27" s="0" t="n">
        <v>100</v>
      </c>
      <c r="J27" s="0" t="n">
        <v>0</v>
      </c>
      <c r="K27" s="0" t="n">
        <v>0</v>
      </c>
      <c r="L27" s="0" t="n">
        <v>0</v>
      </c>
      <c r="N27" s="0" t="n">
        <v>0</v>
      </c>
      <c r="O27" s="0" t="n">
        <v>0</v>
      </c>
      <c r="P27" s="0" t="n">
        <v>0</v>
      </c>
      <c r="Q27" s="0" t="n">
        <v>100</v>
      </c>
      <c r="R27" s="0" t="n">
        <v>0</v>
      </c>
      <c r="S27" s="0" t="s">
        <v>4</v>
      </c>
    </row>
    <row r="28" customFormat="false" ht="14.9" hidden="true" customHeight="false" outlineLevel="0" collapsed="false">
      <c r="A28" s="0" t="s">
        <v>31</v>
      </c>
      <c r="B28" s="0" t="s">
        <v>3</v>
      </c>
      <c r="C28" s="0" t="s">
        <v>132</v>
      </c>
      <c r="D28" s="0" t="s">
        <v>77</v>
      </c>
      <c r="E28" s="0" t="s">
        <v>133</v>
      </c>
      <c r="F28" s="0" t="s">
        <v>134</v>
      </c>
      <c r="G28" s="0" t="s">
        <v>135</v>
      </c>
      <c r="H28" s="0" t="n">
        <v>8.8</v>
      </c>
      <c r="I28" s="0" t="n">
        <v>0</v>
      </c>
      <c r="J28" s="0" t="n">
        <v>0</v>
      </c>
      <c r="K28" s="0" t="n">
        <v>7.5</v>
      </c>
      <c r="L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s">
        <v>4</v>
      </c>
    </row>
    <row r="29" customFormat="false" ht="14.9" hidden="true" customHeight="false" outlineLevel="0" collapsed="false">
      <c r="A29" s="0" t="s">
        <v>31</v>
      </c>
      <c r="B29" s="0" t="s">
        <v>3</v>
      </c>
      <c r="C29" s="0" t="s">
        <v>136</v>
      </c>
      <c r="D29" s="0" t="s">
        <v>77</v>
      </c>
      <c r="E29" s="0" t="s">
        <v>137</v>
      </c>
      <c r="F29" s="0" t="s">
        <v>134</v>
      </c>
      <c r="G29" s="0" t="s">
        <v>135</v>
      </c>
      <c r="H29" s="0" t="n">
        <v>6.1</v>
      </c>
      <c r="I29" s="0" t="n">
        <v>0</v>
      </c>
      <c r="J29" s="0" t="n">
        <v>0</v>
      </c>
      <c r="K29" s="0" t="n">
        <v>0</v>
      </c>
      <c r="L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s">
        <v>4</v>
      </c>
    </row>
    <row r="30" customFormat="false" ht="14.9" hidden="true" customHeight="false" outlineLevel="0" collapsed="false">
      <c r="A30" s="0" t="s">
        <v>31</v>
      </c>
      <c r="B30" s="0" t="s">
        <v>3</v>
      </c>
      <c r="C30" s="0" t="s">
        <v>138</v>
      </c>
      <c r="D30" s="0" t="s">
        <v>121</v>
      </c>
      <c r="E30" s="0" t="s">
        <v>139</v>
      </c>
      <c r="F30" s="0" t="s">
        <v>140</v>
      </c>
      <c r="G30" s="0" t="s">
        <v>141</v>
      </c>
      <c r="H30" s="0" t="n">
        <v>5.1</v>
      </c>
      <c r="I30" s="0" t="n">
        <v>0</v>
      </c>
      <c r="J30" s="0" t="n">
        <v>0</v>
      </c>
      <c r="K30" s="0" t="n">
        <v>0</v>
      </c>
      <c r="L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s">
        <v>4</v>
      </c>
    </row>
    <row r="31" customFormat="false" ht="14.9" hidden="true" customHeight="false" outlineLevel="0" collapsed="false">
      <c r="A31" s="0" t="s">
        <v>31</v>
      </c>
      <c r="B31" s="0" t="s">
        <v>3</v>
      </c>
      <c r="C31" s="0" t="s">
        <v>142</v>
      </c>
      <c r="D31" s="0" t="s">
        <v>80</v>
      </c>
      <c r="E31" s="0" t="s">
        <v>143</v>
      </c>
      <c r="F31" s="0" t="s">
        <v>144</v>
      </c>
      <c r="G31" s="0" t="s">
        <v>145</v>
      </c>
      <c r="H31" s="0" t="n">
        <v>5.1</v>
      </c>
      <c r="I31" s="0" t="n">
        <v>6</v>
      </c>
      <c r="J31" s="0" t="n">
        <v>0</v>
      </c>
      <c r="K31" s="0" t="n">
        <v>8.5</v>
      </c>
      <c r="L31" s="0" t="n">
        <v>7.3</v>
      </c>
      <c r="N31" s="0" t="n">
        <v>6.2</v>
      </c>
      <c r="O31" s="0" t="n">
        <v>0</v>
      </c>
      <c r="P31" s="0" t="n">
        <v>0</v>
      </c>
      <c r="Q31" s="0" t="n">
        <v>0</v>
      </c>
      <c r="R31" s="0" t="n">
        <v>6.2</v>
      </c>
      <c r="S31" s="0" t="s">
        <v>4</v>
      </c>
    </row>
    <row r="32" customFormat="false" ht="14.9" hidden="true" customHeight="false" outlineLevel="0" collapsed="false">
      <c r="A32" s="0" t="s">
        <v>31</v>
      </c>
      <c r="B32" s="0" t="n">
        <v>1</v>
      </c>
      <c r="C32" s="0" t="s">
        <v>146</v>
      </c>
      <c r="D32" s="0" t="s">
        <v>48</v>
      </c>
      <c r="E32" s="0" t="s">
        <v>147</v>
      </c>
      <c r="F32" s="0" t="s">
        <v>148</v>
      </c>
      <c r="G32" s="0" t="s">
        <v>149</v>
      </c>
      <c r="H32" s="0" t="n">
        <v>0</v>
      </c>
      <c r="I32" s="0" t="n">
        <v>8.4</v>
      </c>
      <c r="J32" s="0" t="n">
        <v>0</v>
      </c>
      <c r="K32" s="0" t="n">
        <v>0</v>
      </c>
      <c r="L32" s="0" t="n">
        <v>0</v>
      </c>
      <c r="N32" s="0" t="n">
        <v>6.5</v>
      </c>
      <c r="O32" s="0" t="n">
        <v>0</v>
      </c>
      <c r="P32" s="0" t="n">
        <v>7.1</v>
      </c>
      <c r="Q32" s="0" t="n">
        <v>0</v>
      </c>
      <c r="R32" s="0" t="n">
        <v>0</v>
      </c>
      <c r="S32" s="0" t="s">
        <v>4</v>
      </c>
    </row>
    <row r="33" customFormat="false" ht="14.9" hidden="false" customHeight="false" outlineLevel="0" collapsed="false">
      <c r="A33" s="0" t="s">
        <v>31</v>
      </c>
      <c r="B33" s="0" t="n">
        <v>1</v>
      </c>
      <c r="C33" s="0" t="s">
        <v>150</v>
      </c>
      <c r="D33" s="0" t="s">
        <v>48</v>
      </c>
      <c r="E33" s="0" t="s">
        <v>151</v>
      </c>
      <c r="F33" s="0" t="s">
        <v>148</v>
      </c>
      <c r="G33" s="0" t="s">
        <v>149</v>
      </c>
      <c r="H33" s="0" t="n">
        <v>0</v>
      </c>
      <c r="I33" s="0" t="n">
        <v>10.5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8</v>
      </c>
      <c r="Q33" s="0" t="n">
        <v>0</v>
      </c>
      <c r="R33" s="0" t="n">
        <v>6.6</v>
      </c>
      <c r="S33" s="0" t="s">
        <v>4</v>
      </c>
    </row>
    <row r="34" customFormat="false" ht="14.9" hidden="false" customHeight="false" outlineLevel="0" collapsed="false">
      <c r="A34" s="0" t="s">
        <v>31</v>
      </c>
      <c r="B34" s="0" t="n">
        <v>1</v>
      </c>
      <c r="C34" s="0" t="s">
        <v>152</v>
      </c>
      <c r="D34" s="0" t="s">
        <v>57</v>
      </c>
      <c r="E34" s="0" t="s">
        <v>153</v>
      </c>
      <c r="F34" s="0" t="s">
        <v>50</v>
      </c>
      <c r="G34" s="0" t="s">
        <v>51</v>
      </c>
      <c r="H34" s="0" t="n">
        <v>0</v>
      </c>
      <c r="I34" s="0" t="n">
        <v>5.8</v>
      </c>
      <c r="J34" s="0" t="n">
        <v>0</v>
      </c>
      <c r="K34" s="0" t="n">
        <v>5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s">
        <v>4</v>
      </c>
    </row>
    <row r="35" customFormat="false" ht="14.9" hidden="false" customHeight="false" outlineLevel="0" collapsed="false">
      <c r="A35" s="0" t="s">
        <v>31</v>
      </c>
      <c r="B35" s="0" t="n">
        <v>1</v>
      </c>
      <c r="C35" s="0" t="s">
        <v>154</v>
      </c>
      <c r="D35" s="0" t="s">
        <v>43</v>
      </c>
      <c r="E35" s="0" t="s">
        <v>155</v>
      </c>
      <c r="F35" s="0" t="s">
        <v>50</v>
      </c>
      <c r="G35" s="0" t="s">
        <v>51</v>
      </c>
      <c r="H35" s="0" t="n">
        <v>0</v>
      </c>
      <c r="I35" s="0" t="n">
        <v>7.1</v>
      </c>
      <c r="J35" s="0" t="n">
        <v>6.3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s">
        <v>4</v>
      </c>
    </row>
    <row r="36" customFormat="false" ht="14.9" hidden="true" customHeight="false" outlineLevel="0" collapsed="false">
      <c r="A36" s="0" t="s">
        <v>31</v>
      </c>
      <c r="B36" s="0" t="n">
        <v>1</v>
      </c>
      <c r="C36" s="0" t="s">
        <v>156</v>
      </c>
      <c r="D36" s="0" t="s">
        <v>43</v>
      </c>
      <c r="E36" s="0" t="s">
        <v>157</v>
      </c>
      <c r="F36" s="0" t="s">
        <v>50</v>
      </c>
      <c r="G36" s="0" t="s">
        <v>51</v>
      </c>
      <c r="H36" s="0" t="n">
        <v>0</v>
      </c>
      <c r="I36" s="0" t="n">
        <v>10.2</v>
      </c>
      <c r="J36" s="0" t="n">
        <v>7</v>
      </c>
      <c r="K36" s="0" t="n">
        <v>7.9</v>
      </c>
      <c r="L36" s="0" t="n">
        <v>0</v>
      </c>
      <c r="N36" s="0" t="n">
        <v>11.1</v>
      </c>
      <c r="O36" s="0" t="n">
        <v>0</v>
      </c>
      <c r="P36" s="0" t="n">
        <v>8.5</v>
      </c>
      <c r="Q36" s="0" t="n">
        <v>9.2</v>
      </c>
      <c r="R36" s="0" t="n">
        <v>0</v>
      </c>
      <c r="S36" s="0" t="s">
        <v>4</v>
      </c>
    </row>
    <row r="37" customFormat="false" ht="14.9" hidden="true" customHeight="false" outlineLevel="0" collapsed="false">
      <c r="A37" s="0" t="s">
        <v>31</v>
      </c>
      <c r="B37" s="0" t="n">
        <v>1</v>
      </c>
      <c r="C37" s="0" t="s">
        <v>71</v>
      </c>
      <c r="D37" s="0" t="s">
        <v>72</v>
      </c>
      <c r="E37" s="0" t="s">
        <v>158</v>
      </c>
      <c r="F37" s="0" t="s">
        <v>74</v>
      </c>
      <c r="G37" s="0" t="s">
        <v>75</v>
      </c>
      <c r="H37" s="0" t="n">
        <v>0</v>
      </c>
      <c r="I37" s="0" t="n">
        <v>12.4</v>
      </c>
      <c r="J37" s="0" t="n">
        <v>0</v>
      </c>
      <c r="K37" s="0" t="n">
        <v>9.3</v>
      </c>
      <c r="L37" s="0" t="n">
        <v>15.7</v>
      </c>
      <c r="N37" s="0" t="n">
        <v>10.3</v>
      </c>
      <c r="O37" s="0" t="n">
        <v>9.9</v>
      </c>
      <c r="P37" s="0" t="n">
        <v>13.5</v>
      </c>
      <c r="Q37" s="0" t="n">
        <v>13.5</v>
      </c>
      <c r="R37" s="0" t="n">
        <v>12.1</v>
      </c>
      <c r="S37" s="0" t="s">
        <v>4</v>
      </c>
    </row>
    <row r="38" customFormat="false" ht="14.9" hidden="false" customHeight="false" outlineLevel="0" collapsed="false">
      <c r="A38" s="0" t="s">
        <v>31</v>
      </c>
      <c r="B38" s="0" t="n">
        <v>1</v>
      </c>
      <c r="C38" s="0" t="s">
        <v>159</v>
      </c>
      <c r="D38" s="0" t="s">
        <v>77</v>
      </c>
      <c r="E38" s="0" t="s">
        <v>160</v>
      </c>
      <c r="F38" s="0" t="s">
        <v>74</v>
      </c>
      <c r="G38" s="0" t="s">
        <v>75</v>
      </c>
      <c r="H38" s="0" t="n">
        <v>0</v>
      </c>
      <c r="I38" s="0" t="n">
        <v>7.7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s">
        <v>4</v>
      </c>
    </row>
    <row r="39" customFormat="false" ht="14.9" hidden="false" customHeight="false" outlineLevel="0" collapsed="false">
      <c r="A39" s="0" t="s">
        <v>31</v>
      </c>
      <c r="B39" s="0" t="n">
        <v>1</v>
      </c>
      <c r="C39" s="0" t="s">
        <v>161</v>
      </c>
      <c r="D39" s="0" t="s">
        <v>162</v>
      </c>
      <c r="E39" s="0" t="s">
        <v>163</v>
      </c>
      <c r="F39" s="0" t="s">
        <v>164</v>
      </c>
      <c r="G39" s="0" t="s">
        <v>165</v>
      </c>
      <c r="H39" s="0" t="n">
        <v>0</v>
      </c>
      <c r="I39" s="0" t="n">
        <v>5.1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s">
        <v>4</v>
      </c>
    </row>
    <row r="40" customFormat="false" ht="14.9" hidden="false" customHeight="false" outlineLevel="0" collapsed="false">
      <c r="A40" s="0" t="s">
        <v>31</v>
      </c>
      <c r="B40" s="0" t="n">
        <v>1</v>
      </c>
      <c r="C40" s="0" t="s">
        <v>166</v>
      </c>
      <c r="D40" s="0" t="s">
        <v>162</v>
      </c>
      <c r="E40" s="0" t="s">
        <v>167</v>
      </c>
      <c r="F40" s="0" t="s">
        <v>97</v>
      </c>
      <c r="G40" s="0" t="s">
        <v>98</v>
      </c>
      <c r="H40" s="0" t="n">
        <v>0</v>
      </c>
      <c r="I40" s="0" t="n">
        <v>6.5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6.5</v>
      </c>
      <c r="Q40" s="0" t="n">
        <v>0</v>
      </c>
      <c r="R40" s="0" t="n">
        <v>0</v>
      </c>
      <c r="S40" s="0" t="s">
        <v>4</v>
      </c>
    </row>
    <row r="41" customFormat="false" ht="14.9" hidden="false" customHeight="false" outlineLevel="0" collapsed="false">
      <c r="A41" s="0" t="s">
        <v>31</v>
      </c>
      <c r="B41" s="0" t="n">
        <v>1</v>
      </c>
      <c r="C41" s="0" t="s">
        <v>168</v>
      </c>
      <c r="D41" s="0" t="s">
        <v>38</v>
      </c>
      <c r="E41" s="0" t="s">
        <v>169</v>
      </c>
      <c r="F41" s="0" t="s">
        <v>97</v>
      </c>
      <c r="G41" s="0" t="s">
        <v>98</v>
      </c>
      <c r="H41" s="0" t="n">
        <v>0</v>
      </c>
      <c r="I41" s="0" t="n">
        <v>11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13.1</v>
      </c>
      <c r="O41" s="0" t="n">
        <v>0</v>
      </c>
      <c r="P41" s="0" t="n">
        <v>14.6</v>
      </c>
      <c r="Q41" s="0" t="n">
        <v>0</v>
      </c>
      <c r="R41" s="0" t="n">
        <v>0</v>
      </c>
      <c r="S41" s="0" t="s">
        <v>4</v>
      </c>
    </row>
    <row r="42" customFormat="false" ht="14.9" hidden="false" customHeight="false" outlineLevel="0" collapsed="false">
      <c r="A42" s="0" t="s">
        <v>31</v>
      </c>
      <c r="B42" s="0" t="n">
        <v>1</v>
      </c>
      <c r="C42" s="0" t="s">
        <v>170</v>
      </c>
      <c r="D42" s="0" t="s">
        <v>48</v>
      </c>
      <c r="E42" s="0" t="s">
        <v>171</v>
      </c>
      <c r="F42" s="0" t="s">
        <v>172</v>
      </c>
      <c r="G42" s="0" t="s">
        <v>173</v>
      </c>
      <c r="H42" s="0" t="n">
        <v>0</v>
      </c>
      <c r="I42" s="0" t="n">
        <v>7.5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s">
        <v>4</v>
      </c>
    </row>
    <row r="43" customFormat="false" ht="14.9" hidden="false" customHeight="false" outlineLevel="0" collapsed="false">
      <c r="A43" s="0" t="s">
        <v>31</v>
      </c>
      <c r="B43" s="0" t="n">
        <v>1</v>
      </c>
      <c r="C43" s="0" t="s">
        <v>174</v>
      </c>
      <c r="D43" s="0" t="s">
        <v>57</v>
      </c>
      <c r="E43" s="0" t="s">
        <v>175</v>
      </c>
      <c r="F43" s="0" t="s">
        <v>176</v>
      </c>
      <c r="G43" s="0" t="s">
        <v>177</v>
      </c>
      <c r="H43" s="0" t="n">
        <v>0</v>
      </c>
      <c r="I43" s="0" t="n">
        <v>5.3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s">
        <v>4</v>
      </c>
    </row>
    <row r="44" customFormat="false" ht="14.9" hidden="false" customHeight="false" outlineLevel="0" collapsed="false">
      <c r="A44" s="0" t="s">
        <v>31</v>
      </c>
      <c r="B44" s="0" t="n">
        <v>1</v>
      </c>
      <c r="C44" s="0" t="s">
        <v>178</v>
      </c>
      <c r="D44" s="0" t="s">
        <v>33</v>
      </c>
      <c r="E44" s="0" t="s">
        <v>179</v>
      </c>
      <c r="F44" s="0" t="s">
        <v>116</v>
      </c>
      <c r="G44" s="0" t="s">
        <v>117</v>
      </c>
      <c r="H44" s="0" t="n">
        <v>0</v>
      </c>
      <c r="I44" s="0" t="n">
        <v>5.9</v>
      </c>
      <c r="J44" s="0" t="n">
        <v>0</v>
      </c>
      <c r="K44" s="0" t="n">
        <v>6.5</v>
      </c>
      <c r="L44" s="0" t="n">
        <v>0</v>
      </c>
      <c r="M44" s="0" t="n">
        <v>0</v>
      </c>
      <c r="N44" s="0" t="n">
        <v>17.3</v>
      </c>
      <c r="O44" s="0" t="n">
        <v>11</v>
      </c>
      <c r="P44" s="0" t="n">
        <v>8.6</v>
      </c>
      <c r="Q44" s="0" t="n">
        <v>11.2</v>
      </c>
      <c r="R44" s="0" t="n">
        <v>0</v>
      </c>
      <c r="S44" s="0" t="s">
        <v>4</v>
      </c>
    </row>
    <row r="45" customFormat="false" ht="14.9" hidden="false" customHeight="false" outlineLevel="0" collapsed="false">
      <c r="A45" s="0" t="s">
        <v>31</v>
      </c>
      <c r="B45" s="0" t="n">
        <v>1</v>
      </c>
      <c r="C45" s="0" t="s">
        <v>180</v>
      </c>
      <c r="D45" s="0" t="s">
        <v>77</v>
      </c>
      <c r="E45" s="0" t="s">
        <v>181</v>
      </c>
      <c r="F45" s="0" t="s">
        <v>182</v>
      </c>
      <c r="G45" s="0" t="s">
        <v>183</v>
      </c>
      <c r="H45" s="0" t="n">
        <v>0</v>
      </c>
      <c r="I45" s="0" t="n">
        <v>6.4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11.1</v>
      </c>
      <c r="Q45" s="0" t="n">
        <v>0</v>
      </c>
      <c r="R45" s="0" t="n">
        <v>0</v>
      </c>
      <c r="S45" s="0" t="s">
        <v>4</v>
      </c>
    </row>
    <row r="46" customFormat="false" ht="14.9" hidden="false" customHeight="false" outlineLevel="0" collapsed="false">
      <c r="A46" s="0" t="s">
        <v>184</v>
      </c>
      <c r="B46" s="0" t="n">
        <v>1</v>
      </c>
      <c r="C46" s="0" t="s">
        <v>185</v>
      </c>
      <c r="D46" s="0" t="s">
        <v>186</v>
      </c>
      <c r="E46" s="0" t="s">
        <v>187</v>
      </c>
      <c r="F46" s="0" t="s">
        <v>188</v>
      </c>
      <c r="G46" s="0" t="s">
        <v>189</v>
      </c>
      <c r="H46" s="0" t="n">
        <v>0</v>
      </c>
      <c r="I46" s="0" t="n">
        <v>5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s">
        <v>4</v>
      </c>
    </row>
    <row r="47" customFormat="false" ht="14.9" hidden="false" customHeight="false" outlineLevel="0" collapsed="false">
      <c r="A47" s="0" t="s">
        <v>31</v>
      </c>
      <c r="B47" s="0" t="n">
        <v>1</v>
      </c>
      <c r="C47" s="0" t="s">
        <v>190</v>
      </c>
      <c r="D47" s="0" t="s">
        <v>57</v>
      </c>
      <c r="E47" s="0" t="s">
        <v>191</v>
      </c>
      <c r="F47" s="0" t="s">
        <v>192</v>
      </c>
      <c r="G47" s="0" t="s">
        <v>193</v>
      </c>
      <c r="H47" s="0" t="n">
        <v>0</v>
      </c>
      <c r="I47" s="0" t="n">
        <v>8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s">
        <v>4</v>
      </c>
    </row>
    <row r="48" customFormat="false" ht="14.9" hidden="false" customHeight="false" outlineLevel="0" collapsed="false">
      <c r="A48" s="0" t="s">
        <v>31</v>
      </c>
      <c r="B48" s="0" t="n">
        <v>1</v>
      </c>
      <c r="C48" s="0" t="s">
        <v>194</v>
      </c>
      <c r="D48" s="0" t="s">
        <v>48</v>
      </c>
      <c r="E48" s="0" t="s">
        <v>195</v>
      </c>
      <c r="F48" s="0" t="s">
        <v>196</v>
      </c>
      <c r="G48" s="0" t="s">
        <v>197</v>
      </c>
      <c r="H48" s="0" t="n">
        <v>0</v>
      </c>
      <c r="I48" s="0" t="n">
        <v>7.2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s">
        <v>4</v>
      </c>
    </row>
    <row r="49" customFormat="false" ht="14.9" hidden="false" customHeight="false" outlineLevel="0" collapsed="false">
      <c r="A49" s="0" t="s">
        <v>31</v>
      </c>
      <c r="B49" s="0" t="n">
        <v>1</v>
      </c>
      <c r="C49" s="0" t="s">
        <v>198</v>
      </c>
      <c r="D49" s="0" t="s">
        <v>43</v>
      </c>
      <c r="E49" s="0" t="s">
        <v>199</v>
      </c>
      <c r="F49" s="0" t="s">
        <v>200</v>
      </c>
      <c r="G49" s="0" t="s">
        <v>201</v>
      </c>
      <c r="H49" s="0" t="n">
        <v>0</v>
      </c>
      <c r="I49" s="0" t="n">
        <v>0</v>
      </c>
      <c r="J49" s="0" t="n">
        <v>8.4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10.9</v>
      </c>
      <c r="P49" s="0" t="n">
        <v>0</v>
      </c>
      <c r="Q49" s="0" t="n">
        <v>0</v>
      </c>
      <c r="R49" s="0" t="n">
        <v>0</v>
      </c>
      <c r="S49" s="0" t="s">
        <v>4</v>
      </c>
    </row>
    <row r="50" customFormat="false" ht="14.9" hidden="true" customHeight="false" outlineLevel="0" collapsed="false">
      <c r="A50" s="0" t="s">
        <v>31</v>
      </c>
      <c r="B50" s="0" t="n">
        <v>1</v>
      </c>
      <c r="C50" s="0" t="s">
        <v>202</v>
      </c>
      <c r="D50" s="0" t="s">
        <v>80</v>
      </c>
      <c r="E50" s="0" t="s">
        <v>203</v>
      </c>
      <c r="F50" s="0" t="s">
        <v>204</v>
      </c>
      <c r="G50" s="0" t="s">
        <v>205</v>
      </c>
      <c r="H50" s="0" t="n">
        <v>0</v>
      </c>
      <c r="I50" s="0" t="n">
        <v>0</v>
      </c>
      <c r="J50" s="0" t="n">
        <v>5.4</v>
      </c>
      <c r="K50" s="0" t="n">
        <v>0</v>
      </c>
      <c r="L50" s="0" t="n">
        <v>5.3</v>
      </c>
      <c r="M50" s="0" t="n">
        <v>0</v>
      </c>
      <c r="N50" s="0" t="n">
        <v>5.1</v>
      </c>
      <c r="O50" s="0" t="n">
        <v>0</v>
      </c>
      <c r="P50" s="0" t="n">
        <v>0</v>
      </c>
      <c r="Q50" s="0" t="n">
        <v>5.4</v>
      </c>
      <c r="R50" s="0" t="n">
        <v>5.3</v>
      </c>
      <c r="S50" s="0" t="s">
        <v>4</v>
      </c>
    </row>
    <row r="51" customFormat="false" ht="14.9" hidden="false" customHeight="false" outlineLevel="0" collapsed="false">
      <c r="A51" s="0" t="s">
        <v>31</v>
      </c>
      <c r="B51" s="0" t="n">
        <v>1</v>
      </c>
      <c r="C51" s="0" t="s">
        <v>206</v>
      </c>
      <c r="D51" s="0" t="s">
        <v>38</v>
      </c>
      <c r="E51" s="0" t="s">
        <v>207</v>
      </c>
      <c r="F51" s="0" t="s">
        <v>208</v>
      </c>
      <c r="G51" s="0" t="s">
        <v>209</v>
      </c>
      <c r="H51" s="0" t="n">
        <v>0</v>
      </c>
      <c r="I51" s="0" t="n">
        <v>0</v>
      </c>
      <c r="J51" s="0" t="n">
        <v>8.9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s">
        <v>4</v>
      </c>
    </row>
    <row r="52" customFormat="false" ht="14.9" hidden="true" customHeight="false" outlineLevel="0" collapsed="false">
      <c r="A52" s="0" t="s">
        <v>31</v>
      </c>
      <c r="B52" s="0" t="n">
        <v>1</v>
      </c>
      <c r="C52" s="0" t="s">
        <v>210</v>
      </c>
      <c r="D52" s="0" t="s">
        <v>162</v>
      </c>
      <c r="E52" s="0" t="s">
        <v>211</v>
      </c>
      <c r="F52" s="0" t="s">
        <v>97</v>
      </c>
      <c r="G52" s="0" t="s">
        <v>98</v>
      </c>
      <c r="H52" s="0" t="n">
        <v>0</v>
      </c>
      <c r="I52" s="0" t="n">
        <v>0</v>
      </c>
      <c r="J52" s="0" t="n">
        <v>10.3</v>
      </c>
      <c r="K52" s="0" t="n">
        <v>0</v>
      </c>
      <c r="L52" s="0" t="n">
        <v>12.9</v>
      </c>
      <c r="M52" s="0" t="n">
        <v>0</v>
      </c>
      <c r="N52" s="0" t="n">
        <v>10.2</v>
      </c>
      <c r="O52" s="0" t="n">
        <v>9.6</v>
      </c>
      <c r="P52" s="0" t="n">
        <v>8.5</v>
      </c>
      <c r="Q52" s="0" t="n">
        <v>0</v>
      </c>
      <c r="R52" s="0" t="n">
        <v>0</v>
      </c>
      <c r="S52" s="0" t="s">
        <v>4</v>
      </c>
    </row>
    <row r="53" customFormat="false" ht="14.9" hidden="true" customHeight="false" outlineLevel="0" collapsed="false">
      <c r="A53" s="0" t="s">
        <v>31</v>
      </c>
      <c r="B53" s="0" t="n">
        <v>1</v>
      </c>
      <c r="C53" s="0" t="s">
        <v>212</v>
      </c>
      <c r="D53" s="0" t="s">
        <v>38</v>
      </c>
      <c r="E53" s="0" t="s">
        <v>213</v>
      </c>
      <c r="F53" s="0" t="s">
        <v>97</v>
      </c>
      <c r="G53" s="0" t="s">
        <v>98</v>
      </c>
      <c r="H53" s="0" t="n">
        <v>0</v>
      </c>
      <c r="I53" s="0" t="n">
        <v>0</v>
      </c>
      <c r="J53" s="0" t="n">
        <v>8.6</v>
      </c>
      <c r="K53" s="0" t="n">
        <v>0</v>
      </c>
      <c r="L53" s="0" t="n">
        <v>9.5</v>
      </c>
      <c r="M53" s="0" t="n">
        <v>0</v>
      </c>
      <c r="N53" s="0" t="n">
        <v>0</v>
      </c>
      <c r="O53" s="0" t="n">
        <v>8.4</v>
      </c>
      <c r="P53" s="0" t="n">
        <v>0</v>
      </c>
      <c r="Q53" s="0" t="n">
        <v>0</v>
      </c>
      <c r="R53" s="0" t="n">
        <v>0</v>
      </c>
      <c r="S53" s="0" t="s">
        <v>4</v>
      </c>
    </row>
    <row r="54" customFormat="false" ht="14.9" hidden="false" customHeight="false" outlineLevel="0" collapsed="false">
      <c r="A54" s="0" t="s">
        <v>31</v>
      </c>
      <c r="B54" s="0" t="n">
        <v>1</v>
      </c>
      <c r="C54" s="0" t="s">
        <v>214</v>
      </c>
      <c r="D54" s="0" t="s">
        <v>77</v>
      </c>
      <c r="E54" s="0" t="s">
        <v>215</v>
      </c>
      <c r="F54" s="0" t="s">
        <v>216</v>
      </c>
      <c r="G54" s="0" t="s">
        <v>217</v>
      </c>
      <c r="H54" s="0" t="n">
        <v>0</v>
      </c>
      <c r="I54" s="0" t="n">
        <v>0</v>
      </c>
      <c r="J54" s="0" t="n">
        <v>7.3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s">
        <v>4</v>
      </c>
    </row>
    <row r="55" customFormat="false" ht="14.9" hidden="false" customHeight="false" outlineLevel="0" collapsed="false">
      <c r="A55" s="0" t="s">
        <v>31</v>
      </c>
      <c r="B55" s="0" t="n">
        <v>1</v>
      </c>
      <c r="C55" s="0" t="s">
        <v>218</v>
      </c>
      <c r="D55" s="0" t="s">
        <v>77</v>
      </c>
      <c r="E55" s="0" t="s">
        <v>219</v>
      </c>
      <c r="F55" s="0" t="s">
        <v>216</v>
      </c>
      <c r="G55" s="0" t="s">
        <v>217</v>
      </c>
      <c r="H55" s="0" t="n">
        <v>0</v>
      </c>
      <c r="I55" s="0" t="n">
        <v>0</v>
      </c>
      <c r="J55" s="0" t="n">
        <v>7.4</v>
      </c>
      <c r="K55" s="0" t="n">
        <v>6.4</v>
      </c>
      <c r="L55" s="0" t="n">
        <v>0</v>
      </c>
      <c r="M55" s="0" t="n">
        <v>0</v>
      </c>
      <c r="N55" s="0" t="n">
        <v>5.8</v>
      </c>
      <c r="O55" s="0" t="n">
        <v>0</v>
      </c>
      <c r="P55" s="0" t="n">
        <v>0</v>
      </c>
      <c r="Q55" s="0" t="n">
        <v>0</v>
      </c>
      <c r="R55" s="0" t="n">
        <v>0</v>
      </c>
      <c r="S55" s="0" t="s">
        <v>4</v>
      </c>
    </row>
    <row r="56" customFormat="false" ht="14.9" hidden="false" customHeight="false" outlineLevel="0" collapsed="false">
      <c r="A56" s="0" t="s">
        <v>31</v>
      </c>
      <c r="B56" s="0" t="n">
        <v>1</v>
      </c>
      <c r="C56" s="0" t="s">
        <v>220</v>
      </c>
      <c r="D56" s="0" t="s">
        <v>72</v>
      </c>
      <c r="E56" s="0" t="s">
        <v>221</v>
      </c>
      <c r="F56" s="0" t="s">
        <v>222</v>
      </c>
      <c r="G56" s="0" t="s">
        <v>223</v>
      </c>
      <c r="H56" s="0" t="n">
        <v>0</v>
      </c>
      <c r="I56" s="0" t="n">
        <v>0</v>
      </c>
      <c r="J56" s="0" t="n">
        <v>7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s">
        <v>4</v>
      </c>
    </row>
    <row r="57" customFormat="false" ht="14.9" hidden="false" customHeight="false" outlineLevel="0" collapsed="false">
      <c r="A57" s="0" t="s">
        <v>31</v>
      </c>
      <c r="B57" s="0" t="n">
        <v>1</v>
      </c>
      <c r="C57" s="0" t="s">
        <v>224</v>
      </c>
      <c r="D57" s="0" t="s">
        <v>38</v>
      </c>
      <c r="E57" s="0" t="s">
        <v>225</v>
      </c>
      <c r="F57" s="0" t="s">
        <v>226</v>
      </c>
      <c r="G57" s="0" t="s">
        <v>227</v>
      </c>
      <c r="H57" s="0" t="n">
        <v>0</v>
      </c>
      <c r="I57" s="0" t="n">
        <v>0</v>
      </c>
      <c r="J57" s="0" t="n">
        <v>35.1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s">
        <v>4</v>
      </c>
    </row>
    <row r="58" customFormat="false" ht="14.9" hidden="false" customHeight="false" outlineLevel="0" collapsed="false">
      <c r="A58" s="0" t="s">
        <v>31</v>
      </c>
      <c r="B58" s="0" t="n">
        <v>1</v>
      </c>
      <c r="C58" s="0" t="s">
        <v>228</v>
      </c>
      <c r="D58" s="0" t="s">
        <v>57</v>
      </c>
      <c r="E58" s="0" t="s">
        <v>229</v>
      </c>
      <c r="F58" s="0" t="s">
        <v>230</v>
      </c>
      <c r="G58" s="0" t="s">
        <v>231</v>
      </c>
      <c r="H58" s="0" t="n">
        <v>0</v>
      </c>
      <c r="I58" s="0" t="n">
        <v>0</v>
      </c>
      <c r="J58" s="0" t="n">
        <v>5.4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s">
        <v>4</v>
      </c>
    </row>
    <row r="59" customFormat="false" ht="14.9" hidden="true" customHeight="false" outlineLevel="0" collapsed="false">
      <c r="A59" s="0" t="s">
        <v>31</v>
      </c>
      <c r="B59" s="0" t="n">
        <v>1</v>
      </c>
      <c r="C59" s="0" t="s">
        <v>232</v>
      </c>
      <c r="D59" s="0" t="s">
        <v>43</v>
      </c>
      <c r="E59" s="0" t="s">
        <v>233</v>
      </c>
      <c r="F59" s="0" t="s">
        <v>234</v>
      </c>
      <c r="G59" s="0" t="s">
        <v>235</v>
      </c>
      <c r="H59" s="0" t="n">
        <v>0</v>
      </c>
      <c r="I59" s="0" t="n">
        <v>0</v>
      </c>
      <c r="J59" s="0" t="n">
        <v>7.2</v>
      </c>
      <c r="K59" s="0" t="n">
        <v>0</v>
      </c>
      <c r="L59" s="0" t="n">
        <v>0</v>
      </c>
      <c r="N59" s="0" t="n">
        <v>0</v>
      </c>
      <c r="O59" s="0" t="n">
        <v>7.6</v>
      </c>
      <c r="P59" s="0" t="n">
        <v>0</v>
      </c>
      <c r="Q59" s="0" t="n">
        <v>0</v>
      </c>
      <c r="R59" s="0" t="n">
        <v>0</v>
      </c>
      <c r="S59" s="0" t="s">
        <v>4</v>
      </c>
    </row>
    <row r="60" customFormat="false" ht="14.9" hidden="false" customHeight="false" outlineLevel="0" collapsed="false">
      <c r="A60" s="0" t="s">
        <v>31</v>
      </c>
      <c r="B60" s="0" t="n">
        <v>1</v>
      </c>
      <c r="C60" s="0" t="s">
        <v>236</v>
      </c>
      <c r="D60" s="0" t="s">
        <v>43</v>
      </c>
      <c r="E60" s="0" t="s">
        <v>237</v>
      </c>
      <c r="F60" s="0" t="s">
        <v>238</v>
      </c>
      <c r="G60" s="0" t="s">
        <v>239</v>
      </c>
      <c r="H60" s="0" t="n">
        <v>0</v>
      </c>
      <c r="I60" s="0" t="n">
        <v>0</v>
      </c>
      <c r="J60" s="0" t="n">
        <v>9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7.2</v>
      </c>
      <c r="Q60" s="0" t="n">
        <v>0</v>
      </c>
      <c r="R60" s="0" t="n">
        <v>0</v>
      </c>
      <c r="S60" s="0" t="s">
        <v>4</v>
      </c>
    </row>
    <row r="61" customFormat="false" ht="14.9" hidden="false" customHeight="false" outlineLevel="0" collapsed="false">
      <c r="A61" s="0" t="s">
        <v>31</v>
      </c>
      <c r="B61" s="0" t="n">
        <v>1</v>
      </c>
      <c r="C61" s="0" t="s">
        <v>240</v>
      </c>
      <c r="D61" s="0" t="s">
        <v>77</v>
      </c>
      <c r="E61" s="0" t="s">
        <v>241</v>
      </c>
      <c r="F61" s="0" t="s">
        <v>242</v>
      </c>
      <c r="G61" s="0" t="s">
        <v>243</v>
      </c>
      <c r="H61" s="0" t="n">
        <v>0</v>
      </c>
      <c r="I61" s="0" t="n">
        <v>0</v>
      </c>
      <c r="J61" s="0" t="n">
        <v>8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s">
        <v>4</v>
      </c>
    </row>
    <row r="62" customFormat="false" ht="14.9" hidden="false" customHeight="false" outlineLevel="0" collapsed="false">
      <c r="A62" s="0" t="s">
        <v>31</v>
      </c>
      <c r="B62" s="0" t="n">
        <v>1</v>
      </c>
      <c r="C62" s="0" t="s">
        <v>244</v>
      </c>
      <c r="D62" s="0" t="s">
        <v>57</v>
      </c>
      <c r="E62" s="0" t="s">
        <v>245</v>
      </c>
      <c r="F62" s="0" t="s">
        <v>246</v>
      </c>
      <c r="G62" s="0" t="s">
        <v>247</v>
      </c>
      <c r="H62" s="0" t="n">
        <v>0</v>
      </c>
      <c r="I62" s="0" t="n">
        <v>0</v>
      </c>
      <c r="J62" s="0" t="n">
        <v>0</v>
      </c>
      <c r="K62" s="0" t="n">
        <v>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s">
        <v>4</v>
      </c>
    </row>
    <row r="63" customFormat="false" ht="14.9" hidden="false" customHeight="false" outlineLevel="0" collapsed="false">
      <c r="A63" s="0" t="s">
        <v>31</v>
      </c>
      <c r="B63" s="0" t="n">
        <v>1</v>
      </c>
      <c r="C63" s="0" t="s">
        <v>248</v>
      </c>
      <c r="D63" s="0" t="s">
        <v>48</v>
      </c>
      <c r="E63" s="0" t="s">
        <v>249</v>
      </c>
      <c r="F63" s="0" t="s">
        <v>250</v>
      </c>
      <c r="G63" s="0" t="s">
        <v>251</v>
      </c>
      <c r="H63" s="0" t="n">
        <v>0</v>
      </c>
      <c r="I63" s="0" t="n">
        <v>0</v>
      </c>
      <c r="J63" s="0" t="n">
        <v>0</v>
      </c>
      <c r="K63" s="0" t="n">
        <v>6.4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s">
        <v>4</v>
      </c>
    </row>
    <row r="64" customFormat="false" ht="14.9" hidden="false" customHeight="false" outlineLevel="0" collapsed="false">
      <c r="A64" s="0" t="s">
        <v>31</v>
      </c>
      <c r="B64" s="0" t="n">
        <v>1</v>
      </c>
      <c r="C64" s="0" t="s">
        <v>252</v>
      </c>
      <c r="D64" s="0" t="s">
        <v>43</v>
      </c>
      <c r="E64" s="0" t="s">
        <v>253</v>
      </c>
      <c r="F64" s="0" t="s">
        <v>216</v>
      </c>
      <c r="G64" s="0" t="s">
        <v>217</v>
      </c>
      <c r="H64" s="0" t="n">
        <v>0</v>
      </c>
      <c r="I64" s="0" t="n">
        <v>0</v>
      </c>
      <c r="J64" s="0" t="n">
        <v>0</v>
      </c>
      <c r="K64" s="0" t="n">
        <v>5.3</v>
      </c>
      <c r="L64" s="0" t="n">
        <v>0</v>
      </c>
      <c r="M64" s="0" t="n">
        <v>0</v>
      </c>
      <c r="N64" s="0" t="n">
        <v>0</v>
      </c>
      <c r="O64" s="0" t="n">
        <v>6</v>
      </c>
      <c r="P64" s="0" t="n">
        <v>0</v>
      </c>
      <c r="Q64" s="0" t="n">
        <v>0</v>
      </c>
      <c r="R64" s="0" t="n">
        <v>0</v>
      </c>
      <c r="S64" s="0" t="s">
        <v>4</v>
      </c>
    </row>
    <row r="65" customFormat="false" ht="14.9" hidden="false" customHeight="false" outlineLevel="0" collapsed="false">
      <c r="A65" s="0" t="s">
        <v>31</v>
      </c>
      <c r="B65" s="0" t="n">
        <v>1</v>
      </c>
      <c r="C65" s="0" t="s">
        <v>254</v>
      </c>
      <c r="D65" s="0" t="s">
        <v>43</v>
      </c>
      <c r="E65" s="0" t="s">
        <v>255</v>
      </c>
      <c r="F65" s="0" t="s">
        <v>216</v>
      </c>
      <c r="G65" s="0" t="s">
        <v>217</v>
      </c>
      <c r="H65" s="0" t="n">
        <v>0</v>
      </c>
      <c r="I65" s="0" t="n">
        <v>0</v>
      </c>
      <c r="J65" s="0" t="n">
        <v>0</v>
      </c>
      <c r="K65" s="0" t="n">
        <v>5.8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s">
        <v>4</v>
      </c>
    </row>
    <row r="66" customFormat="false" ht="14.9" hidden="false" customHeight="false" outlineLevel="0" collapsed="false">
      <c r="A66" s="0" t="s">
        <v>31</v>
      </c>
      <c r="B66" s="0" t="n">
        <v>1</v>
      </c>
      <c r="C66" s="0" t="s">
        <v>256</v>
      </c>
      <c r="D66" s="0" t="s">
        <v>38</v>
      </c>
      <c r="E66" s="0" t="s">
        <v>257</v>
      </c>
      <c r="F66" s="0" t="s">
        <v>226</v>
      </c>
      <c r="G66" s="0" t="s">
        <v>227</v>
      </c>
      <c r="H66" s="0" t="n">
        <v>0</v>
      </c>
      <c r="I66" s="0" t="n">
        <v>0</v>
      </c>
      <c r="J66" s="0" t="n">
        <v>0</v>
      </c>
      <c r="K66" s="0" t="n">
        <v>8.3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s">
        <v>4</v>
      </c>
    </row>
    <row r="67" customFormat="false" ht="14.9" hidden="false" customHeight="false" outlineLevel="0" collapsed="false">
      <c r="A67" s="0" t="s">
        <v>31</v>
      </c>
      <c r="B67" s="0" t="n">
        <v>1</v>
      </c>
      <c r="C67" s="0" t="s">
        <v>258</v>
      </c>
      <c r="D67" s="0" t="s">
        <v>77</v>
      </c>
      <c r="E67" s="0" t="s">
        <v>259</v>
      </c>
      <c r="F67" s="0" t="s">
        <v>260</v>
      </c>
      <c r="G67" s="0" t="s">
        <v>261</v>
      </c>
      <c r="H67" s="0" t="n">
        <v>0</v>
      </c>
      <c r="I67" s="0" t="n">
        <v>0</v>
      </c>
      <c r="J67" s="0" t="n">
        <v>0</v>
      </c>
      <c r="K67" s="0" t="n">
        <v>12.5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s">
        <v>4</v>
      </c>
    </row>
    <row r="68" customFormat="false" ht="14.9" hidden="true" customHeight="false" outlineLevel="0" collapsed="false">
      <c r="A68" s="0" t="s">
        <v>31</v>
      </c>
      <c r="B68" s="0" t="n">
        <v>1</v>
      </c>
      <c r="C68" s="0" t="s">
        <v>262</v>
      </c>
      <c r="D68" s="0" t="s">
        <v>48</v>
      </c>
      <c r="E68" s="0" t="s">
        <v>263</v>
      </c>
      <c r="F68" s="0" t="s">
        <v>264</v>
      </c>
      <c r="G68" s="0" t="s">
        <v>265</v>
      </c>
      <c r="H68" s="0" t="n">
        <v>0</v>
      </c>
      <c r="I68" s="0" t="n">
        <v>0</v>
      </c>
      <c r="J68" s="0" t="n">
        <v>0</v>
      </c>
      <c r="K68" s="0" t="n">
        <v>34.3</v>
      </c>
      <c r="L68" s="0" t="n">
        <v>0</v>
      </c>
      <c r="N68" s="0" t="n">
        <v>0</v>
      </c>
      <c r="O68" s="0" t="n">
        <v>36.2</v>
      </c>
      <c r="P68" s="0" t="n">
        <v>0</v>
      </c>
      <c r="Q68" s="0" t="n">
        <v>0</v>
      </c>
      <c r="R68" s="0" t="n">
        <v>0</v>
      </c>
      <c r="S68" s="0" t="s">
        <v>4</v>
      </c>
    </row>
    <row r="69" customFormat="false" ht="14.9" hidden="false" customHeight="false" outlineLevel="0" collapsed="false">
      <c r="A69" s="0" t="s">
        <v>31</v>
      </c>
      <c r="B69" s="0" t="n">
        <v>1</v>
      </c>
      <c r="C69" s="0" t="s">
        <v>266</v>
      </c>
      <c r="D69" s="0" t="s">
        <v>48</v>
      </c>
      <c r="E69" s="0" t="s">
        <v>267</v>
      </c>
      <c r="F69" s="0" t="s">
        <v>264</v>
      </c>
      <c r="G69" s="0" t="s">
        <v>265</v>
      </c>
      <c r="H69" s="0" t="n">
        <v>0</v>
      </c>
      <c r="I69" s="0" t="n">
        <v>0</v>
      </c>
      <c r="J69" s="0" t="n">
        <v>0</v>
      </c>
      <c r="K69" s="0" t="n">
        <v>16.3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s">
        <v>4</v>
      </c>
    </row>
    <row r="70" customFormat="false" ht="14.9" hidden="false" customHeight="false" outlineLevel="0" collapsed="false">
      <c r="A70" s="0" t="s">
        <v>31</v>
      </c>
      <c r="B70" s="0" t="n">
        <v>1</v>
      </c>
      <c r="C70" s="0" t="s">
        <v>268</v>
      </c>
      <c r="D70" s="0" t="s">
        <v>57</v>
      </c>
      <c r="E70" s="0" t="s">
        <v>269</v>
      </c>
      <c r="F70" s="0" t="s">
        <v>234</v>
      </c>
      <c r="G70" s="0" t="s">
        <v>235</v>
      </c>
      <c r="H70" s="0" t="n">
        <v>0</v>
      </c>
      <c r="I70" s="0" t="n">
        <v>0</v>
      </c>
      <c r="J70" s="0" t="n">
        <v>0</v>
      </c>
      <c r="K70" s="0" t="n">
        <v>5</v>
      </c>
      <c r="L70" s="0" t="n">
        <v>0</v>
      </c>
      <c r="M70" s="0" t="n">
        <v>0</v>
      </c>
      <c r="N70" s="0" t="n">
        <v>8.5</v>
      </c>
      <c r="O70" s="0" t="n">
        <v>5.5</v>
      </c>
      <c r="P70" s="0" t="n">
        <v>0</v>
      </c>
      <c r="Q70" s="0" t="n">
        <v>0</v>
      </c>
      <c r="R70" s="0" t="n">
        <v>0</v>
      </c>
      <c r="S70" s="0" t="s">
        <v>4</v>
      </c>
    </row>
    <row r="71" customFormat="false" ht="14.9" hidden="true" customHeight="false" outlineLevel="0" collapsed="false">
      <c r="A71" s="0" t="s">
        <v>31</v>
      </c>
      <c r="B71" s="0" t="n">
        <v>1</v>
      </c>
      <c r="C71" s="0" t="s">
        <v>270</v>
      </c>
      <c r="D71" s="0" t="s">
        <v>77</v>
      </c>
      <c r="E71" s="0" t="s">
        <v>271</v>
      </c>
      <c r="F71" s="0" t="s">
        <v>272</v>
      </c>
      <c r="G71" s="0" t="s">
        <v>273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11.9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s">
        <v>4</v>
      </c>
    </row>
    <row r="72" customFormat="false" ht="14.9" hidden="true" customHeight="false" outlineLevel="0" collapsed="false">
      <c r="A72" s="0" t="s">
        <v>31</v>
      </c>
      <c r="B72" s="0" t="n">
        <v>1</v>
      </c>
      <c r="C72" s="0" t="s">
        <v>274</v>
      </c>
      <c r="D72" s="0" t="s">
        <v>48</v>
      </c>
      <c r="E72" s="0" t="s">
        <v>275</v>
      </c>
      <c r="F72" s="0" t="s">
        <v>272</v>
      </c>
      <c r="G72" s="0" t="s">
        <v>273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7.1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s">
        <v>4</v>
      </c>
    </row>
    <row r="73" customFormat="false" ht="14.9" hidden="true" customHeight="false" outlineLevel="0" collapsed="false">
      <c r="A73" s="0" t="s">
        <v>31</v>
      </c>
      <c r="B73" s="0" t="n">
        <v>1</v>
      </c>
      <c r="C73" s="0" t="s">
        <v>276</v>
      </c>
      <c r="D73" s="0" t="s">
        <v>162</v>
      </c>
      <c r="E73" s="0" t="s">
        <v>277</v>
      </c>
      <c r="F73" s="0" t="s">
        <v>278</v>
      </c>
      <c r="G73" s="0" t="s">
        <v>279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12.9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s">
        <v>4</v>
      </c>
    </row>
    <row r="74" customFormat="false" ht="14.9" hidden="true" customHeight="false" outlineLevel="0" collapsed="false">
      <c r="A74" s="0" t="s">
        <v>31</v>
      </c>
      <c r="B74" s="0" t="n">
        <v>1</v>
      </c>
      <c r="C74" s="0" t="s">
        <v>280</v>
      </c>
      <c r="D74" s="0" t="s">
        <v>48</v>
      </c>
      <c r="E74" s="0" t="s">
        <v>281</v>
      </c>
      <c r="F74" s="0" t="s">
        <v>282</v>
      </c>
      <c r="G74" s="0" t="s">
        <v>283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13.5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s">
        <v>4</v>
      </c>
    </row>
    <row r="75" customFormat="false" ht="14.9" hidden="true" customHeight="false" outlineLevel="0" collapsed="false">
      <c r="A75" s="0" t="s">
        <v>31</v>
      </c>
      <c r="B75" s="0" t="n">
        <v>1</v>
      </c>
      <c r="C75" s="0" t="s">
        <v>284</v>
      </c>
      <c r="D75" s="0" t="s">
        <v>57</v>
      </c>
      <c r="E75" s="0" t="s">
        <v>285</v>
      </c>
      <c r="F75" s="0" t="s">
        <v>222</v>
      </c>
      <c r="G75" s="0" t="s">
        <v>223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6.4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s">
        <v>4</v>
      </c>
    </row>
    <row r="76" customFormat="false" ht="14.9" hidden="true" customHeight="false" outlineLevel="0" collapsed="false">
      <c r="A76" s="0" t="s">
        <v>31</v>
      </c>
      <c r="B76" s="0" t="n">
        <v>1</v>
      </c>
      <c r="C76" s="0" t="s">
        <v>286</v>
      </c>
      <c r="D76" s="0" t="s">
        <v>83</v>
      </c>
      <c r="E76" s="0" t="s">
        <v>287</v>
      </c>
      <c r="F76" s="0" t="s">
        <v>288</v>
      </c>
      <c r="G76" s="0" t="s">
        <v>289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6.9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s">
        <v>4</v>
      </c>
    </row>
    <row r="77" customFormat="false" ht="14.9" hidden="true" customHeight="false" outlineLevel="0" collapsed="false">
      <c r="A77" s="0" t="s">
        <v>31</v>
      </c>
      <c r="B77" s="0" t="n">
        <v>1</v>
      </c>
      <c r="C77" s="0" t="s">
        <v>290</v>
      </c>
      <c r="D77" s="0" t="s">
        <v>291</v>
      </c>
      <c r="E77" s="0" t="s">
        <v>292</v>
      </c>
      <c r="F77" s="0" t="s">
        <v>288</v>
      </c>
      <c r="G77" s="0" t="s">
        <v>289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17.8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s">
        <v>4</v>
      </c>
    </row>
    <row r="78" customFormat="false" ht="14.9" hidden="true" customHeight="false" outlineLevel="0" collapsed="false">
      <c r="A78" s="0" t="s">
        <v>31</v>
      </c>
      <c r="B78" s="0" t="n">
        <v>1</v>
      </c>
      <c r="C78" s="0" t="s">
        <v>293</v>
      </c>
      <c r="D78" s="0" t="s">
        <v>33</v>
      </c>
      <c r="E78" s="0" t="s">
        <v>294</v>
      </c>
      <c r="F78" s="0" t="s">
        <v>288</v>
      </c>
      <c r="G78" s="0" t="s">
        <v>289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17.9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s">
        <v>4</v>
      </c>
    </row>
    <row r="79" customFormat="false" ht="14.9" hidden="true" customHeight="false" outlineLevel="0" collapsed="false">
      <c r="A79" s="0" t="s">
        <v>31</v>
      </c>
      <c r="B79" s="0" t="n">
        <v>1</v>
      </c>
      <c r="C79" s="0" t="s">
        <v>295</v>
      </c>
      <c r="D79" s="0" t="s">
        <v>291</v>
      </c>
      <c r="E79" s="0" t="s">
        <v>296</v>
      </c>
      <c r="F79" s="0" t="s">
        <v>288</v>
      </c>
      <c r="G79" s="0" t="s">
        <v>289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17.8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s">
        <v>4</v>
      </c>
    </row>
    <row r="80" customFormat="false" ht="14.9" hidden="true" customHeight="false" outlineLevel="0" collapsed="false">
      <c r="A80" s="0" t="s">
        <v>31</v>
      </c>
      <c r="B80" s="0" t="n">
        <v>1</v>
      </c>
      <c r="C80" s="0" t="s">
        <v>297</v>
      </c>
      <c r="D80" s="0" t="s">
        <v>291</v>
      </c>
      <c r="E80" s="0" t="s">
        <v>298</v>
      </c>
      <c r="F80" s="0" t="s">
        <v>288</v>
      </c>
      <c r="G80" s="0" t="s">
        <v>289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19.8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s">
        <v>4</v>
      </c>
    </row>
    <row r="81" customFormat="false" ht="14.9" hidden="true" customHeight="false" outlineLevel="0" collapsed="false">
      <c r="A81" s="0" t="s">
        <v>31</v>
      </c>
      <c r="B81" s="0" t="n">
        <v>1</v>
      </c>
      <c r="C81" s="0" t="s">
        <v>299</v>
      </c>
      <c r="D81" s="0" t="s">
        <v>162</v>
      </c>
      <c r="E81" s="0" t="s">
        <v>300</v>
      </c>
      <c r="F81" s="0" t="s">
        <v>301</v>
      </c>
      <c r="G81" s="0" t="s">
        <v>302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5.5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s">
        <v>4</v>
      </c>
    </row>
    <row r="82" customFormat="false" ht="14.9" hidden="true" customHeight="false" outlineLevel="0" collapsed="false">
      <c r="A82" s="0" t="s">
        <v>31</v>
      </c>
      <c r="B82" s="0" t="n">
        <v>1</v>
      </c>
      <c r="C82" s="0" t="s">
        <v>303</v>
      </c>
      <c r="D82" s="0" t="s">
        <v>72</v>
      </c>
      <c r="E82" s="0" t="s">
        <v>304</v>
      </c>
      <c r="F82" s="0" t="s">
        <v>144</v>
      </c>
      <c r="G82" s="0" t="s">
        <v>145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6.6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s">
        <v>4</v>
      </c>
    </row>
    <row r="83" customFormat="false" ht="14.9" hidden="false" customHeight="false" outlineLevel="0" collapsed="false">
      <c r="A83" s="0" t="s">
        <v>31</v>
      </c>
      <c r="B83" s="0" t="n">
        <v>1</v>
      </c>
      <c r="C83" s="0" t="s">
        <v>305</v>
      </c>
      <c r="D83" s="0" t="s">
        <v>57</v>
      </c>
      <c r="E83" s="0" t="s">
        <v>306</v>
      </c>
      <c r="F83" s="0" t="s">
        <v>307</v>
      </c>
      <c r="G83" s="0" t="s">
        <v>308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5.4</v>
      </c>
      <c r="O83" s="0" t="n">
        <v>5.2</v>
      </c>
      <c r="P83" s="0" t="n">
        <v>0</v>
      </c>
      <c r="Q83" s="0" t="n">
        <v>0</v>
      </c>
      <c r="R83" s="0" t="n">
        <v>0</v>
      </c>
      <c r="S83" s="0" t="s">
        <v>4</v>
      </c>
    </row>
    <row r="84" customFormat="false" ht="14.9" hidden="false" customHeight="false" outlineLevel="0" collapsed="false">
      <c r="A84" s="0" t="s">
        <v>31</v>
      </c>
      <c r="B84" s="0" t="n">
        <v>1</v>
      </c>
      <c r="C84" s="0" t="s">
        <v>309</v>
      </c>
      <c r="D84" s="0" t="s">
        <v>48</v>
      </c>
      <c r="E84" s="0" t="s">
        <v>310</v>
      </c>
      <c r="F84" s="0" t="s">
        <v>311</v>
      </c>
      <c r="G84" s="0" t="s">
        <v>312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5.2</v>
      </c>
      <c r="O84" s="0" t="n">
        <v>0</v>
      </c>
      <c r="P84" s="0" t="n">
        <v>0</v>
      </c>
      <c r="Q84" s="0" t="n">
        <v>0</v>
      </c>
      <c r="R84" s="0" t="n">
        <v>0</v>
      </c>
      <c r="S84" s="0" t="s">
        <v>4</v>
      </c>
    </row>
    <row r="85" customFormat="false" ht="14.9" hidden="false" customHeight="false" outlineLevel="0" collapsed="false">
      <c r="A85" s="0" t="s">
        <v>31</v>
      </c>
      <c r="B85" s="0" t="n">
        <v>1</v>
      </c>
      <c r="C85" s="0" t="s">
        <v>313</v>
      </c>
      <c r="D85" s="0" t="s">
        <v>48</v>
      </c>
      <c r="E85" s="0" t="s">
        <v>314</v>
      </c>
      <c r="F85" s="0" t="s">
        <v>50</v>
      </c>
      <c r="G85" s="0" t="s">
        <v>51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5.8</v>
      </c>
      <c r="O85" s="0" t="n">
        <v>0</v>
      </c>
      <c r="P85" s="0" t="n">
        <v>0</v>
      </c>
      <c r="Q85" s="0" t="n">
        <v>0</v>
      </c>
      <c r="R85" s="0" t="n">
        <v>0</v>
      </c>
      <c r="S85" s="0" t="s">
        <v>4</v>
      </c>
    </row>
    <row r="86" customFormat="false" ht="14.9" hidden="false" customHeight="false" outlineLevel="0" collapsed="false">
      <c r="A86" s="0" t="s">
        <v>31</v>
      </c>
      <c r="B86" s="0" t="n">
        <v>1</v>
      </c>
      <c r="C86" s="0" t="s">
        <v>315</v>
      </c>
      <c r="D86" s="0" t="s">
        <v>38</v>
      </c>
      <c r="E86" s="0" t="s">
        <v>316</v>
      </c>
      <c r="F86" s="0" t="s">
        <v>50</v>
      </c>
      <c r="G86" s="0" t="s">
        <v>51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7.1</v>
      </c>
      <c r="O86" s="0" t="n">
        <v>5.8</v>
      </c>
      <c r="P86" s="0" t="n">
        <v>0</v>
      </c>
      <c r="Q86" s="0" t="n">
        <v>0</v>
      </c>
      <c r="R86" s="0" t="n">
        <v>0</v>
      </c>
      <c r="S86" s="0" t="s">
        <v>4</v>
      </c>
    </row>
    <row r="87" customFormat="false" ht="14.9" hidden="false" customHeight="false" outlineLevel="0" collapsed="false">
      <c r="A87" s="0" t="s">
        <v>31</v>
      </c>
      <c r="B87" s="0" t="n">
        <v>1</v>
      </c>
      <c r="C87" s="0" t="s">
        <v>317</v>
      </c>
      <c r="D87" s="0" t="s">
        <v>77</v>
      </c>
      <c r="E87" s="0" t="s">
        <v>318</v>
      </c>
      <c r="F87" s="0" t="s">
        <v>50</v>
      </c>
      <c r="G87" s="0" t="s">
        <v>51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6.7</v>
      </c>
      <c r="O87" s="0" t="n">
        <v>0</v>
      </c>
      <c r="P87" s="0" t="n">
        <v>0</v>
      </c>
      <c r="Q87" s="0" t="n">
        <v>0</v>
      </c>
      <c r="R87" s="0" t="n">
        <v>5.1</v>
      </c>
      <c r="S87" s="0" t="s">
        <v>4</v>
      </c>
    </row>
    <row r="88" customFormat="false" ht="14.9" hidden="false" customHeight="false" outlineLevel="0" collapsed="false">
      <c r="A88" s="0" t="s">
        <v>31</v>
      </c>
      <c r="B88" s="0" t="n">
        <v>1</v>
      </c>
      <c r="C88" s="0" t="s">
        <v>319</v>
      </c>
      <c r="D88" s="0" t="s">
        <v>48</v>
      </c>
      <c r="E88" s="0" t="s">
        <v>320</v>
      </c>
      <c r="F88" s="0" t="s">
        <v>321</v>
      </c>
      <c r="G88" s="0" t="s">
        <v>322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9</v>
      </c>
      <c r="O88" s="0" t="n">
        <v>0</v>
      </c>
      <c r="P88" s="0" t="n">
        <v>0</v>
      </c>
      <c r="Q88" s="0" t="n">
        <v>9.9</v>
      </c>
      <c r="R88" s="0" t="n">
        <v>0</v>
      </c>
      <c r="S88" s="0" t="s">
        <v>4</v>
      </c>
    </row>
    <row r="89" customFormat="false" ht="14.9" hidden="false" customHeight="false" outlineLevel="0" collapsed="false">
      <c r="A89" s="0" t="s">
        <v>31</v>
      </c>
      <c r="B89" s="0" t="n">
        <v>1</v>
      </c>
      <c r="C89" s="0" t="s">
        <v>323</v>
      </c>
      <c r="D89" s="0" t="s">
        <v>43</v>
      </c>
      <c r="E89" s="0" t="s">
        <v>324</v>
      </c>
      <c r="F89" s="0" t="s">
        <v>325</v>
      </c>
      <c r="G89" s="0" t="s">
        <v>326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19.9</v>
      </c>
      <c r="O89" s="0" t="n">
        <v>20.3</v>
      </c>
      <c r="P89" s="0" t="n">
        <v>0</v>
      </c>
      <c r="Q89" s="0" t="n">
        <v>22</v>
      </c>
      <c r="R89" s="0" t="n">
        <v>14</v>
      </c>
      <c r="S89" s="0" t="s">
        <v>4</v>
      </c>
    </row>
    <row r="90" customFormat="false" ht="14.9" hidden="false" customHeight="false" outlineLevel="0" collapsed="false">
      <c r="A90" s="0" t="s">
        <v>31</v>
      </c>
      <c r="B90" s="0" t="n">
        <v>1</v>
      </c>
      <c r="C90" s="0" t="s">
        <v>327</v>
      </c>
      <c r="D90" s="0" t="s">
        <v>57</v>
      </c>
      <c r="E90" s="0" t="s">
        <v>328</v>
      </c>
      <c r="F90" s="0" t="s">
        <v>208</v>
      </c>
      <c r="G90" s="0" t="s">
        <v>209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7.5</v>
      </c>
      <c r="O90" s="0" t="n">
        <v>0</v>
      </c>
      <c r="P90" s="0" t="n">
        <v>6</v>
      </c>
      <c r="Q90" s="0" t="n">
        <v>0</v>
      </c>
      <c r="R90" s="0" t="n">
        <v>0</v>
      </c>
      <c r="S90" s="0" t="s">
        <v>4</v>
      </c>
    </row>
    <row r="91" customFormat="false" ht="14.9" hidden="false" customHeight="false" outlineLevel="0" collapsed="false">
      <c r="A91" s="0" t="s">
        <v>31</v>
      </c>
      <c r="B91" s="0" t="n">
        <v>1</v>
      </c>
      <c r="C91" s="0" t="s">
        <v>329</v>
      </c>
      <c r="D91" s="0" t="s">
        <v>83</v>
      </c>
      <c r="E91" s="0" t="s">
        <v>330</v>
      </c>
      <c r="F91" s="0" t="s">
        <v>331</v>
      </c>
      <c r="G91" s="0" t="s">
        <v>332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6.8</v>
      </c>
      <c r="O91" s="0" t="n">
        <v>0</v>
      </c>
      <c r="P91" s="0" t="n">
        <v>0</v>
      </c>
      <c r="Q91" s="0" t="n">
        <v>0</v>
      </c>
      <c r="R91" s="0" t="n">
        <v>0</v>
      </c>
      <c r="S91" s="0" t="s">
        <v>4</v>
      </c>
    </row>
    <row r="92" customFormat="false" ht="14.9" hidden="false" customHeight="false" outlineLevel="0" collapsed="false">
      <c r="A92" s="0" t="s">
        <v>31</v>
      </c>
      <c r="B92" s="0" t="n">
        <v>1</v>
      </c>
      <c r="C92" s="0" t="s">
        <v>333</v>
      </c>
      <c r="D92" s="0" t="s">
        <v>83</v>
      </c>
      <c r="E92" s="0" t="s">
        <v>334</v>
      </c>
      <c r="F92" s="0" t="s">
        <v>335</v>
      </c>
      <c r="G92" s="0" t="s">
        <v>336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5.8</v>
      </c>
      <c r="O92" s="0" t="n">
        <v>0</v>
      </c>
      <c r="P92" s="0" t="n">
        <v>0</v>
      </c>
      <c r="Q92" s="0" t="n">
        <v>0</v>
      </c>
      <c r="R92" s="0" t="n">
        <v>0</v>
      </c>
      <c r="S92" s="0" t="s">
        <v>4</v>
      </c>
    </row>
    <row r="93" customFormat="false" ht="14.9" hidden="false" customHeight="false" outlineLevel="0" collapsed="false">
      <c r="A93" s="0" t="s">
        <v>31</v>
      </c>
      <c r="B93" s="0" t="n">
        <v>1</v>
      </c>
      <c r="C93" s="0" t="s">
        <v>337</v>
      </c>
      <c r="D93" s="0" t="s">
        <v>72</v>
      </c>
      <c r="E93" s="0" t="s">
        <v>338</v>
      </c>
      <c r="F93" s="0" t="s">
        <v>339</v>
      </c>
      <c r="G93" s="0" t="s">
        <v>173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6.2</v>
      </c>
      <c r="O93" s="0" t="n">
        <v>0</v>
      </c>
      <c r="P93" s="0" t="n">
        <v>0</v>
      </c>
      <c r="Q93" s="0" t="n">
        <v>0</v>
      </c>
      <c r="R93" s="0" t="n">
        <v>0</v>
      </c>
      <c r="S93" s="0" t="s">
        <v>4</v>
      </c>
    </row>
    <row r="94" customFormat="false" ht="14.9" hidden="false" customHeight="false" outlineLevel="0" collapsed="false">
      <c r="A94" s="0" t="s">
        <v>31</v>
      </c>
      <c r="B94" s="0" t="n">
        <v>1</v>
      </c>
      <c r="C94" s="0" t="s">
        <v>340</v>
      </c>
      <c r="D94" s="0" t="s">
        <v>48</v>
      </c>
      <c r="E94" s="0" t="s">
        <v>341</v>
      </c>
      <c r="F94" s="0" t="s">
        <v>342</v>
      </c>
      <c r="G94" s="0" t="s">
        <v>173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8.2</v>
      </c>
      <c r="O94" s="0" t="n">
        <v>0</v>
      </c>
      <c r="P94" s="0" t="n">
        <v>0</v>
      </c>
      <c r="Q94" s="0" t="n">
        <v>0</v>
      </c>
      <c r="R94" s="0" t="n">
        <v>0</v>
      </c>
      <c r="S94" s="0" t="s">
        <v>4</v>
      </c>
    </row>
    <row r="95" customFormat="false" ht="14.9" hidden="true" customHeight="false" outlineLevel="0" collapsed="false">
      <c r="A95" s="0" t="s">
        <v>31</v>
      </c>
      <c r="B95" s="0" t="n">
        <v>1</v>
      </c>
      <c r="C95" s="0" t="s">
        <v>343</v>
      </c>
      <c r="D95" s="0" t="s">
        <v>344</v>
      </c>
      <c r="E95" s="0" t="s">
        <v>345</v>
      </c>
      <c r="F95" s="0" t="s">
        <v>226</v>
      </c>
      <c r="G95" s="0" t="s">
        <v>227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N95" s="0" t="n">
        <v>64.8</v>
      </c>
      <c r="O95" s="0" t="n">
        <v>0</v>
      </c>
      <c r="P95" s="0" t="n">
        <v>0</v>
      </c>
      <c r="Q95" s="0" t="n">
        <v>0</v>
      </c>
      <c r="R95" s="0" t="n">
        <v>0</v>
      </c>
      <c r="S95" s="0" t="s">
        <v>4</v>
      </c>
    </row>
    <row r="96" customFormat="false" ht="14.9" hidden="false" customHeight="false" outlineLevel="0" collapsed="false">
      <c r="A96" s="0" t="s">
        <v>31</v>
      </c>
      <c r="B96" s="0" t="n">
        <v>1</v>
      </c>
      <c r="C96" s="0" t="s">
        <v>346</v>
      </c>
      <c r="D96" s="0" t="s">
        <v>347</v>
      </c>
      <c r="E96" s="0" t="s">
        <v>345</v>
      </c>
      <c r="F96" s="0" t="s">
        <v>226</v>
      </c>
      <c r="G96" s="0" t="s">
        <v>227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64.8</v>
      </c>
      <c r="O96" s="0" t="n">
        <v>0</v>
      </c>
      <c r="P96" s="0" t="n">
        <v>0</v>
      </c>
      <c r="Q96" s="0" t="n">
        <v>0</v>
      </c>
      <c r="R96" s="0" t="n">
        <v>0</v>
      </c>
      <c r="S96" s="0" t="s">
        <v>4</v>
      </c>
    </row>
    <row r="97" customFormat="false" ht="14.9" hidden="false" customHeight="false" outlineLevel="0" collapsed="false">
      <c r="A97" s="0" t="s">
        <v>31</v>
      </c>
      <c r="B97" s="0" t="n">
        <v>1</v>
      </c>
      <c r="C97" s="0" t="s">
        <v>348</v>
      </c>
      <c r="D97" s="0" t="s">
        <v>57</v>
      </c>
      <c r="E97" s="0" t="s">
        <v>349</v>
      </c>
      <c r="F97" s="0" t="s">
        <v>196</v>
      </c>
      <c r="G97" s="0" t="s">
        <v>197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9.4</v>
      </c>
      <c r="O97" s="0" t="n">
        <v>10.7</v>
      </c>
      <c r="P97" s="0" t="n">
        <v>0</v>
      </c>
      <c r="Q97" s="0" t="n">
        <v>0</v>
      </c>
      <c r="R97" s="0" t="n">
        <v>0</v>
      </c>
      <c r="S97" s="0" t="s">
        <v>4</v>
      </c>
    </row>
    <row r="98" customFormat="false" ht="14.9" hidden="false" customHeight="false" outlineLevel="0" collapsed="false">
      <c r="A98" s="0" t="s">
        <v>31</v>
      </c>
      <c r="B98" s="0" t="n">
        <v>1</v>
      </c>
      <c r="C98" s="0" t="s">
        <v>350</v>
      </c>
      <c r="D98" s="0" t="s">
        <v>102</v>
      </c>
      <c r="E98" s="0" t="s">
        <v>351</v>
      </c>
      <c r="F98" s="0" t="s">
        <v>226</v>
      </c>
      <c r="G98" s="0" t="s">
        <v>227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100</v>
      </c>
      <c r="P98" s="0" t="n">
        <v>0</v>
      </c>
      <c r="Q98" s="0" t="n">
        <v>0</v>
      </c>
      <c r="R98" s="0" t="n">
        <v>0</v>
      </c>
      <c r="S98" s="0" t="s">
        <v>4</v>
      </c>
    </row>
    <row r="99" customFormat="false" ht="14.9" hidden="false" customHeight="false" outlineLevel="0" collapsed="false">
      <c r="A99" s="0" t="s">
        <v>31</v>
      </c>
      <c r="B99" s="0" t="n">
        <v>1</v>
      </c>
      <c r="C99" s="0" t="s">
        <v>352</v>
      </c>
      <c r="D99" s="0" t="s">
        <v>38</v>
      </c>
      <c r="E99" s="0" t="s">
        <v>353</v>
      </c>
      <c r="F99" s="0" t="s">
        <v>311</v>
      </c>
      <c r="G99" s="0" t="s">
        <v>312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5.7</v>
      </c>
      <c r="P99" s="0" t="n">
        <v>0</v>
      </c>
      <c r="Q99" s="0" t="n">
        <v>0</v>
      </c>
      <c r="R99" s="0" t="n">
        <v>0</v>
      </c>
      <c r="S99" s="0" t="s">
        <v>4</v>
      </c>
    </row>
    <row r="100" customFormat="false" ht="14.9" hidden="false" customHeight="false" outlineLevel="0" collapsed="false">
      <c r="A100" s="0" t="s">
        <v>184</v>
      </c>
      <c r="B100" s="0" t="n">
        <v>1</v>
      </c>
      <c r="C100" s="0" t="s">
        <v>354</v>
      </c>
      <c r="D100" s="0" t="s">
        <v>355</v>
      </c>
      <c r="E100" s="0" t="s">
        <v>356</v>
      </c>
      <c r="F100" s="0" t="s">
        <v>357</v>
      </c>
      <c r="G100" s="0" t="s">
        <v>358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11.5</v>
      </c>
      <c r="P100" s="0" t="n">
        <v>0</v>
      </c>
      <c r="Q100" s="0" t="n">
        <v>0</v>
      </c>
      <c r="R100" s="0" t="n">
        <v>0</v>
      </c>
      <c r="S100" s="0" t="s">
        <v>4</v>
      </c>
    </row>
    <row r="101" customFormat="false" ht="14.9" hidden="false" customHeight="false" outlineLevel="0" collapsed="false">
      <c r="A101" s="0" t="s">
        <v>31</v>
      </c>
      <c r="B101" s="0" t="n">
        <v>1</v>
      </c>
      <c r="C101" s="0" t="s">
        <v>359</v>
      </c>
      <c r="D101" s="0" t="s">
        <v>38</v>
      </c>
      <c r="E101" s="0" t="s">
        <v>360</v>
      </c>
      <c r="F101" s="0" t="s">
        <v>97</v>
      </c>
      <c r="G101" s="0" t="s">
        <v>98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11.1</v>
      </c>
      <c r="P101" s="0" t="n">
        <v>11.2</v>
      </c>
      <c r="Q101" s="0" t="n">
        <v>0</v>
      </c>
      <c r="R101" s="0" t="n">
        <v>0</v>
      </c>
      <c r="S101" s="0" t="s">
        <v>4</v>
      </c>
    </row>
    <row r="102" customFormat="false" ht="14.9" hidden="false" customHeight="false" outlineLevel="0" collapsed="false">
      <c r="A102" s="0" t="s">
        <v>31</v>
      </c>
      <c r="B102" s="0" t="n">
        <v>1</v>
      </c>
      <c r="C102" s="0" t="s">
        <v>361</v>
      </c>
      <c r="D102" s="0" t="s">
        <v>162</v>
      </c>
      <c r="E102" s="0" t="s">
        <v>362</v>
      </c>
      <c r="F102" s="0" t="s">
        <v>97</v>
      </c>
      <c r="G102" s="0" t="s">
        <v>98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5</v>
      </c>
      <c r="P102" s="0" t="n">
        <v>0</v>
      </c>
      <c r="Q102" s="0" t="n">
        <v>0</v>
      </c>
      <c r="R102" s="0" t="n">
        <v>0</v>
      </c>
      <c r="S102" s="0" t="s">
        <v>4</v>
      </c>
    </row>
    <row r="103" customFormat="false" ht="14.9" hidden="false" customHeight="false" outlineLevel="0" collapsed="false">
      <c r="A103" s="0" t="s">
        <v>31</v>
      </c>
      <c r="B103" s="0" t="n">
        <v>1</v>
      </c>
      <c r="C103" s="0" t="s">
        <v>363</v>
      </c>
      <c r="D103" s="0" t="s">
        <v>57</v>
      </c>
      <c r="E103" s="0" t="s">
        <v>364</v>
      </c>
      <c r="F103" s="0" t="s">
        <v>365</v>
      </c>
      <c r="G103" s="0" t="s">
        <v>366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13.4</v>
      </c>
      <c r="P103" s="0" t="n">
        <v>0</v>
      </c>
      <c r="Q103" s="0" t="n">
        <v>0</v>
      </c>
      <c r="R103" s="0" t="n">
        <v>0</v>
      </c>
      <c r="S103" s="0" t="s">
        <v>4</v>
      </c>
    </row>
    <row r="104" customFormat="false" ht="14.9" hidden="false" customHeight="false" outlineLevel="0" collapsed="false">
      <c r="A104" s="0" t="s">
        <v>31</v>
      </c>
      <c r="B104" s="0" t="n">
        <v>1</v>
      </c>
      <c r="C104" s="0" t="s">
        <v>367</v>
      </c>
      <c r="D104" s="0" t="s">
        <v>83</v>
      </c>
      <c r="E104" s="0" t="s">
        <v>368</v>
      </c>
      <c r="F104" s="0" t="s">
        <v>369</v>
      </c>
      <c r="G104" s="0" t="s">
        <v>370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6</v>
      </c>
      <c r="P104" s="0" t="n">
        <v>0</v>
      </c>
      <c r="Q104" s="0" t="n">
        <v>0</v>
      </c>
      <c r="R104" s="0" t="n">
        <v>0</v>
      </c>
      <c r="S104" s="0" t="s">
        <v>4</v>
      </c>
    </row>
    <row r="105" customFormat="false" ht="14.9" hidden="false" customHeight="false" outlineLevel="0" collapsed="false">
      <c r="A105" s="0" t="s">
        <v>184</v>
      </c>
      <c r="B105" s="0" t="n">
        <v>1</v>
      </c>
      <c r="C105" s="0" t="s">
        <v>371</v>
      </c>
      <c r="D105" s="0" t="s">
        <v>372</v>
      </c>
      <c r="E105" s="0" t="s">
        <v>373</v>
      </c>
      <c r="F105" s="0" t="s">
        <v>226</v>
      </c>
      <c r="G105" s="0" t="s">
        <v>227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8.3</v>
      </c>
      <c r="P105" s="0" t="n">
        <v>0</v>
      </c>
      <c r="Q105" s="0" t="n">
        <v>0</v>
      </c>
      <c r="R105" s="0" t="n">
        <v>0</v>
      </c>
      <c r="S105" s="0" t="s">
        <v>4</v>
      </c>
    </row>
    <row r="106" customFormat="false" ht="14.9" hidden="true" customHeight="false" outlineLevel="0" collapsed="false">
      <c r="A106" s="0" t="s">
        <v>31</v>
      </c>
      <c r="B106" s="0" t="n">
        <v>1</v>
      </c>
      <c r="C106" s="0" t="s">
        <v>374</v>
      </c>
      <c r="D106" s="0" t="s">
        <v>77</v>
      </c>
      <c r="E106" s="0" t="s">
        <v>375</v>
      </c>
      <c r="F106" s="0" t="s">
        <v>264</v>
      </c>
      <c r="G106" s="0" t="s">
        <v>265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N106" s="0" t="n">
        <v>0</v>
      </c>
      <c r="O106" s="0" t="n">
        <v>26.1</v>
      </c>
      <c r="P106" s="0" t="n">
        <v>0</v>
      </c>
      <c r="Q106" s="0" t="n">
        <v>0</v>
      </c>
      <c r="R106" s="0" t="n">
        <v>0</v>
      </c>
      <c r="S106" s="0" t="s">
        <v>4</v>
      </c>
    </row>
    <row r="107" customFormat="false" ht="14.9" hidden="true" customHeight="false" outlineLevel="0" collapsed="false">
      <c r="A107" s="0" t="s">
        <v>31</v>
      </c>
      <c r="B107" s="0" t="n">
        <v>1</v>
      </c>
      <c r="C107" s="0" t="s">
        <v>376</v>
      </c>
      <c r="D107" s="0" t="s">
        <v>48</v>
      </c>
      <c r="E107" s="0" t="s">
        <v>377</v>
      </c>
      <c r="F107" s="0" t="s">
        <v>378</v>
      </c>
      <c r="G107" s="0" t="s">
        <v>379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N107" s="0" t="n">
        <v>0</v>
      </c>
      <c r="O107" s="0" t="n">
        <v>7.4</v>
      </c>
      <c r="P107" s="0" t="n">
        <v>0</v>
      </c>
      <c r="Q107" s="0" t="n">
        <v>6.3</v>
      </c>
      <c r="R107" s="0" t="n">
        <v>7.9</v>
      </c>
      <c r="S107" s="0" t="s">
        <v>4</v>
      </c>
    </row>
    <row r="108" customFormat="false" ht="14.9" hidden="true" customHeight="false" outlineLevel="0" collapsed="false">
      <c r="A108" s="0" t="s">
        <v>31</v>
      </c>
      <c r="B108" s="0" t="n">
        <v>1</v>
      </c>
      <c r="C108" s="0" t="s">
        <v>380</v>
      </c>
      <c r="D108" s="0" t="s">
        <v>48</v>
      </c>
      <c r="E108" s="0" t="s">
        <v>381</v>
      </c>
      <c r="F108" s="0" t="s">
        <v>238</v>
      </c>
      <c r="G108" s="0" t="s">
        <v>239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N108" s="0" t="n">
        <v>0</v>
      </c>
      <c r="O108" s="0" t="n">
        <v>5.7</v>
      </c>
      <c r="P108" s="0" t="n">
        <v>0</v>
      </c>
      <c r="Q108" s="0" t="n">
        <v>7.1</v>
      </c>
      <c r="R108" s="0" t="n">
        <v>0</v>
      </c>
      <c r="S108" s="0" t="s">
        <v>4</v>
      </c>
    </row>
    <row r="109" customFormat="false" ht="14.9" hidden="false" customHeight="false" outlineLevel="0" collapsed="false">
      <c r="A109" s="0" t="s">
        <v>31</v>
      </c>
      <c r="B109" s="0" t="n">
        <v>1</v>
      </c>
      <c r="C109" s="0" t="s">
        <v>382</v>
      </c>
      <c r="D109" s="0" t="s">
        <v>162</v>
      </c>
      <c r="E109" s="0" t="s">
        <v>383</v>
      </c>
      <c r="F109" s="0" t="s">
        <v>384</v>
      </c>
      <c r="G109" s="0" t="s">
        <v>385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7.1</v>
      </c>
      <c r="Q109" s="0" t="n">
        <v>0</v>
      </c>
      <c r="R109" s="0" t="n">
        <v>0</v>
      </c>
      <c r="S109" s="0" t="s">
        <v>4</v>
      </c>
    </row>
    <row r="110" customFormat="false" ht="14.9" hidden="false" customHeight="false" outlineLevel="0" collapsed="false">
      <c r="A110" s="0" t="s">
        <v>31</v>
      </c>
      <c r="B110" s="0" t="n">
        <v>1</v>
      </c>
      <c r="C110" s="0" t="s">
        <v>386</v>
      </c>
      <c r="D110" s="0" t="s">
        <v>48</v>
      </c>
      <c r="E110" s="0" t="s">
        <v>387</v>
      </c>
      <c r="F110" s="0" t="s">
        <v>182</v>
      </c>
      <c r="G110" s="0" t="s">
        <v>183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6.4</v>
      </c>
      <c r="Q110" s="0" t="n">
        <v>0</v>
      </c>
      <c r="R110" s="0" t="n">
        <v>0</v>
      </c>
      <c r="S110" s="0" t="s">
        <v>4</v>
      </c>
    </row>
    <row r="111" customFormat="false" ht="14.9" hidden="false" customHeight="false" outlineLevel="0" collapsed="false">
      <c r="A111" s="0" t="s">
        <v>31</v>
      </c>
      <c r="B111" s="0" t="n">
        <v>1</v>
      </c>
      <c r="C111" s="0" t="s">
        <v>388</v>
      </c>
      <c r="D111" s="0" t="s">
        <v>162</v>
      </c>
      <c r="E111" s="0" t="s">
        <v>389</v>
      </c>
      <c r="F111" s="0" t="s">
        <v>390</v>
      </c>
      <c r="G111" s="0" t="s">
        <v>391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5.8</v>
      </c>
      <c r="Q111" s="0" t="n">
        <v>0</v>
      </c>
      <c r="R111" s="0" t="n">
        <v>0</v>
      </c>
      <c r="S111" s="0" t="s">
        <v>4</v>
      </c>
    </row>
    <row r="112" customFormat="false" ht="14.9" hidden="false" customHeight="false" outlineLevel="0" collapsed="false">
      <c r="A112" s="0" t="s">
        <v>31</v>
      </c>
      <c r="B112" s="0" t="n">
        <v>1</v>
      </c>
      <c r="C112" s="0" t="s">
        <v>392</v>
      </c>
      <c r="D112" s="0" t="s">
        <v>48</v>
      </c>
      <c r="E112" s="0" t="s">
        <v>393</v>
      </c>
      <c r="F112" s="0" t="s">
        <v>394</v>
      </c>
      <c r="G112" s="0" t="s">
        <v>395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6.2</v>
      </c>
      <c r="Q112" s="0" t="n">
        <v>0</v>
      </c>
      <c r="R112" s="0" t="n">
        <v>0</v>
      </c>
      <c r="S112" s="0" t="s">
        <v>4</v>
      </c>
    </row>
    <row r="113" customFormat="false" ht="14.9" hidden="false" customHeight="false" outlineLevel="0" collapsed="false">
      <c r="A113" s="0" t="s">
        <v>31</v>
      </c>
      <c r="B113" s="0" t="n">
        <v>1</v>
      </c>
      <c r="C113" s="0" t="s">
        <v>396</v>
      </c>
      <c r="D113" s="0" t="s">
        <v>57</v>
      </c>
      <c r="E113" s="0" t="s">
        <v>397</v>
      </c>
      <c r="F113" s="0" t="s">
        <v>398</v>
      </c>
      <c r="G113" s="0" t="s">
        <v>399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6.3</v>
      </c>
      <c r="Q113" s="0" t="n">
        <v>0</v>
      </c>
      <c r="R113" s="0" t="n">
        <v>0</v>
      </c>
      <c r="S113" s="0" t="s">
        <v>4</v>
      </c>
    </row>
    <row r="114" customFormat="false" ht="14.9" hidden="false" customHeight="false" outlineLevel="0" collapsed="false">
      <c r="A114" s="0" t="s">
        <v>31</v>
      </c>
      <c r="B114" s="0" t="n">
        <v>1</v>
      </c>
      <c r="C114" s="0" t="s">
        <v>400</v>
      </c>
      <c r="D114" s="0" t="s">
        <v>80</v>
      </c>
      <c r="E114" s="0" t="s">
        <v>401</v>
      </c>
      <c r="F114" s="0" t="s">
        <v>200</v>
      </c>
      <c r="G114" s="0" t="s">
        <v>201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6.3</v>
      </c>
      <c r="R114" s="0" t="n">
        <v>0</v>
      </c>
      <c r="S114" s="0" t="s">
        <v>4</v>
      </c>
    </row>
    <row r="115" customFormat="false" ht="14.9" hidden="false" customHeight="false" outlineLevel="0" collapsed="false">
      <c r="A115" s="0" t="s">
        <v>31</v>
      </c>
      <c r="B115" s="0" t="n">
        <v>1</v>
      </c>
      <c r="C115" s="0" t="s">
        <v>402</v>
      </c>
      <c r="D115" s="0" t="s">
        <v>48</v>
      </c>
      <c r="E115" s="0" t="s">
        <v>403</v>
      </c>
      <c r="F115" s="0" t="s">
        <v>404</v>
      </c>
      <c r="G115" s="0" t="s">
        <v>405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7.3</v>
      </c>
      <c r="R115" s="0" t="n">
        <v>0</v>
      </c>
      <c r="S115" s="0" t="s">
        <v>4</v>
      </c>
    </row>
    <row r="116" customFormat="false" ht="14.9" hidden="false" customHeight="false" outlineLevel="0" collapsed="false">
      <c r="A116" s="0" t="s">
        <v>31</v>
      </c>
      <c r="B116" s="0" t="n">
        <v>1</v>
      </c>
      <c r="C116" s="0" t="s">
        <v>406</v>
      </c>
      <c r="D116" s="0" t="s">
        <v>43</v>
      </c>
      <c r="E116" s="0" t="s">
        <v>407</v>
      </c>
      <c r="F116" s="0" t="s">
        <v>74</v>
      </c>
      <c r="G116" s="0" t="s">
        <v>75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6.5</v>
      </c>
      <c r="R116" s="0" t="n">
        <v>0</v>
      </c>
      <c r="S116" s="0" t="s">
        <v>4</v>
      </c>
    </row>
    <row r="117" customFormat="false" ht="14.9" hidden="false" customHeight="false" outlineLevel="0" collapsed="false">
      <c r="A117" s="0" t="s">
        <v>31</v>
      </c>
      <c r="B117" s="0" t="n">
        <v>1</v>
      </c>
      <c r="C117" s="0" t="s">
        <v>408</v>
      </c>
      <c r="D117" s="0" t="s">
        <v>38</v>
      </c>
      <c r="E117" s="0" t="s">
        <v>409</v>
      </c>
      <c r="F117" s="0" t="s">
        <v>410</v>
      </c>
      <c r="G117" s="0" t="s">
        <v>411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10</v>
      </c>
      <c r="R117" s="0" t="n">
        <v>0</v>
      </c>
      <c r="S117" s="0" t="s">
        <v>4</v>
      </c>
    </row>
    <row r="118" customFormat="false" ht="14.9" hidden="false" customHeight="false" outlineLevel="0" collapsed="false">
      <c r="A118" s="0" t="s">
        <v>31</v>
      </c>
      <c r="B118" s="0" t="n">
        <v>1</v>
      </c>
      <c r="C118" s="0" t="s">
        <v>412</v>
      </c>
      <c r="D118" s="0" t="s">
        <v>77</v>
      </c>
      <c r="E118" s="0" t="s">
        <v>413</v>
      </c>
      <c r="F118" s="0" t="s">
        <v>226</v>
      </c>
      <c r="G118" s="0" t="s">
        <v>227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6.3</v>
      </c>
      <c r="R118" s="0" t="n">
        <v>0</v>
      </c>
      <c r="S118" s="0" t="s">
        <v>4</v>
      </c>
    </row>
    <row r="119" customFormat="false" ht="14.9" hidden="false" customHeight="false" outlineLevel="0" collapsed="false">
      <c r="A119" s="0" t="s">
        <v>31</v>
      </c>
      <c r="B119" s="0" t="n">
        <v>1</v>
      </c>
      <c r="C119" s="0" t="s">
        <v>414</v>
      </c>
      <c r="D119" s="0" t="s">
        <v>72</v>
      </c>
      <c r="E119" s="0" t="s">
        <v>415</v>
      </c>
      <c r="F119" s="0" t="s">
        <v>226</v>
      </c>
      <c r="G119" s="0" t="s">
        <v>227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5.2</v>
      </c>
      <c r="R119" s="0" t="n">
        <v>0</v>
      </c>
      <c r="S119" s="0" t="s">
        <v>4</v>
      </c>
    </row>
    <row r="120" customFormat="false" ht="14.9" hidden="false" customHeight="false" outlineLevel="0" collapsed="false">
      <c r="A120" s="0" t="s">
        <v>31</v>
      </c>
      <c r="B120" s="0" t="n">
        <v>1</v>
      </c>
      <c r="C120" s="0" t="s">
        <v>416</v>
      </c>
      <c r="D120" s="0" t="s">
        <v>57</v>
      </c>
      <c r="E120" s="0" t="s">
        <v>417</v>
      </c>
      <c r="F120" s="0" t="s">
        <v>418</v>
      </c>
      <c r="G120" s="0" t="s">
        <v>419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6.1</v>
      </c>
      <c r="R120" s="0" t="n">
        <v>0</v>
      </c>
      <c r="S120" s="0" t="s">
        <v>4</v>
      </c>
    </row>
    <row r="121" customFormat="false" ht="14.9" hidden="false" customHeight="false" outlineLevel="0" collapsed="false">
      <c r="A121" s="0" t="s">
        <v>31</v>
      </c>
      <c r="B121" s="0" t="n">
        <v>1</v>
      </c>
      <c r="C121" s="0" t="s">
        <v>420</v>
      </c>
      <c r="D121" s="0" t="s">
        <v>57</v>
      </c>
      <c r="E121" s="0" t="s">
        <v>421</v>
      </c>
      <c r="F121" s="0" t="s">
        <v>422</v>
      </c>
      <c r="G121" s="0" t="s">
        <v>423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7.6</v>
      </c>
      <c r="S121" s="0" t="s">
        <v>4</v>
      </c>
    </row>
    <row r="122" customFormat="false" ht="14.9" hidden="false" customHeight="false" outlineLevel="0" collapsed="false">
      <c r="A122" s="0" t="s">
        <v>31</v>
      </c>
      <c r="B122" s="0" t="n">
        <v>1</v>
      </c>
      <c r="C122" s="0" t="s">
        <v>424</v>
      </c>
      <c r="D122" s="0" t="s">
        <v>57</v>
      </c>
      <c r="E122" s="0" t="s">
        <v>425</v>
      </c>
      <c r="F122" s="0" t="s">
        <v>182</v>
      </c>
      <c r="G122" s="0" t="s">
        <v>183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6.4</v>
      </c>
      <c r="S122" s="0" t="s">
        <v>4</v>
      </c>
    </row>
    <row r="123" customFormat="false" ht="14.9" hidden="false" customHeight="false" outlineLevel="0" collapsed="false">
      <c r="A123" s="0" t="s">
        <v>31</v>
      </c>
      <c r="B123" s="0" t="n">
        <v>1</v>
      </c>
      <c r="C123" s="0" t="s">
        <v>426</v>
      </c>
      <c r="D123" s="0" t="s">
        <v>83</v>
      </c>
      <c r="E123" s="0" t="s">
        <v>427</v>
      </c>
      <c r="F123" s="0" t="s">
        <v>428</v>
      </c>
      <c r="G123" s="0" t="s">
        <v>429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5.4</v>
      </c>
      <c r="S123" s="0" t="s">
        <v>4</v>
      </c>
    </row>
    <row r="124" customFormat="false" ht="14.9" hidden="false" customHeight="false" outlineLevel="0" collapsed="false">
      <c r="A124" s="0" t="s">
        <v>31</v>
      </c>
      <c r="B124" s="0" t="n">
        <v>1</v>
      </c>
      <c r="C124" s="0" t="s">
        <v>430</v>
      </c>
      <c r="D124" s="0" t="s">
        <v>121</v>
      </c>
      <c r="E124" s="0" t="s">
        <v>431</v>
      </c>
      <c r="F124" s="0" t="s">
        <v>432</v>
      </c>
      <c r="G124" s="0" t="s">
        <v>433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7.6</v>
      </c>
      <c r="S124" s="0" t="s">
        <v>4</v>
      </c>
    </row>
    <row r="125" customFormat="false" ht="14.9" hidden="false" customHeight="false" outlineLevel="0" collapsed="false">
      <c r="A125" s="0" t="s">
        <v>31</v>
      </c>
      <c r="B125" s="0" t="n">
        <v>1</v>
      </c>
      <c r="C125" s="0" t="s">
        <v>434</v>
      </c>
      <c r="D125" s="0" t="s">
        <v>77</v>
      </c>
      <c r="E125" s="0" t="s">
        <v>435</v>
      </c>
      <c r="F125" s="0" t="s">
        <v>234</v>
      </c>
      <c r="G125" s="0" t="s">
        <v>235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6.8</v>
      </c>
      <c r="S125" s="0" t="s">
        <v>4</v>
      </c>
    </row>
    <row r="126" customFormat="false" ht="14.9" hidden="true" customHeight="false" outlineLevel="0" collapsed="false">
      <c r="A126" s="0" t="s">
        <v>31</v>
      </c>
      <c r="B126" s="0" t="n">
        <v>3</v>
      </c>
      <c r="C126" s="0" t="s">
        <v>436</v>
      </c>
      <c r="D126" s="0" t="s">
        <v>83</v>
      </c>
      <c r="E126" s="0" t="s">
        <v>437</v>
      </c>
      <c r="F126" s="0" t="s">
        <v>438</v>
      </c>
      <c r="G126" s="0" t="s">
        <v>439</v>
      </c>
      <c r="H126" s="0" t="n">
        <v>38.9</v>
      </c>
      <c r="I126" s="0" t="n">
        <v>0</v>
      </c>
      <c r="J126" s="0" t="n">
        <v>42</v>
      </c>
      <c r="K126" s="0" t="n">
        <v>44.9</v>
      </c>
      <c r="L126" s="0" t="n">
        <v>47.2</v>
      </c>
      <c r="M126" s="0" t="n">
        <v>0</v>
      </c>
      <c r="N126" s="0" t="n">
        <v>0</v>
      </c>
      <c r="O126" s="0" t="n">
        <v>16.1</v>
      </c>
      <c r="P126" s="0" t="n">
        <v>37.1</v>
      </c>
      <c r="Q126" s="0" t="n">
        <v>33.5</v>
      </c>
      <c r="R126" s="0" t="n">
        <v>35.1</v>
      </c>
      <c r="S126" s="0" t="s">
        <v>9</v>
      </c>
    </row>
    <row r="127" customFormat="false" ht="14.9" hidden="true" customHeight="false" outlineLevel="0" collapsed="false">
      <c r="A127" s="0" t="s">
        <v>31</v>
      </c>
      <c r="B127" s="0" t="n">
        <v>3</v>
      </c>
      <c r="C127" s="0" t="s">
        <v>440</v>
      </c>
      <c r="D127" s="0" t="s">
        <v>77</v>
      </c>
      <c r="E127" s="0" t="s">
        <v>441</v>
      </c>
      <c r="F127" s="0" t="s">
        <v>438</v>
      </c>
      <c r="G127" s="0" t="s">
        <v>439</v>
      </c>
      <c r="H127" s="0" t="n">
        <v>12.3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9.1</v>
      </c>
      <c r="Q127" s="0" t="n">
        <v>0</v>
      </c>
      <c r="R127" s="0" t="n">
        <v>0</v>
      </c>
      <c r="S127" s="0" t="s">
        <v>9</v>
      </c>
    </row>
    <row r="128" customFormat="false" ht="14.9" hidden="true" customHeight="false" outlineLevel="0" collapsed="false">
      <c r="A128" s="0" t="s">
        <v>31</v>
      </c>
      <c r="B128" s="0" t="n">
        <v>3</v>
      </c>
      <c r="C128" s="0" t="s">
        <v>442</v>
      </c>
      <c r="D128" s="0" t="s">
        <v>33</v>
      </c>
      <c r="E128" s="0" t="s">
        <v>443</v>
      </c>
      <c r="F128" s="0" t="s">
        <v>438</v>
      </c>
      <c r="G128" s="0" t="s">
        <v>439</v>
      </c>
      <c r="H128" s="0" t="n">
        <v>37.5</v>
      </c>
      <c r="I128" s="0" t="n">
        <v>0</v>
      </c>
      <c r="J128" s="0" t="n">
        <v>43.2</v>
      </c>
      <c r="K128" s="0" t="n">
        <v>40</v>
      </c>
      <c r="L128" s="0" t="n">
        <v>24.6</v>
      </c>
      <c r="M128" s="0" t="n">
        <v>0</v>
      </c>
      <c r="N128" s="0" t="n">
        <v>0</v>
      </c>
      <c r="O128" s="0" t="n">
        <v>35</v>
      </c>
      <c r="P128" s="0" t="n">
        <v>36</v>
      </c>
      <c r="Q128" s="0" t="n">
        <v>44.7</v>
      </c>
      <c r="R128" s="0" t="n">
        <v>18.6</v>
      </c>
      <c r="S128" s="0" t="s">
        <v>9</v>
      </c>
    </row>
    <row r="129" customFormat="false" ht="14.9" hidden="true" customHeight="false" outlineLevel="0" collapsed="false">
      <c r="A129" s="0" t="s">
        <v>31</v>
      </c>
      <c r="B129" s="0" t="n">
        <v>3</v>
      </c>
      <c r="C129" s="0" t="s">
        <v>444</v>
      </c>
      <c r="D129" s="0" t="s">
        <v>121</v>
      </c>
      <c r="E129" s="0" t="s">
        <v>445</v>
      </c>
      <c r="F129" s="0" t="s">
        <v>438</v>
      </c>
      <c r="G129" s="0" t="s">
        <v>439</v>
      </c>
      <c r="H129" s="0" t="n">
        <v>19.7</v>
      </c>
      <c r="I129" s="0" t="n">
        <v>9.3</v>
      </c>
      <c r="J129" s="0" t="n">
        <v>11.3</v>
      </c>
      <c r="K129" s="0" t="n">
        <v>11.1</v>
      </c>
      <c r="L129" s="0" t="n">
        <v>9.5</v>
      </c>
      <c r="M129" s="0" t="n">
        <v>0</v>
      </c>
      <c r="N129" s="0" t="n">
        <v>0</v>
      </c>
      <c r="O129" s="0" t="n">
        <v>0</v>
      </c>
      <c r="P129" s="0" t="n">
        <v>17.7</v>
      </c>
      <c r="Q129" s="0" t="n">
        <v>0</v>
      </c>
      <c r="R129" s="0" t="n">
        <v>9.6</v>
      </c>
      <c r="S129" s="0" t="s">
        <v>9</v>
      </c>
    </row>
    <row r="130" customFormat="false" ht="14.9" hidden="true" customHeight="false" outlineLevel="0" collapsed="false">
      <c r="A130" s="0" t="s">
        <v>31</v>
      </c>
      <c r="B130" s="0" t="n">
        <v>3</v>
      </c>
      <c r="C130" s="0" t="s">
        <v>446</v>
      </c>
      <c r="D130" s="0" t="s">
        <v>43</v>
      </c>
      <c r="E130" s="0" t="s">
        <v>447</v>
      </c>
      <c r="F130" s="0" t="s">
        <v>438</v>
      </c>
      <c r="G130" s="0" t="s">
        <v>439</v>
      </c>
      <c r="H130" s="0" t="n">
        <v>7.3</v>
      </c>
      <c r="I130" s="0" t="n">
        <v>24.9</v>
      </c>
      <c r="J130" s="0" t="n">
        <v>8.5</v>
      </c>
      <c r="K130" s="0" t="n">
        <v>7.9</v>
      </c>
      <c r="L130" s="0" t="n">
        <v>8.1</v>
      </c>
      <c r="M130" s="0" t="n">
        <v>0</v>
      </c>
      <c r="N130" s="0" t="n">
        <v>10.9</v>
      </c>
      <c r="O130" s="0" t="n">
        <v>23.7</v>
      </c>
      <c r="P130" s="0" t="n">
        <v>10.2</v>
      </c>
      <c r="Q130" s="0" t="n">
        <v>16.3</v>
      </c>
      <c r="R130" s="0" t="n">
        <v>15.6</v>
      </c>
      <c r="S130" s="0" t="s">
        <v>9</v>
      </c>
    </row>
    <row r="131" customFormat="false" ht="14.9" hidden="true" customHeight="false" outlineLevel="0" collapsed="false">
      <c r="A131" s="0" t="s">
        <v>31</v>
      </c>
      <c r="B131" s="0" t="n">
        <v>3</v>
      </c>
      <c r="C131" s="0" t="s">
        <v>448</v>
      </c>
      <c r="D131" s="0" t="s">
        <v>83</v>
      </c>
      <c r="E131" s="0" t="s">
        <v>449</v>
      </c>
      <c r="F131" s="0" t="s">
        <v>438</v>
      </c>
      <c r="G131" s="0" t="s">
        <v>439</v>
      </c>
      <c r="H131" s="0" t="n">
        <v>10.9</v>
      </c>
      <c r="I131" s="0" t="n">
        <v>10.7</v>
      </c>
      <c r="J131" s="0" t="n">
        <v>10.6</v>
      </c>
      <c r="K131" s="0" t="n">
        <v>10.2</v>
      </c>
      <c r="L131" s="0" t="n">
        <v>8.7</v>
      </c>
      <c r="M131" s="0" t="n">
        <v>0</v>
      </c>
      <c r="N131" s="0" t="n">
        <v>6.7</v>
      </c>
      <c r="O131" s="0" t="n">
        <v>18.8</v>
      </c>
      <c r="P131" s="0" t="n">
        <v>9.1</v>
      </c>
      <c r="Q131" s="0" t="n">
        <v>8.2</v>
      </c>
      <c r="R131" s="0" t="n">
        <v>9.4</v>
      </c>
      <c r="S131" s="0" t="s">
        <v>9</v>
      </c>
    </row>
    <row r="132" customFormat="false" ht="14.9" hidden="true" customHeight="false" outlineLevel="0" collapsed="false">
      <c r="A132" s="0" t="s">
        <v>31</v>
      </c>
      <c r="B132" s="0" t="n">
        <v>3</v>
      </c>
      <c r="C132" s="0" t="s">
        <v>450</v>
      </c>
      <c r="D132" s="0" t="s">
        <v>33</v>
      </c>
      <c r="E132" s="0" t="s">
        <v>451</v>
      </c>
      <c r="F132" s="0" t="s">
        <v>438</v>
      </c>
      <c r="G132" s="0" t="s">
        <v>439</v>
      </c>
      <c r="H132" s="0" t="n">
        <v>14.1</v>
      </c>
      <c r="I132" s="0" t="n">
        <v>9.9</v>
      </c>
      <c r="J132" s="0" t="n">
        <v>11.4</v>
      </c>
      <c r="K132" s="0" t="n">
        <v>11.4</v>
      </c>
      <c r="L132" s="0" t="n">
        <v>11.2</v>
      </c>
      <c r="M132" s="0" t="n">
        <v>0</v>
      </c>
      <c r="N132" s="0" t="n">
        <v>10</v>
      </c>
      <c r="O132" s="0" t="n">
        <v>18.2</v>
      </c>
      <c r="P132" s="0" t="n">
        <v>10</v>
      </c>
      <c r="Q132" s="0" t="n">
        <v>9.1</v>
      </c>
      <c r="R132" s="0" t="n">
        <v>11.1</v>
      </c>
      <c r="S132" s="0" t="s">
        <v>9</v>
      </c>
    </row>
    <row r="133" customFormat="false" ht="14.9" hidden="true" customHeight="false" outlineLevel="0" collapsed="false">
      <c r="A133" s="0" t="s">
        <v>31</v>
      </c>
      <c r="B133" s="0" t="n">
        <v>3</v>
      </c>
      <c r="C133" s="0" t="s">
        <v>452</v>
      </c>
      <c r="D133" s="0" t="s">
        <v>43</v>
      </c>
      <c r="E133" s="0" t="s">
        <v>453</v>
      </c>
      <c r="F133" s="0" t="s">
        <v>438</v>
      </c>
      <c r="G133" s="0" t="s">
        <v>439</v>
      </c>
      <c r="H133" s="0" t="n">
        <v>19.8</v>
      </c>
      <c r="I133" s="0" t="n">
        <v>21.4</v>
      </c>
      <c r="J133" s="0" t="n">
        <v>18.5</v>
      </c>
      <c r="K133" s="0" t="n">
        <v>17.6</v>
      </c>
      <c r="L133" s="0" t="n">
        <v>16.8</v>
      </c>
      <c r="M133" s="0" t="n">
        <v>0</v>
      </c>
      <c r="N133" s="0" t="n">
        <v>18.8</v>
      </c>
      <c r="O133" s="0" t="n">
        <v>34.1</v>
      </c>
      <c r="P133" s="0" t="n">
        <v>19</v>
      </c>
      <c r="Q133" s="0" t="n">
        <v>21.6</v>
      </c>
      <c r="R133" s="0" t="n">
        <v>17.4</v>
      </c>
      <c r="S133" s="0" t="s">
        <v>9</v>
      </c>
    </row>
    <row r="134" customFormat="false" ht="14.9" hidden="true" customHeight="false" outlineLevel="0" collapsed="false">
      <c r="A134" s="0" t="s">
        <v>31</v>
      </c>
      <c r="B134" s="0" t="n">
        <v>3</v>
      </c>
      <c r="C134" s="0" t="s">
        <v>454</v>
      </c>
      <c r="D134" s="0" t="s">
        <v>121</v>
      </c>
      <c r="E134" s="0" t="s">
        <v>455</v>
      </c>
      <c r="F134" s="0" t="s">
        <v>438</v>
      </c>
      <c r="G134" s="0" t="s">
        <v>439</v>
      </c>
      <c r="H134" s="0" t="n">
        <v>7.4</v>
      </c>
      <c r="I134" s="0" t="n">
        <v>5.2</v>
      </c>
      <c r="J134" s="0" t="n">
        <v>6.7</v>
      </c>
      <c r="K134" s="0" t="n">
        <v>0</v>
      </c>
      <c r="L134" s="0" t="n">
        <v>5.3</v>
      </c>
      <c r="M134" s="0" t="n">
        <v>0</v>
      </c>
      <c r="N134" s="0" t="n">
        <v>0</v>
      </c>
      <c r="O134" s="0" t="n">
        <v>10.9</v>
      </c>
      <c r="P134" s="0" t="n">
        <v>5.9</v>
      </c>
      <c r="Q134" s="0" t="n">
        <v>7.1</v>
      </c>
      <c r="R134" s="0" t="n">
        <v>6</v>
      </c>
      <c r="S134" s="0" t="s">
        <v>9</v>
      </c>
    </row>
    <row r="135" customFormat="false" ht="14.9" hidden="true" customHeight="false" outlineLevel="0" collapsed="false">
      <c r="A135" s="0" t="s">
        <v>31</v>
      </c>
      <c r="B135" s="0" t="n">
        <v>3</v>
      </c>
      <c r="C135" s="0" t="s">
        <v>456</v>
      </c>
      <c r="D135" s="0" t="s">
        <v>77</v>
      </c>
      <c r="E135" s="0" t="s">
        <v>457</v>
      </c>
      <c r="F135" s="0" t="s">
        <v>438</v>
      </c>
      <c r="G135" s="0" t="s">
        <v>439</v>
      </c>
      <c r="H135" s="0" t="n">
        <v>5.7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8.2</v>
      </c>
      <c r="P135" s="0" t="n">
        <v>0</v>
      </c>
      <c r="Q135" s="0" t="n">
        <v>5</v>
      </c>
      <c r="R135" s="0" t="n">
        <v>0</v>
      </c>
      <c r="S135" s="0" t="s">
        <v>9</v>
      </c>
    </row>
    <row r="136" customFormat="false" ht="14.9" hidden="true" customHeight="false" outlineLevel="0" collapsed="false">
      <c r="A136" s="0" t="s">
        <v>31</v>
      </c>
      <c r="B136" s="0" t="n">
        <v>3</v>
      </c>
      <c r="C136" s="0" t="s">
        <v>458</v>
      </c>
      <c r="D136" s="0" t="s">
        <v>291</v>
      </c>
      <c r="E136" s="0" t="s">
        <v>459</v>
      </c>
      <c r="F136" s="0" t="s">
        <v>438</v>
      </c>
      <c r="G136" s="0" t="s">
        <v>439</v>
      </c>
      <c r="H136" s="0" t="n">
        <v>7.8</v>
      </c>
      <c r="I136" s="0" t="n">
        <v>7.7</v>
      </c>
      <c r="J136" s="0" t="n">
        <v>0</v>
      </c>
      <c r="K136" s="0" t="n">
        <v>0</v>
      </c>
      <c r="L136" s="0" t="n">
        <v>9.9</v>
      </c>
      <c r="M136" s="0" t="n">
        <v>0</v>
      </c>
      <c r="N136" s="0" t="n">
        <v>6.2</v>
      </c>
      <c r="O136" s="0" t="n">
        <v>8.5</v>
      </c>
      <c r="P136" s="0" t="n">
        <v>7.1</v>
      </c>
      <c r="Q136" s="0" t="n">
        <v>0</v>
      </c>
      <c r="R136" s="0" t="n">
        <v>7.9</v>
      </c>
      <c r="S136" s="0" t="s">
        <v>9</v>
      </c>
    </row>
    <row r="137" customFormat="false" ht="14.9" hidden="true" customHeight="false" outlineLevel="0" collapsed="false">
      <c r="A137" s="0" t="s">
        <v>31</v>
      </c>
      <c r="B137" s="0" t="n">
        <v>3</v>
      </c>
      <c r="C137" s="0" t="s">
        <v>460</v>
      </c>
      <c r="D137" s="0" t="s">
        <v>121</v>
      </c>
      <c r="E137" s="0" t="s">
        <v>461</v>
      </c>
      <c r="F137" s="0" t="s">
        <v>438</v>
      </c>
      <c r="G137" s="0" t="s">
        <v>439</v>
      </c>
      <c r="H137" s="0" t="n">
        <v>6.8</v>
      </c>
      <c r="I137" s="0" t="n">
        <v>9</v>
      </c>
      <c r="J137" s="0" t="n">
        <v>0</v>
      </c>
      <c r="K137" s="0" t="n">
        <v>0</v>
      </c>
      <c r="L137" s="0" t="n">
        <v>10.7</v>
      </c>
      <c r="M137" s="0" t="n">
        <v>0</v>
      </c>
      <c r="N137" s="0" t="n">
        <v>6.5</v>
      </c>
      <c r="O137" s="0" t="n">
        <v>7.7</v>
      </c>
      <c r="P137" s="0" t="n">
        <v>6.1</v>
      </c>
      <c r="Q137" s="0" t="n">
        <v>0</v>
      </c>
      <c r="R137" s="0" t="n">
        <v>7.5</v>
      </c>
      <c r="S137" s="0" t="s">
        <v>9</v>
      </c>
    </row>
    <row r="138" customFormat="false" ht="14.9" hidden="true" customHeight="false" outlineLevel="0" collapsed="false">
      <c r="A138" s="0" t="s">
        <v>31</v>
      </c>
      <c r="B138" s="0" t="n">
        <v>3</v>
      </c>
      <c r="C138" s="0" t="s">
        <v>462</v>
      </c>
      <c r="D138" s="0" t="s">
        <v>291</v>
      </c>
      <c r="E138" s="0" t="s">
        <v>463</v>
      </c>
      <c r="F138" s="0" t="s">
        <v>438</v>
      </c>
      <c r="G138" s="0" t="s">
        <v>439</v>
      </c>
      <c r="H138" s="0" t="n">
        <v>8.7</v>
      </c>
      <c r="I138" s="0" t="n">
        <v>13.8</v>
      </c>
      <c r="J138" s="0" t="n">
        <v>5.9</v>
      </c>
      <c r="K138" s="0" t="n">
        <v>6</v>
      </c>
      <c r="L138" s="0" t="n">
        <v>14.2</v>
      </c>
      <c r="N138" s="0" t="n">
        <v>10.3</v>
      </c>
      <c r="O138" s="0" t="n">
        <v>16.7</v>
      </c>
      <c r="P138" s="0" t="n">
        <v>8.2</v>
      </c>
      <c r="Q138" s="0" t="n">
        <v>6.8</v>
      </c>
      <c r="R138" s="0" t="n">
        <v>12.4</v>
      </c>
      <c r="S138" s="0" t="s">
        <v>9</v>
      </c>
    </row>
    <row r="139" customFormat="false" ht="14.9" hidden="true" customHeight="false" outlineLevel="0" collapsed="false">
      <c r="A139" s="0" t="s">
        <v>31</v>
      </c>
      <c r="B139" s="0" t="n">
        <v>3</v>
      </c>
      <c r="C139" s="0" t="s">
        <v>464</v>
      </c>
      <c r="D139" s="0" t="s">
        <v>83</v>
      </c>
      <c r="E139" s="0" t="s">
        <v>465</v>
      </c>
      <c r="F139" s="0" t="s">
        <v>438</v>
      </c>
      <c r="G139" s="0" t="s">
        <v>439</v>
      </c>
      <c r="H139" s="0" t="n">
        <v>8.7</v>
      </c>
      <c r="I139" s="0" t="n">
        <v>7.8</v>
      </c>
      <c r="J139" s="0" t="n">
        <v>0</v>
      </c>
      <c r="K139" s="0" t="n">
        <v>5</v>
      </c>
      <c r="L139" s="0" t="n">
        <v>11.5</v>
      </c>
      <c r="M139" s="0" t="n">
        <v>0</v>
      </c>
      <c r="N139" s="0" t="n">
        <v>7.7</v>
      </c>
      <c r="O139" s="0" t="n">
        <v>0</v>
      </c>
      <c r="P139" s="0" t="n">
        <v>6.3</v>
      </c>
      <c r="Q139" s="0" t="n">
        <v>5.7</v>
      </c>
      <c r="R139" s="0" t="n">
        <v>8.4</v>
      </c>
      <c r="S139" s="0" t="s">
        <v>9</v>
      </c>
    </row>
    <row r="140" customFormat="false" ht="14.9" hidden="true" customHeight="false" outlineLevel="0" collapsed="false">
      <c r="A140" s="0" t="s">
        <v>31</v>
      </c>
      <c r="B140" s="0" t="n">
        <v>3</v>
      </c>
      <c r="C140" s="0" t="s">
        <v>466</v>
      </c>
      <c r="D140" s="0" t="s">
        <v>121</v>
      </c>
      <c r="E140" s="0" t="s">
        <v>467</v>
      </c>
      <c r="F140" s="0" t="s">
        <v>438</v>
      </c>
      <c r="G140" s="0" t="s">
        <v>439</v>
      </c>
      <c r="H140" s="0" t="n">
        <v>33.6</v>
      </c>
      <c r="I140" s="0" t="n">
        <v>0</v>
      </c>
      <c r="J140" s="0" t="n">
        <v>33.1</v>
      </c>
      <c r="K140" s="0" t="n">
        <v>33.2</v>
      </c>
      <c r="L140" s="0" t="n">
        <v>35.9</v>
      </c>
      <c r="M140" s="0" t="n">
        <v>0</v>
      </c>
      <c r="N140" s="0" t="n">
        <v>37.8</v>
      </c>
      <c r="O140" s="0" t="n">
        <v>30.2</v>
      </c>
      <c r="P140" s="0" t="n">
        <v>37.4</v>
      </c>
      <c r="Q140" s="0" t="n">
        <v>30.5</v>
      </c>
      <c r="R140" s="0" t="n">
        <v>10.4</v>
      </c>
      <c r="S140" s="0" t="s">
        <v>9</v>
      </c>
    </row>
    <row r="141" customFormat="false" ht="14.9" hidden="true" customHeight="false" outlineLevel="0" collapsed="false">
      <c r="A141" s="0" t="s">
        <v>31</v>
      </c>
      <c r="B141" s="0" t="n">
        <v>3</v>
      </c>
      <c r="C141" s="0" t="s">
        <v>468</v>
      </c>
      <c r="D141" s="0" t="s">
        <v>291</v>
      </c>
      <c r="E141" s="0" t="s">
        <v>469</v>
      </c>
      <c r="F141" s="0" t="s">
        <v>438</v>
      </c>
      <c r="G141" s="0" t="s">
        <v>439</v>
      </c>
      <c r="H141" s="0" t="n">
        <v>25.8</v>
      </c>
      <c r="I141" s="0" t="n">
        <v>0</v>
      </c>
      <c r="J141" s="0" t="n">
        <v>30.9</v>
      </c>
      <c r="K141" s="0" t="n">
        <v>28.2</v>
      </c>
      <c r="L141" s="0" t="n">
        <v>17.5</v>
      </c>
      <c r="M141" s="0" t="n">
        <v>0</v>
      </c>
      <c r="N141" s="0" t="n">
        <v>8</v>
      </c>
      <c r="O141" s="0" t="n">
        <v>10.1</v>
      </c>
      <c r="P141" s="0" t="n">
        <v>22.2</v>
      </c>
      <c r="Q141" s="0" t="n">
        <v>17.9</v>
      </c>
      <c r="R141" s="0" t="n">
        <v>31</v>
      </c>
      <c r="S141" s="0" t="s">
        <v>9</v>
      </c>
    </row>
    <row r="142" customFormat="false" ht="14.9" hidden="true" customHeight="false" outlineLevel="0" collapsed="false">
      <c r="A142" s="0" t="s">
        <v>31</v>
      </c>
      <c r="B142" s="0" t="n">
        <v>3</v>
      </c>
      <c r="C142" s="0" t="s">
        <v>470</v>
      </c>
      <c r="D142" s="0" t="s">
        <v>121</v>
      </c>
      <c r="E142" s="0" t="s">
        <v>471</v>
      </c>
      <c r="F142" s="0" t="s">
        <v>438</v>
      </c>
      <c r="G142" s="0" t="s">
        <v>439</v>
      </c>
      <c r="H142" s="0" t="n">
        <v>26.5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7.3</v>
      </c>
      <c r="O142" s="0" t="n">
        <v>6</v>
      </c>
      <c r="P142" s="0" t="n">
        <v>23.8</v>
      </c>
      <c r="Q142" s="0" t="n">
        <v>0</v>
      </c>
      <c r="R142" s="0" t="n">
        <v>0</v>
      </c>
      <c r="S142" s="0" t="s">
        <v>9</v>
      </c>
    </row>
    <row r="143" customFormat="false" ht="14.9" hidden="true" customHeight="false" outlineLevel="0" collapsed="false">
      <c r="A143" s="0" t="s">
        <v>31</v>
      </c>
      <c r="B143" s="0" t="n">
        <v>3</v>
      </c>
      <c r="C143" s="0" t="s">
        <v>472</v>
      </c>
      <c r="D143" s="0" t="s">
        <v>83</v>
      </c>
      <c r="E143" s="0" t="s">
        <v>473</v>
      </c>
      <c r="F143" s="0" t="s">
        <v>438</v>
      </c>
      <c r="G143" s="0" t="s">
        <v>439</v>
      </c>
      <c r="H143" s="0" t="n">
        <v>0</v>
      </c>
      <c r="I143" s="0" t="n">
        <v>19.6</v>
      </c>
      <c r="J143" s="0" t="n">
        <v>6.5</v>
      </c>
      <c r="K143" s="0" t="n">
        <v>6.4</v>
      </c>
      <c r="L143" s="0" t="n">
        <v>6.1</v>
      </c>
      <c r="M143" s="0" t="n">
        <v>0</v>
      </c>
      <c r="N143" s="0" t="n">
        <v>0</v>
      </c>
      <c r="O143" s="0" t="n">
        <v>12.3</v>
      </c>
      <c r="P143" s="0" t="n">
        <v>6</v>
      </c>
      <c r="Q143" s="0" t="n">
        <v>13.6</v>
      </c>
      <c r="R143" s="0" t="n">
        <v>13.7</v>
      </c>
      <c r="S143" s="0" t="s">
        <v>9</v>
      </c>
    </row>
    <row r="144" customFormat="false" ht="14.9" hidden="true" customHeight="false" outlineLevel="0" collapsed="false">
      <c r="A144" s="0" t="s">
        <v>31</v>
      </c>
      <c r="B144" s="0" t="n">
        <v>3</v>
      </c>
      <c r="C144" s="0" t="s">
        <v>474</v>
      </c>
      <c r="D144" s="0" t="s">
        <v>33</v>
      </c>
      <c r="E144" s="0" t="s">
        <v>475</v>
      </c>
      <c r="F144" s="0" t="s">
        <v>438</v>
      </c>
      <c r="G144" s="0" t="s">
        <v>439</v>
      </c>
      <c r="H144" s="0" t="n">
        <v>0</v>
      </c>
      <c r="I144" s="0" t="n">
        <v>9.4</v>
      </c>
      <c r="J144" s="0" t="n">
        <v>6</v>
      </c>
      <c r="K144" s="0" t="n">
        <v>5.1</v>
      </c>
      <c r="L144" s="0" t="n">
        <v>5.6</v>
      </c>
      <c r="M144" s="0" t="n">
        <v>0</v>
      </c>
      <c r="N144" s="0" t="n">
        <v>0</v>
      </c>
      <c r="O144" s="0" t="n">
        <v>14.5</v>
      </c>
      <c r="P144" s="0" t="n">
        <v>0</v>
      </c>
      <c r="Q144" s="0" t="n">
        <v>0</v>
      </c>
      <c r="R144" s="0" t="n">
        <v>5.9</v>
      </c>
      <c r="S144" s="0" t="s">
        <v>9</v>
      </c>
    </row>
    <row r="145" customFormat="false" ht="14.9" hidden="false" customHeight="false" outlineLevel="0" collapsed="false">
      <c r="A145" s="0" t="s">
        <v>31</v>
      </c>
      <c r="B145" s="0" t="n">
        <v>3</v>
      </c>
      <c r="C145" s="0" t="s">
        <v>476</v>
      </c>
      <c r="D145" s="0" t="s">
        <v>291</v>
      </c>
      <c r="E145" s="0" t="s">
        <v>477</v>
      </c>
      <c r="F145" s="0" t="s">
        <v>438</v>
      </c>
      <c r="G145" s="0" t="s">
        <v>439</v>
      </c>
      <c r="H145" s="0" t="n">
        <v>0</v>
      </c>
      <c r="I145" s="0" t="n">
        <v>5.7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5.7</v>
      </c>
      <c r="O145" s="0" t="n">
        <v>12.3</v>
      </c>
      <c r="P145" s="0" t="n">
        <v>0</v>
      </c>
      <c r="Q145" s="0" t="n">
        <v>0</v>
      </c>
      <c r="R145" s="0" t="n">
        <v>0</v>
      </c>
      <c r="S145" s="0" t="s">
        <v>9</v>
      </c>
    </row>
    <row r="146" customFormat="false" ht="14.9" hidden="false" customHeight="false" outlineLevel="0" collapsed="false">
      <c r="A146" s="0" t="s">
        <v>31</v>
      </c>
      <c r="B146" s="0" t="n">
        <v>3</v>
      </c>
      <c r="C146" s="0" t="s">
        <v>478</v>
      </c>
      <c r="D146" s="0" t="s">
        <v>121</v>
      </c>
      <c r="E146" s="0" t="s">
        <v>479</v>
      </c>
      <c r="F146" s="0" t="s">
        <v>438</v>
      </c>
      <c r="G146" s="0" t="s">
        <v>439</v>
      </c>
      <c r="H146" s="0" t="n">
        <v>0</v>
      </c>
      <c r="I146" s="0" t="n">
        <v>5.5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5.8</v>
      </c>
      <c r="O146" s="0" t="n">
        <v>12</v>
      </c>
      <c r="P146" s="0" t="n">
        <v>0</v>
      </c>
      <c r="Q146" s="0" t="n">
        <v>0</v>
      </c>
      <c r="R146" s="0" t="n">
        <v>0</v>
      </c>
      <c r="S146" s="0" t="s">
        <v>9</v>
      </c>
    </row>
    <row r="147" customFormat="false" ht="14.9" hidden="false" customHeight="false" outlineLevel="0" collapsed="false">
      <c r="A147" s="0" t="s">
        <v>31</v>
      </c>
      <c r="B147" s="0" t="n">
        <v>3</v>
      </c>
      <c r="C147" s="0" t="s">
        <v>480</v>
      </c>
      <c r="D147" s="0" t="s">
        <v>77</v>
      </c>
      <c r="E147" s="0" t="s">
        <v>481</v>
      </c>
      <c r="F147" s="0" t="s">
        <v>438</v>
      </c>
      <c r="G147" s="0" t="s">
        <v>439</v>
      </c>
      <c r="H147" s="0" t="n">
        <v>0</v>
      </c>
      <c r="I147" s="0" t="n">
        <v>6.3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11.9</v>
      </c>
      <c r="P147" s="0" t="n">
        <v>0</v>
      </c>
      <c r="Q147" s="0" t="n">
        <v>0</v>
      </c>
      <c r="R147" s="0" t="n">
        <v>0</v>
      </c>
      <c r="S147" s="0" t="s">
        <v>9</v>
      </c>
    </row>
    <row r="148" customFormat="false" ht="14.9" hidden="false" customHeight="false" outlineLevel="0" collapsed="false">
      <c r="A148" s="0" t="s">
        <v>31</v>
      </c>
      <c r="B148" s="0" t="n">
        <v>3</v>
      </c>
      <c r="C148" s="0" t="s">
        <v>482</v>
      </c>
      <c r="D148" s="0" t="s">
        <v>77</v>
      </c>
      <c r="E148" s="0" t="s">
        <v>483</v>
      </c>
      <c r="F148" s="0" t="s">
        <v>438</v>
      </c>
      <c r="G148" s="0" t="s">
        <v>439</v>
      </c>
      <c r="H148" s="0" t="n">
        <v>0</v>
      </c>
      <c r="I148" s="0" t="n">
        <v>0</v>
      </c>
      <c r="J148" s="0" t="n">
        <v>6.1</v>
      </c>
      <c r="K148" s="0" t="n">
        <v>0</v>
      </c>
      <c r="L148" s="0" t="n">
        <v>0</v>
      </c>
      <c r="M148" s="0" t="n">
        <v>0</v>
      </c>
      <c r="N148" s="0" t="n">
        <v>16.1</v>
      </c>
      <c r="O148" s="0" t="n">
        <v>20</v>
      </c>
      <c r="P148" s="0" t="n">
        <v>0</v>
      </c>
      <c r="Q148" s="0" t="n">
        <v>0</v>
      </c>
      <c r="R148" s="0" t="n">
        <v>0</v>
      </c>
      <c r="S148" s="0" t="s">
        <v>9</v>
      </c>
    </row>
    <row r="149" customFormat="false" ht="14.9" hidden="true" customHeight="false" outlineLevel="0" collapsed="false">
      <c r="A149" s="0" t="s">
        <v>31</v>
      </c>
      <c r="B149" s="0" t="n">
        <v>3</v>
      </c>
      <c r="C149" s="0" t="s">
        <v>484</v>
      </c>
      <c r="D149" s="0" t="s">
        <v>33</v>
      </c>
      <c r="E149" s="0" t="s">
        <v>485</v>
      </c>
      <c r="F149" s="0" t="s">
        <v>438</v>
      </c>
      <c r="G149" s="0" t="s">
        <v>439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N149" s="0" t="n">
        <v>11.4</v>
      </c>
      <c r="O149" s="0" t="n">
        <v>0</v>
      </c>
      <c r="P149" s="0" t="n">
        <v>0</v>
      </c>
      <c r="Q149" s="0" t="n">
        <v>0</v>
      </c>
      <c r="R149" s="0" t="n">
        <v>0</v>
      </c>
      <c r="S149" s="0" t="s">
        <v>9</v>
      </c>
    </row>
    <row r="150" customFormat="false" ht="14.9" hidden="true" customHeight="false" outlineLevel="0" collapsed="false">
      <c r="A150" s="0" t="s">
        <v>31</v>
      </c>
      <c r="B150" s="0" t="n">
        <v>3</v>
      </c>
      <c r="C150" s="0" t="s">
        <v>486</v>
      </c>
      <c r="D150" s="0" t="s">
        <v>83</v>
      </c>
      <c r="E150" s="0" t="s">
        <v>487</v>
      </c>
      <c r="F150" s="0" t="s">
        <v>438</v>
      </c>
      <c r="G150" s="0" t="s">
        <v>439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N150" s="0" t="n">
        <v>6</v>
      </c>
      <c r="O150" s="0" t="n">
        <v>11.7</v>
      </c>
      <c r="P150" s="0" t="n">
        <v>0</v>
      </c>
      <c r="Q150" s="0" t="n">
        <v>6.7</v>
      </c>
      <c r="R150" s="0" t="n">
        <v>0</v>
      </c>
      <c r="S150" s="0" t="s">
        <v>9</v>
      </c>
    </row>
    <row r="151" customFormat="false" ht="14.9" hidden="true" customHeight="false" outlineLevel="0" collapsed="false">
      <c r="A151" s="0" t="s">
        <v>31</v>
      </c>
      <c r="B151" s="0" t="n">
        <v>3</v>
      </c>
      <c r="C151" s="0" t="s">
        <v>488</v>
      </c>
      <c r="D151" s="0" t="s">
        <v>83</v>
      </c>
      <c r="E151" s="0" t="s">
        <v>489</v>
      </c>
      <c r="F151" s="0" t="s">
        <v>438</v>
      </c>
      <c r="G151" s="0" t="s">
        <v>439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N151" s="0" t="n">
        <v>6</v>
      </c>
      <c r="O151" s="0" t="n">
        <v>13.5</v>
      </c>
      <c r="P151" s="0" t="n">
        <v>0</v>
      </c>
      <c r="Q151" s="0" t="n">
        <v>0</v>
      </c>
      <c r="R151" s="0" t="n">
        <v>0</v>
      </c>
      <c r="S151" s="0" t="s">
        <v>9</v>
      </c>
    </row>
    <row r="152" customFormat="false" ht="14.9" hidden="true" customHeight="false" outlineLevel="0" collapsed="false">
      <c r="A152" s="0" t="s">
        <v>31</v>
      </c>
      <c r="B152" s="0" t="n">
        <v>3</v>
      </c>
      <c r="C152" s="0" t="s">
        <v>490</v>
      </c>
      <c r="D152" s="0" t="s">
        <v>291</v>
      </c>
      <c r="E152" s="0" t="s">
        <v>491</v>
      </c>
      <c r="F152" s="0" t="s">
        <v>438</v>
      </c>
      <c r="G152" s="0" t="s">
        <v>439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N152" s="0" t="n">
        <v>49.2</v>
      </c>
      <c r="O152" s="0" t="n">
        <v>12.2</v>
      </c>
      <c r="P152" s="0" t="n">
        <v>0</v>
      </c>
      <c r="Q152" s="0" t="n">
        <v>0</v>
      </c>
      <c r="R152" s="0" t="n">
        <v>0</v>
      </c>
      <c r="S152" s="0" t="s">
        <v>9</v>
      </c>
    </row>
    <row r="153" customFormat="false" ht="14.9" hidden="true" customHeight="false" outlineLevel="0" collapsed="false">
      <c r="A153" s="0" t="s">
        <v>31</v>
      </c>
      <c r="B153" s="0" t="n">
        <v>3</v>
      </c>
      <c r="C153" s="0" t="s">
        <v>492</v>
      </c>
      <c r="D153" s="0" t="s">
        <v>33</v>
      </c>
      <c r="E153" s="0" t="s">
        <v>493</v>
      </c>
      <c r="F153" s="0" t="s">
        <v>438</v>
      </c>
      <c r="G153" s="0" t="s">
        <v>439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N153" s="0" t="n">
        <v>0</v>
      </c>
      <c r="O153" s="0" t="n">
        <v>9</v>
      </c>
      <c r="P153" s="0" t="n">
        <v>0</v>
      </c>
      <c r="Q153" s="0" t="n">
        <v>0</v>
      </c>
      <c r="R153" s="0" t="n">
        <v>0</v>
      </c>
      <c r="S153" s="0" t="s">
        <v>9</v>
      </c>
    </row>
    <row r="154" customFormat="false" ht="14.9" hidden="false" customHeight="false" outlineLevel="0" collapsed="false">
      <c r="A154" s="0" t="s">
        <v>31</v>
      </c>
      <c r="B154" s="0" t="n">
        <v>3</v>
      </c>
      <c r="C154" s="0" t="s">
        <v>494</v>
      </c>
      <c r="D154" s="0" t="s">
        <v>80</v>
      </c>
      <c r="E154" s="0" t="s">
        <v>495</v>
      </c>
      <c r="F154" s="0" t="s">
        <v>496</v>
      </c>
      <c r="G154" s="0" t="s">
        <v>497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28.3</v>
      </c>
      <c r="Q154" s="0" t="n">
        <v>0</v>
      </c>
      <c r="R154" s="0" t="n">
        <v>0</v>
      </c>
      <c r="S154" s="0" t="s">
        <v>9</v>
      </c>
    </row>
    <row r="155" customFormat="false" ht="14.9" hidden="false" customHeight="false" outlineLevel="0" collapsed="false">
      <c r="A155" s="0" t="s">
        <v>31</v>
      </c>
      <c r="B155" s="0" t="n">
        <v>3</v>
      </c>
      <c r="C155" s="0" t="s">
        <v>498</v>
      </c>
      <c r="D155" s="0" t="s">
        <v>291</v>
      </c>
      <c r="E155" s="0" t="s">
        <v>499</v>
      </c>
      <c r="F155" s="0" t="s">
        <v>496</v>
      </c>
      <c r="G155" s="0" t="s">
        <v>497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28.4</v>
      </c>
      <c r="Q155" s="0" t="n">
        <v>0</v>
      </c>
      <c r="R155" s="0" t="n">
        <v>0</v>
      </c>
      <c r="S155" s="0" t="s">
        <v>9</v>
      </c>
    </row>
    <row r="156" customFormat="false" ht="14.9" hidden="false" customHeight="false" outlineLevel="0" collapsed="false">
      <c r="A156" s="0" t="s">
        <v>31</v>
      </c>
      <c r="B156" s="0" t="n">
        <v>3</v>
      </c>
      <c r="C156" s="0" t="s">
        <v>500</v>
      </c>
      <c r="D156" s="0" t="s">
        <v>72</v>
      </c>
      <c r="E156" s="0" t="s">
        <v>501</v>
      </c>
      <c r="F156" s="0" t="s">
        <v>496</v>
      </c>
      <c r="G156" s="0" t="s">
        <v>497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26.4</v>
      </c>
      <c r="Q156" s="0" t="n">
        <v>0</v>
      </c>
      <c r="R156" s="0" t="n">
        <v>0</v>
      </c>
      <c r="S156" s="0" t="s">
        <v>9</v>
      </c>
    </row>
    <row r="157" customFormat="false" ht="14.9" hidden="false" customHeight="false" outlineLevel="0" collapsed="false">
      <c r="A157" s="0" t="s">
        <v>31</v>
      </c>
      <c r="B157" s="0" t="n">
        <v>3</v>
      </c>
      <c r="C157" s="0" t="s">
        <v>502</v>
      </c>
      <c r="D157" s="0" t="s">
        <v>38</v>
      </c>
      <c r="E157" s="0" t="s">
        <v>503</v>
      </c>
      <c r="F157" s="0" t="s">
        <v>496</v>
      </c>
      <c r="G157" s="0" t="s">
        <v>497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27</v>
      </c>
      <c r="Q157" s="0" t="n">
        <v>0</v>
      </c>
      <c r="R157" s="0" t="n">
        <v>0</v>
      </c>
      <c r="S157" s="0" t="s">
        <v>9</v>
      </c>
    </row>
    <row r="158" customFormat="false" ht="14.9" hidden="false" customHeight="false" outlineLevel="0" collapsed="false">
      <c r="A158" s="0" t="s">
        <v>31</v>
      </c>
      <c r="B158" s="0" t="n">
        <v>3</v>
      </c>
      <c r="C158" s="0" t="s">
        <v>504</v>
      </c>
      <c r="D158" s="0" t="s">
        <v>48</v>
      </c>
      <c r="E158" s="0" t="s">
        <v>505</v>
      </c>
      <c r="F158" s="0" t="s">
        <v>496</v>
      </c>
      <c r="G158" s="0" t="s">
        <v>497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26.5</v>
      </c>
      <c r="Q158" s="0" t="n">
        <v>0</v>
      </c>
      <c r="R158" s="0" t="n">
        <v>0</v>
      </c>
      <c r="S158" s="0" t="s">
        <v>9</v>
      </c>
    </row>
    <row r="159" customFormat="false" ht="14.9" hidden="false" customHeight="false" outlineLevel="0" collapsed="false">
      <c r="A159" s="0" t="s">
        <v>31</v>
      </c>
      <c r="B159" s="0" t="n">
        <v>2</v>
      </c>
      <c r="C159" s="0" t="s">
        <v>506</v>
      </c>
      <c r="D159" s="0" t="s">
        <v>77</v>
      </c>
      <c r="E159" s="0" t="s">
        <v>507</v>
      </c>
      <c r="F159" s="0" t="s">
        <v>508</v>
      </c>
      <c r="G159" s="0" t="s">
        <v>509</v>
      </c>
      <c r="H159" s="0" t="n">
        <v>0</v>
      </c>
      <c r="I159" s="0" t="n">
        <v>5.9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6.2</v>
      </c>
      <c r="Q159" s="0" t="n">
        <v>5</v>
      </c>
      <c r="R159" s="0" t="n">
        <v>0</v>
      </c>
      <c r="S159" s="0" t="s">
        <v>6</v>
      </c>
    </row>
    <row r="160" customFormat="false" ht="14.9" hidden="true" customHeight="false" outlineLevel="0" collapsed="false">
      <c r="A160" s="0" t="s">
        <v>510</v>
      </c>
      <c r="B160" s="0" t="n">
        <v>2</v>
      </c>
      <c r="C160" s="0" t="s">
        <v>3</v>
      </c>
      <c r="D160" s="0" t="s">
        <v>511</v>
      </c>
      <c r="F160" s="0" t="s">
        <v>512</v>
      </c>
      <c r="G160" s="0" t="s">
        <v>513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100</v>
      </c>
      <c r="M160" s="0" t="n">
        <v>0</v>
      </c>
      <c r="N160" s="0" t="n">
        <v>100</v>
      </c>
      <c r="O160" s="0" t="n">
        <v>100</v>
      </c>
      <c r="P160" s="0" t="n">
        <v>0</v>
      </c>
      <c r="Q160" s="0" t="n">
        <v>0</v>
      </c>
      <c r="R160" s="0" t="n">
        <v>0</v>
      </c>
      <c r="S160" s="0" t="s">
        <v>6</v>
      </c>
    </row>
    <row r="161" customFormat="false" ht="14.9" hidden="false" customHeight="false" outlineLevel="0" collapsed="false">
      <c r="A161" s="0" t="s">
        <v>31</v>
      </c>
      <c r="B161" s="0" t="n">
        <v>4</v>
      </c>
      <c r="C161" s="0" t="s">
        <v>514</v>
      </c>
      <c r="D161" s="0" t="s">
        <v>57</v>
      </c>
      <c r="E161" s="0" t="s">
        <v>515</v>
      </c>
      <c r="F161" s="0" t="s">
        <v>516</v>
      </c>
      <c r="G161" s="0" t="s">
        <v>517</v>
      </c>
      <c r="H161" s="0" t="n">
        <v>0</v>
      </c>
      <c r="I161" s="0" t="n">
        <v>6.2</v>
      </c>
      <c r="J161" s="0" t="n">
        <v>0</v>
      </c>
      <c r="K161" s="0" t="n">
        <v>5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s">
        <v>12</v>
      </c>
    </row>
    <row r="162" customFormat="false" ht="14.9" hidden="false" customHeight="false" outlineLevel="0" collapsed="false">
      <c r="A162" s="0" t="s">
        <v>184</v>
      </c>
      <c r="B162" s="0" t="n">
        <v>4</v>
      </c>
      <c r="C162" s="0" t="s">
        <v>518</v>
      </c>
      <c r="D162" s="0" t="s">
        <v>519</v>
      </c>
      <c r="E162" s="0" t="s">
        <v>520</v>
      </c>
      <c r="F162" s="0" t="s">
        <v>516</v>
      </c>
      <c r="G162" s="0" t="s">
        <v>517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15.2</v>
      </c>
      <c r="P162" s="0" t="n">
        <v>0</v>
      </c>
      <c r="Q162" s="0" t="n">
        <v>0</v>
      </c>
      <c r="R162" s="0" t="n">
        <v>0</v>
      </c>
      <c r="S162" s="0" t="s">
        <v>12</v>
      </c>
    </row>
  </sheetData>
  <autoFilter ref="A1:S162">
    <filterColumn colId="7">
      <customFilters and="true">
        <customFilter operator="equal" val="0"/>
      </customFilters>
    </filterColumn>
    <filterColumn colId="11">
      <customFilters and="true">
        <customFilter operator="equal" val="0"/>
      </customFilters>
    </filterColumn>
    <filterColumn colId="12">
      <customFilters and="true">
        <customFilter operator="equal" val="0"/>
      </customFilters>
    </filterColumn>
  </autoFilter>
  <conditionalFormatting sqref="H2:R33 H36:R37 H34:L35 N34:R35 H106:R108 H38:L105 N38:R105 H149:R153 H109:L148 N109:R148 N160:R160 N154:R159 N162:R162 H154:L162 N161:R16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2:B16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3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35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38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39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0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1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2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3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4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5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6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7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8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9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0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1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2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4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5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6 M59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7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8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60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61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62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6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64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65 M68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66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67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69 M72:M7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70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71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74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75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76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77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78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79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0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1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2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4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5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6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7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8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9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90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91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92 M95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9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94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96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97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98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99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00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01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02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0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04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05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09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10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11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12 M115:M116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1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14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17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18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19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0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1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2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4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5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6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7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8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9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30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31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32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3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34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35 M138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36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37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39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40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41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42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44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45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46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47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48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54 M157:M158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55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56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59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60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61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62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6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64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65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66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67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68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69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70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71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72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7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74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75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76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77 M180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78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79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81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82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8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84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85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86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87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88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89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90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6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2" activeCellId="0" sqref="E2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15</v>
      </c>
      <c r="C1" s="1" t="s">
        <v>521</v>
      </c>
      <c r="D1" s="1" t="s">
        <v>522</v>
      </c>
      <c r="E1" s="1" t="s">
        <v>523</v>
      </c>
      <c r="F1" s="1" t="s">
        <v>524</v>
      </c>
      <c r="G1" s="1" t="s">
        <v>525</v>
      </c>
      <c r="H1" s="1" t="s">
        <v>526</v>
      </c>
      <c r="I1" s="1" t="s">
        <v>527</v>
      </c>
      <c r="J1" s="1" t="s">
        <v>528</v>
      </c>
      <c r="K1" s="1" t="s">
        <v>529</v>
      </c>
      <c r="L1" s="1" t="s">
        <v>530</v>
      </c>
      <c r="M1" s="1" t="s">
        <v>531</v>
      </c>
      <c r="N1" s="1" t="s">
        <v>532</v>
      </c>
      <c r="O1" s="1" t="s">
        <v>533</v>
      </c>
      <c r="P1" s="1" t="s">
        <v>534</v>
      </c>
      <c r="Q1" s="1" t="s">
        <v>535</v>
      </c>
      <c r="R1" s="1" t="s">
        <v>536</v>
      </c>
      <c r="S1" s="1" t="s">
        <v>537</v>
      </c>
      <c r="T1" s="1" t="s">
        <v>538</v>
      </c>
      <c r="U1" s="1" t="s">
        <v>539</v>
      </c>
      <c r="V1" s="1" t="s">
        <v>540</v>
      </c>
      <c r="W1" s="1" t="s">
        <v>541</v>
      </c>
      <c r="X1" s="1" t="s">
        <v>542</v>
      </c>
    </row>
    <row r="2" customFormat="false" ht="14.4" hidden="false" customHeight="false" outlineLevel="0" collapsed="false">
      <c r="A2" s="0" t="s">
        <v>3</v>
      </c>
      <c r="B2" s="0" t="s">
        <v>543</v>
      </c>
      <c r="C2" s="0" t="s">
        <v>544</v>
      </c>
      <c r="D2" s="0" t="s">
        <v>545</v>
      </c>
      <c r="E2" s="0" t="n">
        <v>20</v>
      </c>
      <c r="F2" s="0" t="n">
        <v>244</v>
      </c>
      <c r="G2" s="0" t="n">
        <v>0</v>
      </c>
      <c r="H2" s="0" t="n">
        <v>0</v>
      </c>
      <c r="I2" s="0" t="n">
        <v>44</v>
      </c>
      <c r="J2" s="0" t="n">
        <v>287</v>
      </c>
      <c r="K2" s="0" t="n">
        <v>0</v>
      </c>
      <c r="L2" s="0" t="n">
        <v>0</v>
      </c>
      <c r="M2" s="0" t="n">
        <v>22</v>
      </c>
      <c r="N2" s="0" t="n">
        <v>273</v>
      </c>
      <c r="O2" s="0" t="n">
        <v>29</v>
      </c>
      <c r="P2" s="0" t="n">
        <v>349</v>
      </c>
      <c r="Q2" s="0" t="n">
        <v>30</v>
      </c>
      <c r="R2" s="0" t="n">
        <v>311</v>
      </c>
      <c r="S2" s="0" t="n">
        <v>30</v>
      </c>
      <c r="T2" s="0" t="n">
        <v>269</v>
      </c>
      <c r="U2" s="0" t="n">
        <v>43</v>
      </c>
      <c r="V2" s="0" t="n">
        <v>358</v>
      </c>
      <c r="W2" s="0" t="n">
        <v>25</v>
      </c>
      <c r="X2" s="0" t="n">
        <v>262</v>
      </c>
    </row>
    <row r="3" customFormat="false" ht="14.4" hidden="false" customHeight="false" outlineLevel="0" collapsed="false">
      <c r="A3" s="0" t="s">
        <v>3</v>
      </c>
      <c r="B3" s="0" t="s">
        <v>546</v>
      </c>
      <c r="C3" s="0" t="s">
        <v>547</v>
      </c>
      <c r="D3" s="0" t="s">
        <v>548</v>
      </c>
      <c r="E3" s="0" t="n">
        <v>34</v>
      </c>
      <c r="F3" s="0" t="n">
        <v>269</v>
      </c>
      <c r="G3" s="0" t="n">
        <v>59</v>
      </c>
      <c r="H3" s="0" t="n">
        <v>393</v>
      </c>
      <c r="I3" s="0" t="n">
        <v>42</v>
      </c>
      <c r="J3" s="0" t="n">
        <v>320</v>
      </c>
      <c r="K3" s="0" t="n">
        <v>47</v>
      </c>
      <c r="L3" s="0" t="n">
        <v>393</v>
      </c>
      <c r="M3" s="0" t="n">
        <v>0</v>
      </c>
      <c r="N3" s="0" t="n">
        <v>0</v>
      </c>
      <c r="O3" s="0" t="n">
        <v>65</v>
      </c>
      <c r="P3" s="0" t="n">
        <v>403</v>
      </c>
      <c r="Q3" s="0" t="n">
        <v>23</v>
      </c>
      <c r="R3" s="0" t="n">
        <v>289</v>
      </c>
      <c r="S3" s="0" t="n">
        <v>31</v>
      </c>
      <c r="T3" s="0" t="n">
        <v>275</v>
      </c>
      <c r="U3" s="0" t="n">
        <v>39</v>
      </c>
      <c r="V3" s="0" t="n">
        <v>300</v>
      </c>
      <c r="W3" s="0" t="n">
        <v>30</v>
      </c>
      <c r="X3" s="0" t="n">
        <v>229</v>
      </c>
    </row>
    <row r="4" customFormat="false" ht="14.4" hidden="false" customHeight="false" outlineLevel="0" collapsed="false">
      <c r="A4" s="0" t="s">
        <v>3</v>
      </c>
      <c r="B4" s="0" t="s">
        <v>549</v>
      </c>
      <c r="C4" s="0" t="s">
        <v>544</v>
      </c>
      <c r="D4" s="0" t="s">
        <v>547</v>
      </c>
      <c r="E4" s="0" t="n">
        <v>31</v>
      </c>
      <c r="F4" s="0" t="n">
        <v>31</v>
      </c>
      <c r="G4" s="0" t="n">
        <v>31</v>
      </c>
      <c r="H4" s="0" t="n">
        <v>31</v>
      </c>
      <c r="I4" s="0" t="n">
        <v>33</v>
      </c>
      <c r="J4" s="0" t="n">
        <v>33</v>
      </c>
      <c r="K4" s="0" t="n">
        <v>25</v>
      </c>
      <c r="L4" s="0" t="n">
        <v>25</v>
      </c>
      <c r="M4" s="0" t="n">
        <v>12</v>
      </c>
      <c r="N4" s="0" t="n">
        <v>12</v>
      </c>
      <c r="O4" s="0" t="n">
        <v>27</v>
      </c>
      <c r="P4" s="0" t="n">
        <v>27</v>
      </c>
      <c r="Q4" s="0" t="n">
        <v>13</v>
      </c>
      <c r="R4" s="0" t="n">
        <v>13</v>
      </c>
      <c r="S4" s="0" t="n">
        <v>33</v>
      </c>
      <c r="T4" s="0" t="n">
        <v>33</v>
      </c>
      <c r="U4" s="0" t="n">
        <v>17</v>
      </c>
      <c r="V4" s="0" t="n">
        <v>17</v>
      </c>
      <c r="W4" s="0" t="n">
        <v>15</v>
      </c>
      <c r="X4" s="0" t="n">
        <v>15</v>
      </c>
    </row>
    <row r="5" customFormat="false" ht="14.4" hidden="false" customHeight="false" outlineLevel="0" collapsed="false">
      <c r="A5" s="0" t="s">
        <v>3</v>
      </c>
      <c r="B5" s="0" t="s">
        <v>550</v>
      </c>
      <c r="C5" s="0" t="s">
        <v>544</v>
      </c>
      <c r="D5" s="0" t="s">
        <v>545</v>
      </c>
      <c r="E5" s="0" t="n">
        <v>17</v>
      </c>
      <c r="F5" s="0" t="n">
        <v>200</v>
      </c>
      <c r="G5" s="0" t="n">
        <v>27</v>
      </c>
      <c r="H5" s="0" t="n">
        <v>312</v>
      </c>
      <c r="I5" s="0" t="n">
        <v>32</v>
      </c>
      <c r="J5" s="0" t="n">
        <v>399</v>
      </c>
      <c r="K5" s="0" t="n">
        <v>26</v>
      </c>
      <c r="L5" s="0" t="n">
        <v>296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17</v>
      </c>
      <c r="T5" s="0" t="n">
        <v>217</v>
      </c>
      <c r="U5" s="0" t="n">
        <v>0</v>
      </c>
      <c r="V5" s="0" t="n">
        <v>0</v>
      </c>
      <c r="W5" s="0" t="n">
        <v>0</v>
      </c>
      <c r="X5" s="0" t="n">
        <v>0</v>
      </c>
    </row>
    <row r="6" customFormat="false" ht="14.4" hidden="false" customHeight="false" outlineLevel="0" collapsed="false">
      <c r="A6" s="0" t="s">
        <v>3</v>
      </c>
      <c r="B6" s="0" t="s">
        <v>551</v>
      </c>
      <c r="C6" s="0" t="s">
        <v>548</v>
      </c>
      <c r="D6" s="0" t="s">
        <v>547</v>
      </c>
      <c r="E6" s="0" t="n">
        <v>17</v>
      </c>
      <c r="F6" s="0" t="n">
        <v>145</v>
      </c>
      <c r="G6" s="0" t="n">
        <v>35</v>
      </c>
      <c r="H6" s="0" t="n">
        <v>256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14</v>
      </c>
      <c r="N6" s="0" t="n">
        <v>160</v>
      </c>
      <c r="O6" s="0" t="n">
        <v>26</v>
      </c>
      <c r="P6" s="0" t="n">
        <v>285</v>
      </c>
      <c r="Q6" s="0" t="n">
        <v>0</v>
      </c>
      <c r="R6" s="0" t="n">
        <v>0</v>
      </c>
      <c r="S6" s="0" t="n">
        <v>29</v>
      </c>
      <c r="T6" s="0" t="n">
        <v>199</v>
      </c>
      <c r="U6" s="0" t="n">
        <v>0</v>
      </c>
      <c r="V6" s="0" t="n">
        <v>0</v>
      </c>
      <c r="W6" s="0" t="n">
        <v>24</v>
      </c>
      <c r="X6" s="0" t="n">
        <v>220</v>
      </c>
    </row>
    <row r="7" customFormat="false" ht="14.4" hidden="false" customHeight="false" outlineLevel="0" collapsed="false">
      <c r="A7" s="0" t="s">
        <v>3</v>
      </c>
      <c r="B7" s="0" t="s">
        <v>552</v>
      </c>
      <c r="C7" s="0" t="s">
        <v>548</v>
      </c>
      <c r="D7" s="0" t="s">
        <v>547</v>
      </c>
      <c r="E7" s="0" t="n">
        <v>35</v>
      </c>
      <c r="F7" s="0" t="n">
        <v>198</v>
      </c>
      <c r="G7" s="0" t="n">
        <v>50</v>
      </c>
      <c r="H7" s="0" t="n">
        <v>399</v>
      </c>
      <c r="I7" s="0" t="n">
        <v>0</v>
      </c>
      <c r="J7" s="0" t="n">
        <v>0</v>
      </c>
      <c r="K7" s="0" t="n">
        <v>26</v>
      </c>
      <c r="L7" s="0" t="n">
        <v>214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27</v>
      </c>
      <c r="X7" s="0" t="n">
        <v>240</v>
      </c>
    </row>
    <row r="8" customFormat="false" ht="14.4" hidden="false" customHeight="false" outlineLevel="0" collapsed="false">
      <c r="A8" s="0" t="s">
        <v>3</v>
      </c>
      <c r="B8" s="0" t="s">
        <v>553</v>
      </c>
      <c r="C8" s="0" t="s">
        <v>547</v>
      </c>
      <c r="D8" s="0" t="s">
        <v>548</v>
      </c>
      <c r="E8" s="0" t="n">
        <v>20</v>
      </c>
      <c r="F8" s="0" t="n">
        <v>185</v>
      </c>
      <c r="G8" s="0" t="n">
        <v>39</v>
      </c>
      <c r="H8" s="0" t="n">
        <v>373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25</v>
      </c>
      <c r="N8" s="0" t="n">
        <v>207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21</v>
      </c>
      <c r="T8" s="0" t="n">
        <v>220</v>
      </c>
      <c r="U8" s="0" t="n">
        <v>0</v>
      </c>
      <c r="V8" s="0" t="n">
        <v>0</v>
      </c>
      <c r="W8" s="0" t="n">
        <v>18</v>
      </c>
      <c r="X8" s="0" t="n">
        <v>217</v>
      </c>
    </row>
    <row r="9" customFormat="false" ht="14.4" hidden="false" customHeight="false" outlineLevel="0" collapsed="false">
      <c r="A9" s="0" t="s">
        <v>3</v>
      </c>
      <c r="B9" s="0" t="s">
        <v>554</v>
      </c>
      <c r="C9" s="0" t="s">
        <v>548</v>
      </c>
      <c r="D9" s="0" t="s">
        <v>547</v>
      </c>
      <c r="E9" s="0" t="n">
        <v>24</v>
      </c>
      <c r="F9" s="0" t="n">
        <v>202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36</v>
      </c>
      <c r="P9" s="0" t="n">
        <v>448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</row>
    <row r="10" customFormat="false" ht="14.4" hidden="false" customHeight="false" outlineLevel="0" collapsed="false">
      <c r="A10" s="0" t="s">
        <v>3</v>
      </c>
      <c r="B10" s="0" t="s">
        <v>555</v>
      </c>
      <c r="C10" s="0" t="s">
        <v>548</v>
      </c>
      <c r="D10" s="0" t="s">
        <v>544</v>
      </c>
      <c r="E10" s="0" t="n">
        <v>12</v>
      </c>
      <c r="F10" s="0" t="n">
        <v>120</v>
      </c>
      <c r="G10" s="0" t="n">
        <v>19</v>
      </c>
      <c r="H10" s="0" t="n">
        <v>178</v>
      </c>
      <c r="I10" s="0" t="n">
        <v>0</v>
      </c>
      <c r="J10" s="0" t="n">
        <v>0</v>
      </c>
      <c r="K10" s="0" t="n">
        <v>10</v>
      </c>
      <c r="L10" s="0" t="n">
        <v>116</v>
      </c>
      <c r="M10" s="0" t="n">
        <v>16</v>
      </c>
      <c r="N10" s="0" t="n">
        <v>119</v>
      </c>
      <c r="O10" s="0" t="n">
        <v>12</v>
      </c>
      <c r="P10" s="0" t="n">
        <v>133</v>
      </c>
      <c r="Q10" s="0" t="n">
        <v>18</v>
      </c>
      <c r="R10" s="0" t="n">
        <v>184</v>
      </c>
      <c r="S10" s="0" t="n">
        <v>18</v>
      </c>
      <c r="T10" s="0" t="n">
        <v>143</v>
      </c>
      <c r="U10" s="0" t="n">
        <v>18</v>
      </c>
      <c r="V10" s="0" t="n">
        <v>163</v>
      </c>
      <c r="W10" s="0" t="n">
        <v>14</v>
      </c>
      <c r="X10" s="0" t="n">
        <v>143</v>
      </c>
    </row>
    <row r="11" customFormat="false" ht="14.4" hidden="false" customHeight="false" outlineLevel="0" collapsed="false">
      <c r="A11" s="0" t="s">
        <v>3</v>
      </c>
      <c r="B11" s="0" t="s">
        <v>556</v>
      </c>
      <c r="C11" s="0" t="s">
        <v>545</v>
      </c>
      <c r="D11" s="0" t="s">
        <v>544</v>
      </c>
      <c r="E11" s="0" t="n">
        <v>12</v>
      </c>
      <c r="F11" s="0" t="n">
        <v>119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</row>
    <row r="12" customFormat="false" ht="14.4" hidden="false" customHeight="false" outlineLevel="0" collapsed="false">
      <c r="A12" s="0" t="s">
        <v>3</v>
      </c>
      <c r="B12" s="0" t="s">
        <v>557</v>
      </c>
      <c r="C12" s="0" t="s">
        <v>547</v>
      </c>
      <c r="D12" s="0" t="s">
        <v>545</v>
      </c>
      <c r="E12" s="0" t="n">
        <v>23</v>
      </c>
      <c r="F12" s="0" t="n">
        <v>122</v>
      </c>
      <c r="G12" s="0" t="n">
        <v>25</v>
      </c>
      <c r="H12" s="0" t="n">
        <v>186</v>
      </c>
      <c r="I12" s="0" t="n">
        <v>16</v>
      </c>
      <c r="J12" s="0" t="n">
        <v>134</v>
      </c>
      <c r="K12" s="0" t="n">
        <v>12</v>
      </c>
      <c r="L12" s="0" t="n">
        <v>111</v>
      </c>
      <c r="M12" s="0" t="n">
        <v>16</v>
      </c>
      <c r="N12" s="0" t="n">
        <v>119</v>
      </c>
      <c r="O12" s="0" t="n">
        <v>13</v>
      </c>
      <c r="P12" s="0" t="n">
        <v>132</v>
      </c>
      <c r="Q12" s="0" t="n">
        <v>11</v>
      </c>
      <c r="R12" s="0" t="n">
        <v>185</v>
      </c>
      <c r="S12" s="0" t="n">
        <v>14</v>
      </c>
      <c r="T12" s="0" t="n">
        <v>141</v>
      </c>
      <c r="U12" s="0" t="n">
        <v>21</v>
      </c>
      <c r="V12" s="0" t="n">
        <v>165</v>
      </c>
      <c r="W12" s="0" t="n">
        <v>15</v>
      </c>
      <c r="X12" s="0" t="n">
        <v>150</v>
      </c>
    </row>
    <row r="13" customFormat="false" ht="14.4" hidden="false" customHeight="false" outlineLevel="0" collapsed="false">
      <c r="A13" s="0" t="s">
        <v>3</v>
      </c>
      <c r="B13" s="0" t="s">
        <v>558</v>
      </c>
      <c r="C13" s="0" t="s">
        <v>545</v>
      </c>
      <c r="D13" s="0" t="s">
        <v>548</v>
      </c>
      <c r="E13" s="0" t="n">
        <v>12</v>
      </c>
      <c r="F13" s="0" t="n">
        <v>231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</row>
    <row r="14" customFormat="false" ht="14.4" hidden="false" customHeight="false" outlineLevel="0" collapsed="false">
      <c r="A14" s="0" t="s">
        <v>3</v>
      </c>
      <c r="B14" s="0" t="s">
        <v>559</v>
      </c>
      <c r="C14" s="0" t="s">
        <v>544</v>
      </c>
      <c r="D14" s="0" t="s">
        <v>547</v>
      </c>
      <c r="E14" s="0" t="n">
        <v>8</v>
      </c>
      <c r="F14" s="0" t="n">
        <v>155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</row>
    <row r="15" customFormat="false" ht="14.4" hidden="false" customHeight="false" outlineLevel="0" collapsed="false">
      <c r="A15" s="0" t="s">
        <v>3</v>
      </c>
      <c r="B15" s="0" t="s">
        <v>560</v>
      </c>
      <c r="C15" s="0" t="s">
        <v>548</v>
      </c>
      <c r="D15" s="0" t="s">
        <v>544</v>
      </c>
      <c r="E15" s="0" t="n">
        <v>11</v>
      </c>
      <c r="F15" s="0" t="n">
        <v>172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</row>
    <row r="16" customFormat="false" ht="14.4" hidden="false" customHeight="false" outlineLevel="0" collapsed="false">
      <c r="A16" s="0" t="s">
        <v>3</v>
      </c>
      <c r="B16" s="0" t="s">
        <v>561</v>
      </c>
      <c r="C16" s="0" t="s">
        <v>547</v>
      </c>
      <c r="D16" s="0" t="s">
        <v>548</v>
      </c>
      <c r="E16" s="0" t="n">
        <v>19</v>
      </c>
      <c r="F16" s="0" t="n">
        <v>159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</row>
    <row r="17" customFormat="false" ht="14.4" hidden="false" customHeight="false" outlineLevel="0" collapsed="false">
      <c r="A17" s="0" t="s">
        <v>3</v>
      </c>
      <c r="B17" s="0" t="s">
        <v>562</v>
      </c>
      <c r="C17" s="0" t="s">
        <v>548</v>
      </c>
      <c r="D17" s="0" t="s">
        <v>547</v>
      </c>
      <c r="E17" s="0" t="n">
        <v>21</v>
      </c>
      <c r="F17" s="0" t="n">
        <v>161</v>
      </c>
      <c r="G17" s="0" t="n">
        <v>21</v>
      </c>
      <c r="H17" s="0" t="n">
        <v>168</v>
      </c>
      <c r="I17" s="0" t="n">
        <v>26</v>
      </c>
      <c r="J17" s="0" t="n">
        <v>139</v>
      </c>
      <c r="K17" s="0" t="n">
        <v>0</v>
      </c>
      <c r="L17" s="0" t="n">
        <v>0</v>
      </c>
      <c r="M17" s="0" t="n">
        <v>23</v>
      </c>
      <c r="N17" s="0" t="n">
        <v>157</v>
      </c>
      <c r="O17" s="0" t="n">
        <v>16</v>
      </c>
      <c r="P17" s="0" t="n">
        <v>147</v>
      </c>
      <c r="Q17" s="0" t="n">
        <v>20</v>
      </c>
      <c r="R17" s="0" t="n">
        <v>164</v>
      </c>
      <c r="S17" s="0" t="n">
        <v>25</v>
      </c>
      <c r="T17" s="0" t="n">
        <v>159</v>
      </c>
      <c r="U17" s="0" t="n">
        <v>0</v>
      </c>
      <c r="V17" s="0" t="n">
        <v>0</v>
      </c>
      <c r="W17" s="0" t="n">
        <v>20</v>
      </c>
      <c r="X17" s="0" t="n">
        <v>142</v>
      </c>
    </row>
    <row r="18" customFormat="false" ht="14.4" hidden="false" customHeight="false" outlineLevel="0" collapsed="false">
      <c r="A18" s="0" t="s">
        <v>3</v>
      </c>
      <c r="B18" s="0" t="s">
        <v>563</v>
      </c>
      <c r="C18" s="0" t="s">
        <v>564</v>
      </c>
      <c r="D18" s="0" t="s">
        <v>547</v>
      </c>
      <c r="E18" s="0" t="n">
        <v>59</v>
      </c>
      <c r="F18" s="0" t="n">
        <v>180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325</v>
      </c>
      <c r="L18" s="0" t="n">
        <v>326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392</v>
      </c>
      <c r="X18" s="0" t="n">
        <v>392</v>
      </c>
    </row>
    <row r="19" customFormat="false" ht="14.4" hidden="false" customHeight="false" outlineLevel="0" collapsed="false">
      <c r="A19" s="0" t="s">
        <v>3</v>
      </c>
      <c r="B19" s="0" t="s">
        <v>565</v>
      </c>
      <c r="C19" s="0" t="s">
        <v>545</v>
      </c>
      <c r="D19" s="0" t="s">
        <v>544</v>
      </c>
      <c r="E19" s="0" t="n">
        <v>22</v>
      </c>
      <c r="F19" s="0" t="n">
        <v>157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36</v>
      </c>
      <c r="T19" s="0" t="n">
        <v>246</v>
      </c>
      <c r="U19" s="0" t="n">
        <v>0</v>
      </c>
      <c r="V19" s="0" t="n">
        <v>0</v>
      </c>
      <c r="W19" s="0" t="n">
        <v>0</v>
      </c>
      <c r="X19" s="0" t="n">
        <v>0</v>
      </c>
    </row>
    <row r="20" customFormat="false" ht="14.4" hidden="false" customHeight="false" outlineLevel="0" collapsed="false">
      <c r="A20" s="0" t="s">
        <v>3</v>
      </c>
      <c r="B20" s="0" t="s">
        <v>566</v>
      </c>
      <c r="C20" s="0" t="s">
        <v>544</v>
      </c>
      <c r="D20" s="0" t="s">
        <v>548</v>
      </c>
      <c r="E20" s="0" t="n">
        <v>10</v>
      </c>
      <c r="F20" s="0" t="n">
        <v>10</v>
      </c>
      <c r="G20" s="0" t="n">
        <v>18</v>
      </c>
      <c r="H20" s="0" t="n">
        <v>18</v>
      </c>
      <c r="I20" s="0" t="n">
        <v>12</v>
      </c>
      <c r="J20" s="0" t="n">
        <v>12</v>
      </c>
      <c r="K20" s="0" t="n">
        <v>17</v>
      </c>
      <c r="L20" s="0" t="n">
        <v>17</v>
      </c>
      <c r="M20" s="0" t="n">
        <v>15</v>
      </c>
      <c r="N20" s="0" t="n">
        <v>15</v>
      </c>
      <c r="O20" s="0" t="n">
        <v>35</v>
      </c>
      <c r="P20" s="0" t="n">
        <v>35</v>
      </c>
      <c r="Q20" s="0" t="n">
        <v>12</v>
      </c>
      <c r="R20" s="0" t="n">
        <v>12</v>
      </c>
      <c r="S20" s="0" t="n">
        <v>11</v>
      </c>
      <c r="T20" s="0" t="n">
        <v>11</v>
      </c>
      <c r="U20" s="0" t="n">
        <v>13</v>
      </c>
      <c r="V20" s="0" t="n">
        <v>13</v>
      </c>
      <c r="W20" s="0" t="n">
        <v>8</v>
      </c>
      <c r="X20" s="0" t="n">
        <v>8</v>
      </c>
    </row>
    <row r="21" customFormat="false" ht="14.4" hidden="false" customHeight="false" outlineLevel="0" collapsed="false">
      <c r="A21" s="0" t="s">
        <v>3</v>
      </c>
      <c r="B21" s="0" t="s">
        <v>567</v>
      </c>
      <c r="C21" s="0" t="s">
        <v>545</v>
      </c>
      <c r="D21" s="0" t="s">
        <v>548</v>
      </c>
      <c r="E21" s="0" t="n">
        <v>72</v>
      </c>
      <c r="F21" s="0" t="n">
        <v>229</v>
      </c>
      <c r="G21" s="0" t="n">
        <v>287</v>
      </c>
      <c r="H21" s="0" t="n">
        <v>287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259</v>
      </c>
      <c r="V21" s="0" t="n">
        <v>259</v>
      </c>
      <c r="W21" s="0" t="n">
        <v>0</v>
      </c>
      <c r="X21" s="0" t="n">
        <v>0</v>
      </c>
    </row>
    <row r="22" customFormat="false" ht="14.4" hidden="false" customHeight="false" outlineLevel="0" collapsed="false">
      <c r="A22" s="0" t="s">
        <v>3</v>
      </c>
      <c r="B22" s="0" t="s">
        <v>568</v>
      </c>
      <c r="C22" s="0" t="s">
        <v>544</v>
      </c>
      <c r="D22" s="0" t="s">
        <v>547</v>
      </c>
      <c r="E22" s="0" t="n">
        <v>33</v>
      </c>
      <c r="F22" s="0" t="n">
        <v>199</v>
      </c>
      <c r="G22" s="0" t="n">
        <v>72</v>
      </c>
      <c r="H22" s="0" t="n">
        <v>373</v>
      </c>
      <c r="I22" s="0" t="n">
        <v>25</v>
      </c>
      <c r="J22" s="0" t="n">
        <v>264</v>
      </c>
      <c r="K22" s="0" t="n">
        <v>34</v>
      </c>
      <c r="L22" s="0" t="n">
        <v>311</v>
      </c>
      <c r="M22" s="0" t="n">
        <v>46</v>
      </c>
      <c r="N22" s="0" t="n">
        <v>283</v>
      </c>
      <c r="O22" s="0" t="n">
        <v>101</v>
      </c>
      <c r="P22" s="0" t="n">
        <v>301</v>
      </c>
      <c r="Q22" s="0" t="n">
        <v>83</v>
      </c>
      <c r="R22" s="0" t="n">
        <v>322</v>
      </c>
      <c r="S22" s="0" t="n">
        <v>57</v>
      </c>
      <c r="T22" s="0" t="n">
        <v>288</v>
      </c>
      <c r="U22" s="0" t="n">
        <v>64</v>
      </c>
      <c r="V22" s="0" t="n">
        <v>318</v>
      </c>
      <c r="W22" s="0" t="n">
        <v>0</v>
      </c>
      <c r="X22" s="0" t="n">
        <v>0</v>
      </c>
    </row>
    <row r="23" customFormat="false" ht="14.4" hidden="false" customHeight="false" outlineLevel="0" collapsed="false">
      <c r="A23" s="0" t="s">
        <v>3</v>
      </c>
      <c r="B23" s="0" t="s">
        <v>569</v>
      </c>
      <c r="C23" s="0" t="s">
        <v>548</v>
      </c>
      <c r="D23" s="0" t="s">
        <v>547</v>
      </c>
      <c r="E23" s="0" t="n">
        <v>33</v>
      </c>
      <c r="F23" s="0" t="n">
        <v>201</v>
      </c>
      <c r="G23" s="0" t="n">
        <v>72</v>
      </c>
      <c r="H23" s="0" t="n">
        <v>370</v>
      </c>
      <c r="I23" s="0" t="n">
        <v>25</v>
      </c>
      <c r="J23" s="0" t="n">
        <v>265</v>
      </c>
      <c r="K23" s="0" t="n">
        <v>33</v>
      </c>
      <c r="L23" s="0" t="n">
        <v>310</v>
      </c>
      <c r="M23" s="0" t="n">
        <v>47</v>
      </c>
      <c r="N23" s="0" t="n">
        <v>284</v>
      </c>
      <c r="O23" s="0" t="n">
        <v>102</v>
      </c>
      <c r="P23" s="0" t="n">
        <v>310</v>
      </c>
      <c r="Q23" s="0" t="n">
        <v>84</v>
      </c>
      <c r="R23" s="0" t="n">
        <v>329</v>
      </c>
      <c r="S23" s="0" t="n">
        <v>57</v>
      </c>
      <c r="T23" s="0" t="n">
        <v>291</v>
      </c>
      <c r="U23" s="0" t="n">
        <v>65</v>
      </c>
      <c r="V23" s="0" t="n">
        <v>319</v>
      </c>
      <c r="W23" s="0" t="n">
        <v>0</v>
      </c>
      <c r="X23" s="0" t="n">
        <v>0</v>
      </c>
    </row>
    <row r="24" customFormat="false" ht="14.4" hidden="false" customHeight="false" outlineLevel="0" collapsed="false">
      <c r="A24" s="0" t="s">
        <v>3</v>
      </c>
      <c r="B24" s="0" t="s">
        <v>570</v>
      </c>
      <c r="C24" s="0" t="s">
        <v>548</v>
      </c>
      <c r="D24" s="0" t="s">
        <v>545</v>
      </c>
      <c r="E24" s="0" t="n">
        <v>33</v>
      </c>
      <c r="F24" s="0" t="n">
        <v>201</v>
      </c>
      <c r="G24" s="0" t="n">
        <v>72</v>
      </c>
      <c r="H24" s="0" t="n">
        <v>370</v>
      </c>
      <c r="I24" s="0" t="n">
        <v>25</v>
      </c>
      <c r="J24" s="0" t="n">
        <v>265</v>
      </c>
      <c r="K24" s="0" t="n">
        <v>34</v>
      </c>
      <c r="L24" s="0" t="n">
        <v>310</v>
      </c>
      <c r="M24" s="0" t="n">
        <v>46</v>
      </c>
      <c r="N24" s="0" t="n">
        <v>284</v>
      </c>
      <c r="O24" s="0" t="n">
        <v>101</v>
      </c>
      <c r="P24" s="0" t="n">
        <v>310</v>
      </c>
      <c r="Q24" s="0" t="n">
        <v>84</v>
      </c>
      <c r="R24" s="0" t="n">
        <v>328</v>
      </c>
      <c r="S24" s="0" t="n">
        <v>57</v>
      </c>
      <c r="T24" s="0" t="n">
        <v>291</v>
      </c>
      <c r="U24" s="0" t="n">
        <v>64</v>
      </c>
      <c r="V24" s="0" t="n">
        <v>319</v>
      </c>
      <c r="W24" s="0" t="n">
        <v>0</v>
      </c>
      <c r="X24" s="0" t="n">
        <v>0</v>
      </c>
    </row>
    <row r="25" customFormat="false" ht="14.4" hidden="false" customHeight="false" outlineLevel="0" collapsed="false">
      <c r="A25" s="0" t="s">
        <v>3</v>
      </c>
      <c r="B25" s="0" t="s">
        <v>571</v>
      </c>
      <c r="C25" s="0" t="s">
        <v>548</v>
      </c>
      <c r="D25" s="0" t="s">
        <v>544</v>
      </c>
      <c r="E25" s="0" t="n">
        <v>33</v>
      </c>
      <c r="F25" s="0" t="n">
        <v>201</v>
      </c>
      <c r="G25" s="0" t="n">
        <v>72</v>
      </c>
      <c r="H25" s="0" t="n">
        <v>370</v>
      </c>
      <c r="I25" s="0" t="n">
        <v>25</v>
      </c>
      <c r="J25" s="0" t="n">
        <v>265</v>
      </c>
      <c r="K25" s="0" t="n">
        <v>34</v>
      </c>
      <c r="L25" s="0" t="n">
        <v>310</v>
      </c>
      <c r="M25" s="0" t="n">
        <v>46</v>
      </c>
      <c r="N25" s="0" t="n">
        <v>284</v>
      </c>
      <c r="O25" s="0" t="n">
        <v>101</v>
      </c>
      <c r="P25" s="0" t="n">
        <v>310</v>
      </c>
      <c r="Q25" s="0" t="n">
        <v>84</v>
      </c>
      <c r="R25" s="0" t="n">
        <v>329</v>
      </c>
      <c r="S25" s="0" t="n">
        <v>57</v>
      </c>
      <c r="T25" s="0" t="n">
        <v>291</v>
      </c>
      <c r="U25" s="0" t="n">
        <v>64</v>
      </c>
      <c r="V25" s="0" t="n">
        <v>319</v>
      </c>
      <c r="W25" s="0" t="n">
        <v>0</v>
      </c>
      <c r="X25" s="0" t="n">
        <v>0</v>
      </c>
    </row>
    <row r="26" customFormat="false" ht="14.4" hidden="false" customHeight="false" outlineLevel="0" collapsed="false">
      <c r="A26" s="0" t="s">
        <v>3</v>
      </c>
      <c r="B26" s="0" t="s">
        <v>572</v>
      </c>
      <c r="C26" s="0" t="s">
        <v>547</v>
      </c>
      <c r="D26" s="0" t="s">
        <v>564</v>
      </c>
      <c r="E26" s="0" t="n">
        <v>21</v>
      </c>
      <c r="F26" s="0" t="n">
        <v>207</v>
      </c>
      <c r="G26" s="0" t="n">
        <v>27</v>
      </c>
      <c r="H26" s="0" t="n">
        <v>341</v>
      </c>
      <c r="I26" s="0" t="n">
        <v>15</v>
      </c>
      <c r="J26" s="0" t="n">
        <v>267</v>
      </c>
      <c r="K26" s="0" t="n">
        <v>22</v>
      </c>
      <c r="L26" s="0" t="n">
        <v>296</v>
      </c>
      <c r="M26" s="0" t="n">
        <v>16</v>
      </c>
      <c r="N26" s="0" t="n">
        <v>262</v>
      </c>
      <c r="O26" s="0" t="n">
        <v>63</v>
      </c>
      <c r="P26" s="0" t="n">
        <v>294</v>
      </c>
      <c r="Q26" s="0" t="n">
        <v>43</v>
      </c>
      <c r="R26" s="0" t="n">
        <v>315</v>
      </c>
      <c r="S26" s="0" t="n">
        <v>36</v>
      </c>
      <c r="T26" s="0" t="n">
        <v>277</v>
      </c>
      <c r="U26" s="0" t="n">
        <v>41</v>
      </c>
      <c r="V26" s="0" t="n">
        <v>312</v>
      </c>
      <c r="W26" s="0" t="n">
        <v>0</v>
      </c>
      <c r="X26" s="0" t="n">
        <v>0</v>
      </c>
    </row>
    <row r="27" customFormat="false" ht="14.4" hidden="false" customHeight="false" outlineLevel="0" collapsed="false">
      <c r="A27" s="0" t="s">
        <v>3</v>
      </c>
      <c r="B27" s="0" t="s">
        <v>573</v>
      </c>
      <c r="C27" s="0" t="s">
        <v>547</v>
      </c>
      <c r="D27" s="0" t="s">
        <v>545</v>
      </c>
      <c r="E27" s="0" t="n">
        <v>73</v>
      </c>
      <c r="F27" s="0" t="n">
        <v>251</v>
      </c>
      <c r="G27" s="0" t="n">
        <v>363</v>
      </c>
      <c r="H27" s="0" t="n">
        <v>363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334</v>
      </c>
      <c r="V27" s="0" t="n">
        <v>336</v>
      </c>
      <c r="W27" s="0" t="n">
        <v>0</v>
      </c>
      <c r="X27" s="0" t="n">
        <v>0</v>
      </c>
    </row>
    <row r="28" customFormat="false" ht="14.4" hidden="false" customHeight="false" outlineLevel="0" collapsed="false">
      <c r="A28" s="0" t="s">
        <v>3</v>
      </c>
      <c r="B28" s="0" t="s">
        <v>574</v>
      </c>
      <c r="C28" s="0" t="s">
        <v>545</v>
      </c>
      <c r="D28" s="0" t="s">
        <v>544</v>
      </c>
      <c r="E28" s="0" t="n">
        <v>30</v>
      </c>
      <c r="F28" s="0" t="n">
        <v>282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29</v>
      </c>
      <c r="L28" s="0" t="n">
        <v>337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</row>
    <row r="29" customFormat="false" ht="14.4" hidden="false" customHeight="false" outlineLevel="0" collapsed="false">
      <c r="A29" s="0" t="s">
        <v>3</v>
      </c>
      <c r="B29" s="0" t="s">
        <v>575</v>
      </c>
      <c r="C29" s="0" t="s">
        <v>545</v>
      </c>
      <c r="D29" s="0" t="s">
        <v>544</v>
      </c>
      <c r="E29" s="0" t="n">
        <v>22</v>
      </c>
      <c r="F29" s="0" t="n">
        <v>282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</row>
    <row r="30" customFormat="false" ht="14.4" hidden="false" customHeight="false" outlineLevel="0" collapsed="false">
      <c r="A30" s="0" t="s">
        <v>3</v>
      </c>
      <c r="B30" s="0" t="s">
        <v>576</v>
      </c>
      <c r="C30" s="0" t="s">
        <v>548</v>
      </c>
      <c r="D30" s="0" t="s">
        <v>545</v>
      </c>
      <c r="E30" s="0" t="n">
        <v>10</v>
      </c>
      <c r="F30" s="0" t="n">
        <v>195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</row>
    <row r="31" customFormat="false" ht="14.4" hidden="false" customHeight="false" outlineLevel="0" collapsed="false">
      <c r="A31" s="0" t="s">
        <v>3</v>
      </c>
      <c r="B31" s="0" t="s">
        <v>577</v>
      </c>
      <c r="C31" s="0" t="s">
        <v>547</v>
      </c>
      <c r="D31" s="0" t="s">
        <v>545</v>
      </c>
      <c r="E31" s="0" t="n">
        <v>15</v>
      </c>
      <c r="F31" s="0" t="n">
        <v>265</v>
      </c>
      <c r="G31" s="0" t="n">
        <v>20</v>
      </c>
      <c r="H31" s="0" t="n">
        <v>301</v>
      </c>
      <c r="I31" s="0" t="n">
        <v>0</v>
      </c>
      <c r="J31" s="0" t="n">
        <v>0</v>
      </c>
      <c r="K31" s="0" t="n">
        <v>29</v>
      </c>
      <c r="L31" s="0" t="n">
        <v>318</v>
      </c>
      <c r="M31" s="0" t="n">
        <v>24</v>
      </c>
      <c r="N31" s="0" t="n">
        <v>307</v>
      </c>
      <c r="O31" s="0" t="n">
        <v>21</v>
      </c>
      <c r="P31" s="0" t="n">
        <v>307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19</v>
      </c>
      <c r="X31" s="0" t="n">
        <v>277</v>
      </c>
    </row>
    <row r="32" customFormat="false" ht="14.4" hidden="false" customHeight="false" outlineLevel="0" collapsed="false">
      <c r="A32" s="0" t="s">
        <v>8</v>
      </c>
      <c r="B32" s="0" t="s">
        <v>578</v>
      </c>
      <c r="C32" s="0" t="s">
        <v>545</v>
      </c>
      <c r="D32" s="0" t="s">
        <v>548</v>
      </c>
      <c r="E32" s="0" t="n">
        <v>293</v>
      </c>
      <c r="F32" s="0" t="n">
        <v>765</v>
      </c>
      <c r="G32" s="0" t="n">
        <v>0</v>
      </c>
      <c r="H32" s="0" t="n">
        <v>0</v>
      </c>
      <c r="I32" s="0" t="n">
        <v>602</v>
      </c>
      <c r="J32" s="0" t="n">
        <v>1445</v>
      </c>
      <c r="K32" s="0" t="n">
        <v>585</v>
      </c>
      <c r="L32" s="0" t="n">
        <v>1323</v>
      </c>
      <c r="M32" s="0" t="n">
        <v>276</v>
      </c>
      <c r="N32" s="0" t="n">
        <v>596</v>
      </c>
      <c r="O32" s="0" t="n">
        <v>0</v>
      </c>
      <c r="P32" s="0" t="n">
        <v>0</v>
      </c>
      <c r="Q32" s="0" t="n">
        <v>99</v>
      </c>
      <c r="R32" s="0" t="n">
        <v>618</v>
      </c>
      <c r="S32" s="0" t="n">
        <v>487</v>
      </c>
      <c r="T32" s="0" t="n">
        <v>1341</v>
      </c>
      <c r="U32" s="0" t="n">
        <v>430</v>
      </c>
      <c r="V32" s="0" t="n">
        <v>1303</v>
      </c>
      <c r="W32" s="0" t="n">
        <v>315</v>
      </c>
      <c r="X32" s="0" t="n">
        <v>915</v>
      </c>
    </row>
    <row r="33" customFormat="false" ht="14.4" hidden="false" customHeight="false" outlineLevel="0" collapsed="false">
      <c r="A33" s="0" t="s">
        <v>8</v>
      </c>
      <c r="B33" s="0" t="s">
        <v>579</v>
      </c>
      <c r="C33" s="0" t="s">
        <v>545</v>
      </c>
      <c r="D33" s="0" t="s">
        <v>544</v>
      </c>
      <c r="E33" s="0" t="n">
        <v>95</v>
      </c>
      <c r="F33" s="0" t="n">
        <v>761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126</v>
      </c>
      <c r="T33" s="0" t="n">
        <v>1331</v>
      </c>
      <c r="U33" s="0" t="n">
        <v>0</v>
      </c>
      <c r="V33" s="0" t="n">
        <v>0</v>
      </c>
      <c r="W33" s="0" t="n">
        <v>0</v>
      </c>
      <c r="X33" s="0" t="n">
        <v>0</v>
      </c>
    </row>
    <row r="34" customFormat="false" ht="14.4" hidden="false" customHeight="false" outlineLevel="0" collapsed="false">
      <c r="A34" s="0" t="s">
        <v>8</v>
      </c>
      <c r="B34" s="0" t="s">
        <v>580</v>
      </c>
      <c r="C34" s="0" t="s">
        <v>544</v>
      </c>
      <c r="D34" s="0" t="s">
        <v>547</v>
      </c>
      <c r="E34" s="0" t="n">
        <v>261</v>
      </c>
      <c r="F34" s="0" t="n">
        <v>704</v>
      </c>
      <c r="G34" s="0" t="n">
        <v>0</v>
      </c>
      <c r="H34" s="0" t="n">
        <v>0</v>
      </c>
      <c r="I34" s="0" t="n">
        <v>555</v>
      </c>
      <c r="J34" s="0" t="n">
        <v>1307</v>
      </c>
      <c r="K34" s="0" t="n">
        <v>461</v>
      </c>
      <c r="L34" s="0" t="n">
        <v>1178</v>
      </c>
      <c r="M34" s="0" t="n">
        <v>118</v>
      </c>
      <c r="N34" s="0" t="n">
        <v>487</v>
      </c>
      <c r="O34" s="0" t="n">
        <v>0</v>
      </c>
      <c r="P34" s="0" t="n">
        <v>0</v>
      </c>
      <c r="Q34" s="0" t="n">
        <v>217</v>
      </c>
      <c r="R34" s="0" t="n">
        <v>631</v>
      </c>
      <c r="S34" s="0" t="n">
        <v>421</v>
      </c>
      <c r="T34" s="0" t="n">
        <v>1190</v>
      </c>
      <c r="U34" s="0" t="n">
        <v>519</v>
      </c>
      <c r="V34" s="0" t="n">
        <v>1176</v>
      </c>
      <c r="W34" s="0" t="n">
        <v>151</v>
      </c>
      <c r="X34" s="0" t="n">
        <v>822</v>
      </c>
    </row>
    <row r="35" customFormat="false" ht="14.4" hidden="false" customHeight="false" outlineLevel="0" collapsed="false">
      <c r="A35" s="0" t="s">
        <v>8</v>
      </c>
      <c r="B35" s="0" t="s">
        <v>581</v>
      </c>
      <c r="C35" s="0" t="s">
        <v>548</v>
      </c>
      <c r="D35" s="0" t="s">
        <v>545</v>
      </c>
      <c r="E35" s="0" t="n">
        <v>136</v>
      </c>
      <c r="F35" s="0" t="n">
        <v>703</v>
      </c>
      <c r="G35" s="0" t="n">
        <v>124</v>
      </c>
      <c r="H35" s="0" t="n">
        <v>1354</v>
      </c>
      <c r="I35" s="0" t="n">
        <v>145</v>
      </c>
      <c r="J35" s="0" t="n">
        <v>1300</v>
      </c>
      <c r="K35" s="0" t="n">
        <v>124</v>
      </c>
      <c r="L35" s="0" t="n">
        <v>1131</v>
      </c>
      <c r="M35" s="0" t="n">
        <v>89</v>
      </c>
      <c r="N35" s="0" t="n">
        <v>951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198</v>
      </c>
      <c r="T35" s="0" t="n">
        <v>1150</v>
      </c>
      <c r="U35" s="0" t="n">
        <v>0</v>
      </c>
      <c r="V35" s="0" t="n">
        <v>0</v>
      </c>
      <c r="W35" s="0" t="n">
        <v>137</v>
      </c>
      <c r="X35" s="0" t="n">
        <v>1461</v>
      </c>
    </row>
    <row r="36" customFormat="false" ht="14.4" hidden="false" customHeight="false" outlineLevel="0" collapsed="false">
      <c r="A36" s="0" t="s">
        <v>8</v>
      </c>
      <c r="B36" s="0" t="s">
        <v>582</v>
      </c>
      <c r="C36" s="0" t="s">
        <v>544</v>
      </c>
      <c r="D36" s="0" t="s">
        <v>545</v>
      </c>
      <c r="E36" s="0" t="n">
        <v>55</v>
      </c>
      <c r="F36" s="0" t="n">
        <v>695</v>
      </c>
      <c r="G36" s="0" t="n">
        <v>331</v>
      </c>
      <c r="H36" s="0" t="n">
        <v>1324</v>
      </c>
      <c r="I36" s="0" t="n">
        <v>114</v>
      </c>
      <c r="J36" s="0" t="n">
        <v>1289</v>
      </c>
      <c r="K36" s="0" t="n">
        <v>92</v>
      </c>
      <c r="L36" s="0" t="n">
        <v>1099</v>
      </c>
      <c r="M36" s="0" t="n">
        <v>70</v>
      </c>
      <c r="N36" s="0" t="n">
        <v>823</v>
      </c>
      <c r="O36" s="0" t="n">
        <v>106</v>
      </c>
      <c r="P36" s="0" t="n">
        <v>959</v>
      </c>
      <c r="Q36" s="0" t="n">
        <v>226</v>
      </c>
      <c r="R36" s="0" t="n">
        <v>945</v>
      </c>
      <c r="S36" s="0" t="n">
        <v>122</v>
      </c>
      <c r="T36" s="0" t="n">
        <v>1141</v>
      </c>
      <c r="U36" s="0" t="n">
        <v>273</v>
      </c>
      <c r="V36" s="0" t="n">
        <v>1642</v>
      </c>
      <c r="W36" s="0" t="n">
        <v>212</v>
      </c>
      <c r="X36" s="0" t="n">
        <v>1349</v>
      </c>
    </row>
    <row r="37" customFormat="false" ht="14.4" hidden="false" customHeight="false" outlineLevel="0" collapsed="false">
      <c r="A37" s="0" t="s">
        <v>8</v>
      </c>
      <c r="B37" s="0" t="s">
        <v>583</v>
      </c>
      <c r="C37" s="0" t="s">
        <v>545</v>
      </c>
      <c r="D37" s="0" t="s">
        <v>548</v>
      </c>
      <c r="E37" s="0" t="n">
        <v>81</v>
      </c>
      <c r="F37" s="0" t="n">
        <v>765</v>
      </c>
      <c r="G37" s="0" t="n">
        <v>135</v>
      </c>
      <c r="H37" s="0" t="n">
        <v>1300</v>
      </c>
      <c r="I37" s="0" t="n">
        <v>140</v>
      </c>
      <c r="J37" s="0" t="n">
        <v>1382</v>
      </c>
      <c r="K37" s="0" t="n">
        <v>116</v>
      </c>
      <c r="L37" s="0" t="n">
        <v>1162</v>
      </c>
      <c r="M37" s="0" t="n">
        <v>72</v>
      </c>
      <c r="N37" s="0" t="n">
        <v>845</v>
      </c>
      <c r="O37" s="0" t="n">
        <v>69</v>
      </c>
      <c r="P37" s="0" t="n">
        <v>1042</v>
      </c>
      <c r="Q37" s="0" t="n">
        <v>209</v>
      </c>
      <c r="R37" s="0" t="n">
        <v>1137</v>
      </c>
      <c r="S37" s="0" t="n">
        <v>108</v>
      </c>
      <c r="T37" s="0" t="n">
        <v>1225</v>
      </c>
      <c r="U37" s="0" t="n">
        <v>136</v>
      </c>
      <c r="V37" s="0" t="n">
        <v>1712</v>
      </c>
      <c r="W37" s="0" t="n">
        <v>117</v>
      </c>
      <c r="X37" s="0" t="n">
        <v>1278</v>
      </c>
    </row>
    <row r="38" customFormat="false" ht="14.4" hidden="false" customHeight="false" outlineLevel="0" collapsed="false">
      <c r="A38" s="0" t="s">
        <v>8</v>
      </c>
      <c r="B38" s="0" t="s">
        <v>584</v>
      </c>
      <c r="C38" s="0" t="s">
        <v>544</v>
      </c>
      <c r="D38" s="0" t="s">
        <v>547</v>
      </c>
      <c r="E38" s="0" t="n">
        <v>108</v>
      </c>
      <c r="F38" s="0" t="n">
        <v>779</v>
      </c>
      <c r="G38" s="0" t="n">
        <v>120</v>
      </c>
      <c r="H38" s="0" t="n">
        <v>1233</v>
      </c>
      <c r="I38" s="0" t="n">
        <v>154</v>
      </c>
      <c r="J38" s="0" t="n">
        <v>1400</v>
      </c>
      <c r="K38" s="0" t="n">
        <v>132</v>
      </c>
      <c r="L38" s="0" t="n">
        <v>1176</v>
      </c>
      <c r="M38" s="0" t="n">
        <v>92</v>
      </c>
      <c r="N38" s="0" t="n">
        <v>837</v>
      </c>
      <c r="O38" s="0" t="n">
        <v>104</v>
      </c>
      <c r="P38" s="0" t="n">
        <v>1052</v>
      </c>
      <c r="Q38" s="0" t="n">
        <v>228</v>
      </c>
      <c r="R38" s="0" t="n">
        <v>1284</v>
      </c>
      <c r="S38" s="0" t="n">
        <v>120</v>
      </c>
      <c r="T38" s="0" t="n">
        <v>1221</v>
      </c>
      <c r="U38" s="0" t="n">
        <v>152</v>
      </c>
      <c r="V38" s="0" t="n">
        <v>1700</v>
      </c>
      <c r="W38" s="0" t="n">
        <v>140</v>
      </c>
      <c r="X38" s="0" t="n">
        <v>1279</v>
      </c>
    </row>
    <row r="39" customFormat="false" ht="14.4" hidden="false" customHeight="false" outlineLevel="0" collapsed="false">
      <c r="A39" s="0" t="s">
        <v>8</v>
      </c>
      <c r="B39" s="0" t="s">
        <v>585</v>
      </c>
      <c r="C39" s="0" t="s">
        <v>544</v>
      </c>
      <c r="D39" s="0" t="s">
        <v>545</v>
      </c>
      <c r="E39" s="0" t="n">
        <v>147</v>
      </c>
      <c r="F39" s="0" t="n">
        <v>742</v>
      </c>
      <c r="G39" s="0" t="n">
        <v>261</v>
      </c>
      <c r="H39" s="0" t="n">
        <v>1214</v>
      </c>
      <c r="I39" s="0" t="n">
        <v>256</v>
      </c>
      <c r="J39" s="0" t="n">
        <v>1381</v>
      </c>
      <c r="K39" s="0" t="n">
        <v>206</v>
      </c>
      <c r="L39" s="0" t="n">
        <v>1157</v>
      </c>
      <c r="M39" s="0" t="n">
        <v>137</v>
      </c>
      <c r="N39" s="0" t="n">
        <v>813</v>
      </c>
      <c r="O39" s="0" t="n">
        <v>193</v>
      </c>
      <c r="P39" s="0" t="n">
        <v>1028</v>
      </c>
      <c r="Q39" s="0" t="n">
        <v>436</v>
      </c>
      <c r="R39" s="0" t="n">
        <v>1281</v>
      </c>
      <c r="S39" s="0" t="n">
        <v>226</v>
      </c>
      <c r="T39" s="0" t="n">
        <v>1187</v>
      </c>
      <c r="U39" s="0" t="n">
        <v>362</v>
      </c>
      <c r="V39" s="0" t="n">
        <v>1661</v>
      </c>
      <c r="W39" s="0" t="n">
        <v>222</v>
      </c>
      <c r="X39" s="0" t="n">
        <v>1268</v>
      </c>
    </row>
    <row r="40" customFormat="false" ht="14.4" hidden="false" customHeight="false" outlineLevel="0" collapsed="false">
      <c r="A40" s="0" t="s">
        <v>8</v>
      </c>
      <c r="B40" s="0" t="s">
        <v>586</v>
      </c>
      <c r="C40" s="0" t="s">
        <v>548</v>
      </c>
      <c r="D40" s="0" t="s">
        <v>545</v>
      </c>
      <c r="E40" s="0" t="n">
        <v>68</v>
      </c>
      <c r="F40" s="0" t="n">
        <v>954</v>
      </c>
      <c r="G40" s="0" t="n">
        <v>77</v>
      </c>
      <c r="H40" s="0" t="n">
        <v>1534</v>
      </c>
      <c r="I40" s="0" t="n">
        <v>110</v>
      </c>
      <c r="J40" s="0" t="n">
        <v>1713</v>
      </c>
      <c r="K40" s="0" t="n">
        <v>0</v>
      </c>
      <c r="L40" s="0" t="n">
        <v>0</v>
      </c>
      <c r="M40" s="0" t="n">
        <v>56</v>
      </c>
      <c r="N40" s="0" t="n">
        <v>1078</v>
      </c>
      <c r="O40" s="0" t="n">
        <v>0</v>
      </c>
      <c r="P40" s="0" t="n">
        <v>0</v>
      </c>
      <c r="Q40" s="0" t="n">
        <v>162</v>
      </c>
      <c r="R40" s="0" t="n">
        <v>1536</v>
      </c>
      <c r="S40" s="0" t="n">
        <v>90</v>
      </c>
      <c r="T40" s="0" t="n">
        <v>1625</v>
      </c>
      <c r="U40" s="0" t="n">
        <v>135</v>
      </c>
      <c r="V40" s="0" t="n">
        <v>1998</v>
      </c>
      <c r="W40" s="0" t="n">
        <v>92</v>
      </c>
      <c r="X40" s="0" t="n">
        <v>1581</v>
      </c>
    </row>
    <row r="41" customFormat="false" ht="14.4" hidden="false" customHeight="false" outlineLevel="0" collapsed="false">
      <c r="A41" s="0" t="s">
        <v>8</v>
      </c>
      <c r="B41" s="0" t="s">
        <v>587</v>
      </c>
      <c r="C41" s="0" t="s">
        <v>545</v>
      </c>
      <c r="D41" s="0" t="s">
        <v>544</v>
      </c>
      <c r="E41" s="0" t="n">
        <v>57</v>
      </c>
      <c r="F41" s="0" t="n">
        <v>941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128</v>
      </c>
      <c r="R41" s="0" t="n">
        <v>1473</v>
      </c>
      <c r="S41" s="0" t="n">
        <v>0</v>
      </c>
      <c r="T41" s="0" t="n">
        <v>0</v>
      </c>
      <c r="U41" s="0" t="n">
        <v>113</v>
      </c>
      <c r="V41" s="0" t="n">
        <v>1968</v>
      </c>
      <c r="W41" s="0" t="n">
        <v>0</v>
      </c>
      <c r="X41" s="0" t="n">
        <v>0</v>
      </c>
    </row>
    <row r="42" customFormat="false" ht="14.4" hidden="false" customHeight="false" outlineLevel="0" collapsed="false">
      <c r="A42" s="0" t="s">
        <v>8</v>
      </c>
      <c r="B42" s="0" t="s">
        <v>588</v>
      </c>
      <c r="C42" s="0" t="s">
        <v>547</v>
      </c>
      <c r="D42" s="0" t="s">
        <v>544</v>
      </c>
      <c r="E42" s="0" t="n">
        <v>68</v>
      </c>
      <c r="F42" s="0" t="n">
        <v>886</v>
      </c>
      <c r="G42" s="0" t="n">
        <v>112</v>
      </c>
      <c r="H42" s="0" t="n">
        <v>1469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102</v>
      </c>
      <c r="N42" s="0" t="n">
        <v>1046</v>
      </c>
      <c r="O42" s="0" t="n">
        <v>84</v>
      </c>
      <c r="P42" s="0" t="n">
        <v>1366</v>
      </c>
      <c r="Q42" s="0" t="n">
        <v>110</v>
      </c>
      <c r="R42" s="0" t="n">
        <v>1333</v>
      </c>
      <c r="S42" s="0" t="n">
        <v>107</v>
      </c>
      <c r="T42" s="0" t="n">
        <v>1550</v>
      </c>
      <c r="U42" s="0" t="n">
        <v>0</v>
      </c>
      <c r="V42" s="0" t="n">
        <v>0</v>
      </c>
      <c r="W42" s="0" t="n">
        <v>118</v>
      </c>
      <c r="X42" s="0" t="n">
        <v>1514</v>
      </c>
    </row>
    <row r="43" customFormat="false" ht="14.4" hidden="false" customHeight="false" outlineLevel="0" collapsed="false">
      <c r="A43" s="0" t="s">
        <v>8</v>
      </c>
      <c r="B43" s="0" t="s">
        <v>589</v>
      </c>
      <c r="C43" s="0" t="s">
        <v>548</v>
      </c>
      <c r="D43" s="0" t="s">
        <v>545</v>
      </c>
      <c r="E43" s="0" t="n">
        <v>60</v>
      </c>
      <c r="F43" s="0" t="n">
        <v>888</v>
      </c>
      <c r="G43" s="0" t="n">
        <v>135</v>
      </c>
      <c r="H43" s="0" t="n">
        <v>1505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112</v>
      </c>
      <c r="N43" s="0" t="n">
        <v>1065</v>
      </c>
      <c r="O43" s="0" t="n">
        <v>88</v>
      </c>
      <c r="P43" s="0" t="n">
        <v>1365</v>
      </c>
      <c r="Q43" s="0" t="n">
        <v>97</v>
      </c>
      <c r="R43" s="0" t="n">
        <v>1284</v>
      </c>
      <c r="S43" s="0" t="n">
        <v>94</v>
      </c>
      <c r="T43" s="0" t="n">
        <v>1577</v>
      </c>
      <c r="U43" s="0" t="n">
        <v>0</v>
      </c>
      <c r="V43" s="0" t="n">
        <v>0</v>
      </c>
      <c r="W43" s="0" t="n">
        <v>115</v>
      </c>
      <c r="X43" s="0" t="n">
        <v>1559</v>
      </c>
    </row>
    <row r="44" customFormat="false" ht="14.4" hidden="false" customHeight="false" outlineLevel="0" collapsed="false">
      <c r="A44" s="0" t="s">
        <v>8</v>
      </c>
      <c r="B44" s="0" t="s">
        <v>590</v>
      </c>
      <c r="C44" s="0" t="s">
        <v>547</v>
      </c>
      <c r="D44" s="0" t="s">
        <v>544</v>
      </c>
      <c r="E44" s="0" t="n">
        <v>74</v>
      </c>
      <c r="F44" s="0" t="n">
        <v>875</v>
      </c>
      <c r="G44" s="0" t="n">
        <v>200</v>
      </c>
      <c r="H44" s="0" t="n">
        <v>1503</v>
      </c>
      <c r="I44" s="0" t="n">
        <v>94</v>
      </c>
      <c r="J44" s="0" t="n">
        <v>1662</v>
      </c>
      <c r="K44" s="0" t="n">
        <v>97</v>
      </c>
      <c r="L44" s="0" t="n">
        <v>1673</v>
      </c>
      <c r="M44" s="0" t="n">
        <v>148</v>
      </c>
      <c r="N44" s="0" t="n">
        <v>1091</v>
      </c>
      <c r="O44" s="0" t="n">
        <v>135</v>
      </c>
      <c r="P44" s="0" t="n">
        <v>1357</v>
      </c>
      <c r="Q44" s="0" t="n">
        <v>191</v>
      </c>
      <c r="R44" s="0" t="n">
        <v>1204</v>
      </c>
      <c r="S44" s="0" t="n">
        <v>119</v>
      </c>
      <c r="T44" s="0" t="n">
        <v>1542</v>
      </c>
      <c r="U44" s="0" t="n">
        <v>127</v>
      </c>
      <c r="V44" s="0" t="n">
        <v>1985</v>
      </c>
      <c r="W44" s="0" t="n">
        <v>185</v>
      </c>
      <c r="X44" s="0" t="n">
        <v>1598</v>
      </c>
    </row>
    <row r="45" customFormat="false" ht="14.4" hidden="false" customHeight="false" outlineLevel="0" collapsed="false">
      <c r="A45" s="0" t="s">
        <v>8</v>
      </c>
      <c r="B45" s="0" t="s">
        <v>591</v>
      </c>
      <c r="C45" s="0" t="s">
        <v>545</v>
      </c>
      <c r="D45" s="0" t="s">
        <v>548</v>
      </c>
      <c r="E45" s="0" t="n">
        <v>79</v>
      </c>
      <c r="F45" s="0" t="n">
        <v>911</v>
      </c>
      <c r="G45" s="0" t="n">
        <v>118</v>
      </c>
      <c r="H45" s="0" t="n">
        <v>1524</v>
      </c>
      <c r="I45" s="0" t="n">
        <v>0</v>
      </c>
      <c r="J45" s="0" t="n">
        <v>0</v>
      </c>
      <c r="K45" s="0" t="n">
        <v>84</v>
      </c>
      <c r="L45" s="0" t="n">
        <v>1685</v>
      </c>
      <c r="M45" s="0" t="n">
        <v>126</v>
      </c>
      <c r="N45" s="0" t="n">
        <v>1106</v>
      </c>
      <c r="O45" s="0" t="n">
        <v>105</v>
      </c>
      <c r="P45" s="0" t="n">
        <v>1380</v>
      </c>
      <c r="Q45" s="0" t="n">
        <v>0</v>
      </c>
      <c r="R45" s="0" t="n">
        <v>0</v>
      </c>
      <c r="S45" s="0" t="n">
        <v>99</v>
      </c>
      <c r="T45" s="0" t="n">
        <v>1583</v>
      </c>
      <c r="U45" s="0" t="n">
        <v>113</v>
      </c>
      <c r="V45" s="0" t="n">
        <v>2011</v>
      </c>
      <c r="W45" s="0" t="n">
        <v>137</v>
      </c>
      <c r="X45" s="0" t="n">
        <v>1644</v>
      </c>
    </row>
    <row r="46" customFormat="false" ht="14.4" hidden="false" customHeight="false" outlineLevel="0" collapsed="false">
      <c r="A46" s="0" t="s">
        <v>8</v>
      </c>
      <c r="B46" s="0" t="s">
        <v>592</v>
      </c>
      <c r="C46" s="0" t="s">
        <v>548</v>
      </c>
      <c r="D46" s="0" t="s">
        <v>545</v>
      </c>
      <c r="E46" s="0" t="n">
        <v>293</v>
      </c>
      <c r="F46" s="0" t="n">
        <v>886</v>
      </c>
      <c r="G46" s="0" t="n">
        <v>0</v>
      </c>
      <c r="H46" s="0" t="n">
        <v>0</v>
      </c>
      <c r="I46" s="0" t="n">
        <v>543</v>
      </c>
      <c r="J46" s="0" t="n">
        <v>1686</v>
      </c>
      <c r="K46" s="0" t="n">
        <v>539</v>
      </c>
      <c r="L46" s="0" t="n">
        <v>1661</v>
      </c>
      <c r="M46" s="0" t="n">
        <v>418</v>
      </c>
      <c r="N46" s="0" t="n">
        <v>1184</v>
      </c>
      <c r="O46" s="0" t="n">
        <v>509</v>
      </c>
      <c r="P46" s="0" t="n">
        <v>1373</v>
      </c>
      <c r="Q46" s="0" t="n">
        <v>273</v>
      </c>
      <c r="R46" s="0" t="n">
        <v>924</v>
      </c>
      <c r="S46" s="0" t="n">
        <v>566</v>
      </c>
      <c r="T46" s="0" t="n">
        <v>1543</v>
      </c>
      <c r="U46" s="0" t="n">
        <v>614</v>
      </c>
      <c r="V46" s="0" t="n">
        <v>2061</v>
      </c>
      <c r="W46" s="0" t="n">
        <v>100</v>
      </c>
      <c r="X46" s="0" t="n">
        <v>989</v>
      </c>
    </row>
    <row r="47" customFormat="false" ht="14.4" hidden="false" customHeight="false" outlineLevel="0" collapsed="false">
      <c r="A47" s="0" t="s">
        <v>8</v>
      </c>
      <c r="B47" s="0" t="s">
        <v>593</v>
      </c>
      <c r="C47" s="0" t="s">
        <v>547</v>
      </c>
      <c r="D47" s="0" t="s">
        <v>544</v>
      </c>
      <c r="E47" s="0" t="n">
        <v>207</v>
      </c>
      <c r="F47" s="0" t="n">
        <v>807</v>
      </c>
      <c r="G47" s="0" t="n">
        <v>0</v>
      </c>
      <c r="H47" s="0" t="n">
        <v>0</v>
      </c>
      <c r="I47" s="0" t="n">
        <v>453</v>
      </c>
      <c r="J47" s="0" t="n">
        <v>1512</v>
      </c>
      <c r="K47" s="0" t="n">
        <v>419</v>
      </c>
      <c r="L47" s="0" t="n">
        <v>1511</v>
      </c>
      <c r="M47" s="0" t="n">
        <v>198</v>
      </c>
      <c r="N47" s="0" t="n">
        <v>1150</v>
      </c>
      <c r="O47" s="0" t="n">
        <v>105</v>
      </c>
      <c r="P47" s="0" t="n">
        <v>1326</v>
      </c>
      <c r="Q47" s="0" t="n">
        <v>75</v>
      </c>
      <c r="R47" s="0" t="n">
        <v>758</v>
      </c>
      <c r="S47" s="0" t="n">
        <v>308</v>
      </c>
      <c r="T47" s="0" t="n">
        <v>1426</v>
      </c>
      <c r="U47" s="0" t="n">
        <v>255</v>
      </c>
      <c r="V47" s="0" t="n">
        <v>1453</v>
      </c>
      <c r="W47" s="0" t="n">
        <v>294</v>
      </c>
      <c r="X47" s="0" t="n">
        <v>967</v>
      </c>
    </row>
    <row r="48" customFormat="false" ht="14.4" hidden="false" customHeight="false" outlineLevel="0" collapsed="false">
      <c r="A48" s="0" t="s">
        <v>8</v>
      </c>
      <c r="B48" s="0" t="s">
        <v>594</v>
      </c>
      <c r="C48" s="0" t="s">
        <v>548</v>
      </c>
      <c r="D48" s="0" t="s">
        <v>545</v>
      </c>
      <c r="E48" s="0" t="n">
        <v>210</v>
      </c>
      <c r="F48" s="0" t="n">
        <v>797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97</v>
      </c>
      <c r="P48" s="0" t="n">
        <v>1346</v>
      </c>
      <c r="Q48" s="0" t="n">
        <v>43</v>
      </c>
      <c r="R48" s="0" t="n">
        <v>717</v>
      </c>
      <c r="S48" s="0" t="n">
        <v>331</v>
      </c>
      <c r="T48" s="0" t="n">
        <v>1413</v>
      </c>
      <c r="U48" s="0" t="n">
        <v>0</v>
      </c>
      <c r="V48" s="0" t="n">
        <v>0</v>
      </c>
      <c r="W48" s="0" t="n">
        <v>0</v>
      </c>
      <c r="X48" s="0" t="n">
        <v>0</v>
      </c>
    </row>
    <row r="49" customFormat="false" ht="14.4" hidden="false" customHeight="false" outlineLevel="0" collapsed="false">
      <c r="A49" s="0" t="s">
        <v>3</v>
      </c>
      <c r="B49" s="0" t="s">
        <v>595</v>
      </c>
      <c r="C49" s="0" t="s">
        <v>547</v>
      </c>
      <c r="D49" s="0" t="s">
        <v>548</v>
      </c>
      <c r="E49" s="0" t="n">
        <v>0</v>
      </c>
      <c r="F49" s="0" t="n">
        <v>0</v>
      </c>
      <c r="G49" s="0" t="n">
        <v>30</v>
      </c>
      <c r="H49" s="0" t="n">
        <v>282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26</v>
      </c>
      <c r="P49" s="0" t="n">
        <v>302</v>
      </c>
      <c r="Q49" s="0" t="n">
        <v>0</v>
      </c>
      <c r="R49" s="0" t="n">
        <v>0</v>
      </c>
      <c r="S49" s="0" t="n">
        <v>25</v>
      </c>
      <c r="T49" s="0" t="n">
        <v>281</v>
      </c>
      <c r="U49" s="0" t="n">
        <v>0</v>
      </c>
      <c r="V49" s="0" t="n">
        <v>0</v>
      </c>
      <c r="W49" s="0" t="n">
        <v>0</v>
      </c>
      <c r="X49" s="0" t="n">
        <v>0</v>
      </c>
    </row>
    <row r="50" customFormat="false" ht="14.4" hidden="false" customHeight="false" outlineLevel="0" collapsed="false">
      <c r="A50" s="0" t="s">
        <v>3</v>
      </c>
      <c r="B50" s="0" t="s">
        <v>596</v>
      </c>
      <c r="C50" s="0" t="s">
        <v>547</v>
      </c>
      <c r="D50" s="0" t="s">
        <v>548</v>
      </c>
      <c r="E50" s="0" t="n">
        <v>0</v>
      </c>
      <c r="F50" s="0" t="n">
        <v>0</v>
      </c>
      <c r="G50" s="0" t="n">
        <v>34</v>
      </c>
      <c r="H50" s="0" t="n">
        <v>280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29</v>
      </c>
      <c r="T50" s="0" t="n">
        <v>290</v>
      </c>
      <c r="U50" s="0" t="n">
        <v>0</v>
      </c>
      <c r="V50" s="0" t="n">
        <v>0</v>
      </c>
      <c r="W50" s="0" t="n">
        <v>25</v>
      </c>
      <c r="X50" s="0" t="n">
        <v>295</v>
      </c>
    </row>
    <row r="51" customFormat="false" ht="14.4" hidden="false" customHeight="false" outlineLevel="0" collapsed="false">
      <c r="A51" s="0" t="s">
        <v>3</v>
      </c>
      <c r="B51" s="0" t="s">
        <v>597</v>
      </c>
      <c r="C51" s="0" t="s">
        <v>548</v>
      </c>
      <c r="D51" s="0" t="s">
        <v>547</v>
      </c>
      <c r="E51" s="0" t="n">
        <v>0</v>
      </c>
      <c r="F51" s="0" t="n">
        <v>0</v>
      </c>
      <c r="G51" s="0" t="n">
        <v>34</v>
      </c>
      <c r="H51" s="0" t="n">
        <v>387</v>
      </c>
      <c r="I51" s="0" t="n">
        <v>0</v>
      </c>
      <c r="J51" s="0" t="n">
        <v>0</v>
      </c>
      <c r="K51" s="0" t="n">
        <v>29</v>
      </c>
      <c r="L51" s="0" t="n">
        <v>398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</row>
    <row r="52" customFormat="false" ht="14.4" hidden="false" customHeight="false" outlineLevel="0" collapsed="false">
      <c r="A52" s="0" t="s">
        <v>3</v>
      </c>
      <c r="B52" s="0" t="s">
        <v>598</v>
      </c>
      <c r="C52" s="0" t="s">
        <v>544</v>
      </c>
      <c r="D52" s="0" t="s">
        <v>545</v>
      </c>
      <c r="E52" s="0" t="n">
        <v>0</v>
      </c>
      <c r="F52" s="0" t="n">
        <v>0</v>
      </c>
      <c r="G52" s="0" t="n">
        <v>30</v>
      </c>
      <c r="H52" s="0" t="n">
        <v>385</v>
      </c>
      <c r="I52" s="0" t="n">
        <v>20</v>
      </c>
      <c r="J52" s="0" t="n">
        <v>301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</row>
    <row r="53" customFormat="false" ht="14.4" hidden="false" customHeight="false" outlineLevel="0" collapsed="false">
      <c r="A53" s="0" t="s">
        <v>3</v>
      </c>
      <c r="B53" s="0" t="s">
        <v>599</v>
      </c>
      <c r="C53" s="0" t="s">
        <v>544</v>
      </c>
      <c r="D53" s="0" t="s">
        <v>545</v>
      </c>
      <c r="E53" s="0" t="n">
        <v>0</v>
      </c>
      <c r="F53" s="0" t="n">
        <v>0</v>
      </c>
      <c r="G53" s="0" t="n">
        <v>49</v>
      </c>
      <c r="H53" s="0" t="n">
        <v>401</v>
      </c>
      <c r="I53" s="0" t="n">
        <v>26</v>
      </c>
      <c r="J53" s="0" t="n">
        <v>290</v>
      </c>
      <c r="K53" s="0" t="n">
        <v>38</v>
      </c>
      <c r="L53" s="0" t="n">
        <v>376</v>
      </c>
      <c r="M53" s="0" t="n">
        <v>0</v>
      </c>
      <c r="N53" s="0" t="n">
        <v>0</v>
      </c>
      <c r="O53" s="0" t="n">
        <v>54</v>
      </c>
      <c r="P53" s="0" t="n">
        <v>410</v>
      </c>
      <c r="Q53" s="0" t="n">
        <v>0</v>
      </c>
      <c r="R53" s="0" t="n">
        <v>0</v>
      </c>
      <c r="S53" s="0" t="n">
        <v>29</v>
      </c>
      <c r="T53" s="0" t="n">
        <v>267</v>
      </c>
      <c r="U53" s="0" t="n">
        <v>35</v>
      </c>
      <c r="V53" s="0" t="n">
        <v>310</v>
      </c>
      <c r="W53" s="0" t="n">
        <v>0</v>
      </c>
      <c r="X53" s="0" t="n">
        <v>0</v>
      </c>
    </row>
    <row r="54" customFormat="false" ht="14.4" hidden="false" customHeight="false" outlineLevel="0" collapsed="false">
      <c r="A54" s="0" t="s">
        <v>3</v>
      </c>
      <c r="B54" s="0" t="s">
        <v>600</v>
      </c>
      <c r="C54" s="0" t="s">
        <v>545</v>
      </c>
      <c r="D54" s="0" t="s">
        <v>544</v>
      </c>
      <c r="E54" s="0" t="n">
        <v>0</v>
      </c>
      <c r="F54" s="0" t="n">
        <v>0</v>
      </c>
      <c r="G54" s="0" t="n">
        <v>18</v>
      </c>
      <c r="H54" s="0" t="n">
        <v>192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</row>
    <row r="55" customFormat="false" ht="14.4" hidden="false" customHeight="false" outlineLevel="0" collapsed="false">
      <c r="A55" s="0" t="s">
        <v>3</v>
      </c>
      <c r="B55" s="0" t="s">
        <v>601</v>
      </c>
      <c r="C55" s="0" t="s">
        <v>545</v>
      </c>
      <c r="D55" s="0" t="s">
        <v>547</v>
      </c>
      <c r="E55" s="0" t="n">
        <v>0</v>
      </c>
      <c r="F55" s="0" t="n">
        <v>0</v>
      </c>
      <c r="G55" s="0" t="n">
        <v>16</v>
      </c>
      <c r="H55" s="0" t="n">
        <v>260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</row>
    <row r="56" customFormat="false" ht="14.4" hidden="false" customHeight="false" outlineLevel="0" collapsed="false">
      <c r="A56" s="0" t="s">
        <v>3</v>
      </c>
      <c r="B56" s="0" t="s">
        <v>602</v>
      </c>
      <c r="C56" s="0" t="s">
        <v>545</v>
      </c>
      <c r="D56" s="0" t="s">
        <v>547</v>
      </c>
      <c r="E56" s="0" t="n">
        <v>0</v>
      </c>
      <c r="F56" s="0" t="n">
        <v>0</v>
      </c>
      <c r="G56" s="0" t="n">
        <v>13</v>
      </c>
      <c r="H56" s="0" t="n">
        <v>170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12</v>
      </c>
      <c r="T56" s="0" t="n">
        <v>174</v>
      </c>
      <c r="U56" s="0" t="n">
        <v>0</v>
      </c>
      <c r="V56" s="0" t="n">
        <v>0</v>
      </c>
      <c r="W56" s="0" t="n">
        <v>0</v>
      </c>
      <c r="X56" s="0" t="n">
        <v>0</v>
      </c>
    </row>
    <row r="57" customFormat="false" ht="14.4" hidden="false" customHeight="false" outlineLevel="0" collapsed="false">
      <c r="A57" s="0" t="s">
        <v>3</v>
      </c>
      <c r="B57" s="0" t="s">
        <v>603</v>
      </c>
      <c r="C57" s="0" t="s">
        <v>544</v>
      </c>
      <c r="D57" s="0" t="s">
        <v>548</v>
      </c>
      <c r="E57" s="0" t="n">
        <v>0</v>
      </c>
      <c r="F57" s="0" t="n">
        <v>0</v>
      </c>
      <c r="G57" s="0" t="n">
        <v>20</v>
      </c>
      <c r="H57" s="0" t="n">
        <v>163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19</v>
      </c>
      <c r="P57" s="0" t="n">
        <v>140</v>
      </c>
      <c r="Q57" s="0" t="n">
        <v>0</v>
      </c>
      <c r="R57" s="0" t="n">
        <v>0</v>
      </c>
      <c r="S57" s="0" t="n">
        <v>25</v>
      </c>
      <c r="T57" s="0" t="n">
        <v>160</v>
      </c>
      <c r="U57" s="0" t="n">
        <v>0</v>
      </c>
      <c r="V57" s="0" t="n">
        <v>0</v>
      </c>
      <c r="W57" s="0" t="n">
        <v>0</v>
      </c>
      <c r="X57" s="0" t="n">
        <v>0</v>
      </c>
    </row>
    <row r="58" customFormat="false" ht="14.4" hidden="false" customHeight="false" outlineLevel="0" collapsed="false">
      <c r="A58" s="0" t="s">
        <v>3</v>
      </c>
      <c r="B58" s="0" t="s">
        <v>604</v>
      </c>
      <c r="C58" s="0" t="s">
        <v>547</v>
      </c>
      <c r="D58" s="0" t="s">
        <v>548</v>
      </c>
      <c r="E58" s="0" t="n">
        <v>0</v>
      </c>
      <c r="F58" s="0" t="n">
        <v>0</v>
      </c>
      <c r="G58" s="0" t="n">
        <v>24</v>
      </c>
      <c r="H58" s="0" t="n">
        <v>254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</row>
    <row r="59" customFormat="false" ht="14.4" hidden="false" customHeight="false" outlineLevel="0" collapsed="false">
      <c r="A59" s="0" t="s">
        <v>3</v>
      </c>
      <c r="B59" s="0" t="s">
        <v>605</v>
      </c>
      <c r="C59" s="0" t="s">
        <v>548</v>
      </c>
      <c r="D59" s="0" t="s">
        <v>547</v>
      </c>
      <c r="E59" s="0" t="n">
        <v>0</v>
      </c>
      <c r="F59" s="0" t="n">
        <v>0</v>
      </c>
      <c r="G59" s="0" t="n">
        <v>25</v>
      </c>
      <c r="H59" s="0" t="n">
        <v>337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</row>
    <row r="60" customFormat="false" ht="14.4" hidden="false" customHeight="false" outlineLevel="0" collapsed="false">
      <c r="A60" s="0" t="s">
        <v>3</v>
      </c>
      <c r="B60" s="0" t="s">
        <v>606</v>
      </c>
      <c r="C60" s="0" t="s">
        <v>544</v>
      </c>
      <c r="D60" s="0" t="s">
        <v>547</v>
      </c>
      <c r="E60" s="0" t="n">
        <v>0</v>
      </c>
      <c r="F60" s="0" t="n">
        <v>0</v>
      </c>
      <c r="G60" s="0" t="n">
        <v>20</v>
      </c>
      <c r="H60" s="0" t="n">
        <v>345</v>
      </c>
      <c r="I60" s="0" t="n">
        <v>0</v>
      </c>
      <c r="J60" s="0" t="n">
        <v>0</v>
      </c>
      <c r="K60" s="0" t="n">
        <v>20</v>
      </c>
      <c r="L60" s="0" t="n">
        <v>306</v>
      </c>
      <c r="M60" s="0" t="n">
        <v>0</v>
      </c>
      <c r="N60" s="0" t="n">
        <v>0</v>
      </c>
      <c r="O60" s="0" t="n">
        <v>52</v>
      </c>
      <c r="P60" s="0" t="n">
        <v>301</v>
      </c>
      <c r="Q60" s="0" t="n">
        <v>36</v>
      </c>
      <c r="R60" s="0" t="n">
        <v>328</v>
      </c>
      <c r="S60" s="0" t="n">
        <v>25</v>
      </c>
      <c r="T60" s="0" t="n">
        <v>291</v>
      </c>
      <c r="U60" s="0" t="n">
        <v>37</v>
      </c>
      <c r="V60" s="0" t="n">
        <v>332</v>
      </c>
      <c r="W60" s="0" t="n">
        <v>0</v>
      </c>
      <c r="X60" s="0" t="n">
        <v>0</v>
      </c>
    </row>
    <row r="61" customFormat="false" ht="14.4" hidden="false" customHeight="false" outlineLevel="0" collapsed="false">
      <c r="A61" s="0" t="s">
        <v>3</v>
      </c>
      <c r="B61" s="0" t="s">
        <v>607</v>
      </c>
      <c r="C61" s="0" t="s">
        <v>545</v>
      </c>
      <c r="D61" s="0" t="s">
        <v>544</v>
      </c>
      <c r="E61" s="0" t="n">
        <v>0</v>
      </c>
      <c r="F61" s="0" t="n">
        <v>0</v>
      </c>
      <c r="G61" s="0" t="n">
        <v>19</v>
      </c>
      <c r="H61" s="0" t="n">
        <v>221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25</v>
      </c>
      <c r="T61" s="0" t="n">
        <v>184</v>
      </c>
      <c r="U61" s="0" t="n">
        <v>0</v>
      </c>
      <c r="V61" s="0" t="n">
        <v>0</v>
      </c>
      <c r="W61" s="0" t="n">
        <v>0</v>
      </c>
      <c r="X61" s="0" t="n">
        <v>0</v>
      </c>
    </row>
    <row r="62" customFormat="false" ht="14.4" hidden="false" customHeight="false" outlineLevel="0" collapsed="false">
      <c r="A62" s="0" t="s">
        <v>3</v>
      </c>
      <c r="B62" s="0" t="s">
        <v>608</v>
      </c>
      <c r="C62" s="0" t="s">
        <v>609</v>
      </c>
      <c r="D62" s="0" t="s">
        <v>545</v>
      </c>
      <c r="E62" s="0" t="n">
        <v>0</v>
      </c>
      <c r="F62" s="0" t="n">
        <v>0</v>
      </c>
      <c r="G62" s="0" t="n">
        <v>10</v>
      </c>
      <c r="H62" s="0" t="n">
        <v>206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</row>
    <row r="63" customFormat="false" ht="14.4" hidden="false" customHeight="false" outlineLevel="0" collapsed="false">
      <c r="A63" s="0" t="s">
        <v>3</v>
      </c>
      <c r="B63" s="0" t="s">
        <v>610</v>
      </c>
      <c r="C63" s="0" t="s">
        <v>548</v>
      </c>
      <c r="D63" s="0" t="s">
        <v>547</v>
      </c>
      <c r="E63" s="0" t="n">
        <v>0</v>
      </c>
      <c r="F63" s="0" t="n">
        <v>0</v>
      </c>
      <c r="G63" s="0" t="n">
        <v>28</v>
      </c>
      <c r="H63" s="0" t="n">
        <v>281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</row>
    <row r="64" customFormat="false" ht="14.4" hidden="false" customHeight="false" outlineLevel="0" collapsed="false">
      <c r="A64" s="0" t="s">
        <v>3</v>
      </c>
      <c r="B64" s="0" t="s">
        <v>611</v>
      </c>
      <c r="C64" s="0" t="s">
        <v>547</v>
      </c>
      <c r="D64" s="0" t="s">
        <v>548</v>
      </c>
      <c r="E64" s="0" t="n">
        <v>0</v>
      </c>
      <c r="F64" s="0" t="n">
        <v>0</v>
      </c>
      <c r="G64" s="0" t="n">
        <v>34</v>
      </c>
      <c r="H64" s="0" t="n">
        <v>378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</row>
    <row r="65" customFormat="false" ht="14.4" hidden="false" customHeight="false" outlineLevel="0" collapsed="false">
      <c r="A65" s="0" t="s">
        <v>5</v>
      </c>
      <c r="B65" s="0" t="s">
        <v>612</v>
      </c>
      <c r="C65" s="0" t="s">
        <v>545</v>
      </c>
      <c r="D65" s="0" t="s">
        <v>544</v>
      </c>
      <c r="E65" s="0" t="n">
        <v>0</v>
      </c>
      <c r="F65" s="0" t="n">
        <v>0</v>
      </c>
      <c r="G65" s="0" t="n">
        <v>29</v>
      </c>
      <c r="H65" s="0" t="n">
        <v>382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33</v>
      </c>
      <c r="T65" s="0" t="n">
        <v>404</v>
      </c>
      <c r="U65" s="0" t="n">
        <v>41</v>
      </c>
      <c r="V65" s="0" t="n">
        <v>589</v>
      </c>
      <c r="W65" s="0" t="n">
        <v>0</v>
      </c>
      <c r="X65" s="0" t="n">
        <v>0</v>
      </c>
    </row>
    <row r="66" customFormat="false" ht="14.4" hidden="false" customHeight="false" outlineLevel="0" collapsed="false">
      <c r="A66" s="0" t="s">
        <v>8</v>
      </c>
      <c r="B66" s="0" t="s">
        <v>613</v>
      </c>
      <c r="C66" s="0" t="s">
        <v>545</v>
      </c>
      <c r="D66" s="0" t="s">
        <v>548</v>
      </c>
      <c r="E66" s="0" t="n">
        <v>0</v>
      </c>
      <c r="F66" s="0" t="n">
        <v>0</v>
      </c>
      <c r="G66" s="0" t="n">
        <v>261</v>
      </c>
      <c r="H66" s="0" t="n">
        <v>1346</v>
      </c>
      <c r="I66" s="0" t="n">
        <v>83</v>
      </c>
      <c r="J66" s="0" t="n">
        <v>1297</v>
      </c>
      <c r="K66" s="0" t="n">
        <v>70</v>
      </c>
      <c r="L66" s="0" t="n">
        <v>1114</v>
      </c>
      <c r="M66" s="0" t="n">
        <v>51</v>
      </c>
      <c r="N66" s="0" t="n">
        <v>850</v>
      </c>
      <c r="O66" s="0" t="n">
        <v>0</v>
      </c>
      <c r="P66" s="0" t="n">
        <v>0</v>
      </c>
      <c r="Q66" s="0" t="n">
        <v>115</v>
      </c>
      <c r="R66" s="0" t="n">
        <v>945</v>
      </c>
      <c r="S66" s="0" t="n">
        <v>69</v>
      </c>
      <c r="T66" s="0" t="n">
        <v>1167</v>
      </c>
      <c r="U66" s="0" t="n">
        <v>222</v>
      </c>
      <c r="V66" s="0" t="n">
        <v>1672</v>
      </c>
      <c r="W66" s="0" t="n">
        <v>183</v>
      </c>
      <c r="X66" s="0" t="n">
        <v>1366</v>
      </c>
    </row>
    <row r="67" customFormat="false" ht="14.4" hidden="false" customHeight="false" outlineLevel="0" collapsed="false">
      <c r="A67" s="0" t="s">
        <v>8</v>
      </c>
      <c r="B67" s="0" t="s">
        <v>614</v>
      </c>
      <c r="C67" s="0" t="s">
        <v>544</v>
      </c>
      <c r="D67" s="0" t="s">
        <v>547</v>
      </c>
      <c r="E67" s="0" t="n">
        <v>0</v>
      </c>
      <c r="F67" s="0" t="n">
        <v>0</v>
      </c>
      <c r="G67" s="0" t="n">
        <v>120</v>
      </c>
      <c r="H67" s="0" t="n">
        <v>1298</v>
      </c>
      <c r="I67" s="0" t="n">
        <v>75</v>
      </c>
      <c r="J67" s="0" t="n">
        <v>1283</v>
      </c>
      <c r="K67" s="0" t="n">
        <v>55</v>
      </c>
      <c r="L67" s="0" t="n">
        <v>1099</v>
      </c>
      <c r="M67" s="0" t="n">
        <v>45</v>
      </c>
      <c r="N67" s="0" t="n">
        <v>817</v>
      </c>
      <c r="O67" s="0" t="n">
        <v>0</v>
      </c>
      <c r="P67" s="0" t="n">
        <v>0</v>
      </c>
      <c r="Q67" s="0" t="n">
        <v>145</v>
      </c>
      <c r="R67" s="0" t="n">
        <v>1018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72</v>
      </c>
      <c r="X67" s="0" t="n">
        <v>1239</v>
      </c>
    </row>
    <row r="68" customFormat="false" ht="14.4" hidden="false" customHeight="false" outlineLevel="0" collapsed="false">
      <c r="A68" s="0" t="s">
        <v>8</v>
      </c>
      <c r="B68" s="0" t="s">
        <v>615</v>
      </c>
      <c r="C68" s="0" t="s">
        <v>547</v>
      </c>
      <c r="D68" s="0" t="s">
        <v>544</v>
      </c>
      <c r="E68" s="0" t="n">
        <v>0</v>
      </c>
      <c r="F68" s="0" t="n">
        <v>0</v>
      </c>
      <c r="G68" s="0" t="n">
        <v>74</v>
      </c>
      <c r="H68" s="0" t="n">
        <v>1321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67</v>
      </c>
      <c r="P68" s="0" t="n">
        <v>1191</v>
      </c>
      <c r="Q68" s="0" t="n">
        <v>190</v>
      </c>
      <c r="R68" s="0" t="n">
        <v>1573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</row>
    <row r="69" customFormat="false" ht="14.4" hidden="false" customHeight="false" outlineLevel="0" collapsed="false">
      <c r="A69" s="0" t="s">
        <v>8</v>
      </c>
      <c r="B69" s="0" t="s">
        <v>616</v>
      </c>
      <c r="C69" s="0" t="s">
        <v>548</v>
      </c>
      <c r="D69" s="0" t="s">
        <v>545</v>
      </c>
      <c r="E69" s="0" t="n">
        <v>0</v>
      </c>
      <c r="F69" s="0" t="n">
        <v>0</v>
      </c>
      <c r="G69" s="0" t="n">
        <v>76</v>
      </c>
      <c r="H69" s="0" t="n">
        <v>1405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72</v>
      </c>
      <c r="P69" s="0" t="n">
        <v>1238</v>
      </c>
      <c r="Q69" s="0" t="n">
        <v>184</v>
      </c>
      <c r="R69" s="0" t="n">
        <v>1559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</row>
    <row r="70" customFormat="false" ht="14.4" hidden="false" customHeight="false" outlineLevel="0" collapsed="false">
      <c r="A70" s="0" t="s">
        <v>8</v>
      </c>
      <c r="B70" s="0" t="s">
        <v>617</v>
      </c>
      <c r="C70" s="0" t="s">
        <v>545</v>
      </c>
      <c r="D70" s="0" t="s">
        <v>544</v>
      </c>
      <c r="E70" s="0" t="n">
        <v>0</v>
      </c>
      <c r="F70" s="0" t="n">
        <v>0</v>
      </c>
      <c r="G70" s="0" t="n">
        <v>99</v>
      </c>
      <c r="H70" s="0" t="n">
        <v>1524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141</v>
      </c>
      <c r="R70" s="0" t="n">
        <v>1160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</row>
    <row r="71" customFormat="false" ht="14.4" hidden="false" customHeight="false" outlineLevel="0" collapsed="false">
      <c r="A71" s="0" t="s">
        <v>11</v>
      </c>
      <c r="B71" s="0" t="s">
        <v>618</v>
      </c>
      <c r="C71" s="0" t="s">
        <v>548</v>
      </c>
      <c r="D71" s="0" t="s">
        <v>547</v>
      </c>
      <c r="E71" s="0" t="n">
        <v>0</v>
      </c>
      <c r="F71" s="0" t="n">
        <v>0</v>
      </c>
      <c r="G71" s="0" t="n">
        <v>252</v>
      </c>
      <c r="H71" s="0" t="n">
        <v>2993</v>
      </c>
      <c r="I71" s="0" t="n">
        <v>0</v>
      </c>
      <c r="J71" s="0" t="n">
        <v>0</v>
      </c>
      <c r="K71" s="0" t="n">
        <v>260</v>
      </c>
      <c r="L71" s="0" t="n">
        <v>3694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</row>
    <row r="72" customFormat="false" ht="14.4" hidden="false" customHeight="false" outlineLevel="0" collapsed="false">
      <c r="A72" s="0" t="s">
        <v>3</v>
      </c>
      <c r="B72" s="0" t="s">
        <v>619</v>
      </c>
      <c r="C72" s="0" t="s">
        <v>544</v>
      </c>
      <c r="D72" s="0" t="s">
        <v>545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31</v>
      </c>
      <c r="J72" s="0" t="n">
        <v>303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48</v>
      </c>
      <c r="R72" s="0" t="n">
        <v>381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</row>
    <row r="73" customFormat="false" ht="14.4" hidden="false" customHeight="false" outlineLevel="0" collapsed="false">
      <c r="A73" s="0" t="s">
        <v>3</v>
      </c>
      <c r="B73" s="0" t="s">
        <v>620</v>
      </c>
      <c r="C73" s="0" t="s">
        <v>547</v>
      </c>
      <c r="D73" s="0" t="s">
        <v>545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16</v>
      </c>
      <c r="J73" s="0" t="n">
        <v>277</v>
      </c>
      <c r="K73" s="0" t="n">
        <v>0</v>
      </c>
      <c r="L73" s="0" t="n">
        <v>0</v>
      </c>
      <c r="M73" s="0" t="n">
        <v>14</v>
      </c>
      <c r="N73" s="0" t="n">
        <v>246</v>
      </c>
      <c r="O73" s="0" t="n">
        <v>22</v>
      </c>
      <c r="P73" s="0" t="n">
        <v>392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18</v>
      </c>
      <c r="V73" s="0" t="n">
        <v>300</v>
      </c>
      <c r="W73" s="0" t="n">
        <v>15</v>
      </c>
      <c r="X73" s="0" t="n">
        <v>266</v>
      </c>
    </row>
    <row r="74" customFormat="false" ht="14.4" hidden="false" customHeight="false" outlineLevel="0" collapsed="false">
      <c r="A74" s="0" t="s">
        <v>3</v>
      </c>
      <c r="B74" s="0" t="s">
        <v>621</v>
      </c>
      <c r="C74" s="0" t="s">
        <v>544</v>
      </c>
      <c r="D74" s="0" t="s">
        <v>548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20</v>
      </c>
      <c r="J74" s="0" t="n">
        <v>195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</row>
    <row r="75" customFormat="false" ht="14.4" hidden="false" customHeight="false" outlineLevel="0" collapsed="false">
      <c r="A75" s="0" t="s">
        <v>3</v>
      </c>
      <c r="B75" s="0" t="s">
        <v>622</v>
      </c>
      <c r="C75" s="0" t="s">
        <v>545</v>
      </c>
      <c r="D75" s="0" t="s">
        <v>547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17</v>
      </c>
      <c r="J75" s="0" t="n">
        <v>150</v>
      </c>
      <c r="K75" s="0" t="n">
        <v>0</v>
      </c>
      <c r="L75" s="0" t="n">
        <v>0</v>
      </c>
      <c r="M75" s="0" t="n">
        <v>23</v>
      </c>
      <c r="N75" s="0" t="n">
        <v>163</v>
      </c>
      <c r="O75" s="0" t="n">
        <v>17</v>
      </c>
      <c r="P75" s="0" t="n">
        <v>150</v>
      </c>
      <c r="Q75" s="0" t="n">
        <v>20</v>
      </c>
      <c r="R75" s="0" t="n">
        <v>183</v>
      </c>
      <c r="S75" s="0" t="n">
        <v>17</v>
      </c>
      <c r="T75" s="0" t="n">
        <v>175</v>
      </c>
      <c r="U75" s="0" t="n">
        <v>0</v>
      </c>
      <c r="V75" s="0" t="n">
        <v>0</v>
      </c>
      <c r="W75" s="0" t="n">
        <v>0</v>
      </c>
      <c r="X75" s="0" t="n">
        <v>0</v>
      </c>
    </row>
    <row r="76" customFormat="false" ht="14.4" hidden="false" customHeight="false" outlineLevel="0" collapsed="false">
      <c r="A76" s="0" t="s">
        <v>3</v>
      </c>
      <c r="B76" s="0" t="s">
        <v>623</v>
      </c>
      <c r="C76" s="0" t="s">
        <v>544</v>
      </c>
      <c r="D76" s="0" t="s">
        <v>548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15</v>
      </c>
      <c r="J76" s="0" t="n">
        <v>150</v>
      </c>
      <c r="K76" s="0" t="n">
        <v>0</v>
      </c>
      <c r="L76" s="0" t="n">
        <v>0</v>
      </c>
      <c r="M76" s="0" t="n">
        <v>17</v>
      </c>
      <c r="N76" s="0" t="n">
        <v>160</v>
      </c>
      <c r="O76" s="0" t="n">
        <v>0</v>
      </c>
      <c r="P76" s="0" t="n">
        <v>0</v>
      </c>
      <c r="Q76" s="0" t="n">
        <v>18</v>
      </c>
      <c r="R76" s="0" t="n">
        <v>177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</row>
    <row r="77" customFormat="false" ht="14.4" hidden="false" customHeight="false" outlineLevel="0" collapsed="false">
      <c r="A77" s="0" t="s">
        <v>3</v>
      </c>
      <c r="B77" s="0" t="s">
        <v>624</v>
      </c>
      <c r="C77" s="0" t="s">
        <v>545</v>
      </c>
      <c r="D77" s="0" t="s">
        <v>544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24</v>
      </c>
      <c r="J77" s="0" t="n">
        <v>257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</row>
    <row r="78" customFormat="false" ht="14.4" hidden="false" customHeight="false" outlineLevel="0" collapsed="false">
      <c r="A78" s="0" t="s">
        <v>3</v>
      </c>
      <c r="B78" s="0" t="s">
        <v>625</v>
      </c>
      <c r="C78" s="0" t="s">
        <v>545</v>
      </c>
      <c r="D78" s="0" t="s">
        <v>544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27</v>
      </c>
      <c r="J78" s="0" t="n">
        <v>287</v>
      </c>
      <c r="K78" s="0" t="n">
        <v>23</v>
      </c>
      <c r="L78" s="0" t="n">
        <v>262</v>
      </c>
      <c r="M78" s="0" t="n">
        <v>0</v>
      </c>
      <c r="N78" s="0" t="n">
        <v>0</v>
      </c>
      <c r="O78" s="0" t="n">
        <v>27</v>
      </c>
      <c r="P78" s="0" t="n">
        <v>341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</row>
    <row r="79" customFormat="false" ht="14.4" hidden="false" customHeight="false" outlineLevel="0" collapsed="false">
      <c r="A79" s="0" t="s">
        <v>3</v>
      </c>
      <c r="B79" s="0" t="s">
        <v>626</v>
      </c>
      <c r="C79" s="0" t="s">
        <v>548</v>
      </c>
      <c r="D79" s="0" t="s">
        <v>544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13</v>
      </c>
      <c r="J79" s="0" t="n">
        <v>171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</row>
    <row r="80" customFormat="false" ht="14.4" hidden="false" customHeight="false" outlineLevel="0" collapsed="false">
      <c r="A80" s="0" t="s">
        <v>3</v>
      </c>
      <c r="B80" s="0" t="s">
        <v>627</v>
      </c>
      <c r="C80" s="0" t="s">
        <v>544</v>
      </c>
      <c r="D80" s="0" t="s">
        <v>548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116</v>
      </c>
      <c r="J80" s="0" t="n">
        <v>330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</row>
    <row r="81" customFormat="false" ht="14.4" hidden="false" customHeight="false" outlineLevel="0" collapsed="false">
      <c r="A81" s="0" t="s">
        <v>3</v>
      </c>
      <c r="B81" s="0" t="s">
        <v>628</v>
      </c>
      <c r="C81" s="0" t="s">
        <v>548</v>
      </c>
      <c r="D81" s="0" t="s">
        <v>547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25</v>
      </c>
      <c r="J81" s="0" t="n">
        <v>331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</row>
    <row r="82" customFormat="false" ht="14.4" hidden="false" customHeight="false" outlineLevel="0" collapsed="false">
      <c r="A82" s="0" t="s">
        <v>3</v>
      </c>
      <c r="B82" s="0" t="s">
        <v>629</v>
      </c>
      <c r="C82" s="0" t="s">
        <v>544</v>
      </c>
      <c r="D82" s="0" t="s">
        <v>545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17</v>
      </c>
      <c r="J82" s="0" t="n">
        <v>192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21</v>
      </c>
      <c r="R82" s="0" t="n">
        <v>233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</row>
    <row r="83" customFormat="false" ht="14.4" hidden="false" customHeight="false" outlineLevel="0" collapsed="false">
      <c r="A83" s="0" t="s">
        <v>3</v>
      </c>
      <c r="B83" s="0" t="s">
        <v>630</v>
      </c>
      <c r="C83" s="0" t="s">
        <v>544</v>
      </c>
      <c r="D83" s="0" t="s">
        <v>545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23</v>
      </c>
      <c r="J83" s="0" t="n">
        <v>200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20</v>
      </c>
      <c r="T83" s="0" t="n">
        <v>209</v>
      </c>
      <c r="U83" s="0" t="n">
        <v>0</v>
      </c>
      <c r="V83" s="0" t="n">
        <v>0</v>
      </c>
      <c r="W83" s="0" t="n">
        <v>0</v>
      </c>
      <c r="X83" s="0" t="n">
        <v>0</v>
      </c>
    </row>
    <row r="84" customFormat="false" ht="14.4" hidden="false" customHeight="false" outlineLevel="0" collapsed="false">
      <c r="A84" s="0" t="s">
        <v>3</v>
      </c>
      <c r="B84" s="0" t="s">
        <v>631</v>
      </c>
      <c r="C84" s="0" t="s">
        <v>545</v>
      </c>
      <c r="D84" s="0" t="s">
        <v>544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33</v>
      </c>
      <c r="J84" s="0" t="n">
        <v>326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</row>
    <row r="85" customFormat="false" ht="14.4" hidden="false" customHeight="false" outlineLevel="0" collapsed="false">
      <c r="A85" s="0" t="s">
        <v>8</v>
      </c>
      <c r="B85" s="0" t="s">
        <v>632</v>
      </c>
      <c r="C85" s="0" t="s">
        <v>545</v>
      </c>
      <c r="D85" s="0" t="s">
        <v>544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40</v>
      </c>
      <c r="J85" s="0" t="n">
        <v>642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92</v>
      </c>
      <c r="P85" s="0" t="n">
        <v>566</v>
      </c>
      <c r="Q85" s="0" t="n">
        <v>114</v>
      </c>
      <c r="R85" s="0" t="n">
        <v>566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</row>
    <row r="86" customFormat="false" ht="14.4" hidden="false" customHeight="false" outlineLevel="0" collapsed="false">
      <c r="A86" s="0" t="s">
        <v>3</v>
      </c>
      <c r="B86" s="0" t="s">
        <v>633</v>
      </c>
      <c r="C86" s="0" t="s">
        <v>548</v>
      </c>
      <c r="D86" s="0" t="s">
        <v>547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35</v>
      </c>
      <c r="L86" s="0" t="n">
        <v>421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</row>
    <row r="87" customFormat="false" ht="14.4" hidden="false" customHeight="false" outlineLevel="0" collapsed="false">
      <c r="A87" s="0" t="s">
        <v>3</v>
      </c>
      <c r="B87" s="0" t="s">
        <v>634</v>
      </c>
      <c r="C87" s="0" t="s">
        <v>547</v>
      </c>
      <c r="D87" s="0" t="s">
        <v>548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24</v>
      </c>
      <c r="L87" s="0" t="n">
        <v>264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</row>
    <row r="88" customFormat="false" ht="14.4" hidden="false" customHeight="false" outlineLevel="0" collapsed="false">
      <c r="A88" s="0" t="s">
        <v>3</v>
      </c>
      <c r="B88" s="0" t="s">
        <v>635</v>
      </c>
      <c r="C88" s="0" t="s">
        <v>544</v>
      </c>
      <c r="D88" s="0" t="s">
        <v>545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19</v>
      </c>
      <c r="L88" s="0" t="n">
        <v>270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20</v>
      </c>
      <c r="R88" s="0" t="n">
        <v>259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</row>
    <row r="89" customFormat="false" ht="14.4" hidden="false" customHeight="false" outlineLevel="0" collapsed="false">
      <c r="A89" s="0" t="s">
        <v>3</v>
      </c>
      <c r="B89" s="0" t="s">
        <v>636</v>
      </c>
      <c r="C89" s="0" t="s">
        <v>544</v>
      </c>
      <c r="D89" s="0" t="s">
        <v>545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21</v>
      </c>
      <c r="L89" s="0" t="n">
        <v>262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</row>
    <row r="90" customFormat="false" ht="14.4" hidden="false" customHeight="false" outlineLevel="0" collapsed="false">
      <c r="A90" s="0" t="s">
        <v>3</v>
      </c>
      <c r="B90" s="0" t="s">
        <v>637</v>
      </c>
      <c r="C90" s="0" t="s">
        <v>544</v>
      </c>
      <c r="D90" s="0" t="s">
        <v>548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29</v>
      </c>
      <c r="L90" s="0" t="n">
        <v>350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</row>
    <row r="91" customFormat="false" ht="14.4" hidden="false" customHeight="false" outlineLevel="0" collapsed="false">
      <c r="A91" s="0" t="s">
        <v>3</v>
      </c>
      <c r="B91" s="0" t="s">
        <v>638</v>
      </c>
      <c r="C91" s="0" t="s">
        <v>545</v>
      </c>
      <c r="D91" s="0" t="s">
        <v>544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50</v>
      </c>
      <c r="L91" s="0" t="n">
        <v>353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</row>
    <row r="92" customFormat="false" ht="14.4" hidden="false" customHeight="false" outlineLevel="0" collapsed="false">
      <c r="A92" s="0" t="s">
        <v>3</v>
      </c>
      <c r="B92" s="0" t="s">
        <v>639</v>
      </c>
      <c r="C92" s="0" t="s">
        <v>547</v>
      </c>
      <c r="D92" s="0" t="s">
        <v>548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106</v>
      </c>
      <c r="L92" s="0" t="n">
        <v>302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89</v>
      </c>
      <c r="R92" s="0" t="n">
        <v>242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</row>
    <row r="93" customFormat="false" ht="14.4" hidden="false" customHeight="false" outlineLevel="0" collapsed="false">
      <c r="A93" s="0" t="s">
        <v>3</v>
      </c>
      <c r="B93" s="0" t="s">
        <v>640</v>
      </c>
      <c r="C93" s="0" t="s">
        <v>547</v>
      </c>
      <c r="D93" s="0" t="s">
        <v>548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55</v>
      </c>
      <c r="L93" s="0" t="n">
        <v>307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</row>
    <row r="94" customFormat="false" ht="14.4" hidden="false" customHeight="false" outlineLevel="0" collapsed="false">
      <c r="A94" s="0" t="s">
        <v>3</v>
      </c>
      <c r="B94" s="0" t="s">
        <v>641</v>
      </c>
      <c r="C94" s="0" t="s">
        <v>548</v>
      </c>
      <c r="D94" s="0" t="s">
        <v>547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20</v>
      </c>
      <c r="L94" s="0" t="n">
        <v>281</v>
      </c>
      <c r="M94" s="0" t="n">
        <v>0</v>
      </c>
      <c r="N94" s="0" t="n">
        <v>0</v>
      </c>
      <c r="O94" s="0" t="n">
        <v>35</v>
      </c>
      <c r="P94" s="0" t="n">
        <v>340</v>
      </c>
      <c r="Q94" s="0" t="n">
        <v>17</v>
      </c>
      <c r="R94" s="0" t="n">
        <v>253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</row>
    <row r="95" customFormat="false" ht="14.4" hidden="false" customHeight="false" outlineLevel="0" collapsed="false">
      <c r="A95" s="0" t="s">
        <v>3</v>
      </c>
      <c r="B95" s="0" t="s">
        <v>642</v>
      </c>
      <c r="C95" s="0" t="s">
        <v>545</v>
      </c>
      <c r="D95" s="0" t="s">
        <v>544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26</v>
      </c>
      <c r="N95" s="0" t="n">
        <v>196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</row>
    <row r="96" customFormat="false" ht="14.4" hidden="false" customHeight="false" outlineLevel="0" collapsed="false">
      <c r="A96" s="0" t="s">
        <v>3</v>
      </c>
      <c r="B96" s="0" t="s">
        <v>643</v>
      </c>
      <c r="C96" s="0" t="s">
        <v>547</v>
      </c>
      <c r="D96" s="0" t="s">
        <v>548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19</v>
      </c>
      <c r="N96" s="0" t="n">
        <v>202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</row>
    <row r="97" customFormat="false" ht="14.4" hidden="false" customHeight="false" outlineLevel="0" collapsed="false">
      <c r="A97" s="0" t="s">
        <v>3</v>
      </c>
      <c r="B97" s="0" t="s">
        <v>644</v>
      </c>
      <c r="C97" s="0" t="s">
        <v>545</v>
      </c>
      <c r="D97" s="0" t="s">
        <v>547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38</v>
      </c>
      <c r="N97" s="0" t="n">
        <v>273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</row>
    <row r="98" customFormat="false" ht="14.4" hidden="false" customHeight="false" outlineLevel="0" collapsed="false">
      <c r="A98" s="0" t="s">
        <v>3</v>
      </c>
      <c r="B98" s="0" t="s">
        <v>645</v>
      </c>
      <c r="C98" s="0" t="s">
        <v>547</v>
      </c>
      <c r="D98" s="0" t="s">
        <v>548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29</v>
      </c>
      <c r="N98" s="0" t="n">
        <v>184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</row>
    <row r="99" customFormat="false" ht="14.4" hidden="false" customHeight="false" outlineLevel="0" collapsed="false">
      <c r="A99" s="0" t="s">
        <v>3</v>
      </c>
      <c r="B99" s="0" t="s">
        <v>646</v>
      </c>
      <c r="C99" s="0" t="s">
        <v>548</v>
      </c>
      <c r="D99" s="0" t="s">
        <v>547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18</v>
      </c>
      <c r="N99" s="0" t="n">
        <v>227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</row>
    <row r="100" customFormat="false" ht="14.4" hidden="false" customHeight="false" outlineLevel="0" collapsed="false">
      <c r="A100" s="0" t="s">
        <v>3</v>
      </c>
      <c r="B100" s="0" t="s">
        <v>647</v>
      </c>
      <c r="C100" s="0" t="s">
        <v>545</v>
      </c>
      <c r="D100" s="0" t="s">
        <v>548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22</v>
      </c>
      <c r="N100" s="0" t="n">
        <v>320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</row>
    <row r="101" customFormat="false" ht="14.4" hidden="false" customHeight="false" outlineLevel="0" collapsed="false">
      <c r="A101" s="0" t="s">
        <v>3</v>
      </c>
      <c r="B101" s="0" t="s">
        <v>648</v>
      </c>
      <c r="C101" s="0" t="s">
        <v>547</v>
      </c>
      <c r="D101" s="0" t="s">
        <v>544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61</v>
      </c>
      <c r="N101" s="0" t="n">
        <v>343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</row>
    <row r="102" customFormat="false" ht="14.4" hidden="false" customHeight="false" outlineLevel="0" collapsed="false">
      <c r="A102" s="0" t="s">
        <v>3</v>
      </c>
      <c r="B102" s="0" t="s">
        <v>649</v>
      </c>
      <c r="C102" s="0" t="s">
        <v>544</v>
      </c>
      <c r="D102" s="0" t="s">
        <v>547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61</v>
      </c>
      <c r="N102" s="0" t="n">
        <v>343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</row>
    <row r="103" customFormat="false" ht="14.4" hidden="false" customHeight="false" outlineLevel="0" collapsed="false">
      <c r="A103" s="0" t="s">
        <v>3</v>
      </c>
      <c r="B103" s="0" t="s">
        <v>650</v>
      </c>
      <c r="C103" s="0" t="s">
        <v>547</v>
      </c>
      <c r="D103" s="0" t="s">
        <v>544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61</v>
      </c>
      <c r="N103" s="0" t="n">
        <v>343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</row>
    <row r="104" customFormat="false" ht="14.4" hidden="false" customHeight="false" outlineLevel="0" collapsed="false">
      <c r="A104" s="0" t="s">
        <v>3</v>
      </c>
      <c r="B104" s="0" t="s">
        <v>651</v>
      </c>
      <c r="C104" s="0" t="s">
        <v>547</v>
      </c>
      <c r="D104" s="0" t="s">
        <v>544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71</v>
      </c>
      <c r="N104" s="0" t="n">
        <v>360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</row>
    <row r="105" customFormat="false" ht="14.4" hidden="false" customHeight="false" outlineLevel="0" collapsed="false">
      <c r="A105" s="0" t="s">
        <v>3</v>
      </c>
      <c r="B105" s="0" t="s">
        <v>652</v>
      </c>
      <c r="C105" s="0" t="s">
        <v>545</v>
      </c>
      <c r="D105" s="0" t="s">
        <v>547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16</v>
      </c>
      <c r="N105" s="0" t="n">
        <v>228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</row>
    <row r="106" customFormat="false" ht="14.4" hidden="false" customHeight="false" outlineLevel="0" collapsed="false">
      <c r="A106" s="0" t="s">
        <v>3</v>
      </c>
      <c r="B106" s="0" t="s">
        <v>653</v>
      </c>
      <c r="C106" s="0" t="s">
        <v>548</v>
      </c>
      <c r="D106" s="0" t="s">
        <v>544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23</v>
      </c>
      <c r="N106" s="0" t="n">
        <v>330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</row>
    <row r="107" customFormat="false" ht="14.4" hidden="false" customHeight="false" outlineLevel="0" collapsed="false">
      <c r="A107" s="0" t="s">
        <v>3</v>
      </c>
      <c r="B107" s="0" t="s">
        <v>654</v>
      </c>
      <c r="C107" s="0" t="s">
        <v>548</v>
      </c>
      <c r="D107" s="0" t="s">
        <v>547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31</v>
      </c>
      <c r="P107" s="0" t="n">
        <v>430</v>
      </c>
      <c r="Q107" s="0" t="n">
        <v>29</v>
      </c>
      <c r="R107" s="0" t="n">
        <v>396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</row>
    <row r="108" customFormat="false" ht="14.4" hidden="false" customHeight="false" outlineLevel="0" collapsed="false">
      <c r="A108" s="0" t="s">
        <v>3</v>
      </c>
      <c r="B108" s="0" t="s">
        <v>655</v>
      </c>
      <c r="C108" s="0" t="s">
        <v>547</v>
      </c>
      <c r="D108" s="0" t="s">
        <v>548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34</v>
      </c>
      <c r="P108" s="0" t="n">
        <v>423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</row>
    <row r="109" customFormat="false" ht="14.4" hidden="false" customHeight="false" outlineLevel="0" collapsed="false">
      <c r="A109" s="0" t="s">
        <v>3</v>
      </c>
      <c r="B109" s="0" t="s">
        <v>656</v>
      </c>
      <c r="C109" s="0" t="s">
        <v>547</v>
      </c>
      <c r="D109" s="0" t="s">
        <v>548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26</v>
      </c>
      <c r="P109" s="0" t="n">
        <v>336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</row>
    <row r="110" customFormat="false" ht="14.4" hidden="false" customHeight="false" outlineLevel="0" collapsed="false">
      <c r="A110" s="0" t="s">
        <v>3</v>
      </c>
      <c r="B110" s="0" t="s">
        <v>657</v>
      </c>
      <c r="C110" s="0" t="s">
        <v>544</v>
      </c>
      <c r="D110" s="0" t="s">
        <v>548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30</v>
      </c>
      <c r="P110" s="0" t="n">
        <v>361</v>
      </c>
      <c r="Q110" s="0" t="n">
        <v>18</v>
      </c>
      <c r="R110" s="0" t="n">
        <v>244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</row>
    <row r="111" customFormat="false" ht="14.4" hidden="false" customHeight="false" outlineLevel="0" collapsed="false">
      <c r="A111" s="0" t="s">
        <v>3</v>
      </c>
      <c r="B111" s="0" t="s">
        <v>658</v>
      </c>
      <c r="C111" s="0" t="s">
        <v>545</v>
      </c>
      <c r="D111" s="0" t="s">
        <v>544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31</v>
      </c>
      <c r="P111" s="0" t="n">
        <v>402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14</v>
      </c>
      <c r="X111" s="0" t="n">
        <v>220</v>
      </c>
    </row>
    <row r="112" customFormat="false" ht="14.4" hidden="false" customHeight="false" outlineLevel="0" collapsed="false">
      <c r="A112" s="0" t="s">
        <v>3</v>
      </c>
      <c r="B112" s="0" t="s">
        <v>659</v>
      </c>
      <c r="C112" s="0" t="s">
        <v>547</v>
      </c>
      <c r="D112" s="0" t="s">
        <v>548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46</v>
      </c>
      <c r="P112" s="0" t="n">
        <v>384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43</v>
      </c>
      <c r="V112" s="0" t="n">
        <v>345</v>
      </c>
      <c r="W112" s="0" t="n">
        <v>0</v>
      </c>
      <c r="X112" s="0" t="n">
        <v>0</v>
      </c>
    </row>
    <row r="113" customFormat="false" ht="14.4" hidden="false" customHeight="false" outlineLevel="0" collapsed="false">
      <c r="A113" s="0" t="s">
        <v>3</v>
      </c>
      <c r="B113" s="0" t="s">
        <v>660</v>
      </c>
      <c r="C113" s="0" t="s">
        <v>544</v>
      </c>
      <c r="D113" s="0" t="s">
        <v>545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61</v>
      </c>
      <c r="P113" s="0" t="n">
        <v>286</v>
      </c>
      <c r="Q113" s="0" t="n">
        <v>74</v>
      </c>
      <c r="R113" s="0" t="n">
        <v>343</v>
      </c>
      <c r="S113" s="0" t="n">
        <v>0</v>
      </c>
      <c r="T113" s="0" t="n">
        <v>0</v>
      </c>
      <c r="U113" s="0" t="n">
        <v>58</v>
      </c>
      <c r="V113" s="0" t="n">
        <v>249</v>
      </c>
      <c r="W113" s="0" t="n">
        <v>38</v>
      </c>
      <c r="X113" s="0" t="n">
        <v>254</v>
      </c>
    </row>
    <row r="114" customFormat="false" ht="14.4" hidden="false" customHeight="false" outlineLevel="0" collapsed="false">
      <c r="A114" s="0" t="s">
        <v>3</v>
      </c>
      <c r="B114" s="0" t="s">
        <v>661</v>
      </c>
      <c r="C114" s="0" t="s">
        <v>548</v>
      </c>
      <c r="D114" s="0" t="s">
        <v>547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36</v>
      </c>
      <c r="P114" s="0" t="n">
        <v>347</v>
      </c>
      <c r="Q114" s="0" t="n">
        <v>0</v>
      </c>
      <c r="R114" s="0" t="n">
        <v>0</v>
      </c>
      <c r="S114" s="0" t="n">
        <v>24</v>
      </c>
      <c r="T114" s="0" t="n">
        <v>282</v>
      </c>
      <c r="U114" s="0" t="n">
        <v>0</v>
      </c>
      <c r="V114" s="0" t="n">
        <v>0</v>
      </c>
      <c r="W114" s="0" t="n">
        <v>0</v>
      </c>
      <c r="X114" s="0" t="n">
        <v>0</v>
      </c>
    </row>
    <row r="115" customFormat="false" ht="14.4" hidden="false" customHeight="false" outlineLevel="0" collapsed="false">
      <c r="A115" s="0" t="s">
        <v>3</v>
      </c>
      <c r="B115" s="0" t="s">
        <v>662</v>
      </c>
      <c r="C115" s="0" t="s">
        <v>545</v>
      </c>
      <c r="D115" s="0" t="s">
        <v>548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4</v>
      </c>
      <c r="P115" s="0" t="n">
        <v>59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</row>
    <row r="116" customFormat="false" ht="14.4" hidden="false" customHeight="false" outlineLevel="0" collapsed="false">
      <c r="A116" s="0" t="s">
        <v>3</v>
      </c>
      <c r="B116" s="0" t="s">
        <v>663</v>
      </c>
      <c r="C116" s="0" t="s">
        <v>545</v>
      </c>
      <c r="D116" s="0" t="s">
        <v>548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13</v>
      </c>
      <c r="P116" s="0" t="n">
        <v>225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</row>
    <row r="117" customFormat="false" ht="14.4" hidden="false" customHeight="false" outlineLevel="0" collapsed="false">
      <c r="A117" s="0" t="s">
        <v>3</v>
      </c>
      <c r="B117" s="0" t="s">
        <v>664</v>
      </c>
      <c r="C117" s="0" t="s">
        <v>548</v>
      </c>
      <c r="D117" s="0" t="s">
        <v>544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36</v>
      </c>
      <c r="P117" s="0" t="n">
        <v>538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</row>
    <row r="118" customFormat="false" ht="14.4" hidden="false" customHeight="false" outlineLevel="0" collapsed="false">
      <c r="A118" s="0" t="s">
        <v>3</v>
      </c>
      <c r="B118" s="0" t="s">
        <v>665</v>
      </c>
      <c r="C118" s="0" t="s">
        <v>547</v>
      </c>
      <c r="D118" s="0" t="s">
        <v>548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39</v>
      </c>
      <c r="P118" s="0" t="n">
        <v>384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</row>
    <row r="119" customFormat="false" ht="14.4" hidden="false" customHeight="false" outlineLevel="0" collapsed="false">
      <c r="A119" s="0" t="s">
        <v>3</v>
      </c>
      <c r="B119" s="0" t="s">
        <v>666</v>
      </c>
      <c r="C119" s="0" t="s">
        <v>547</v>
      </c>
      <c r="D119" s="0" t="s">
        <v>667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234</v>
      </c>
      <c r="P119" s="0" t="n">
        <v>361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</row>
    <row r="120" customFormat="false" ht="14.4" hidden="false" customHeight="false" outlineLevel="0" collapsed="false">
      <c r="A120" s="0" t="s">
        <v>3</v>
      </c>
      <c r="B120" s="0" t="s">
        <v>666</v>
      </c>
      <c r="C120" s="0" t="s">
        <v>547</v>
      </c>
      <c r="D120" s="0" t="s">
        <v>668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234</v>
      </c>
      <c r="P120" s="0" t="n">
        <v>361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</row>
    <row r="121" customFormat="false" ht="14.4" hidden="false" customHeight="false" outlineLevel="0" collapsed="false">
      <c r="A121" s="0" t="s">
        <v>3</v>
      </c>
      <c r="B121" s="0" t="s">
        <v>669</v>
      </c>
      <c r="C121" s="0" t="s">
        <v>548</v>
      </c>
      <c r="D121" s="0" t="s">
        <v>547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59</v>
      </c>
      <c r="P121" s="0" t="n">
        <v>490</v>
      </c>
      <c r="Q121" s="0" t="n">
        <v>58</v>
      </c>
      <c r="R121" s="0" t="n">
        <v>446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</row>
    <row r="122" customFormat="false" ht="14.4" hidden="false" customHeight="false" outlineLevel="0" collapsed="false">
      <c r="A122" s="0" t="s">
        <v>8</v>
      </c>
      <c r="B122" s="0" t="s">
        <v>670</v>
      </c>
      <c r="C122" s="0" t="s">
        <v>544</v>
      </c>
      <c r="D122" s="0" t="s">
        <v>547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64</v>
      </c>
      <c r="P122" s="0" t="n">
        <v>562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</row>
    <row r="123" customFormat="false" ht="14.4" hidden="false" customHeight="false" outlineLevel="0" collapsed="false">
      <c r="A123" s="0" t="s">
        <v>8</v>
      </c>
      <c r="B123" s="0" t="s">
        <v>671</v>
      </c>
      <c r="C123" s="0" t="s">
        <v>545</v>
      </c>
      <c r="D123" s="0" t="s">
        <v>548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63</v>
      </c>
      <c r="P123" s="0" t="n">
        <v>1062</v>
      </c>
      <c r="Q123" s="0" t="n">
        <v>151</v>
      </c>
      <c r="R123" s="0" t="n">
        <v>1309</v>
      </c>
      <c r="S123" s="0" t="n">
        <v>0</v>
      </c>
      <c r="T123" s="0" t="n">
        <v>0</v>
      </c>
      <c r="U123" s="0" t="n">
        <v>113</v>
      </c>
      <c r="V123" s="0" t="n">
        <v>1721</v>
      </c>
      <c r="W123" s="0" t="n">
        <v>0</v>
      </c>
      <c r="X123" s="0" t="n">
        <v>0</v>
      </c>
    </row>
    <row r="124" customFormat="false" ht="14.4" hidden="false" customHeight="false" outlineLevel="0" collapsed="false">
      <c r="A124" s="0" t="s">
        <v>8</v>
      </c>
      <c r="B124" s="0" t="s">
        <v>672</v>
      </c>
      <c r="C124" s="0" t="s">
        <v>545</v>
      </c>
      <c r="D124" s="0" t="s">
        <v>548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69</v>
      </c>
      <c r="P124" s="0" t="n">
        <v>1161</v>
      </c>
      <c r="Q124" s="0" t="n">
        <v>213</v>
      </c>
      <c r="R124" s="0" t="n">
        <v>1602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</row>
    <row r="125" customFormat="false" ht="14.4" hidden="false" customHeight="false" outlineLevel="0" collapsed="false">
      <c r="A125" s="0" t="s">
        <v>8</v>
      </c>
      <c r="B125" s="0" t="s">
        <v>673</v>
      </c>
      <c r="C125" s="0" t="s">
        <v>547</v>
      </c>
      <c r="D125" s="0" t="s">
        <v>544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631</v>
      </c>
      <c r="P125" s="0" t="n">
        <v>1290</v>
      </c>
      <c r="Q125" s="0" t="n">
        <v>77</v>
      </c>
      <c r="R125" s="0" t="n">
        <v>628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</row>
    <row r="126" customFormat="false" ht="14.4" hidden="false" customHeight="false" outlineLevel="0" collapsed="false">
      <c r="A126" s="0" t="s">
        <v>3</v>
      </c>
      <c r="B126" s="0" t="s">
        <v>674</v>
      </c>
      <c r="C126" s="0" t="s">
        <v>544</v>
      </c>
      <c r="D126" s="0" t="s">
        <v>548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29</v>
      </c>
      <c r="R126" s="0" t="n">
        <v>408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</row>
    <row r="127" customFormat="false" ht="14.4" hidden="false" customHeight="false" outlineLevel="0" collapsed="false">
      <c r="A127" s="0" t="s">
        <v>3</v>
      </c>
      <c r="B127" s="0" t="s">
        <v>675</v>
      </c>
      <c r="C127" s="0" t="s">
        <v>544</v>
      </c>
      <c r="D127" s="0" t="s">
        <v>676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37</v>
      </c>
      <c r="R127" s="0" t="n">
        <v>328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</row>
    <row r="128" customFormat="false" ht="14.4" hidden="false" customHeight="false" outlineLevel="0" collapsed="false">
      <c r="A128" s="0" t="s">
        <v>3</v>
      </c>
      <c r="B128" s="0" t="s">
        <v>677</v>
      </c>
      <c r="C128" s="0" t="s">
        <v>544</v>
      </c>
      <c r="D128" s="0" t="s">
        <v>548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21</v>
      </c>
      <c r="R128" s="0" t="n">
        <v>181</v>
      </c>
      <c r="S128" s="0" t="n">
        <v>18</v>
      </c>
      <c r="T128" s="0" t="n">
        <v>174</v>
      </c>
      <c r="U128" s="0" t="n">
        <v>0</v>
      </c>
      <c r="V128" s="0" t="n">
        <v>0</v>
      </c>
      <c r="W128" s="0" t="n">
        <v>0</v>
      </c>
      <c r="X128" s="0" t="n">
        <v>0</v>
      </c>
    </row>
    <row r="129" customFormat="false" ht="14.4" hidden="false" customHeight="false" outlineLevel="0" collapsed="false">
      <c r="A129" s="0" t="s">
        <v>3</v>
      </c>
      <c r="B129" s="0" t="s">
        <v>678</v>
      </c>
      <c r="C129" s="0" t="s">
        <v>545</v>
      </c>
      <c r="D129" s="0" t="s">
        <v>547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10</v>
      </c>
      <c r="R129" s="0" t="n">
        <v>165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</row>
    <row r="130" customFormat="false" ht="14.4" hidden="false" customHeight="false" outlineLevel="0" collapsed="false">
      <c r="A130" s="0" t="s">
        <v>3</v>
      </c>
      <c r="B130" s="0" t="s">
        <v>679</v>
      </c>
      <c r="C130" s="0" t="s">
        <v>548</v>
      </c>
      <c r="D130" s="0" t="s">
        <v>547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26</v>
      </c>
      <c r="R130" s="0" t="n">
        <v>165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</row>
    <row r="131" customFormat="false" ht="14.4" hidden="false" customHeight="false" outlineLevel="0" collapsed="false">
      <c r="A131" s="0" t="s">
        <v>3</v>
      </c>
      <c r="B131" s="0" t="s">
        <v>680</v>
      </c>
      <c r="C131" s="0" t="s">
        <v>545</v>
      </c>
      <c r="D131" s="0" t="s">
        <v>548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18</v>
      </c>
      <c r="R131" s="0" t="n">
        <v>301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</row>
    <row r="132" customFormat="false" ht="14.4" hidden="false" customHeight="false" outlineLevel="0" collapsed="false">
      <c r="A132" s="0" t="s">
        <v>3</v>
      </c>
      <c r="B132" s="0" t="s">
        <v>681</v>
      </c>
      <c r="C132" s="0" t="s">
        <v>682</v>
      </c>
      <c r="D132" s="0" t="s">
        <v>548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253</v>
      </c>
      <c r="R132" s="0" t="n">
        <v>350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</row>
    <row r="133" customFormat="false" ht="14.4" hidden="false" customHeight="false" outlineLevel="0" collapsed="false">
      <c r="A133" s="0" t="s">
        <v>3</v>
      </c>
      <c r="B133" s="0" t="s">
        <v>683</v>
      </c>
      <c r="C133" s="0" t="s">
        <v>684</v>
      </c>
      <c r="D133" s="0" t="s">
        <v>544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26</v>
      </c>
      <c r="R133" s="0" t="n">
        <v>315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</row>
    <row r="134" customFormat="false" ht="14.4" hidden="false" customHeight="false" outlineLevel="0" collapsed="false">
      <c r="A134" s="0" t="s">
        <v>3</v>
      </c>
      <c r="B134" s="0" t="s">
        <v>685</v>
      </c>
      <c r="C134" s="0" t="s">
        <v>545</v>
      </c>
      <c r="D134" s="0" t="s">
        <v>544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66</v>
      </c>
      <c r="R134" s="0" t="n">
        <v>244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</row>
    <row r="135" customFormat="false" ht="14.4" hidden="false" customHeight="false" outlineLevel="0" collapsed="false">
      <c r="A135" s="0" t="s">
        <v>3</v>
      </c>
      <c r="B135" s="0" t="s">
        <v>686</v>
      </c>
      <c r="C135" s="0" t="s">
        <v>547</v>
      </c>
      <c r="D135" s="0" t="s">
        <v>548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36</v>
      </c>
      <c r="R135" s="0" t="n">
        <v>373</v>
      </c>
      <c r="S135" s="0" t="n">
        <v>0</v>
      </c>
      <c r="T135" s="0" t="n">
        <v>0</v>
      </c>
      <c r="U135" s="0" t="n">
        <v>30</v>
      </c>
      <c r="V135" s="0" t="n">
        <v>339</v>
      </c>
      <c r="W135" s="0" t="n">
        <v>29</v>
      </c>
      <c r="X135" s="0" t="n">
        <v>289</v>
      </c>
    </row>
    <row r="136" customFormat="false" ht="14.4" hidden="false" customHeight="false" outlineLevel="0" collapsed="false">
      <c r="A136" s="0" t="s">
        <v>3</v>
      </c>
      <c r="B136" s="0" t="s">
        <v>687</v>
      </c>
      <c r="C136" s="0" t="s">
        <v>547</v>
      </c>
      <c r="D136" s="0" t="s">
        <v>548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26</v>
      </c>
      <c r="R136" s="0" t="n">
        <v>286</v>
      </c>
      <c r="S136" s="0" t="n">
        <v>0</v>
      </c>
      <c r="T136" s="0" t="n">
        <v>0</v>
      </c>
      <c r="U136" s="0" t="n">
        <v>26</v>
      </c>
      <c r="V136" s="0" t="n">
        <v>268</v>
      </c>
      <c r="W136" s="0" t="n">
        <v>0</v>
      </c>
      <c r="X136" s="0" t="n">
        <v>0</v>
      </c>
    </row>
    <row r="137" customFormat="false" ht="14.4" hidden="false" customHeight="false" outlineLevel="0" collapsed="false">
      <c r="A137" s="0" t="s">
        <v>8</v>
      </c>
      <c r="B137" s="0" t="s">
        <v>688</v>
      </c>
      <c r="C137" s="0" t="s">
        <v>544</v>
      </c>
      <c r="D137" s="0" t="s">
        <v>547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82</v>
      </c>
      <c r="R137" s="0" t="n">
        <v>929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</row>
    <row r="138" customFormat="false" ht="14.4" hidden="false" customHeight="false" outlineLevel="0" collapsed="false">
      <c r="A138" s="0" t="s">
        <v>11</v>
      </c>
      <c r="B138" s="0" t="s">
        <v>689</v>
      </c>
      <c r="C138" s="0" t="s">
        <v>548</v>
      </c>
      <c r="D138" s="0" t="s">
        <v>690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245</v>
      </c>
      <c r="R138" s="0" t="n">
        <v>1584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</row>
    <row r="139" customFormat="false" ht="14.4" hidden="false" customHeight="false" outlineLevel="0" collapsed="false">
      <c r="A139" s="0" t="s">
        <v>3</v>
      </c>
      <c r="B139" s="0" t="s">
        <v>691</v>
      </c>
      <c r="C139" s="0" t="s">
        <v>545</v>
      </c>
      <c r="D139" s="0" t="s">
        <v>547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22</v>
      </c>
      <c r="T139" s="0" t="n">
        <v>282</v>
      </c>
      <c r="U139" s="0" t="n">
        <v>0</v>
      </c>
      <c r="V139" s="0" t="n">
        <v>0</v>
      </c>
      <c r="W139" s="0" t="n">
        <v>0</v>
      </c>
      <c r="X139" s="0" t="n">
        <v>0</v>
      </c>
    </row>
    <row r="140" customFormat="false" ht="14.4" hidden="false" customHeight="false" outlineLevel="0" collapsed="false">
      <c r="A140" s="0" t="s">
        <v>3</v>
      </c>
      <c r="B140" s="0" t="s">
        <v>692</v>
      </c>
      <c r="C140" s="0" t="s">
        <v>547</v>
      </c>
      <c r="D140" s="0" t="s">
        <v>548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16</v>
      </c>
      <c r="T140" s="0" t="n">
        <v>193</v>
      </c>
      <c r="U140" s="0" t="n">
        <v>0</v>
      </c>
      <c r="V140" s="0" t="n">
        <v>0</v>
      </c>
      <c r="W140" s="0" t="n">
        <v>0</v>
      </c>
      <c r="X140" s="0" t="n">
        <v>0</v>
      </c>
    </row>
    <row r="141" customFormat="false" ht="14.4" hidden="false" customHeight="false" outlineLevel="0" collapsed="false">
      <c r="A141" s="0" t="s">
        <v>3</v>
      </c>
      <c r="B141" s="0" t="s">
        <v>693</v>
      </c>
      <c r="C141" s="0" t="s">
        <v>545</v>
      </c>
      <c r="D141" s="0" t="s">
        <v>547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19</v>
      </c>
      <c r="T141" s="0" t="n">
        <v>328</v>
      </c>
      <c r="U141" s="0" t="n">
        <v>0</v>
      </c>
      <c r="V141" s="0" t="n">
        <v>0</v>
      </c>
      <c r="W141" s="0" t="n">
        <v>0</v>
      </c>
      <c r="X141" s="0" t="n">
        <v>0</v>
      </c>
    </row>
    <row r="142" customFormat="false" ht="14.4" hidden="false" customHeight="false" outlineLevel="0" collapsed="false">
      <c r="A142" s="0" t="s">
        <v>3</v>
      </c>
      <c r="B142" s="0" t="s">
        <v>694</v>
      </c>
      <c r="C142" s="0" t="s">
        <v>547</v>
      </c>
      <c r="D142" s="0" t="s">
        <v>548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23</v>
      </c>
      <c r="T142" s="0" t="n">
        <v>283</v>
      </c>
      <c r="U142" s="0" t="n">
        <v>0</v>
      </c>
      <c r="V142" s="0" t="n">
        <v>0</v>
      </c>
      <c r="W142" s="0" t="n">
        <v>0</v>
      </c>
      <c r="X142" s="0" t="n">
        <v>0</v>
      </c>
    </row>
    <row r="143" customFormat="false" ht="14.4" hidden="false" customHeight="false" outlineLevel="0" collapsed="false">
      <c r="A143" s="0" t="s">
        <v>3</v>
      </c>
      <c r="B143" s="0" t="s">
        <v>695</v>
      </c>
      <c r="C143" s="0" t="s">
        <v>548</v>
      </c>
      <c r="D143" s="0" t="s">
        <v>547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26</v>
      </c>
      <c r="T143" s="0" t="n">
        <v>319</v>
      </c>
      <c r="U143" s="0" t="n">
        <v>0</v>
      </c>
      <c r="V143" s="0" t="n">
        <v>0</v>
      </c>
      <c r="W143" s="0" t="n">
        <v>0</v>
      </c>
      <c r="X143" s="0" t="n">
        <v>0</v>
      </c>
    </row>
    <row r="144" customFormat="false" ht="14.4" hidden="false" customHeight="false" outlineLevel="0" collapsed="false">
      <c r="A144" s="0" t="s">
        <v>8</v>
      </c>
      <c r="B144" s="0" t="s">
        <v>696</v>
      </c>
      <c r="C144" s="0" t="s">
        <v>547</v>
      </c>
      <c r="D144" s="0" t="s">
        <v>545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240</v>
      </c>
      <c r="T144" s="0" t="n">
        <v>849</v>
      </c>
      <c r="U144" s="0" t="n">
        <v>0</v>
      </c>
      <c r="V144" s="0" t="n">
        <v>0</v>
      </c>
      <c r="W144" s="0" t="n">
        <v>0</v>
      </c>
      <c r="X144" s="0" t="n">
        <v>0</v>
      </c>
    </row>
    <row r="145" customFormat="false" ht="14.4" hidden="false" customHeight="false" outlineLevel="0" collapsed="false">
      <c r="A145" s="0" t="s">
        <v>8</v>
      </c>
      <c r="B145" s="0" t="s">
        <v>697</v>
      </c>
      <c r="C145" s="0" t="s">
        <v>547</v>
      </c>
      <c r="D145" s="0" t="s">
        <v>544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241</v>
      </c>
      <c r="T145" s="0" t="n">
        <v>849</v>
      </c>
      <c r="U145" s="0" t="n">
        <v>0</v>
      </c>
      <c r="V145" s="0" t="n">
        <v>0</v>
      </c>
      <c r="W145" s="0" t="n">
        <v>0</v>
      </c>
      <c r="X145" s="0" t="n">
        <v>0</v>
      </c>
    </row>
    <row r="146" customFormat="false" ht="14.4" hidden="false" customHeight="false" outlineLevel="0" collapsed="false">
      <c r="A146" s="0" t="s">
        <v>8</v>
      </c>
      <c r="B146" s="0" t="s">
        <v>698</v>
      </c>
      <c r="C146" s="0" t="s">
        <v>548</v>
      </c>
      <c r="D146" s="0" t="s">
        <v>544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205</v>
      </c>
      <c r="T146" s="0" t="n">
        <v>776</v>
      </c>
      <c r="U146" s="0" t="n">
        <v>0</v>
      </c>
      <c r="V146" s="0" t="n">
        <v>0</v>
      </c>
      <c r="W146" s="0" t="n">
        <v>0</v>
      </c>
      <c r="X146" s="0" t="n">
        <v>0</v>
      </c>
    </row>
    <row r="147" customFormat="false" ht="14.4" hidden="false" customHeight="false" outlineLevel="0" collapsed="false">
      <c r="A147" s="0" t="s">
        <v>8</v>
      </c>
      <c r="B147" s="0" t="s">
        <v>699</v>
      </c>
      <c r="C147" s="0" t="s">
        <v>544</v>
      </c>
      <c r="D147" s="0" t="s">
        <v>548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206</v>
      </c>
      <c r="T147" s="0" t="n">
        <v>762</v>
      </c>
      <c r="U147" s="0" t="n">
        <v>0</v>
      </c>
      <c r="V147" s="0" t="n">
        <v>0</v>
      </c>
      <c r="W147" s="0" t="n">
        <v>0</v>
      </c>
      <c r="X147" s="0" t="n">
        <v>0</v>
      </c>
    </row>
    <row r="148" customFormat="false" ht="14.4" hidden="false" customHeight="false" outlineLevel="0" collapsed="false">
      <c r="A148" s="0" t="s">
        <v>8</v>
      </c>
      <c r="B148" s="0" t="s">
        <v>700</v>
      </c>
      <c r="C148" s="0" t="s">
        <v>547</v>
      </c>
      <c r="D148" s="0" t="s">
        <v>548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206</v>
      </c>
      <c r="T148" s="0" t="n">
        <v>778</v>
      </c>
      <c r="U148" s="0" t="n">
        <v>0</v>
      </c>
      <c r="V148" s="0" t="n">
        <v>0</v>
      </c>
      <c r="W148" s="0" t="n">
        <v>0</v>
      </c>
      <c r="X148" s="0" t="n">
        <v>0</v>
      </c>
    </row>
    <row r="149" customFormat="false" ht="14.4" hidden="false" customHeight="false" outlineLevel="0" collapsed="false">
      <c r="A149" s="0" t="s">
        <v>3</v>
      </c>
      <c r="B149" s="0" t="s">
        <v>701</v>
      </c>
      <c r="C149" s="0" t="s">
        <v>547</v>
      </c>
      <c r="D149" s="0" t="s">
        <v>545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20</v>
      </c>
      <c r="V149" s="0" t="n">
        <v>294</v>
      </c>
      <c r="W149" s="0" t="n">
        <v>0</v>
      </c>
      <c r="X149" s="0" t="n">
        <v>0</v>
      </c>
    </row>
    <row r="150" customFormat="false" ht="14.4" hidden="false" customHeight="false" outlineLevel="0" collapsed="false">
      <c r="A150" s="0" t="s">
        <v>3</v>
      </c>
      <c r="B150" s="0" t="s">
        <v>702</v>
      </c>
      <c r="C150" s="0" t="s">
        <v>547</v>
      </c>
      <c r="D150" s="0" t="s">
        <v>548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29</v>
      </c>
      <c r="V150" s="0" t="n">
        <v>319</v>
      </c>
      <c r="W150" s="0" t="n">
        <v>0</v>
      </c>
      <c r="X150" s="0" t="n">
        <v>0</v>
      </c>
    </row>
    <row r="151" customFormat="false" ht="14.4" hidden="false" customHeight="false" outlineLevel="0" collapsed="false">
      <c r="A151" s="0" t="s">
        <v>3</v>
      </c>
      <c r="B151" s="0" t="s">
        <v>703</v>
      </c>
      <c r="C151" s="0" t="s">
        <v>544</v>
      </c>
      <c r="D151" s="0" t="s">
        <v>545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16</v>
      </c>
      <c r="V151" s="0" t="n">
        <v>189</v>
      </c>
      <c r="W151" s="0" t="n">
        <v>0</v>
      </c>
      <c r="X151" s="0" t="n">
        <v>0</v>
      </c>
    </row>
    <row r="152" customFormat="false" ht="14.4" hidden="false" customHeight="false" outlineLevel="0" collapsed="false">
      <c r="A152" s="0" t="s">
        <v>3</v>
      </c>
      <c r="B152" s="0" t="s">
        <v>704</v>
      </c>
      <c r="C152" s="0" t="s">
        <v>544</v>
      </c>
      <c r="D152" s="0" t="s">
        <v>548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23</v>
      </c>
      <c r="V152" s="0" t="n">
        <v>213</v>
      </c>
      <c r="W152" s="0" t="n">
        <v>0</v>
      </c>
      <c r="X152" s="0" t="n">
        <v>0</v>
      </c>
    </row>
    <row r="153" customFormat="false" ht="14.4" hidden="false" customHeight="false" outlineLevel="0" collapsed="false">
      <c r="A153" s="0" t="s">
        <v>3</v>
      </c>
      <c r="B153" s="0" t="s">
        <v>705</v>
      </c>
      <c r="C153" s="0" t="s">
        <v>545</v>
      </c>
      <c r="D153" s="0" t="s">
        <v>544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22</v>
      </c>
      <c r="V153" s="0" t="n">
        <v>257</v>
      </c>
      <c r="W153" s="0" t="n">
        <v>0</v>
      </c>
      <c r="X153" s="0" t="n">
        <v>0</v>
      </c>
    </row>
    <row r="154" customFormat="false" ht="14.4" hidden="false" customHeight="false" outlineLevel="0" collapsed="false">
      <c r="A154" s="0" t="s">
        <v>3</v>
      </c>
      <c r="B154" s="0" t="s">
        <v>706</v>
      </c>
      <c r="C154" s="0" t="s">
        <v>548</v>
      </c>
      <c r="D154" s="0" t="s">
        <v>544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17</v>
      </c>
      <c r="V154" s="0" t="n">
        <v>322</v>
      </c>
      <c r="W154" s="0" t="n">
        <v>0</v>
      </c>
      <c r="X154" s="0" t="n">
        <v>0</v>
      </c>
    </row>
    <row r="155" customFormat="false" ht="14.4" hidden="false" customHeight="false" outlineLevel="0" collapsed="false">
      <c r="A155" s="0" t="s">
        <v>3</v>
      </c>
      <c r="B155" s="0" t="s">
        <v>707</v>
      </c>
      <c r="C155" s="0" t="s">
        <v>548</v>
      </c>
      <c r="D155" s="0" t="s">
        <v>547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31</v>
      </c>
      <c r="V155" s="0" t="n">
        <v>371</v>
      </c>
      <c r="W155" s="0" t="n">
        <v>0</v>
      </c>
      <c r="X155" s="0" t="n">
        <v>0</v>
      </c>
    </row>
    <row r="156" customFormat="false" ht="14.4" hidden="false" customHeight="false" outlineLevel="0" collapsed="false">
      <c r="A156" s="0" t="s">
        <v>3</v>
      </c>
      <c r="B156" s="0" t="s">
        <v>708</v>
      </c>
      <c r="C156" s="0" t="s">
        <v>548</v>
      </c>
      <c r="D156" s="0" t="s">
        <v>547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40</v>
      </c>
      <c r="X156" s="0" t="n">
        <v>413</v>
      </c>
    </row>
    <row r="157" customFormat="false" ht="14.4" hidden="false" customHeight="false" outlineLevel="0" collapsed="false">
      <c r="A157" s="0" t="s">
        <v>3</v>
      </c>
      <c r="B157" s="0" t="s">
        <v>709</v>
      </c>
      <c r="C157" s="0" t="s">
        <v>548</v>
      </c>
      <c r="D157" s="0" t="s">
        <v>547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16</v>
      </c>
      <c r="X157" s="0" t="n">
        <v>190</v>
      </c>
    </row>
    <row r="158" customFormat="false" ht="14.4" hidden="false" customHeight="false" outlineLevel="0" collapsed="false">
      <c r="A158" s="0" t="s">
        <v>3</v>
      </c>
      <c r="B158" s="0" t="s">
        <v>710</v>
      </c>
      <c r="C158" s="0" t="s">
        <v>545</v>
      </c>
      <c r="D158" s="0" t="s">
        <v>548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14</v>
      </c>
      <c r="X158" s="0" t="n">
        <v>258</v>
      </c>
    </row>
    <row r="159" customFormat="false" ht="14.4" hidden="false" customHeight="false" outlineLevel="0" collapsed="false">
      <c r="A159" s="0" t="s">
        <v>3</v>
      </c>
      <c r="B159" s="0" t="s">
        <v>711</v>
      </c>
      <c r="C159" s="0" t="s">
        <v>548</v>
      </c>
      <c r="D159" s="0" t="s">
        <v>545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24</v>
      </c>
      <c r="X159" s="0" t="n">
        <v>314</v>
      </c>
    </row>
    <row r="160" customFormat="false" ht="14.4" hidden="false" customHeight="false" outlineLevel="0" collapsed="false">
      <c r="A160" s="0" t="s">
        <v>3</v>
      </c>
      <c r="B160" s="0" t="s">
        <v>712</v>
      </c>
      <c r="C160" s="0" t="s">
        <v>545</v>
      </c>
      <c r="D160" s="0" t="s">
        <v>544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17</v>
      </c>
      <c r="X160" s="0" t="n">
        <v>187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18</v>
      </c>
      <c r="K1" s="1" t="s">
        <v>19</v>
      </c>
      <c r="L1" s="1" t="s">
        <v>30</v>
      </c>
      <c r="M1" s="1" t="s">
        <v>0</v>
      </c>
      <c r="N1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713</v>
      </c>
      <c r="K1" s="1" t="s">
        <v>714</v>
      </c>
      <c r="L1" s="1" t="s">
        <v>715</v>
      </c>
      <c r="M1" s="1" t="s">
        <v>716</v>
      </c>
      <c r="N1" s="1" t="s">
        <v>717</v>
      </c>
      <c r="O1" s="1" t="s">
        <v>18</v>
      </c>
      <c r="P1" s="1" t="s">
        <v>19</v>
      </c>
      <c r="Q1" s="1" t="s">
        <v>30</v>
      </c>
      <c r="R1" s="1" t="s">
        <v>0</v>
      </c>
      <c r="S1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3" activeCellId="0" sqref="B43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1" t="s">
        <v>718</v>
      </c>
      <c r="B1" s="1" t="s">
        <v>719</v>
      </c>
      <c r="C1" s="1" t="s">
        <v>720</v>
      </c>
      <c r="D1" s="1" t="s">
        <v>721</v>
      </c>
      <c r="E1" s="1" t="s">
        <v>722</v>
      </c>
      <c r="F1" s="1" t="s">
        <v>723</v>
      </c>
      <c r="G1" s="1" t="s">
        <v>724</v>
      </c>
      <c r="H1" s="1" t="s">
        <v>725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726</v>
      </c>
      <c r="T1" s="1" t="s">
        <v>727</v>
      </c>
    </row>
    <row r="2" customFormat="false" ht="14.4" hidden="false" customHeight="false" outlineLevel="0" collapsed="false">
      <c r="A2" s="0" t="n">
        <v>1</v>
      </c>
      <c r="B2" s="0" t="n">
        <v>1</v>
      </c>
      <c r="C2" s="0" t="s">
        <v>728</v>
      </c>
      <c r="D2" s="0" t="s">
        <v>729</v>
      </c>
      <c r="E2" s="0" t="s">
        <v>730</v>
      </c>
      <c r="F2" s="0" t="s">
        <v>731</v>
      </c>
      <c r="G2" s="0" t="s">
        <v>732</v>
      </c>
      <c r="H2" s="0" t="s">
        <v>733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s">
        <v>4</v>
      </c>
      <c r="T2" s="0" t="s">
        <v>4</v>
      </c>
    </row>
    <row r="3" customFormat="false" ht="14.4" hidden="false" customHeight="false" outlineLevel="0" collapsed="false">
      <c r="A3" s="0" t="n">
        <v>1</v>
      </c>
      <c r="B3" s="0" t="n">
        <v>1</v>
      </c>
      <c r="C3" s="0" t="s">
        <v>734</v>
      </c>
      <c r="D3" s="0" t="s">
        <v>735</v>
      </c>
      <c r="E3" s="0" t="s">
        <v>736</v>
      </c>
      <c r="F3" s="0" t="s">
        <v>737</v>
      </c>
      <c r="G3" s="0" t="s">
        <v>738</v>
      </c>
      <c r="H3" s="0" t="s">
        <v>739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s">
        <v>4</v>
      </c>
      <c r="T3" s="0" t="s">
        <v>4</v>
      </c>
    </row>
    <row r="4" customFormat="false" ht="14.4" hidden="false" customHeight="false" outlineLevel="0" collapsed="false">
      <c r="A4" s="0" t="n">
        <v>1</v>
      </c>
      <c r="B4" s="0" t="n">
        <v>1</v>
      </c>
      <c r="C4" s="0" t="s">
        <v>740</v>
      </c>
      <c r="D4" s="0" t="s">
        <v>741</v>
      </c>
      <c r="E4" s="0" t="s">
        <v>742</v>
      </c>
      <c r="F4" s="0" t="s">
        <v>743</v>
      </c>
      <c r="G4" s="0" t="s">
        <v>744</v>
      </c>
      <c r="H4" s="0" t="s">
        <v>745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0</v>
      </c>
      <c r="S4" s="0" t="s">
        <v>4</v>
      </c>
      <c r="T4" s="0" t="s">
        <v>4</v>
      </c>
    </row>
    <row r="5" customFormat="false" ht="14.4" hidden="false" customHeight="false" outlineLevel="0" collapsed="false">
      <c r="A5" s="0" t="n">
        <v>1</v>
      </c>
      <c r="B5" s="0" t="n">
        <v>1</v>
      </c>
      <c r="C5" s="0" t="s">
        <v>746</v>
      </c>
      <c r="D5" s="0" t="s">
        <v>747</v>
      </c>
      <c r="E5" s="0" t="s">
        <v>748</v>
      </c>
      <c r="F5" s="0" t="s">
        <v>749</v>
      </c>
      <c r="G5" s="0" t="s">
        <v>747</v>
      </c>
      <c r="H5" s="0" t="s">
        <v>748</v>
      </c>
      <c r="I5" s="0" t="n">
        <v>1</v>
      </c>
      <c r="J5" s="0" t="n">
        <v>1</v>
      </c>
      <c r="K5" s="0" t="n">
        <v>0</v>
      </c>
      <c r="L5" s="0" t="n">
        <v>0</v>
      </c>
      <c r="M5" s="0" t="n">
        <v>1</v>
      </c>
      <c r="N5" s="0" t="n">
        <v>1</v>
      </c>
      <c r="O5" s="0" t="n">
        <v>0</v>
      </c>
      <c r="P5" s="0" t="n">
        <v>1</v>
      </c>
      <c r="Q5" s="0" t="n">
        <v>0</v>
      </c>
      <c r="R5" s="0" t="n">
        <v>1</v>
      </c>
      <c r="S5" s="0" t="s">
        <v>4</v>
      </c>
      <c r="T5" s="0" t="s">
        <v>4</v>
      </c>
    </row>
    <row r="6" customFormat="false" ht="14.4" hidden="false" customHeight="false" outlineLevel="0" collapsed="false">
      <c r="A6" s="0" t="n">
        <v>1</v>
      </c>
      <c r="B6" s="0" t="n">
        <v>1</v>
      </c>
      <c r="C6" s="0" t="s">
        <v>750</v>
      </c>
      <c r="D6" s="0" t="s">
        <v>751</v>
      </c>
      <c r="E6" s="0" t="s">
        <v>752</v>
      </c>
      <c r="F6" s="0" t="s">
        <v>753</v>
      </c>
      <c r="G6" s="0" t="s">
        <v>754</v>
      </c>
      <c r="H6" s="0" t="s">
        <v>755</v>
      </c>
      <c r="I6" s="0" t="n">
        <v>1</v>
      </c>
      <c r="J6" s="0" t="n">
        <v>1</v>
      </c>
      <c r="K6" s="0" t="n">
        <v>0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0</v>
      </c>
      <c r="S6" s="0" t="s">
        <v>4</v>
      </c>
      <c r="T6" s="0" t="s">
        <v>4</v>
      </c>
    </row>
    <row r="7" customFormat="false" ht="14.4" hidden="false" customHeight="false" outlineLevel="0" collapsed="false">
      <c r="A7" s="0" t="n">
        <v>3</v>
      </c>
      <c r="B7" s="0" t="n">
        <v>3</v>
      </c>
      <c r="C7" s="0" t="s">
        <v>756</v>
      </c>
      <c r="D7" s="0" t="s">
        <v>757</v>
      </c>
      <c r="E7" s="0" t="s">
        <v>439</v>
      </c>
      <c r="F7" s="0" t="s">
        <v>758</v>
      </c>
      <c r="G7" s="0" t="s">
        <v>757</v>
      </c>
      <c r="H7" s="0" t="s">
        <v>439</v>
      </c>
      <c r="I7" s="0" t="n">
        <v>1</v>
      </c>
      <c r="J7" s="0" t="n">
        <v>0</v>
      </c>
      <c r="K7" s="0" t="n">
        <v>0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1</v>
      </c>
      <c r="Q7" s="0" t="n">
        <v>1</v>
      </c>
      <c r="R7" s="0" t="n">
        <v>1</v>
      </c>
      <c r="S7" s="0" t="s">
        <v>9</v>
      </c>
      <c r="T7" s="0" t="s">
        <v>9</v>
      </c>
    </row>
    <row r="8" customFormat="false" ht="14.4" hidden="false" customHeight="false" outlineLevel="0" collapsed="false">
      <c r="A8" s="0" t="n">
        <v>1</v>
      </c>
      <c r="B8" s="0" t="n">
        <v>1</v>
      </c>
      <c r="C8" s="0" t="s">
        <v>759</v>
      </c>
      <c r="D8" s="0" t="s">
        <v>760</v>
      </c>
      <c r="E8" s="0" t="s">
        <v>761</v>
      </c>
      <c r="F8" s="0" t="s">
        <v>762</v>
      </c>
      <c r="G8" s="0" t="s">
        <v>763</v>
      </c>
      <c r="H8" s="0" t="s">
        <v>764</v>
      </c>
      <c r="I8" s="0" t="n">
        <v>0</v>
      </c>
      <c r="J8" s="0" t="n">
        <v>1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s">
        <v>4</v>
      </c>
      <c r="T8" s="0" t="s">
        <v>4</v>
      </c>
    </row>
    <row r="9" customFormat="false" ht="14.4" hidden="false" customHeight="false" outlineLevel="0" collapsed="false">
      <c r="A9" s="0" t="n">
        <v>1</v>
      </c>
      <c r="B9" s="0" t="n">
        <v>1</v>
      </c>
      <c r="C9" s="0" t="s">
        <v>765</v>
      </c>
      <c r="D9" s="0" t="s">
        <v>766</v>
      </c>
      <c r="E9" s="0" t="s">
        <v>767</v>
      </c>
      <c r="F9" s="0" t="s">
        <v>768</v>
      </c>
      <c r="G9" s="0" t="s">
        <v>763</v>
      </c>
      <c r="H9" s="0" t="s">
        <v>764</v>
      </c>
      <c r="I9" s="0" t="n">
        <v>0</v>
      </c>
      <c r="J9" s="0" t="n">
        <v>1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s">
        <v>4</v>
      </c>
      <c r="T9" s="0" t="s">
        <v>4</v>
      </c>
    </row>
    <row r="10" customFormat="false" ht="14.4" hidden="false" customHeight="false" outlineLevel="0" collapsed="false">
      <c r="A10" s="0" t="n">
        <v>1</v>
      </c>
      <c r="B10" s="0" t="n">
        <v>1</v>
      </c>
      <c r="C10" s="0" t="s">
        <v>769</v>
      </c>
      <c r="D10" s="0" t="s">
        <v>770</v>
      </c>
      <c r="E10" s="0" t="s">
        <v>771</v>
      </c>
      <c r="F10" s="0" t="s">
        <v>772</v>
      </c>
      <c r="G10" s="0" t="s">
        <v>773</v>
      </c>
      <c r="H10" s="0" t="s">
        <v>774</v>
      </c>
      <c r="I10" s="0" t="n">
        <v>0</v>
      </c>
      <c r="J10" s="0" t="n">
        <v>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s">
        <v>4</v>
      </c>
      <c r="T10" s="0" t="s">
        <v>4</v>
      </c>
    </row>
    <row r="11" customFormat="false" ht="14.4" hidden="false" customHeight="false" outlineLevel="0" collapsed="false">
      <c r="A11" s="0" t="n">
        <v>1</v>
      </c>
      <c r="B11" s="0" t="n">
        <v>1</v>
      </c>
      <c r="C11" s="0" t="s">
        <v>775</v>
      </c>
      <c r="D11" s="0" t="s">
        <v>776</v>
      </c>
      <c r="E11" s="0" t="s">
        <v>777</v>
      </c>
      <c r="F11" s="0" t="s">
        <v>778</v>
      </c>
      <c r="G11" s="0" t="s">
        <v>779</v>
      </c>
      <c r="H11" s="0" t="s">
        <v>780</v>
      </c>
      <c r="I11" s="0" t="n">
        <v>0</v>
      </c>
      <c r="J11" s="0" t="n">
        <v>1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s">
        <v>4</v>
      </c>
      <c r="T11" s="0" t="s">
        <v>4</v>
      </c>
    </row>
    <row r="12" customFormat="false" ht="14.4" hidden="false" customHeight="false" outlineLevel="0" collapsed="false">
      <c r="A12" s="0" t="n">
        <v>1</v>
      </c>
      <c r="B12" s="0" t="n">
        <v>2</v>
      </c>
      <c r="C12" s="0" t="s">
        <v>781</v>
      </c>
      <c r="D12" s="0" t="s">
        <v>782</v>
      </c>
      <c r="E12" s="0" t="s">
        <v>783</v>
      </c>
      <c r="F12" s="0" t="s">
        <v>784</v>
      </c>
      <c r="G12" s="0" t="s">
        <v>785</v>
      </c>
      <c r="H12" s="0" t="s">
        <v>786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s">
        <v>4</v>
      </c>
      <c r="T12" s="0" t="s">
        <v>6</v>
      </c>
    </row>
    <row r="13" customFormat="false" ht="14.4" hidden="false" customHeight="false" outlineLevel="0" collapsed="false">
      <c r="A13" s="0" t="n">
        <v>1</v>
      </c>
      <c r="B13" s="0" t="n">
        <v>2</v>
      </c>
      <c r="C13" s="0" t="s">
        <v>787</v>
      </c>
      <c r="D13" s="0" t="s">
        <v>788</v>
      </c>
      <c r="E13" s="0" t="s">
        <v>789</v>
      </c>
      <c r="F13" s="0" t="s">
        <v>790</v>
      </c>
      <c r="G13" s="0" t="s">
        <v>791</v>
      </c>
      <c r="H13" s="0" t="s">
        <v>792</v>
      </c>
      <c r="I13" s="0" t="n">
        <v>0</v>
      </c>
      <c r="J13" s="0" t="n">
        <v>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s">
        <v>4</v>
      </c>
      <c r="T13" s="0" t="s">
        <v>6</v>
      </c>
    </row>
    <row r="14" customFormat="false" ht="14.4" hidden="false" customHeight="false" outlineLevel="0" collapsed="false">
      <c r="A14" s="0" t="n">
        <v>1</v>
      </c>
      <c r="B14" s="0" t="n">
        <v>1</v>
      </c>
      <c r="C14" s="0" t="s">
        <v>793</v>
      </c>
      <c r="D14" s="0" t="s">
        <v>794</v>
      </c>
      <c r="E14" s="0" t="s">
        <v>795</v>
      </c>
      <c r="F14" s="0" t="s">
        <v>796</v>
      </c>
      <c r="G14" s="0" t="s">
        <v>797</v>
      </c>
      <c r="H14" s="0" t="s">
        <v>798</v>
      </c>
      <c r="I14" s="0" t="n">
        <v>0</v>
      </c>
      <c r="J14" s="0" t="n">
        <v>1</v>
      </c>
      <c r="K14" s="0" t="n">
        <v>1</v>
      </c>
      <c r="L14" s="0" t="n">
        <v>0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0</v>
      </c>
      <c r="S14" s="0" t="s">
        <v>4</v>
      </c>
      <c r="T14" s="0" t="s">
        <v>4</v>
      </c>
    </row>
    <row r="15" customFormat="false" ht="14.4" hidden="false" customHeight="false" outlineLevel="0" collapsed="false">
      <c r="A15" s="0" t="n">
        <v>1</v>
      </c>
      <c r="B15" s="0" t="n">
        <v>1</v>
      </c>
      <c r="C15" s="0" t="s">
        <v>799</v>
      </c>
      <c r="D15" s="0" t="s">
        <v>794</v>
      </c>
      <c r="E15" s="0" t="s">
        <v>795</v>
      </c>
      <c r="F15" s="0" t="s">
        <v>800</v>
      </c>
      <c r="G15" s="0" t="s">
        <v>797</v>
      </c>
      <c r="H15" s="0" t="s">
        <v>798</v>
      </c>
      <c r="I15" s="0" t="n">
        <v>0</v>
      </c>
      <c r="J15" s="0" t="n">
        <v>1</v>
      </c>
      <c r="K15" s="0" t="n">
        <v>1</v>
      </c>
      <c r="L15" s="0" t="n">
        <v>0</v>
      </c>
      <c r="M15" s="0" t="n">
        <v>0</v>
      </c>
      <c r="N15" s="0" t="n">
        <v>1</v>
      </c>
      <c r="O15" s="0" t="n">
        <v>0</v>
      </c>
      <c r="P15" s="0" t="n">
        <v>1</v>
      </c>
      <c r="Q15" s="0" t="n">
        <v>0</v>
      </c>
      <c r="R15" s="0" t="n">
        <v>0</v>
      </c>
      <c r="S15" s="0" t="s">
        <v>4</v>
      </c>
      <c r="T15" s="0" t="s">
        <v>4</v>
      </c>
    </row>
    <row r="16" customFormat="false" ht="14.4" hidden="false" customHeight="false" outlineLevel="0" collapsed="false">
      <c r="A16" s="0" t="n">
        <v>3</v>
      </c>
      <c r="B16" s="0" t="n">
        <v>3</v>
      </c>
      <c r="C16" s="0" t="s">
        <v>801</v>
      </c>
      <c r="D16" s="0" t="s">
        <v>757</v>
      </c>
      <c r="E16" s="0" t="s">
        <v>439</v>
      </c>
      <c r="F16" s="0" t="s">
        <v>802</v>
      </c>
      <c r="G16" s="0" t="s">
        <v>757</v>
      </c>
      <c r="H16" s="0" t="s">
        <v>439</v>
      </c>
      <c r="I16" s="0" t="n">
        <v>0</v>
      </c>
      <c r="J16" s="0" t="n">
        <v>1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</v>
      </c>
      <c r="S16" s="0" t="s">
        <v>9</v>
      </c>
      <c r="T16" s="0" t="s">
        <v>9</v>
      </c>
    </row>
    <row r="17" customFormat="false" ht="14.4" hidden="false" customHeight="false" outlineLevel="0" collapsed="false">
      <c r="A17" s="0" t="n">
        <v>1</v>
      </c>
      <c r="B17" s="0" t="n">
        <v>1</v>
      </c>
      <c r="C17" s="0" t="s">
        <v>759</v>
      </c>
      <c r="D17" s="0" t="s">
        <v>760</v>
      </c>
      <c r="E17" s="0" t="s">
        <v>761</v>
      </c>
      <c r="F17" s="0" t="s">
        <v>803</v>
      </c>
      <c r="G17" s="0" t="s">
        <v>804</v>
      </c>
      <c r="H17" s="0" t="s">
        <v>805</v>
      </c>
      <c r="I17" s="0" t="n">
        <v>0</v>
      </c>
      <c r="J17" s="0" t="n">
        <v>0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s">
        <v>4</v>
      </c>
      <c r="T17" s="0" t="s">
        <v>4</v>
      </c>
    </row>
    <row r="18" customFormat="false" ht="14.4" hidden="false" customHeight="false" outlineLevel="0" collapsed="false">
      <c r="A18" s="0" t="n">
        <v>1</v>
      </c>
      <c r="B18" s="0" t="n">
        <v>1</v>
      </c>
      <c r="C18" s="0" t="s">
        <v>806</v>
      </c>
      <c r="D18" s="0" t="s">
        <v>766</v>
      </c>
      <c r="E18" s="0" t="s">
        <v>767</v>
      </c>
      <c r="F18" s="0" t="s">
        <v>807</v>
      </c>
      <c r="G18" s="0" t="s">
        <v>808</v>
      </c>
      <c r="H18" s="0" t="s">
        <v>809</v>
      </c>
      <c r="I18" s="0" t="n">
        <v>0</v>
      </c>
      <c r="J18" s="0" t="n">
        <v>0</v>
      </c>
      <c r="K18" s="0" t="n">
        <v>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s">
        <v>4</v>
      </c>
      <c r="T18" s="0" t="s">
        <v>4</v>
      </c>
    </row>
    <row r="19" customFormat="false" ht="14.4" hidden="false" customHeight="false" outlineLevel="0" collapsed="false">
      <c r="A19" s="0" t="n">
        <v>1</v>
      </c>
      <c r="B19" s="0" t="n">
        <v>1</v>
      </c>
      <c r="C19" s="0" t="s">
        <v>810</v>
      </c>
      <c r="D19" s="0" t="s">
        <v>811</v>
      </c>
      <c r="E19" s="0" t="s">
        <v>812</v>
      </c>
      <c r="F19" s="0" t="s">
        <v>813</v>
      </c>
      <c r="G19" s="0" t="s">
        <v>811</v>
      </c>
      <c r="H19" s="0" t="s">
        <v>812</v>
      </c>
      <c r="I19" s="0" t="n">
        <v>0</v>
      </c>
      <c r="J19" s="0" t="n">
        <v>0</v>
      </c>
      <c r="K19" s="0" t="n">
        <v>1</v>
      </c>
      <c r="L19" s="0" t="n">
        <v>1</v>
      </c>
      <c r="M19" s="0" t="n">
        <v>0</v>
      </c>
      <c r="N19" s="0" t="n">
        <v>0</v>
      </c>
      <c r="O19" s="0" t="n">
        <v>1</v>
      </c>
      <c r="P19" s="0" t="n">
        <v>0</v>
      </c>
      <c r="Q19" s="0" t="n">
        <v>1</v>
      </c>
      <c r="R19" s="0" t="n">
        <v>0</v>
      </c>
      <c r="S19" s="0" t="s">
        <v>4</v>
      </c>
      <c r="T19" s="0" t="s">
        <v>4</v>
      </c>
    </row>
    <row r="20" customFormat="false" ht="14.4" hidden="false" customHeight="false" outlineLevel="0" collapsed="false">
      <c r="A20" s="0" t="n">
        <v>1</v>
      </c>
      <c r="B20" s="0" t="n">
        <v>2</v>
      </c>
      <c r="C20" s="0" t="s">
        <v>814</v>
      </c>
      <c r="D20" s="0" t="s">
        <v>815</v>
      </c>
      <c r="E20" s="0" t="s">
        <v>816</v>
      </c>
      <c r="F20" s="0" t="s">
        <v>790</v>
      </c>
      <c r="G20" s="0" t="s">
        <v>791</v>
      </c>
      <c r="H20" s="0" t="s">
        <v>792</v>
      </c>
      <c r="I20" s="0" t="n">
        <v>0</v>
      </c>
      <c r="J20" s="0" t="n">
        <v>0</v>
      </c>
      <c r="K20" s="0" t="n">
        <v>1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s">
        <v>4</v>
      </c>
      <c r="T20" s="0" t="s">
        <v>6</v>
      </c>
    </row>
    <row r="21" customFormat="false" ht="14.4" hidden="false" customHeight="false" outlineLevel="0" collapsed="false">
      <c r="A21" s="0" t="n">
        <v>3</v>
      </c>
      <c r="B21" s="0" t="n">
        <v>3</v>
      </c>
      <c r="C21" s="0" t="s">
        <v>756</v>
      </c>
      <c r="D21" s="0" t="s">
        <v>757</v>
      </c>
      <c r="E21" s="0" t="s">
        <v>439</v>
      </c>
      <c r="F21" s="0" t="s">
        <v>817</v>
      </c>
      <c r="G21" s="0" t="s">
        <v>757</v>
      </c>
      <c r="H21" s="0" t="s">
        <v>439</v>
      </c>
      <c r="I21" s="0" t="n">
        <v>0</v>
      </c>
      <c r="J21" s="0" t="n">
        <v>0</v>
      </c>
      <c r="K21" s="0" t="n">
        <v>1</v>
      </c>
      <c r="L21" s="0" t="n">
        <v>1</v>
      </c>
      <c r="M21" s="0" t="n">
        <v>1</v>
      </c>
      <c r="N21" s="0" t="n">
        <v>0</v>
      </c>
      <c r="O21" s="0" t="n">
        <v>0</v>
      </c>
      <c r="P21" s="0" t="n">
        <v>0</v>
      </c>
      <c r="Q21" s="0" t="n">
        <v>1</v>
      </c>
      <c r="R21" s="0" t="n">
        <v>1</v>
      </c>
      <c r="S21" s="0" t="s">
        <v>9</v>
      </c>
      <c r="T21" s="0" t="s">
        <v>9</v>
      </c>
    </row>
    <row r="22" customFormat="false" ht="14.4" hidden="false" customHeight="false" outlineLevel="0" collapsed="false">
      <c r="A22" s="0" t="n">
        <v>1</v>
      </c>
      <c r="B22" s="0" t="n">
        <v>1</v>
      </c>
      <c r="C22" s="0" t="s">
        <v>759</v>
      </c>
      <c r="D22" s="0" t="s">
        <v>760</v>
      </c>
      <c r="E22" s="0" t="s">
        <v>761</v>
      </c>
      <c r="F22" s="0" t="s">
        <v>818</v>
      </c>
      <c r="G22" s="0" t="s">
        <v>819</v>
      </c>
      <c r="H22" s="0" t="s">
        <v>820</v>
      </c>
      <c r="I22" s="0" t="n">
        <v>0</v>
      </c>
      <c r="J22" s="0" t="n">
        <v>0</v>
      </c>
      <c r="K22" s="0" t="n">
        <v>0</v>
      </c>
      <c r="L22" s="0" t="n">
        <v>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s">
        <v>4</v>
      </c>
      <c r="T22" s="0" t="s">
        <v>4</v>
      </c>
    </row>
    <row r="23" customFormat="false" ht="14.4" hidden="false" customHeight="false" outlineLevel="0" collapsed="false">
      <c r="A23" s="0" t="n">
        <v>1</v>
      </c>
      <c r="B23" s="0" t="n">
        <v>1</v>
      </c>
      <c r="C23" s="0" t="s">
        <v>759</v>
      </c>
      <c r="D23" s="0" t="s">
        <v>760</v>
      </c>
      <c r="E23" s="0" t="s">
        <v>761</v>
      </c>
      <c r="F23" s="0" t="s">
        <v>821</v>
      </c>
      <c r="G23" s="0" t="s">
        <v>822</v>
      </c>
      <c r="H23" s="0" t="s">
        <v>227</v>
      </c>
      <c r="I23" s="0" t="n">
        <v>0</v>
      </c>
      <c r="J23" s="0" t="n">
        <v>0</v>
      </c>
      <c r="K23" s="0" t="n">
        <v>0</v>
      </c>
      <c r="L23" s="0" t="n">
        <v>1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s">
        <v>4</v>
      </c>
      <c r="T23" s="0" t="s">
        <v>4</v>
      </c>
    </row>
    <row r="24" customFormat="false" ht="14.4" hidden="false" customHeight="false" outlineLevel="0" collapsed="false">
      <c r="A24" s="0" t="n">
        <v>1</v>
      </c>
      <c r="B24" s="0" t="n">
        <v>1</v>
      </c>
      <c r="C24" s="0" t="s">
        <v>765</v>
      </c>
      <c r="D24" s="0" t="s">
        <v>766</v>
      </c>
      <c r="E24" s="0" t="s">
        <v>767</v>
      </c>
      <c r="F24" s="0" t="s">
        <v>823</v>
      </c>
      <c r="G24" s="0" t="s">
        <v>824</v>
      </c>
      <c r="H24" s="0" t="s">
        <v>173</v>
      </c>
      <c r="I24" s="0" t="n">
        <v>0</v>
      </c>
      <c r="J24" s="0" t="n">
        <v>0</v>
      </c>
      <c r="K24" s="0" t="n">
        <v>0</v>
      </c>
      <c r="L24" s="0" t="n">
        <v>1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s">
        <v>4</v>
      </c>
      <c r="T24" s="0" t="s">
        <v>4</v>
      </c>
    </row>
    <row r="25" customFormat="false" ht="14.4" hidden="false" customHeight="false" outlineLevel="0" collapsed="false">
      <c r="A25" s="0" t="n">
        <v>1</v>
      </c>
      <c r="B25" s="0" t="n">
        <v>1</v>
      </c>
      <c r="C25" s="0" t="s">
        <v>765</v>
      </c>
      <c r="D25" s="0" t="s">
        <v>766</v>
      </c>
      <c r="E25" s="0" t="s">
        <v>767</v>
      </c>
      <c r="F25" s="0" t="s">
        <v>825</v>
      </c>
      <c r="G25" s="0" t="s">
        <v>826</v>
      </c>
      <c r="H25" s="0" t="s">
        <v>827</v>
      </c>
      <c r="I25" s="0" t="n">
        <v>0</v>
      </c>
      <c r="J25" s="0" t="n">
        <v>0</v>
      </c>
      <c r="K25" s="0" t="n">
        <v>0</v>
      </c>
      <c r="L25" s="0" t="n">
        <v>1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s">
        <v>4</v>
      </c>
      <c r="T25" s="0" t="s">
        <v>4</v>
      </c>
    </row>
    <row r="26" customFormat="false" ht="14.4" hidden="false" customHeight="false" outlineLevel="0" collapsed="false">
      <c r="A26" s="0" t="n">
        <v>1</v>
      </c>
      <c r="B26" s="0" t="n">
        <v>2</v>
      </c>
      <c r="C26" s="0" t="s">
        <v>828</v>
      </c>
      <c r="D26" s="0" t="s">
        <v>829</v>
      </c>
      <c r="E26" s="0" t="s">
        <v>830</v>
      </c>
      <c r="F26" s="0" t="s">
        <v>784</v>
      </c>
      <c r="G26" s="0" t="s">
        <v>785</v>
      </c>
      <c r="H26" s="0" t="s">
        <v>786</v>
      </c>
      <c r="I26" s="0" t="n">
        <v>0</v>
      </c>
      <c r="J26" s="0" t="n">
        <v>0</v>
      </c>
      <c r="K26" s="0" t="n">
        <v>0</v>
      </c>
      <c r="L26" s="0" t="n">
        <v>1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s">
        <v>4</v>
      </c>
      <c r="T26" s="0" t="s">
        <v>6</v>
      </c>
    </row>
    <row r="27" customFormat="false" ht="14.4" hidden="false" customHeight="false" outlineLevel="0" collapsed="false">
      <c r="A27" s="0" t="n">
        <v>1</v>
      </c>
      <c r="B27" s="0" t="n">
        <v>2</v>
      </c>
      <c r="C27" s="0" t="s">
        <v>831</v>
      </c>
      <c r="D27" s="0" t="s">
        <v>832</v>
      </c>
      <c r="E27" s="0" t="s">
        <v>833</v>
      </c>
      <c r="F27" s="0" t="s">
        <v>790</v>
      </c>
      <c r="G27" s="0" t="s">
        <v>791</v>
      </c>
      <c r="H27" s="0" t="s">
        <v>792</v>
      </c>
      <c r="I27" s="0" t="n">
        <v>0</v>
      </c>
      <c r="J27" s="0" t="n">
        <v>0</v>
      </c>
      <c r="K27" s="0" t="n">
        <v>0</v>
      </c>
      <c r="L27" s="0" t="n">
        <v>1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s">
        <v>4</v>
      </c>
      <c r="T27" s="0" t="s">
        <v>6</v>
      </c>
    </row>
    <row r="28" customFormat="false" ht="14.4" hidden="false" customHeight="false" outlineLevel="0" collapsed="false">
      <c r="A28" s="0" t="n">
        <v>1</v>
      </c>
      <c r="B28" s="0" t="n">
        <v>2</v>
      </c>
      <c r="C28" s="0" t="s">
        <v>834</v>
      </c>
      <c r="D28" s="0" t="s">
        <v>835</v>
      </c>
      <c r="E28" s="0" t="s">
        <v>836</v>
      </c>
      <c r="F28" s="0" t="s">
        <v>784</v>
      </c>
      <c r="G28" s="0" t="s">
        <v>785</v>
      </c>
      <c r="H28" s="0" t="s">
        <v>786</v>
      </c>
      <c r="I28" s="0" t="n">
        <v>0</v>
      </c>
      <c r="J28" s="0" t="n">
        <v>0</v>
      </c>
      <c r="K28" s="0" t="n">
        <v>0</v>
      </c>
      <c r="L28" s="0" t="n">
        <v>1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s">
        <v>4</v>
      </c>
      <c r="T28" s="0" t="s">
        <v>6</v>
      </c>
    </row>
    <row r="29" customFormat="false" ht="14.4" hidden="false" customHeight="false" outlineLevel="0" collapsed="false">
      <c r="A29" s="0" t="n">
        <v>1</v>
      </c>
      <c r="B29" s="0" t="n">
        <v>1</v>
      </c>
      <c r="C29" s="0" t="s">
        <v>837</v>
      </c>
      <c r="D29" s="0" t="s">
        <v>838</v>
      </c>
      <c r="E29" s="0" t="s">
        <v>839</v>
      </c>
      <c r="F29" s="0" t="s">
        <v>298</v>
      </c>
      <c r="G29" s="0" t="s">
        <v>840</v>
      </c>
      <c r="H29" s="0" t="s">
        <v>289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1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s">
        <v>4</v>
      </c>
      <c r="T29" s="0" t="s">
        <v>4</v>
      </c>
    </row>
    <row r="30" customFormat="false" ht="14.4" hidden="false" customHeight="false" outlineLevel="0" collapsed="false">
      <c r="A30" s="0" t="n">
        <v>3</v>
      </c>
      <c r="B30" s="0" t="n">
        <v>3</v>
      </c>
      <c r="C30" s="0" t="s">
        <v>801</v>
      </c>
      <c r="D30" s="0" t="s">
        <v>757</v>
      </c>
      <c r="E30" s="0" t="s">
        <v>439</v>
      </c>
      <c r="F30" s="0" t="s">
        <v>469</v>
      </c>
      <c r="G30" s="0" t="s">
        <v>757</v>
      </c>
      <c r="H30" s="0" t="s">
        <v>439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s">
        <v>9</v>
      </c>
      <c r="T30" s="0" t="s">
        <v>9</v>
      </c>
    </row>
    <row r="31" customFormat="false" ht="14.4" hidden="false" customHeight="false" outlineLevel="0" collapsed="false">
      <c r="A31" s="0" t="n">
        <v>1</v>
      </c>
      <c r="B31" s="0" t="n">
        <v>1</v>
      </c>
      <c r="C31" s="0" t="s">
        <v>841</v>
      </c>
      <c r="D31" s="0" t="s">
        <v>842</v>
      </c>
      <c r="E31" s="0" t="s">
        <v>843</v>
      </c>
      <c r="F31" s="0" t="s">
        <v>844</v>
      </c>
      <c r="G31" s="0" t="s">
        <v>845</v>
      </c>
      <c r="H31" s="0" t="s">
        <v>846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1</v>
      </c>
      <c r="O31" s="0" t="n">
        <v>0</v>
      </c>
      <c r="P31" s="0" t="n">
        <v>0</v>
      </c>
      <c r="Q31" s="0" t="n">
        <v>0</v>
      </c>
      <c r="R31" s="0" t="n">
        <v>0</v>
      </c>
      <c r="S31" s="0" t="s">
        <v>4</v>
      </c>
      <c r="T31" s="0" t="s">
        <v>4</v>
      </c>
    </row>
    <row r="32" customFormat="false" ht="14.4" hidden="false" customHeight="false" outlineLevel="0" collapsed="false">
      <c r="A32" s="0" t="n">
        <v>3</v>
      </c>
      <c r="B32" s="0" t="n">
        <v>3</v>
      </c>
      <c r="C32" s="0" t="s">
        <v>847</v>
      </c>
      <c r="D32" s="0" t="s">
        <v>757</v>
      </c>
      <c r="E32" s="0" t="s">
        <v>439</v>
      </c>
      <c r="F32" s="0" t="s">
        <v>848</v>
      </c>
      <c r="G32" s="0" t="s">
        <v>757</v>
      </c>
      <c r="H32" s="0" t="s">
        <v>439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1</v>
      </c>
      <c r="O32" s="0" t="n">
        <v>0</v>
      </c>
      <c r="P32" s="0" t="n">
        <v>0</v>
      </c>
      <c r="Q32" s="0" t="n">
        <v>0</v>
      </c>
      <c r="R32" s="0" t="n">
        <v>0</v>
      </c>
      <c r="S32" s="0" t="s">
        <v>9</v>
      </c>
      <c r="T32" s="0" t="s">
        <v>9</v>
      </c>
    </row>
    <row r="33" customFormat="false" ht="14.4" hidden="false" customHeight="false" outlineLevel="0" collapsed="false">
      <c r="A33" s="0" t="n">
        <v>3</v>
      </c>
      <c r="B33" s="0" t="n">
        <v>3</v>
      </c>
      <c r="C33" s="0" t="s">
        <v>849</v>
      </c>
      <c r="D33" s="0" t="s">
        <v>757</v>
      </c>
      <c r="E33" s="0" t="s">
        <v>439</v>
      </c>
      <c r="F33" s="0" t="s">
        <v>491</v>
      </c>
      <c r="G33" s="0" t="s">
        <v>757</v>
      </c>
      <c r="H33" s="0" t="s">
        <v>439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1</v>
      </c>
      <c r="O33" s="0" t="n">
        <v>0</v>
      </c>
      <c r="P33" s="0" t="n">
        <v>0</v>
      </c>
      <c r="Q33" s="0" t="n">
        <v>0</v>
      </c>
      <c r="R33" s="0" t="n">
        <v>0</v>
      </c>
      <c r="S33" s="0" t="s">
        <v>9</v>
      </c>
      <c r="T33" s="0" t="s">
        <v>9</v>
      </c>
    </row>
    <row r="34" customFormat="false" ht="14.4" hidden="false" customHeight="false" outlineLevel="0" collapsed="false">
      <c r="A34" s="0" t="n">
        <v>1</v>
      </c>
      <c r="B34" s="0" t="n">
        <v>3</v>
      </c>
      <c r="C34" s="0" t="s">
        <v>850</v>
      </c>
      <c r="D34" s="0" t="s">
        <v>851</v>
      </c>
      <c r="E34" s="0" t="s">
        <v>173</v>
      </c>
      <c r="F34" s="0" t="s">
        <v>852</v>
      </c>
      <c r="G34" s="0" t="s">
        <v>853</v>
      </c>
      <c r="H34" s="0" t="s">
        <v>854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1</v>
      </c>
      <c r="P34" s="0" t="n">
        <v>0</v>
      </c>
      <c r="Q34" s="0" t="n">
        <v>0</v>
      </c>
      <c r="R34" s="0" t="n">
        <v>0</v>
      </c>
      <c r="S34" s="0" t="s">
        <v>4</v>
      </c>
      <c r="T34" s="0" t="s">
        <v>9</v>
      </c>
    </row>
    <row r="35" customFormat="false" ht="14.4" hidden="false" customHeight="false" outlineLevel="0" collapsed="false">
      <c r="A35" s="0" t="n">
        <v>1</v>
      </c>
      <c r="B35" s="0" t="n">
        <v>1</v>
      </c>
      <c r="C35" s="0" t="s">
        <v>759</v>
      </c>
      <c r="D35" s="0" t="s">
        <v>760</v>
      </c>
      <c r="E35" s="0" t="s">
        <v>761</v>
      </c>
      <c r="F35" s="0" t="s">
        <v>855</v>
      </c>
      <c r="G35" s="0" t="s">
        <v>856</v>
      </c>
      <c r="H35" s="0" t="s">
        <v>857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1</v>
      </c>
      <c r="Q35" s="0" t="n">
        <v>0</v>
      </c>
      <c r="R35" s="0" t="n">
        <v>0</v>
      </c>
      <c r="S35" s="0" t="s">
        <v>4</v>
      </c>
      <c r="T35" s="0" t="s">
        <v>4</v>
      </c>
    </row>
    <row r="36" customFormat="false" ht="14.4" hidden="false" customHeight="false" outlineLevel="0" collapsed="false">
      <c r="A36" s="0" t="n">
        <v>1</v>
      </c>
      <c r="B36" s="0" t="n">
        <v>1</v>
      </c>
      <c r="C36" s="0" t="s">
        <v>765</v>
      </c>
      <c r="D36" s="0" t="s">
        <v>766</v>
      </c>
      <c r="E36" s="0" t="s">
        <v>767</v>
      </c>
      <c r="F36" s="0" t="s">
        <v>858</v>
      </c>
      <c r="G36" s="0" t="s">
        <v>859</v>
      </c>
      <c r="H36" s="0" t="s">
        <v>860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1</v>
      </c>
      <c r="Q36" s="0" t="n">
        <v>0</v>
      </c>
      <c r="R36" s="0" t="n">
        <v>0</v>
      </c>
      <c r="S36" s="0" t="s">
        <v>4</v>
      </c>
      <c r="T36" s="0" t="s">
        <v>4</v>
      </c>
    </row>
    <row r="37" customFormat="false" ht="14.4" hidden="false" customHeight="false" outlineLevel="0" collapsed="false">
      <c r="A37" s="0" t="n">
        <v>1</v>
      </c>
      <c r="B37" s="0" t="n">
        <v>1</v>
      </c>
      <c r="C37" s="0" t="s">
        <v>765</v>
      </c>
      <c r="D37" s="0" t="s">
        <v>766</v>
      </c>
      <c r="E37" s="0" t="s">
        <v>767</v>
      </c>
      <c r="F37" s="0" t="s">
        <v>861</v>
      </c>
      <c r="G37" s="0" t="s">
        <v>763</v>
      </c>
      <c r="H37" s="0" t="s">
        <v>764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v>0</v>
      </c>
      <c r="R37" s="0" t="n">
        <v>0</v>
      </c>
      <c r="S37" s="0" t="s">
        <v>4</v>
      </c>
      <c r="T37" s="0" t="s">
        <v>4</v>
      </c>
    </row>
    <row r="38" customFormat="false" ht="14.4" hidden="false" customHeight="false" outlineLevel="0" collapsed="false">
      <c r="A38" s="0" t="n">
        <v>1</v>
      </c>
      <c r="B38" s="0" t="n">
        <v>2</v>
      </c>
      <c r="C38" s="0" t="s">
        <v>862</v>
      </c>
      <c r="D38" s="0" t="s">
        <v>822</v>
      </c>
      <c r="E38" s="0" t="s">
        <v>227</v>
      </c>
      <c r="F38" s="0" t="s">
        <v>784</v>
      </c>
      <c r="G38" s="0" t="s">
        <v>785</v>
      </c>
      <c r="H38" s="0" t="s">
        <v>786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0</v>
      </c>
      <c r="R38" s="0" t="n">
        <v>0</v>
      </c>
      <c r="S38" s="0" t="s">
        <v>4</v>
      </c>
      <c r="T38" s="0" t="s">
        <v>6</v>
      </c>
    </row>
    <row r="39" customFormat="false" ht="14.4" hidden="false" customHeight="false" outlineLevel="0" collapsed="false">
      <c r="A39" s="0" t="n">
        <v>1</v>
      </c>
      <c r="B39" s="0" t="n">
        <v>2</v>
      </c>
      <c r="C39" s="0" t="s">
        <v>863</v>
      </c>
      <c r="D39" s="0" t="s">
        <v>763</v>
      </c>
      <c r="E39" s="0" t="s">
        <v>764</v>
      </c>
      <c r="F39" s="0" t="s">
        <v>784</v>
      </c>
      <c r="G39" s="0" t="s">
        <v>785</v>
      </c>
      <c r="H39" s="0" t="s">
        <v>786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1</v>
      </c>
      <c r="Q39" s="0" t="n">
        <v>0</v>
      </c>
      <c r="R39" s="0" t="n">
        <v>0</v>
      </c>
      <c r="S39" s="0" t="s">
        <v>4</v>
      </c>
      <c r="T39" s="0" t="s">
        <v>6</v>
      </c>
    </row>
    <row r="40" customFormat="false" ht="14.4" hidden="false" customHeight="false" outlineLevel="0" collapsed="false">
      <c r="A40" s="0" t="n">
        <v>1</v>
      </c>
      <c r="B40" s="0" t="n">
        <v>1</v>
      </c>
      <c r="C40" s="0" t="s">
        <v>765</v>
      </c>
      <c r="D40" s="0" t="s">
        <v>766</v>
      </c>
      <c r="E40" s="0" t="s">
        <v>767</v>
      </c>
      <c r="F40" s="0" t="s">
        <v>864</v>
      </c>
      <c r="G40" s="0" t="s">
        <v>819</v>
      </c>
      <c r="H40" s="0" t="s">
        <v>820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</v>
      </c>
      <c r="R40" s="0" t="n">
        <v>0</v>
      </c>
      <c r="S40" s="0" t="s">
        <v>4</v>
      </c>
      <c r="T40" s="0" t="s">
        <v>4</v>
      </c>
    </row>
    <row r="41" customFormat="false" ht="14.4" hidden="false" customHeight="false" outlineLevel="0" collapsed="false">
      <c r="A41" s="0" t="n">
        <v>1</v>
      </c>
      <c r="B41" s="0" t="n">
        <v>1</v>
      </c>
      <c r="C41" s="0" t="s">
        <v>765</v>
      </c>
      <c r="D41" s="0" t="s">
        <v>766</v>
      </c>
      <c r="E41" s="0" t="s">
        <v>767</v>
      </c>
      <c r="F41" s="0" t="s">
        <v>865</v>
      </c>
      <c r="G41" s="0" t="s">
        <v>822</v>
      </c>
      <c r="H41" s="0" t="s">
        <v>227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</v>
      </c>
      <c r="R41" s="0" t="n">
        <v>0</v>
      </c>
      <c r="S41" s="0" t="s">
        <v>4</v>
      </c>
      <c r="T41" s="0" t="s">
        <v>4</v>
      </c>
    </row>
    <row r="42" customFormat="false" ht="14.4" hidden="false" customHeight="false" outlineLevel="0" collapsed="false">
      <c r="A42" s="0" t="n">
        <v>1</v>
      </c>
      <c r="B42" s="0" t="n">
        <v>2</v>
      </c>
      <c r="C42" s="0" t="s">
        <v>866</v>
      </c>
      <c r="D42" s="0" t="s">
        <v>867</v>
      </c>
      <c r="E42" s="0" t="s">
        <v>868</v>
      </c>
      <c r="F42" s="0" t="s">
        <v>784</v>
      </c>
      <c r="G42" s="0" t="s">
        <v>785</v>
      </c>
      <c r="H42" s="0" t="s">
        <v>786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</v>
      </c>
      <c r="R42" s="0" t="n">
        <v>0</v>
      </c>
      <c r="S42" s="0" t="s">
        <v>4</v>
      </c>
      <c r="T42" s="0" t="s">
        <v>6</v>
      </c>
    </row>
    <row r="43" customFormat="false" ht="14.4" hidden="false" customHeight="false" outlineLevel="0" collapsed="false">
      <c r="A43" s="0" t="n">
        <v>1</v>
      </c>
      <c r="B43" s="0" t="n">
        <v>2</v>
      </c>
      <c r="C43" s="0" t="s">
        <v>869</v>
      </c>
      <c r="D43" s="0" t="s">
        <v>822</v>
      </c>
      <c r="E43" s="0" t="s">
        <v>227</v>
      </c>
      <c r="F43" s="0" t="s">
        <v>784</v>
      </c>
      <c r="G43" s="0" t="s">
        <v>785</v>
      </c>
      <c r="H43" s="0" t="s">
        <v>786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</v>
      </c>
      <c r="R43" s="0" t="n">
        <v>0</v>
      </c>
      <c r="S43" s="0" t="s">
        <v>4</v>
      </c>
      <c r="T43" s="0" t="s">
        <v>6</v>
      </c>
    </row>
    <row r="44" customFormat="false" ht="14.4" hidden="false" customHeight="false" outlineLevel="0" collapsed="false">
      <c r="A44" s="0" t="n">
        <v>1</v>
      </c>
      <c r="B44" s="0" t="n">
        <v>2</v>
      </c>
      <c r="C44" s="0" t="s">
        <v>870</v>
      </c>
      <c r="D44" s="0" t="s">
        <v>822</v>
      </c>
      <c r="E44" s="0" t="s">
        <v>227</v>
      </c>
      <c r="F44" s="0" t="s">
        <v>790</v>
      </c>
      <c r="G44" s="0" t="s">
        <v>791</v>
      </c>
      <c r="H44" s="0" t="s">
        <v>792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</v>
      </c>
      <c r="R44" s="0" t="n">
        <v>0</v>
      </c>
      <c r="S44" s="0" t="s">
        <v>4</v>
      </c>
      <c r="T44" s="0" t="s">
        <v>6</v>
      </c>
    </row>
    <row r="45" customFormat="false" ht="14.4" hidden="false" customHeight="false" outlineLevel="0" collapsed="false">
      <c r="A45" s="0" t="n">
        <v>1</v>
      </c>
      <c r="B45" s="0" t="n">
        <v>2</v>
      </c>
      <c r="C45" s="0" t="s">
        <v>871</v>
      </c>
      <c r="D45" s="0" t="s">
        <v>822</v>
      </c>
      <c r="E45" s="0" t="s">
        <v>227</v>
      </c>
      <c r="F45" s="0" t="s">
        <v>784</v>
      </c>
      <c r="G45" s="0" t="s">
        <v>785</v>
      </c>
      <c r="H45" s="0" t="s">
        <v>786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1</v>
      </c>
      <c r="R45" s="0" t="n">
        <v>0</v>
      </c>
      <c r="S45" s="0" t="s">
        <v>4</v>
      </c>
      <c r="T45" s="0" t="s">
        <v>6</v>
      </c>
    </row>
    <row r="46" customFormat="false" ht="14.4" hidden="false" customHeight="false" outlineLevel="0" collapsed="false">
      <c r="A46" s="0" t="n">
        <v>3</v>
      </c>
      <c r="B46" s="0" t="n">
        <v>3</v>
      </c>
      <c r="C46" s="0" t="s">
        <v>872</v>
      </c>
      <c r="D46" s="0" t="s">
        <v>757</v>
      </c>
      <c r="E46" s="0" t="s">
        <v>439</v>
      </c>
      <c r="F46" s="0" t="s">
        <v>873</v>
      </c>
      <c r="G46" s="0" t="s">
        <v>757</v>
      </c>
      <c r="H46" s="0" t="s">
        <v>439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</v>
      </c>
      <c r="R46" s="0" t="n">
        <v>0</v>
      </c>
      <c r="S46" s="0" t="s">
        <v>9</v>
      </c>
      <c r="T46" s="0" t="s">
        <v>9</v>
      </c>
    </row>
    <row r="47" customFormat="false" ht="14.4" hidden="false" customHeight="false" outlineLevel="0" collapsed="false">
      <c r="A47" s="0" t="n">
        <v>1</v>
      </c>
      <c r="B47" s="0" t="n">
        <v>1</v>
      </c>
      <c r="C47" s="0" t="s">
        <v>759</v>
      </c>
      <c r="D47" s="0" t="s">
        <v>760</v>
      </c>
      <c r="E47" s="0" t="s">
        <v>761</v>
      </c>
      <c r="F47" s="0" t="s">
        <v>874</v>
      </c>
      <c r="G47" s="0" t="s">
        <v>763</v>
      </c>
      <c r="H47" s="0" t="s">
        <v>764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</v>
      </c>
      <c r="S47" s="0" t="s">
        <v>4</v>
      </c>
      <c r="T47" s="0" t="s">
        <v>4</v>
      </c>
    </row>
    <row r="48" customFormat="false" ht="14.4" hidden="false" customHeight="false" outlineLevel="0" collapsed="false">
      <c r="A48" s="0" t="n">
        <v>1</v>
      </c>
      <c r="B48" s="0" t="n">
        <v>1</v>
      </c>
      <c r="C48" s="0" t="s">
        <v>875</v>
      </c>
      <c r="D48" s="0" t="s">
        <v>760</v>
      </c>
      <c r="E48" s="0" t="s">
        <v>761</v>
      </c>
      <c r="F48" s="0" t="s">
        <v>876</v>
      </c>
      <c r="G48" s="0" t="s">
        <v>877</v>
      </c>
      <c r="H48" s="0" t="s">
        <v>878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</v>
      </c>
      <c r="S48" s="0" t="s">
        <v>4</v>
      </c>
      <c r="T48" s="0" t="s">
        <v>4</v>
      </c>
    </row>
    <row r="49" customFormat="false" ht="14.4" hidden="false" customHeight="false" outlineLevel="0" collapsed="false">
      <c r="A49" s="0" t="n">
        <v>1</v>
      </c>
      <c r="B49" s="0" t="n">
        <v>1</v>
      </c>
      <c r="C49" s="0" t="s">
        <v>806</v>
      </c>
      <c r="D49" s="0" t="s">
        <v>766</v>
      </c>
      <c r="E49" s="0" t="s">
        <v>767</v>
      </c>
      <c r="F49" s="0" t="s">
        <v>879</v>
      </c>
      <c r="G49" s="0" t="s">
        <v>763</v>
      </c>
      <c r="H49" s="0" t="s">
        <v>764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</v>
      </c>
      <c r="S49" s="0" t="s">
        <v>4</v>
      </c>
      <c r="T49" s="0" t="s">
        <v>4</v>
      </c>
    </row>
    <row r="50" customFormat="false" ht="14.4" hidden="false" customHeight="false" outlineLevel="0" collapsed="false">
      <c r="A50" s="0" t="n">
        <v>1</v>
      </c>
      <c r="B50" s="0" t="n">
        <v>1</v>
      </c>
      <c r="C50" s="0" t="s">
        <v>765</v>
      </c>
      <c r="D50" s="0" t="s">
        <v>766</v>
      </c>
      <c r="E50" s="0" t="s">
        <v>767</v>
      </c>
      <c r="F50" s="0" t="s">
        <v>871</v>
      </c>
      <c r="G50" s="0" t="s">
        <v>822</v>
      </c>
      <c r="H50" s="0" t="s">
        <v>227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</v>
      </c>
      <c r="S50" s="0" t="s">
        <v>4</v>
      </c>
      <c r="T50" s="0" t="s">
        <v>4</v>
      </c>
    </row>
    <row r="51" customFormat="false" ht="14.4" hidden="false" customHeight="false" outlineLevel="0" collapsed="false">
      <c r="A51" s="0" t="n">
        <v>1</v>
      </c>
      <c r="B51" s="0" t="n">
        <v>2</v>
      </c>
      <c r="C51" s="0" t="s">
        <v>880</v>
      </c>
      <c r="D51" s="0" t="s">
        <v>881</v>
      </c>
      <c r="E51" s="0" t="s">
        <v>882</v>
      </c>
      <c r="F51" s="0" t="s">
        <v>790</v>
      </c>
      <c r="G51" s="0" t="s">
        <v>791</v>
      </c>
      <c r="H51" s="0" t="s">
        <v>792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</v>
      </c>
      <c r="S51" s="0" t="s">
        <v>4</v>
      </c>
      <c r="T51" s="0" t="s">
        <v>6</v>
      </c>
    </row>
    <row r="52" customFormat="false" ht="14.4" hidden="false" customHeight="false" outlineLevel="0" collapsed="false">
      <c r="A52" s="0" t="n">
        <v>1</v>
      </c>
      <c r="B52" s="0" t="n">
        <v>2</v>
      </c>
      <c r="C52" s="0" t="s">
        <v>865</v>
      </c>
      <c r="D52" s="0" t="s">
        <v>822</v>
      </c>
      <c r="E52" s="0" t="s">
        <v>227</v>
      </c>
      <c r="F52" s="0" t="s">
        <v>784</v>
      </c>
      <c r="G52" s="0" t="s">
        <v>785</v>
      </c>
      <c r="H52" s="0" t="s">
        <v>786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</v>
      </c>
      <c r="S52" s="0" t="s">
        <v>4</v>
      </c>
      <c r="T52" s="0" t="s">
        <v>6</v>
      </c>
    </row>
    <row r="53" customFormat="false" ht="14.4" hidden="false" customHeight="false" outlineLevel="0" collapsed="false">
      <c r="A53" s="0" t="n">
        <v>1</v>
      </c>
      <c r="B53" s="0" t="n">
        <v>1</v>
      </c>
      <c r="C53" s="0" t="s">
        <v>883</v>
      </c>
      <c r="D53" s="0" t="s">
        <v>884</v>
      </c>
      <c r="E53" s="0" t="s">
        <v>885</v>
      </c>
      <c r="F53" s="0" t="s">
        <v>886</v>
      </c>
      <c r="G53" s="0" t="s">
        <v>887</v>
      </c>
      <c r="H53" s="0" t="s">
        <v>888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</v>
      </c>
      <c r="S53" s="0" t="s">
        <v>4</v>
      </c>
      <c r="T53" s="0" t="s">
        <v>4</v>
      </c>
    </row>
  </sheetData>
  <conditionalFormatting sqref="I2:R5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:B5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B113"/>
  <sheetViews>
    <sheetView showFormulas="false" showGridLines="true" showRowColHeaders="true" showZeros="true" rightToLeft="false" tabSelected="true" showOutlineSymbols="true" defaultGridColor="true" view="normal" topLeftCell="H63" colorId="64" zoomScale="100" zoomScaleNormal="100" zoomScalePageLayoutView="100" workbookViewId="0">
      <selection pane="topLeft" activeCell="O98" activeCellId="0" sqref="O98"/>
    </sheetView>
  </sheetViews>
  <sheetFormatPr defaultColWidth="8.55859375" defaultRowHeight="13.8" zeroHeight="false" outlineLevelRow="0" outlineLevelCol="0"/>
  <sheetData>
    <row r="1" customFormat="false" ht="13.8" hidden="false" customHeight="false" outlineLevel="0" collapsed="false">
      <c r="A1" s="1" t="s">
        <v>718</v>
      </c>
      <c r="B1" s="1" t="s">
        <v>889</v>
      </c>
      <c r="C1" s="1" t="s">
        <v>890</v>
      </c>
      <c r="D1" s="1" t="s">
        <v>719</v>
      </c>
      <c r="E1" s="1" t="s">
        <v>891</v>
      </c>
      <c r="F1" s="1" t="s">
        <v>892</v>
      </c>
      <c r="G1" s="1" t="s">
        <v>893</v>
      </c>
      <c r="H1" s="1" t="s">
        <v>894</v>
      </c>
      <c r="I1" s="1" t="s">
        <v>895</v>
      </c>
      <c r="J1" s="1" t="s">
        <v>720</v>
      </c>
      <c r="K1" s="1" t="s">
        <v>721</v>
      </c>
      <c r="L1" s="1" t="s">
        <v>722</v>
      </c>
      <c r="M1" s="1" t="s">
        <v>723</v>
      </c>
      <c r="N1" s="1" t="s">
        <v>724</v>
      </c>
      <c r="O1" s="1" t="s">
        <v>725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726</v>
      </c>
      <c r="AB1" s="1" t="s">
        <v>727</v>
      </c>
    </row>
    <row r="2" customFormat="false" ht="14.9" hidden="true" customHeight="false" outlineLevel="0" collapsed="false">
      <c r="A2" s="0" t="n">
        <v>1</v>
      </c>
      <c r="B2" s="0" t="s">
        <v>896</v>
      </c>
      <c r="C2" s="0" t="s">
        <v>897</v>
      </c>
      <c r="D2" s="0" t="n">
        <v>1</v>
      </c>
      <c r="E2" s="0" t="s">
        <v>898</v>
      </c>
      <c r="F2" s="0" t="s">
        <v>897</v>
      </c>
      <c r="G2" s="0" t="s">
        <v>899</v>
      </c>
      <c r="H2" s="0" t="s">
        <v>900</v>
      </c>
      <c r="I2" s="0" t="s">
        <v>901</v>
      </c>
      <c r="J2" s="0" t="s">
        <v>728</v>
      </c>
      <c r="K2" s="0" t="s">
        <v>729</v>
      </c>
      <c r="L2" s="0" t="s">
        <v>730</v>
      </c>
      <c r="M2" s="0" t="s">
        <v>731</v>
      </c>
      <c r="N2" s="0" t="s">
        <v>732</v>
      </c>
      <c r="O2" s="0" t="s">
        <v>733</v>
      </c>
      <c r="P2" s="0" t="s">
        <v>902</v>
      </c>
      <c r="Q2" s="0" t="n">
        <v>0</v>
      </c>
      <c r="R2" s="0" t="n">
        <v>0</v>
      </c>
      <c r="S2" s="0" t="n">
        <v>0</v>
      </c>
      <c r="T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s">
        <v>4</v>
      </c>
      <c r="AB2" s="0" t="s">
        <v>4</v>
      </c>
    </row>
    <row r="3" customFormat="false" ht="14.9" hidden="true" customHeight="false" outlineLevel="0" collapsed="false">
      <c r="A3" s="0" t="n">
        <v>1</v>
      </c>
      <c r="B3" s="0" t="s">
        <v>903</v>
      </c>
      <c r="C3" s="0" t="s">
        <v>904</v>
      </c>
      <c r="D3" s="0" t="n">
        <v>1</v>
      </c>
      <c r="E3" s="0" t="n">
        <f aca="false">2696905</f>
        <v>2696905</v>
      </c>
      <c r="F3" s="0" t="s">
        <v>905</v>
      </c>
      <c r="G3" s="0" t="s">
        <v>906</v>
      </c>
      <c r="H3" s="0" t="s">
        <v>907</v>
      </c>
      <c r="I3" s="0" t="s">
        <v>901</v>
      </c>
      <c r="J3" s="0" t="s">
        <v>734</v>
      </c>
      <c r="K3" s="0" t="s">
        <v>735</v>
      </c>
      <c r="L3" s="0" t="s">
        <v>736</v>
      </c>
      <c r="M3" s="0" t="s">
        <v>737</v>
      </c>
      <c r="N3" s="0" t="s">
        <v>738</v>
      </c>
      <c r="O3" s="0" t="s">
        <v>739</v>
      </c>
      <c r="P3" s="0" t="n">
        <v>50.3</v>
      </c>
      <c r="Q3" s="0" t="n">
        <v>0</v>
      </c>
      <c r="R3" s="0" t="n">
        <v>0</v>
      </c>
      <c r="S3" s="0" t="n">
        <v>0</v>
      </c>
      <c r="T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s">
        <v>4</v>
      </c>
      <c r="AB3" s="0" t="s">
        <v>4</v>
      </c>
    </row>
    <row r="4" customFormat="false" ht="14.9" hidden="true" customHeight="false" outlineLevel="0" collapsed="false">
      <c r="A4" s="0" t="n">
        <v>1</v>
      </c>
      <c r="B4" s="0" t="s">
        <v>908</v>
      </c>
      <c r="C4" s="0" t="s">
        <v>909</v>
      </c>
      <c r="D4" s="0" t="n">
        <v>1</v>
      </c>
      <c r="E4" s="0" t="n">
        <f aca="false">2881547</f>
        <v>2881547</v>
      </c>
      <c r="F4" s="0" t="s">
        <v>910</v>
      </c>
      <c r="G4" s="0" t="s">
        <v>911</v>
      </c>
      <c r="H4" s="0" t="s">
        <v>912</v>
      </c>
      <c r="I4" s="0" t="s">
        <v>901</v>
      </c>
      <c r="J4" s="0" t="s">
        <v>740</v>
      </c>
      <c r="K4" s="0" t="s">
        <v>741</v>
      </c>
      <c r="L4" s="0" t="s">
        <v>742</v>
      </c>
      <c r="M4" s="0" t="s">
        <v>743</v>
      </c>
      <c r="N4" s="0" t="s">
        <v>744</v>
      </c>
      <c r="O4" s="0" t="s">
        <v>745</v>
      </c>
      <c r="P4" s="0" t="n">
        <v>33.4</v>
      </c>
      <c r="Q4" s="0" t="n">
        <v>0</v>
      </c>
      <c r="R4" s="0" t="n">
        <v>0</v>
      </c>
      <c r="S4" s="0" t="n">
        <v>0</v>
      </c>
      <c r="T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s">
        <v>4</v>
      </c>
      <c r="AB4" s="0" t="s">
        <v>4</v>
      </c>
    </row>
    <row r="5" customFormat="false" ht="14.9" hidden="true" customHeight="false" outlineLevel="0" collapsed="false">
      <c r="A5" s="0" t="n">
        <v>1</v>
      </c>
      <c r="B5" s="0" t="n">
        <f aca="false">3692978</f>
        <v>3692978</v>
      </c>
      <c r="C5" s="0" t="s">
        <v>897</v>
      </c>
      <c r="D5" s="0" t="n">
        <v>1</v>
      </c>
      <c r="E5" s="0" t="s">
        <v>913</v>
      </c>
      <c r="F5" s="0" t="s">
        <v>897</v>
      </c>
      <c r="G5" s="0" t="s">
        <v>914</v>
      </c>
      <c r="H5" s="0" t="s">
        <v>915</v>
      </c>
      <c r="I5" s="0" t="s">
        <v>901</v>
      </c>
      <c r="J5" s="0" t="s">
        <v>746</v>
      </c>
      <c r="K5" s="0" t="s">
        <v>747</v>
      </c>
      <c r="L5" s="0" t="s">
        <v>748</v>
      </c>
      <c r="M5" s="0" t="s">
        <v>749</v>
      </c>
      <c r="N5" s="0" t="s">
        <v>747</v>
      </c>
      <c r="O5" s="0" t="s">
        <v>748</v>
      </c>
      <c r="P5" s="0" t="s">
        <v>902</v>
      </c>
      <c r="Q5" s="0" t="n">
        <v>0</v>
      </c>
      <c r="R5" s="0" t="n">
        <v>0</v>
      </c>
      <c r="S5" s="0" t="n">
        <v>0</v>
      </c>
      <c r="T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s">
        <v>4</v>
      </c>
      <c r="AB5" s="0" t="s">
        <v>4</v>
      </c>
    </row>
    <row r="6" customFormat="false" ht="14.9" hidden="true" customHeight="false" outlineLevel="0" collapsed="false">
      <c r="A6" s="0" t="n">
        <v>1</v>
      </c>
      <c r="B6" s="0" t="s">
        <v>916</v>
      </c>
      <c r="C6" s="0" t="s">
        <v>917</v>
      </c>
      <c r="D6" s="0" t="n">
        <v>1</v>
      </c>
      <c r="E6" s="0" t="n">
        <f aca="false">4846254</f>
        <v>4846254</v>
      </c>
      <c r="F6" s="0" t="s">
        <v>918</v>
      </c>
      <c r="G6" s="0" t="s">
        <v>919</v>
      </c>
      <c r="H6" s="0" t="s">
        <v>920</v>
      </c>
      <c r="I6" s="0" t="s">
        <v>901</v>
      </c>
      <c r="J6" s="0" t="s">
        <v>750</v>
      </c>
      <c r="K6" s="0" t="s">
        <v>751</v>
      </c>
      <c r="L6" s="0" t="s">
        <v>752</v>
      </c>
      <c r="M6" s="0" t="s">
        <v>753</v>
      </c>
      <c r="N6" s="0" t="s">
        <v>754</v>
      </c>
      <c r="O6" s="0" t="s">
        <v>755</v>
      </c>
      <c r="P6" s="0" t="n">
        <v>10.5</v>
      </c>
      <c r="Q6" s="0" t="n">
        <v>0</v>
      </c>
      <c r="R6" s="0" t="n">
        <v>0</v>
      </c>
      <c r="S6" s="0" t="n">
        <v>0</v>
      </c>
      <c r="T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s">
        <v>4</v>
      </c>
      <c r="AB6" s="0" t="s">
        <v>4</v>
      </c>
    </row>
    <row r="7" customFormat="false" ht="14.9" hidden="false" customHeight="false" outlineLevel="0" collapsed="false">
      <c r="A7" s="0" t="n">
        <v>1</v>
      </c>
      <c r="B7" s="0" t="s">
        <v>921</v>
      </c>
      <c r="C7" s="0" t="s">
        <v>897</v>
      </c>
      <c r="D7" s="0" t="n">
        <v>1</v>
      </c>
      <c r="E7" s="0" t="n">
        <f aca="false">3930705</f>
        <v>3930705</v>
      </c>
      <c r="F7" s="0" t="s">
        <v>922</v>
      </c>
      <c r="G7" s="0" t="s">
        <v>923</v>
      </c>
      <c r="H7" s="0" t="s">
        <v>924</v>
      </c>
      <c r="I7" s="0" t="s">
        <v>901</v>
      </c>
      <c r="J7" s="0" t="s">
        <v>759</v>
      </c>
      <c r="K7" s="0" t="s">
        <v>760</v>
      </c>
      <c r="L7" s="0" t="s">
        <v>761</v>
      </c>
      <c r="M7" s="0" t="s">
        <v>762</v>
      </c>
      <c r="N7" s="0" t="s">
        <v>763</v>
      </c>
      <c r="O7" s="0" t="s">
        <v>764</v>
      </c>
      <c r="P7" s="0" t="n">
        <v>0</v>
      </c>
      <c r="Q7" s="0" t="n">
        <v>26.9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s">
        <v>4</v>
      </c>
      <c r="AB7" s="0" t="s">
        <v>4</v>
      </c>
    </row>
    <row r="8" customFormat="false" ht="14.9" hidden="false" customHeight="false" outlineLevel="0" collapsed="false">
      <c r="A8" s="0" t="n">
        <v>1</v>
      </c>
      <c r="B8" s="0" t="n">
        <f aca="false">102443</f>
        <v>102443</v>
      </c>
      <c r="C8" s="0" t="s">
        <v>897</v>
      </c>
      <c r="D8" s="0" t="n">
        <v>1</v>
      </c>
      <c r="E8" s="0" t="s">
        <v>925</v>
      </c>
      <c r="F8" s="0" t="s">
        <v>926</v>
      </c>
      <c r="G8" s="0" t="s">
        <v>927</v>
      </c>
      <c r="H8" s="0" t="s">
        <v>928</v>
      </c>
      <c r="I8" s="0" t="s">
        <v>901</v>
      </c>
      <c r="J8" s="0" t="s">
        <v>765</v>
      </c>
      <c r="K8" s="0" t="s">
        <v>766</v>
      </c>
      <c r="L8" s="0" t="s">
        <v>767</v>
      </c>
      <c r="M8" s="0" t="s">
        <v>768</v>
      </c>
      <c r="N8" s="0" t="s">
        <v>763</v>
      </c>
      <c r="O8" s="0" t="s">
        <v>764</v>
      </c>
      <c r="P8" s="0" t="n">
        <v>0</v>
      </c>
      <c r="Q8" s="0" t="n">
        <v>32.2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s">
        <v>4</v>
      </c>
      <c r="AB8" s="0" t="s">
        <v>4</v>
      </c>
    </row>
    <row r="9" customFormat="false" ht="14.9" hidden="false" customHeight="false" outlineLevel="0" collapsed="false">
      <c r="A9" s="0" t="n">
        <v>1</v>
      </c>
      <c r="B9" s="0" t="n">
        <f aca="false">958326</f>
        <v>958326</v>
      </c>
      <c r="C9" s="0" t="s">
        <v>929</v>
      </c>
      <c r="D9" s="0" t="n">
        <v>1</v>
      </c>
      <c r="E9" s="0" t="s">
        <v>930</v>
      </c>
      <c r="F9" s="0" t="s">
        <v>897</v>
      </c>
      <c r="G9" s="0" t="s">
        <v>931</v>
      </c>
      <c r="H9" s="0" t="s">
        <v>932</v>
      </c>
      <c r="I9" s="0" t="s">
        <v>901</v>
      </c>
      <c r="J9" s="0" t="s">
        <v>769</v>
      </c>
      <c r="K9" s="0" t="s">
        <v>770</v>
      </c>
      <c r="L9" s="0" t="s">
        <v>771</v>
      </c>
      <c r="M9" s="0" t="s">
        <v>772</v>
      </c>
      <c r="N9" s="0" t="s">
        <v>773</v>
      </c>
      <c r="O9" s="0" t="s">
        <v>774</v>
      </c>
      <c r="P9" s="0" t="n">
        <v>0</v>
      </c>
      <c r="Q9" s="0" t="n">
        <v>100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s">
        <v>4</v>
      </c>
      <c r="AB9" s="0" t="s">
        <v>4</v>
      </c>
    </row>
    <row r="10" customFormat="false" ht="14.9" hidden="false" customHeight="false" outlineLevel="0" collapsed="false">
      <c r="A10" s="0" t="n">
        <v>1</v>
      </c>
      <c r="B10" s="0" t="s">
        <v>896</v>
      </c>
      <c r="C10" s="0" t="s">
        <v>897</v>
      </c>
      <c r="D10" s="0" t="n">
        <v>1</v>
      </c>
      <c r="E10" s="0" t="s">
        <v>898</v>
      </c>
      <c r="F10" s="0" t="s">
        <v>897</v>
      </c>
      <c r="G10" s="0" t="s">
        <v>933</v>
      </c>
      <c r="H10" s="0" t="s">
        <v>934</v>
      </c>
      <c r="I10" s="0" t="s">
        <v>901</v>
      </c>
      <c r="J10" s="0" t="s">
        <v>728</v>
      </c>
      <c r="K10" s="0" t="s">
        <v>729</v>
      </c>
      <c r="L10" s="0" t="s">
        <v>730</v>
      </c>
      <c r="M10" s="0" t="s">
        <v>731</v>
      </c>
      <c r="N10" s="0" t="s">
        <v>732</v>
      </c>
      <c r="O10" s="0" t="s">
        <v>733</v>
      </c>
      <c r="P10" s="0" t="n">
        <v>0</v>
      </c>
      <c r="Q10" s="0" t="s">
        <v>902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s">
        <v>4</v>
      </c>
      <c r="AB10" s="0" t="s">
        <v>4</v>
      </c>
    </row>
    <row r="11" customFormat="false" ht="14.9" hidden="false" customHeight="false" outlineLevel="0" collapsed="false">
      <c r="A11" s="0" t="n">
        <v>1</v>
      </c>
      <c r="B11" s="0" t="s">
        <v>935</v>
      </c>
      <c r="C11" s="0" t="s">
        <v>936</v>
      </c>
      <c r="D11" s="0" t="n">
        <v>1</v>
      </c>
      <c r="E11" s="0" t="n">
        <f aca="false">2083360</f>
        <v>2083360</v>
      </c>
      <c r="F11" s="0" t="s">
        <v>937</v>
      </c>
      <c r="G11" s="0" t="s">
        <v>938</v>
      </c>
      <c r="H11" s="0" t="s">
        <v>939</v>
      </c>
      <c r="I11" s="0" t="s">
        <v>901</v>
      </c>
      <c r="J11" s="0" t="s">
        <v>775</v>
      </c>
      <c r="K11" s="0" t="s">
        <v>776</v>
      </c>
      <c r="L11" s="0" t="s">
        <v>777</v>
      </c>
      <c r="M11" s="0" t="s">
        <v>778</v>
      </c>
      <c r="N11" s="0" t="s">
        <v>779</v>
      </c>
      <c r="O11" s="0" t="s">
        <v>780</v>
      </c>
      <c r="P11" s="0" t="n">
        <v>0</v>
      </c>
      <c r="Q11" s="0" t="n">
        <v>12.3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s">
        <v>4</v>
      </c>
      <c r="AB11" s="0" t="s">
        <v>4</v>
      </c>
    </row>
    <row r="12" customFormat="false" ht="14.9" hidden="false" customHeight="false" outlineLevel="0" collapsed="false">
      <c r="A12" s="0" t="n">
        <v>1</v>
      </c>
      <c r="B12" s="0" t="s">
        <v>940</v>
      </c>
      <c r="C12" s="0" t="s">
        <v>941</v>
      </c>
      <c r="D12" s="0" t="n">
        <v>1</v>
      </c>
      <c r="E12" s="0" t="n">
        <f aca="false">2070876</f>
        <v>2070876</v>
      </c>
      <c r="F12" s="0" t="s">
        <v>942</v>
      </c>
      <c r="G12" s="0" t="s">
        <v>943</v>
      </c>
      <c r="H12" s="0" t="s">
        <v>944</v>
      </c>
      <c r="I12" s="0" t="s">
        <v>901</v>
      </c>
      <c r="J12" s="0" t="s">
        <v>793</v>
      </c>
      <c r="K12" s="0" t="s">
        <v>794</v>
      </c>
      <c r="L12" s="0" t="s">
        <v>795</v>
      </c>
      <c r="M12" s="0" t="s">
        <v>796</v>
      </c>
      <c r="N12" s="0" t="s">
        <v>797</v>
      </c>
      <c r="O12" s="0" t="s">
        <v>798</v>
      </c>
      <c r="P12" s="0" t="n">
        <v>0</v>
      </c>
      <c r="Q12" s="0" t="n">
        <v>13.3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s">
        <v>4</v>
      </c>
      <c r="AB12" s="0" t="s">
        <v>4</v>
      </c>
    </row>
    <row r="13" customFormat="false" ht="14.9" hidden="false" customHeight="false" outlineLevel="0" collapsed="false">
      <c r="A13" s="0" t="n">
        <v>1</v>
      </c>
      <c r="B13" s="0" t="s">
        <v>945</v>
      </c>
      <c r="C13" s="0" t="s">
        <v>941</v>
      </c>
      <c r="D13" s="0" t="n">
        <v>1</v>
      </c>
      <c r="E13" s="0" t="n">
        <f aca="false">2070882</f>
        <v>2070882</v>
      </c>
      <c r="F13" s="0" t="s">
        <v>946</v>
      </c>
      <c r="G13" s="0" t="s">
        <v>947</v>
      </c>
      <c r="H13" s="0" t="s">
        <v>948</v>
      </c>
      <c r="I13" s="0" t="s">
        <v>901</v>
      </c>
      <c r="J13" s="0" t="s">
        <v>799</v>
      </c>
      <c r="K13" s="0" t="s">
        <v>794</v>
      </c>
      <c r="L13" s="0" t="s">
        <v>795</v>
      </c>
      <c r="M13" s="0" t="s">
        <v>800</v>
      </c>
      <c r="N13" s="0" t="s">
        <v>797</v>
      </c>
      <c r="O13" s="0" t="s">
        <v>798</v>
      </c>
      <c r="P13" s="0" t="n">
        <v>0</v>
      </c>
      <c r="Q13" s="0" t="n">
        <v>12.4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s">
        <v>4</v>
      </c>
      <c r="AB13" s="0" t="s">
        <v>4</v>
      </c>
    </row>
    <row r="14" customFormat="false" ht="14.9" hidden="false" customHeight="false" outlineLevel="0" collapsed="false">
      <c r="A14" s="0" t="n">
        <v>1</v>
      </c>
      <c r="B14" s="0" t="s">
        <v>903</v>
      </c>
      <c r="C14" s="0" t="s">
        <v>949</v>
      </c>
      <c r="D14" s="0" t="n">
        <v>1</v>
      </c>
      <c r="E14" s="0" t="n">
        <f aca="false">2696905</f>
        <v>2696905</v>
      </c>
      <c r="F14" s="0" t="s">
        <v>950</v>
      </c>
      <c r="G14" s="0" t="s">
        <v>951</v>
      </c>
      <c r="H14" s="0" t="s">
        <v>952</v>
      </c>
      <c r="I14" s="0" t="s">
        <v>901</v>
      </c>
      <c r="J14" s="0" t="s">
        <v>734</v>
      </c>
      <c r="K14" s="0" t="s">
        <v>735</v>
      </c>
      <c r="L14" s="0" t="s">
        <v>736</v>
      </c>
      <c r="M14" s="0" t="s">
        <v>737</v>
      </c>
      <c r="N14" s="0" t="s">
        <v>738</v>
      </c>
      <c r="O14" s="0" t="s">
        <v>739</v>
      </c>
      <c r="P14" s="0" t="n">
        <v>0</v>
      </c>
      <c r="Q14" s="0" t="n">
        <v>50.1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s">
        <v>4</v>
      </c>
      <c r="AB14" s="0" t="s">
        <v>4</v>
      </c>
    </row>
    <row r="15" customFormat="false" ht="14.9" hidden="false" customHeight="false" outlineLevel="0" collapsed="false">
      <c r="A15" s="0" t="n">
        <v>1</v>
      </c>
      <c r="B15" s="0" t="s">
        <v>908</v>
      </c>
      <c r="C15" s="0" t="s">
        <v>953</v>
      </c>
      <c r="D15" s="0" t="n">
        <v>1</v>
      </c>
      <c r="E15" s="0" t="n">
        <f aca="false">2881547</f>
        <v>2881547</v>
      </c>
      <c r="F15" s="0" t="s">
        <v>954</v>
      </c>
      <c r="G15" s="0" t="s">
        <v>955</v>
      </c>
      <c r="H15" s="0" t="s">
        <v>956</v>
      </c>
      <c r="I15" s="0" t="s">
        <v>901</v>
      </c>
      <c r="J15" s="0" t="s">
        <v>740</v>
      </c>
      <c r="K15" s="0" t="s">
        <v>741</v>
      </c>
      <c r="L15" s="0" t="s">
        <v>742</v>
      </c>
      <c r="M15" s="0" t="s">
        <v>743</v>
      </c>
      <c r="N15" s="0" t="s">
        <v>744</v>
      </c>
      <c r="O15" s="0" t="s">
        <v>745</v>
      </c>
      <c r="P15" s="0" t="n">
        <v>0</v>
      </c>
      <c r="Q15" s="0" t="n">
        <v>41.1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s">
        <v>4</v>
      </c>
      <c r="AB15" s="0" t="s">
        <v>4</v>
      </c>
    </row>
    <row r="16" customFormat="false" ht="14.9" hidden="false" customHeight="false" outlineLevel="0" collapsed="false">
      <c r="A16" s="0" t="n">
        <v>1</v>
      </c>
      <c r="B16" s="0" t="n">
        <f aca="false">3692978</f>
        <v>3692978</v>
      </c>
      <c r="C16" s="0" t="s">
        <v>897</v>
      </c>
      <c r="D16" s="0" t="n">
        <v>1</v>
      </c>
      <c r="E16" s="0" t="s">
        <v>913</v>
      </c>
      <c r="F16" s="0" t="s">
        <v>897</v>
      </c>
      <c r="G16" s="0" t="s">
        <v>957</v>
      </c>
      <c r="H16" s="0" t="s">
        <v>958</v>
      </c>
      <c r="I16" s="0" t="s">
        <v>901</v>
      </c>
      <c r="J16" s="0" t="s">
        <v>746</v>
      </c>
      <c r="K16" s="0" t="s">
        <v>747</v>
      </c>
      <c r="L16" s="0" t="s">
        <v>748</v>
      </c>
      <c r="M16" s="0" t="s">
        <v>749</v>
      </c>
      <c r="N16" s="0" t="s">
        <v>747</v>
      </c>
      <c r="O16" s="0" t="s">
        <v>748</v>
      </c>
      <c r="P16" s="0" t="n">
        <v>0</v>
      </c>
      <c r="Q16" s="0" t="s">
        <v>902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s">
        <v>4</v>
      </c>
      <c r="AB16" s="0" t="s">
        <v>4</v>
      </c>
    </row>
    <row r="17" customFormat="false" ht="14.9" hidden="false" customHeight="false" outlineLevel="0" collapsed="false">
      <c r="A17" s="0" t="n">
        <v>1</v>
      </c>
      <c r="B17" s="0" t="s">
        <v>916</v>
      </c>
      <c r="C17" s="0" t="s">
        <v>959</v>
      </c>
      <c r="D17" s="0" t="n">
        <v>1</v>
      </c>
      <c r="E17" s="0" t="n">
        <f aca="false">4846254</f>
        <v>4846254</v>
      </c>
      <c r="F17" s="0" t="s">
        <v>960</v>
      </c>
      <c r="G17" s="0" t="s">
        <v>961</v>
      </c>
      <c r="H17" s="0" t="s">
        <v>962</v>
      </c>
      <c r="I17" s="0" t="s">
        <v>901</v>
      </c>
      <c r="J17" s="0" t="s">
        <v>750</v>
      </c>
      <c r="K17" s="0" t="s">
        <v>751</v>
      </c>
      <c r="L17" s="0" t="s">
        <v>752</v>
      </c>
      <c r="M17" s="0" t="s">
        <v>753</v>
      </c>
      <c r="N17" s="0" t="s">
        <v>754</v>
      </c>
      <c r="O17" s="0" t="s">
        <v>755</v>
      </c>
      <c r="P17" s="0" t="n">
        <v>0</v>
      </c>
      <c r="Q17" s="0" t="n">
        <v>10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s">
        <v>4</v>
      </c>
      <c r="AB17" s="0" t="s">
        <v>4</v>
      </c>
    </row>
    <row r="18" customFormat="false" ht="14.9" hidden="false" customHeight="false" outlineLevel="0" collapsed="false">
      <c r="A18" s="0" t="n">
        <v>1</v>
      </c>
      <c r="B18" s="0" t="s">
        <v>921</v>
      </c>
      <c r="C18" s="0" t="s">
        <v>897</v>
      </c>
      <c r="D18" s="0" t="n">
        <v>1</v>
      </c>
      <c r="E18" s="0" t="s">
        <v>963</v>
      </c>
      <c r="F18" s="0" t="s">
        <v>964</v>
      </c>
      <c r="G18" s="0" t="s">
        <v>965</v>
      </c>
      <c r="H18" s="0" t="s">
        <v>966</v>
      </c>
      <c r="I18" s="0" t="s">
        <v>901</v>
      </c>
      <c r="J18" s="0" t="s">
        <v>759</v>
      </c>
      <c r="K18" s="0" t="s">
        <v>760</v>
      </c>
      <c r="L18" s="0" t="s">
        <v>761</v>
      </c>
      <c r="M18" s="0" t="s">
        <v>803</v>
      </c>
      <c r="N18" s="0" t="s">
        <v>804</v>
      </c>
      <c r="O18" s="0" t="s">
        <v>805</v>
      </c>
      <c r="P18" s="0" t="n">
        <v>0</v>
      </c>
      <c r="Q18" s="0" t="n">
        <v>0</v>
      </c>
      <c r="R18" s="0" t="n">
        <v>31.6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s">
        <v>4</v>
      </c>
      <c r="AB18" s="0" t="s">
        <v>4</v>
      </c>
    </row>
    <row r="19" customFormat="false" ht="14.9" hidden="false" customHeight="false" outlineLevel="0" collapsed="false">
      <c r="A19" s="0" t="n">
        <v>1</v>
      </c>
      <c r="B19" s="0" t="n">
        <f aca="false">102442</f>
        <v>102442</v>
      </c>
      <c r="C19" s="0" t="s">
        <v>897</v>
      </c>
      <c r="D19" s="0" t="n">
        <v>1</v>
      </c>
      <c r="E19" s="0" t="n">
        <f aca="false">1330294</f>
        <v>1330294</v>
      </c>
      <c r="F19" s="0" t="s">
        <v>967</v>
      </c>
      <c r="G19" s="0" t="s">
        <v>968</v>
      </c>
      <c r="H19" s="0" t="s">
        <v>969</v>
      </c>
      <c r="I19" s="0" t="s">
        <v>901</v>
      </c>
      <c r="J19" s="0" t="s">
        <v>806</v>
      </c>
      <c r="K19" s="0" t="s">
        <v>766</v>
      </c>
      <c r="L19" s="0" t="s">
        <v>767</v>
      </c>
      <c r="M19" s="0" t="s">
        <v>807</v>
      </c>
      <c r="N19" s="0" t="s">
        <v>808</v>
      </c>
      <c r="O19" s="0" t="s">
        <v>809</v>
      </c>
      <c r="P19" s="0" t="n">
        <v>0</v>
      </c>
      <c r="Q19" s="0" t="n">
        <v>0</v>
      </c>
      <c r="R19" s="0" t="n">
        <v>5.7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s">
        <v>4</v>
      </c>
      <c r="AB19" s="0" t="s">
        <v>4</v>
      </c>
    </row>
    <row r="20" customFormat="false" ht="14.9" hidden="false" customHeight="false" outlineLevel="0" collapsed="false">
      <c r="A20" s="0" t="n">
        <v>1</v>
      </c>
      <c r="B20" s="0" t="n">
        <f aca="false">960285</f>
        <v>960285</v>
      </c>
      <c r="C20" s="0" t="s">
        <v>897</v>
      </c>
      <c r="D20" s="0" t="n">
        <v>1</v>
      </c>
      <c r="E20" s="0" t="s">
        <v>970</v>
      </c>
      <c r="F20" s="0" t="s">
        <v>897</v>
      </c>
      <c r="G20" s="0" t="s">
        <v>971</v>
      </c>
      <c r="H20" s="0" t="s">
        <v>972</v>
      </c>
      <c r="I20" s="0" t="s">
        <v>901</v>
      </c>
      <c r="J20" s="0" t="s">
        <v>810</v>
      </c>
      <c r="K20" s="0" t="s">
        <v>811</v>
      </c>
      <c r="L20" s="0" t="s">
        <v>812</v>
      </c>
      <c r="M20" s="0" t="s">
        <v>813</v>
      </c>
      <c r="N20" s="0" t="s">
        <v>811</v>
      </c>
      <c r="O20" s="0" t="s">
        <v>812</v>
      </c>
      <c r="P20" s="0" t="n">
        <v>0</v>
      </c>
      <c r="Q20" s="0" t="n">
        <v>0</v>
      </c>
      <c r="R20" s="0" t="s">
        <v>902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s">
        <v>4</v>
      </c>
      <c r="AB20" s="0" t="s">
        <v>4</v>
      </c>
    </row>
    <row r="21" customFormat="false" ht="14.9" hidden="false" customHeight="false" outlineLevel="0" collapsed="false">
      <c r="A21" s="0" t="n">
        <v>1</v>
      </c>
      <c r="B21" s="0" t="s">
        <v>896</v>
      </c>
      <c r="C21" s="0" t="s">
        <v>897</v>
      </c>
      <c r="D21" s="0" t="n">
        <v>1</v>
      </c>
      <c r="E21" s="0" t="s">
        <v>898</v>
      </c>
      <c r="F21" s="0" t="s">
        <v>897</v>
      </c>
      <c r="G21" s="0" t="s">
        <v>973</v>
      </c>
      <c r="H21" s="0" t="s">
        <v>974</v>
      </c>
      <c r="I21" s="0" t="s">
        <v>901</v>
      </c>
      <c r="J21" s="0" t="s">
        <v>728</v>
      </c>
      <c r="K21" s="0" t="s">
        <v>729</v>
      </c>
      <c r="L21" s="0" t="s">
        <v>730</v>
      </c>
      <c r="M21" s="0" t="s">
        <v>731</v>
      </c>
      <c r="N21" s="0" t="s">
        <v>732</v>
      </c>
      <c r="O21" s="0" t="s">
        <v>733</v>
      </c>
      <c r="P21" s="0" t="n">
        <v>0</v>
      </c>
      <c r="Q21" s="0" t="n">
        <v>0</v>
      </c>
      <c r="R21" s="0" t="s">
        <v>902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s">
        <v>4</v>
      </c>
      <c r="AB21" s="0" t="s">
        <v>4</v>
      </c>
    </row>
    <row r="22" customFormat="false" ht="14.9" hidden="false" customHeight="false" outlineLevel="0" collapsed="false">
      <c r="A22" s="0" t="n">
        <v>1</v>
      </c>
      <c r="B22" s="0" t="s">
        <v>940</v>
      </c>
      <c r="C22" s="0" t="s">
        <v>975</v>
      </c>
      <c r="D22" s="0" t="n">
        <v>1</v>
      </c>
      <c r="E22" s="0" t="n">
        <f aca="false">2070876</f>
        <v>2070876</v>
      </c>
      <c r="F22" s="0" t="s">
        <v>976</v>
      </c>
      <c r="G22" s="0" t="s">
        <v>977</v>
      </c>
      <c r="H22" s="0" t="s">
        <v>978</v>
      </c>
      <c r="I22" s="0" t="s">
        <v>901</v>
      </c>
      <c r="J22" s="0" t="s">
        <v>793</v>
      </c>
      <c r="K22" s="0" t="s">
        <v>794</v>
      </c>
      <c r="L22" s="0" t="s">
        <v>795</v>
      </c>
      <c r="M22" s="0" t="s">
        <v>796</v>
      </c>
      <c r="N22" s="0" t="s">
        <v>797</v>
      </c>
      <c r="O22" s="0" t="s">
        <v>798</v>
      </c>
      <c r="P22" s="0" t="n">
        <v>0</v>
      </c>
      <c r="Q22" s="0" t="n">
        <v>0</v>
      </c>
      <c r="R22" s="0" t="n">
        <v>9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s">
        <v>4</v>
      </c>
      <c r="AB22" s="0" t="s">
        <v>4</v>
      </c>
    </row>
    <row r="23" customFormat="false" ht="14.9" hidden="false" customHeight="false" outlineLevel="0" collapsed="false">
      <c r="A23" s="0" t="n">
        <v>1</v>
      </c>
      <c r="B23" s="0" t="s">
        <v>945</v>
      </c>
      <c r="C23" s="0" t="s">
        <v>979</v>
      </c>
      <c r="D23" s="0" t="n">
        <v>1</v>
      </c>
      <c r="E23" s="0" t="n">
        <f aca="false">2070882</f>
        <v>2070882</v>
      </c>
      <c r="F23" s="0" t="s">
        <v>980</v>
      </c>
      <c r="G23" s="0" t="s">
        <v>981</v>
      </c>
      <c r="H23" s="0" t="s">
        <v>982</v>
      </c>
      <c r="I23" s="0" t="s">
        <v>901</v>
      </c>
      <c r="J23" s="0" t="s">
        <v>799</v>
      </c>
      <c r="K23" s="0" t="s">
        <v>794</v>
      </c>
      <c r="L23" s="0" t="s">
        <v>795</v>
      </c>
      <c r="M23" s="0" t="s">
        <v>800</v>
      </c>
      <c r="N23" s="0" t="s">
        <v>797</v>
      </c>
      <c r="O23" s="0" t="s">
        <v>798</v>
      </c>
      <c r="P23" s="0" t="n">
        <v>0</v>
      </c>
      <c r="Q23" s="0" t="n">
        <v>0</v>
      </c>
      <c r="R23" s="0" t="n">
        <v>5.9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s">
        <v>4</v>
      </c>
      <c r="AB23" s="0" t="s">
        <v>4</v>
      </c>
    </row>
    <row r="24" customFormat="false" ht="14.9" hidden="false" customHeight="false" outlineLevel="0" collapsed="false">
      <c r="A24" s="0" t="n">
        <v>1</v>
      </c>
      <c r="B24" s="0" t="s">
        <v>903</v>
      </c>
      <c r="C24" s="0" t="s">
        <v>983</v>
      </c>
      <c r="D24" s="0" t="n">
        <v>1</v>
      </c>
      <c r="E24" s="0" t="n">
        <f aca="false">2696905</f>
        <v>2696905</v>
      </c>
      <c r="F24" s="0" t="s">
        <v>984</v>
      </c>
      <c r="G24" s="0" t="s">
        <v>985</v>
      </c>
      <c r="H24" s="0" t="s">
        <v>986</v>
      </c>
      <c r="I24" s="0" t="s">
        <v>901</v>
      </c>
      <c r="J24" s="0" t="s">
        <v>734</v>
      </c>
      <c r="K24" s="0" t="s">
        <v>735</v>
      </c>
      <c r="L24" s="0" t="s">
        <v>736</v>
      </c>
      <c r="M24" s="0" t="s">
        <v>737</v>
      </c>
      <c r="N24" s="0" t="s">
        <v>738</v>
      </c>
      <c r="O24" s="0" t="s">
        <v>739</v>
      </c>
      <c r="P24" s="0" t="n">
        <v>0</v>
      </c>
      <c r="Q24" s="0" t="n">
        <v>0</v>
      </c>
      <c r="R24" s="0" t="n">
        <v>49.4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s">
        <v>4</v>
      </c>
      <c r="AB24" s="0" t="s">
        <v>4</v>
      </c>
    </row>
    <row r="25" customFormat="false" ht="14.9" hidden="false" customHeight="false" outlineLevel="0" collapsed="false">
      <c r="A25" s="0" t="n">
        <v>1</v>
      </c>
      <c r="B25" s="0" t="s">
        <v>908</v>
      </c>
      <c r="C25" s="0" t="s">
        <v>987</v>
      </c>
      <c r="D25" s="0" t="n">
        <v>1</v>
      </c>
      <c r="E25" s="0" t="n">
        <f aca="false">2881547</f>
        <v>2881547</v>
      </c>
      <c r="F25" s="0" t="s">
        <v>988</v>
      </c>
      <c r="G25" s="0" t="s">
        <v>989</v>
      </c>
      <c r="H25" s="0" t="s">
        <v>990</v>
      </c>
      <c r="I25" s="0" t="s">
        <v>901</v>
      </c>
      <c r="J25" s="0" t="s">
        <v>740</v>
      </c>
      <c r="K25" s="0" t="s">
        <v>741</v>
      </c>
      <c r="L25" s="0" t="s">
        <v>742</v>
      </c>
      <c r="M25" s="0" t="s">
        <v>743</v>
      </c>
      <c r="N25" s="0" t="s">
        <v>744</v>
      </c>
      <c r="O25" s="0" t="s">
        <v>745</v>
      </c>
      <c r="P25" s="0" t="n">
        <v>0</v>
      </c>
      <c r="Q25" s="0" t="n">
        <v>0</v>
      </c>
      <c r="R25" s="0" t="n">
        <v>32.3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s">
        <v>4</v>
      </c>
      <c r="AB25" s="0" t="s">
        <v>4</v>
      </c>
    </row>
    <row r="26" customFormat="false" ht="14.9" hidden="true" customHeight="false" outlineLevel="0" collapsed="false">
      <c r="A26" s="0" t="n">
        <v>1</v>
      </c>
      <c r="B26" s="0" t="s">
        <v>921</v>
      </c>
      <c r="C26" s="0" t="s">
        <v>897</v>
      </c>
      <c r="D26" s="0" t="n">
        <v>1</v>
      </c>
      <c r="E26" s="0" t="s">
        <v>991</v>
      </c>
      <c r="F26" s="0" t="s">
        <v>992</v>
      </c>
      <c r="G26" s="0" t="s">
        <v>993</v>
      </c>
      <c r="H26" s="0" t="s">
        <v>994</v>
      </c>
      <c r="I26" s="0" t="s">
        <v>901</v>
      </c>
      <c r="J26" s="0" t="s">
        <v>759</v>
      </c>
      <c r="K26" s="0" t="s">
        <v>760</v>
      </c>
      <c r="L26" s="0" t="s">
        <v>761</v>
      </c>
      <c r="M26" s="0" t="s">
        <v>818</v>
      </c>
      <c r="N26" s="0" t="s">
        <v>819</v>
      </c>
      <c r="O26" s="0" t="s">
        <v>820</v>
      </c>
      <c r="P26" s="0" t="n">
        <v>0</v>
      </c>
      <c r="Q26" s="0" t="n">
        <v>0</v>
      </c>
      <c r="R26" s="0" t="n">
        <v>0</v>
      </c>
      <c r="S26" s="0" t="n">
        <v>44.4</v>
      </c>
      <c r="T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s">
        <v>4</v>
      </c>
      <c r="AB26" s="0" t="s">
        <v>4</v>
      </c>
    </row>
    <row r="27" customFormat="false" ht="14.9" hidden="true" customHeight="false" outlineLevel="0" collapsed="false">
      <c r="A27" s="0" t="n">
        <v>1</v>
      </c>
      <c r="B27" s="0" t="s">
        <v>921</v>
      </c>
      <c r="C27" s="0" t="s">
        <v>897</v>
      </c>
      <c r="D27" s="0" t="n">
        <v>1</v>
      </c>
      <c r="E27" s="0" t="n">
        <f aca="false">3930426</f>
        <v>3930426</v>
      </c>
      <c r="F27" s="0" t="s">
        <v>995</v>
      </c>
      <c r="G27" s="0" t="s">
        <v>996</v>
      </c>
      <c r="H27" s="0" t="s">
        <v>997</v>
      </c>
      <c r="I27" s="0" t="s">
        <v>901</v>
      </c>
      <c r="J27" s="0" t="s">
        <v>759</v>
      </c>
      <c r="K27" s="0" t="s">
        <v>760</v>
      </c>
      <c r="L27" s="0" t="s">
        <v>761</v>
      </c>
      <c r="M27" s="0" t="s">
        <v>821</v>
      </c>
      <c r="N27" s="0" t="s">
        <v>822</v>
      </c>
      <c r="O27" s="0" t="s">
        <v>227</v>
      </c>
      <c r="P27" s="0" t="n">
        <v>0</v>
      </c>
      <c r="Q27" s="0" t="n">
        <v>0</v>
      </c>
      <c r="R27" s="0" t="n">
        <v>0</v>
      </c>
      <c r="S27" s="0" t="n">
        <v>5.7</v>
      </c>
      <c r="T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s">
        <v>4</v>
      </c>
      <c r="AB27" s="0" t="s">
        <v>4</v>
      </c>
    </row>
    <row r="28" customFormat="false" ht="14.9" hidden="true" customHeight="false" outlineLevel="0" collapsed="false">
      <c r="A28" s="0" t="n">
        <v>1</v>
      </c>
      <c r="B28" s="0" t="n">
        <f aca="false">102443</f>
        <v>102443</v>
      </c>
      <c r="C28" s="0" t="s">
        <v>897</v>
      </c>
      <c r="D28" s="0" t="n">
        <v>1</v>
      </c>
      <c r="E28" s="0" t="n">
        <f aca="false">1329736</f>
        <v>1329736</v>
      </c>
      <c r="F28" s="0" t="s">
        <v>998</v>
      </c>
      <c r="G28" s="0" t="s">
        <v>999</v>
      </c>
      <c r="H28" s="0" t="s">
        <v>1000</v>
      </c>
      <c r="I28" s="0" t="s">
        <v>901</v>
      </c>
      <c r="J28" s="0" t="s">
        <v>765</v>
      </c>
      <c r="K28" s="0" t="s">
        <v>766</v>
      </c>
      <c r="L28" s="0" t="s">
        <v>767</v>
      </c>
      <c r="M28" s="0" t="s">
        <v>823</v>
      </c>
      <c r="N28" s="0" t="s">
        <v>824</v>
      </c>
      <c r="O28" s="0" t="s">
        <v>173</v>
      </c>
      <c r="P28" s="0" t="n">
        <v>0</v>
      </c>
      <c r="Q28" s="0" t="n">
        <v>0</v>
      </c>
      <c r="R28" s="0" t="n">
        <v>0</v>
      </c>
      <c r="S28" s="0" t="n">
        <v>46.7</v>
      </c>
      <c r="T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s">
        <v>4</v>
      </c>
      <c r="AB28" s="0" t="s">
        <v>4</v>
      </c>
    </row>
    <row r="29" customFormat="false" ht="14.9" hidden="true" customHeight="false" outlineLevel="0" collapsed="false">
      <c r="A29" s="0" t="n">
        <v>1</v>
      </c>
      <c r="B29" s="0" t="n">
        <f aca="false">102443</f>
        <v>102443</v>
      </c>
      <c r="C29" s="0" t="s">
        <v>897</v>
      </c>
      <c r="D29" s="0" t="n">
        <v>1</v>
      </c>
      <c r="E29" s="0" t="n">
        <f aca="false">1364765</f>
        <v>1364765</v>
      </c>
      <c r="F29" s="0" t="s">
        <v>1001</v>
      </c>
      <c r="G29" s="0" t="s">
        <v>1002</v>
      </c>
      <c r="H29" s="0" t="s">
        <v>1003</v>
      </c>
      <c r="I29" s="0" t="s">
        <v>901</v>
      </c>
      <c r="J29" s="0" t="s">
        <v>765</v>
      </c>
      <c r="K29" s="0" t="s">
        <v>766</v>
      </c>
      <c r="L29" s="0" t="s">
        <v>767</v>
      </c>
      <c r="M29" s="0" t="s">
        <v>825</v>
      </c>
      <c r="N29" s="0" t="s">
        <v>826</v>
      </c>
      <c r="O29" s="0" t="s">
        <v>827</v>
      </c>
      <c r="P29" s="0" t="n">
        <v>0</v>
      </c>
      <c r="Q29" s="0" t="n">
        <v>0</v>
      </c>
      <c r="R29" s="0" t="n">
        <v>0</v>
      </c>
      <c r="S29" s="0" t="n">
        <v>8.7</v>
      </c>
      <c r="T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s">
        <v>4</v>
      </c>
      <c r="AB29" s="0" t="s">
        <v>4</v>
      </c>
    </row>
    <row r="30" customFormat="false" ht="14.9" hidden="true" customHeight="false" outlineLevel="0" collapsed="false">
      <c r="A30" s="0" t="n">
        <v>1</v>
      </c>
      <c r="B30" s="0" t="n">
        <f aca="false">960285</f>
        <v>960285</v>
      </c>
      <c r="C30" s="0" t="s">
        <v>897</v>
      </c>
      <c r="D30" s="0" t="n">
        <v>1</v>
      </c>
      <c r="E30" s="0" t="s">
        <v>970</v>
      </c>
      <c r="F30" s="0" t="s">
        <v>897</v>
      </c>
      <c r="G30" s="0" t="s">
        <v>1004</v>
      </c>
      <c r="H30" s="0" t="s">
        <v>1005</v>
      </c>
      <c r="I30" s="0" t="s">
        <v>901</v>
      </c>
      <c r="J30" s="0" t="s">
        <v>810</v>
      </c>
      <c r="K30" s="0" t="s">
        <v>811</v>
      </c>
      <c r="L30" s="0" t="s">
        <v>812</v>
      </c>
      <c r="M30" s="0" t="s">
        <v>813</v>
      </c>
      <c r="N30" s="0" t="s">
        <v>811</v>
      </c>
      <c r="O30" s="0" t="s">
        <v>812</v>
      </c>
      <c r="P30" s="0" t="n">
        <v>0</v>
      </c>
      <c r="Q30" s="0" t="n">
        <v>0</v>
      </c>
      <c r="R30" s="0" t="n">
        <v>0</v>
      </c>
      <c r="S30" s="0" t="s">
        <v>902</v>
      </c>
      <c r="T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s">
        <v>4</v>
      </c>
      <c r="AB30" s="0" t="s">
        <v>4</v>
      </c>
    </row>
    <row r="31" customFormat="false" ht="14.9" hidden="true" customHeight="false" outlineLevel="0" collapsed="false">
      <c r="A31" s="0" t="n">
        <v>1</v>
      </c>
      <c r="B31" s="0" t="s">
        <v>896</v>
      </c>
      <c r="C31" s="0" t="s">
        <v>897</v>
      </c>
      <c r="D31" s="0" t="n">
        <v>1</v>
      </c>
      <c r="E31" s="0" t="s">
        <v>898</v>
      </c>
      <c r="F31" s="0" t="s">
        <v>897</v>
      </c>
      <c r="G31" s="0" t="s">
        <v>1006</v>
      </c>
      <c r="H31" s="0" t="s">
        <v>1007</v>
      </c>
      <c r="I31" s="0" t="s">
        <v>901</v>
      </c>
      <c r="J31" s="0" t="s">
        <v>728</v>
      </c>
      <c r="K31" s="0" t="s">
        <v>729</v>
      </c>
      <c r="L31" s="0" t="s">
        <v>730</v>
      </c>
      <c r="M31" s="0" t="s">
        <v>731</v>
      </c>
      <c r="N31" s="0" t="s">
        <v>732</v>
      </c>
      <c r="O31" s="0" t="s">
        <v>733</v>
      </c>
      <c r="P31" s="0" t="n">
        <v>0</v>
      </c>
      <c r="Q31" s="0" t="n">
        <v>0</v>
      </c>
      <c r="R31" s="0" t="n">
        <v>0</v>
      </c>
      <c r="S31" s="0" t="s">
        <v>902</v>
      </c>
      <c r="T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s">
        <v>4</v>
      </c>
      <c r="AB31" s="0" t="s">
        <v>4</v>
      </c>
    </row>
    <row r="32" customFormat="false" ht="14.9" hidden="true" customHeight="false" outlineLevel="0" collapsed="false">
      <c r="A32" s="0" t="n">
        <v>1</v>
      </c>
      <c r="B32" s="0" t="s">
        <v>903</v>
      </c>
      <c r="C32" s="0" t="s">
        <v>1008</v>
      </c>
      <c r="D32" s="0" t="n">
        <v>1</v>
      </c>
      <c r="E32" s="0" t="n">
        <f aca="false">2696905</f>
        <v>2696905</v>
      </c>
      <c r="F32" s="0" t="s">
        <v>1009</v>
      </c>
      <c r="G32" s="0" t="s">
        <v>1010</v>
      </c>
      <c r="H32" s="0" t="s">
        <v>1011</v>
      </c>
      <c r="I32" s="0" t="s">
        <v>901</v>
      </c>
      <c r="J32" s="0" t="s">
        <v>734</v>
      </c>
      <c r="K32" s="0" t="s">
        <v>735</v>
      </c>
      <c r="L32" s="0" t="s">
        <v>736</v>
      </c>
      <c r="M32" s="0" t="s">
        <v>737</v>
      </c>
      <c r="N32" s="0" t="s">
        <v>738</v>
      </c>
      <c r="O32" s="0" t="s">
        <v>739</v>
      </c>
      <c r="P32" s="0" t="n">
        <v>0</v>
      </c>
      <c r="Q32" s="0" t="n">
        <v>0</v>
      </c>
      <c r="R32" s="0" t="n">
        <v>0</v>
      </c>
      <c r="S32" s="0" t="n">
        <v>49</v>
      </c>
      <c r="T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s">
        <v>4</v>
      </c>
      <c r="AB32" s="0" t="s">
        <v>4</v>
      </c>
    </row>
    <row r="33" customFormat="false" ht="14.9" hidden="true" customHeight="false" outlineLevel="0" collapsed="false">
      <c r="A33" s="0" t="n">
        <v>1</v>
      </c>
      <c r="B33" s="0" t="s">
        <v>908</v>
      </c>
      <c r="C33" s="0" t="s">
        <v>1012</v>
      </c>
      <c r="D33" s="0" t="n">
        <v>1</v>
      </c>
      <c r="E33" s="0" t="n">
        <f aca="false">2881547</f>
        <v>2881547</v>
      </c>
      <c r="F33" s="0" t="s">
        <v>1013</v>
      </c>
      <c r="G33" s="0" t="s">
        <v>1014</v>
      </c>
      <c r="H33" s="0" t="s">
        <v>1015</v>
      </c>
      <c r="I33" s="0" t="s">
        <v>901</v>
      </c>
      <c r="J33" s="0" t="s">
        <v>740</v>
      </c>
      <c r="K33" s="0" t="s">
        <v>741</v>
      </c>
      <c r="L33" s="0" t="s">
        <v>742</v>
      </c>
      <c r="M33" s="0" t="s">
        <v>743</v>
      </c>
      <c r="N33" s="0" t="s">
        <v>744</v>
      </c>
      <c r="O33" s="0" t="s">
        <v>745</v>
      </c>
      <c r="P33" s="0" t="n">
        <v>0</v>
      </c>
      <c r="Q33" s="0" t="n">
        <v>0</v>
      </c>
      <c r="R33" s="0" t="n">
        <v>0</v>
      </c>
      <c r="S33" s="0" t="n">
        <v>17.6</v>
      </c>
      <c r="T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s">
        <v>4</v>
      </c>
      <c r="AB33" s="0" t="s">
        <v>4</v>
      </c>
    </row>
    <row r="34" customFormat="false" ht="14.9" hidden="true" customHeight="false" outlineLevel="0" collapsed="false">
      <c r="A34" s="0" t="n">
        <v>1</v>
      </c>
      <c r="B34" s="0" t="s">
        <v>916</v>
      </c>
      <c r="C34" s="0" t="s">
        <v>1016</v>
      </c>
      <c r="D34" s="0" t="n">
        <v>1</v>
      </c>
      <c r="E34" s="0" t="n">
        <f aca="false">4846254</f>
        <v>4846254</v>
      </c>
      <c r="F34" s="0" t="s">
        <v>1017</v>
      </c>
      <c r="G34" s="0" t="s">
        <v>1018</v>
      </c>
      <c r="H34" s="0" t="s">
        <v>1019</v>
      </c>
      <c r="I34" s="0" t="s">
        <v>901</v>
      </c>
      <c r="J34" s="0" t="s">
        <v>750</v>
      </c>
      <c r="K34" s="0" t="s">
        <v>751</v>
      </c>
      <c r="L34" s="0" t="s">
        <v>752</v>
      </c>
      <c r="M34" s="0" t="s">
        <v>753</v>
      </c>
      <c r="N34" s="0" t="s">
        <v>754</v>
      </c>
      <c r="O34" s="0" t="s">
        <v>755</v>
      </c>
      <c r="P34" s="0" t="n">
        <v>0</v>
      </c>
      <c r="Q34" s="0" t="n">
        <v>0</v>
      </c>
      <c r="R34" s="0" t="n">
        <v>0</v>
      </c>
      <c r="S34" s="0" t="n">
        <v>5.2</v>
      </c>
      <c r="T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s">
        <v>4</v>
      </c>
      <c r="AB34" s="0" t="s">
        <v>4</v>
      </c>
    </row>
    <row r="35" customFormat="false" ht="14.9" hidden="false" customHeight="false" outlineLevel="0" collapsed="false">
      <c r="A35" s="0" t="n">
        <v>1</v>
      </c>
      <c r="B35" s="0" t="s">
        <v>896</v>
      </c>
      <c r="C35" s="0" t="s">
        <v>897</v>
      </c>
      <c r="D35" s="0" t="n">
        <v>1</v>
      </c>
      <c r="E35" s="0" t="s">
        <v>898</v>
      </c>
      <c r="F35" s="0" t="s">
        <v>897</v>
      </c>
      <c r="G35" s="0" t="s">
        <v>1020</v>
      </c>
      <c r="H35" s="0" t="s">
        <v>1021</v>
      </c>
      <c r="I35" s="0" t="s">
        <v>901</v>
      </c>
      <c r="J35" s="0" t="s">
        <v>728</v>
      </c>
      <c r="K35" s="0" t="s">
        <v>729</v>
      </c>
      <c r="L35" s="0" t="s">
        <v>730</v>
      </c>
      <c r="M35" s="0" t="s">
        <v>731</v>
      </c>
      <c r="N35" s="0" t="s">
        <v>732</v>
      </c>
      <c r="O35" s="0" t="s">
        <v>733</v>
      </c>
      <c r="P35" s="0" t="n">
        <v>0</v>
      </c>
      <c r="Q35" s="0" t="n">
        <v>0</v>
      </c>
      <c r="R35" s="0" t="n">
        <v>0</v>
      </c>
      <c r="S35" s="0" t="n">
        <v>0</v>
      </c>
      <c r="T35" s="0" t="s">
        <v>902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s">
        <v>4</v>
      </c>
      <c r="AB35" s="0" t="s">
        <v>4</v>
      </c>
    </row>
    <row r="36" customFormat="false" ht="14.9" hidden="false" customHeight="false" outlineLevel="0" collapsed="false">
      <c r="A36" s="0" t="n">
        <v>1</v>
      </c>
      <c r="B36" s="0" t="s">
        <v>940</v>
      </c>
      <c r="C36" s="0" t="s">
        <v>1022</v>
      </c>
      <c r="D36" s="0" t="n">
        <v>1</v>
      </c>
      <c r="E36" s="0" t="n">
        <f aca="false">2070876</f>
        <v>2070876</v>
      </c>
      <c r="F36" s="0" t="s">
        <v>1023</v>
      </c>
      <c r="G36" s="0" t="s">
        <v>981</v>
      </c>
      <c r="H36" s="0" t="s">
        <v>1024</v>
      </c>
      <c r="I36" s="0" t="s">
        <v>901</v>
      </c>
      <c r="J36" s="0" t="s">
        <v>793</v>
      </c>
      <c r="K36" s="0" t="s">
        <v>794</v>
      </c>
      <c r="L36" s="0" t="s">
        <v>795</v>
      </c>
      <c r="M36" s="0" t="s">
        <v>796</v>
      </c>
      <c r="N36" s="0" t="s">
        <v>797</v>
      </c>
      <c r="O36" s="0" t="s">
        <v>798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5.1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s">
        <v>4</v>
      </c>
      <c r="AB36" s="0" t="s">
        <v>4</v>
      </c>
    </row>
    <row r="37" customFormat="false" ht="14.9" hidden="false" customHeight="false" outlineLevel="0" collapsed="false">
      <c r="A37" s="0" t="n">
        <v>1</v>
      </c>
      <c r="B37" s="0" t="s">
        <v>903</v>
      </c>
      <c r="C37" s="0" t="s">
        <v>1025</v>
      </c>
      <c r="D37" s="0" t="n">
        <v>1</v>
      </c>
      <c r="E37" s="0" t="n">
        <f aca="false">2696905</f>
        <v>2696905</v>
      </c>
      <c r="F37" s="0" t="s">
        <v>1026</v>
      </c>
      <c r="G37" s="0" t="s">
        <v>1027</v>
      </c>
      <c r="H37" s="0" t="s">
        <v>1028</v>
      </c>
      <c r="I37" s="0" t="s">
        <v>901</v>
      </c>
      <c r="J37" s="0" t="s">
        <v>734</v>
      </c>
      <c r="K37" s="0" t="s">
        <v>735</v>
      </c>
      <c r="L37" s="0" t="s">
        <v>736</v>
      </c>
      <c r="M37" s="0" t="s">
        <v>737</v>
      </c>
      <c r="N37" s="0" t="s">
        <v>738</v>
      </c>
      <c r="O37" s="0" t="s">
        <v>739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51.9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s">
        <v>4</v>
      </c>
      <c r="AB37" s="0" t="s">
        <v>4</v>
      </c>
    </row>
    <row r="38" customFormat="false" ht="14.9" hidden="false" customHeight="false" outlineLevel="0" collapsed="false">
      <c r="A38" s="0" t="n">
        <v>1</v>
      </c>
      <c r="B38" s="0" t="s">
        <v>908</v>
      </c>
      <c r="C38" s="0" t="s">
        <v>1029</v>
      </c>
      <c r="D38" s="0" t="n">
        <v>1</v>
      </c>
      <c r="E38" s="0" t="n">
        <f aca="false">2881547</f>
        <v>2881547</v>
      </c>
      <c r="F38" s="0" t="s">
        <v>1030</v>
      </c>
      <c r="G38" s="0" t="s">
        <v>1031</v>
      </c>
      <c r="H38" s="0" t="s">
        <v>1032</v>
      </c>
      <c r="I38" s="0" t="s">
        <v>901</v>
      </c>
      <c r="J38" s="0" t="s">
        <v>740</v>
      </c>
      <c r="K38" s="0" t="s">
        <v>741</v>
      </c>
      <c r="L38" s="0" t="s">
        <v>742</v>
      </c>
      <c r="M38" s="0" t="s">
        <v>743</v>
      </c>
      <c r="N38" s="0" t="s">
        <v>744</v>
      </c>
      <c r="O38" s="0" t="s">
        <v>745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53.7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s">
        <v>4</v>
      </c>
      <c r="AB38" s="0" t="s">
        <v>4</v>
      </c>
    </row>
    <row r="39" customFormat="false" ht="14.9" hidden="false" customHeight="false" outlineLevel="0" collapsed="false">
      <c r="A39" s="0" t="n">
        <v>1</v>
      </c>
      <c r="B39" s="0" t="s">
        <v>1033</v>
      </c>
      <c r="C39" s="0" t="s">
        <v>1034</v>
      </c>
      <c r="D39" s="0" t="n">
        <v>1</v>
      </c>
      <c r="E39" s="0" t="n">
        <f aca="false">3317143</f>
        <v>3317143</v>
      </c>
      <c r="F39" s="0" t="s">
        <v>1035</v>
      </c>
      <c r="G39" s="0" t="s">
        <v>1036</v>
      </c>
      <c r="H39" s="0" t="s">
        <v>1037</v>
      </c>
      <c r="I39" s="0" t="s">
        <v>901</v>
      </c>
      <c r="J39" s="0" t="s">
        <v>837</v>
      </c>
      <c r="K39" s="0" t="s">
        <v>838</v>
      </c>
      <c r="L39" s="0" t="s">
        <v>839</v>
      </c>
      <c r="M39" s="0" t="s">
        <v>298</v>
      </c>
      <c r="N39" s="0" t="s">
        <v>840</v>
      </c>
      <c r="O39" s="0" t="s">
        <v>289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47.3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s">
        <v>4</v>
      </c>
      <c r="AB39" s="0" t="s">
        <v>4</v>
      </c>
    </row>
    <row r="40" customFormat="false" ht="14.9" hidden="false" customHeight="false" outlineLevel="0" collapsed="false">
      <c r="A40" s="0" t="n">
        <v>1</v>
      </c>
      <c r="B40" s="0" t="n">
        <f aca="false">3692978</f>
        <v>3692978</v>
      </c>
      <c r="C40" s="0" t="s">
        <v>897</v>
      </c>
      <c r="D40" s="0" t="n">
        <v>1</v>
      </c>
      <c r="E40" s="0" t="s">
        <v>913</v>
      </c>
      <c r="F40" s="0" t="s">
        <v>897</v>
      </c>
      <c r="G40" s="0" t="s">
        <v>1038</v>
      </c>
      <c r="H40" s="0" t="s">
        <v>1039</v>
      </c>
      <c r="I40" s="0" t="s">
        <v>901</v>
      </c>
      <c r="J40" s="0" t="s">
        <v>746</v>
      </c>
      <c r="K40" s="0" t="s">
        <v>747</v>
      </c>
      <c r="L40" s="0" t="s">
        <v>748</v>
      </c>
      <c r="M40" s="0" t="s">
        <v>749</v>
      </c>
      <c r="N40" s="0" t="s">
        <v>747</v>
      </c>
      <c r="O40" s="0" t="s">
        <v>748</v>
      </c>
      <c r="P40" s="0" t="n">
        <v>0</v>
      </c>
      <c r="Q40" s="0" t="n">
        <v>0</v>
      </c>
      <c r="R40" s="0" t="n">
        <v>0</v>
      </c>
      <c r="S40" s="0" t="n">
        <v>0</v>
      </c>
      <c r="T40" s="0" t="s">
        <v>902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s">
        <v>4</v>
      </c>
      <c r="AB40" s="0" t="s">
        <v>4</v>
      </c>
    </row>
    <row r="41" customFormat="false" ht="14.9" hidden="false" customHeight="false" outlineLevel="0" collapsed="false">
      <c r="A41" s="0" t="n">
        <v>1</v>
      </c>
      <c r="B41" s="0" t="s">
        <v>916</v>
      </c>
      <c r="C41" s="0" t="s">
        <v>1040</v>
      </c>
      <c r="D41" s="0" t="n">
        <v>1</v>
      </c>
      <c r="E41" s="0" t="n">
        <f aca="false">4846254</f>
        <v>4846254</v>
      </c>
      <c r="F41" s="0" t="s">
        <v>1041</v>
      </c>
      <c r="G41" s="0" t="s">
        <v>1042</v>
      </c>
      <c r="H41" s="0" t="s">
        <v>1043</v>
      </c>
      <c r="I41" s="0" t="s">
        <v>901</v>
      </c>
      <c r="J41" s="0" t="s">
        <v>750</v>
      </c>
      <c r="K41" s="0" t="s">
        <v>751</v>
      </c>
      <c r="L41" s="0" t="s">
        <v>752</v>
      </c>
      <c r="M41" s="0" t="s">
        <v>753</v>
      </c>
      <c r="N41" s="0" t="s">
        <v>754</v>
      </c>
      <c r="O41" s="0" t="s">
        <v>755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16.7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s">
        <v>4</v>
      </c>
      <c r="AB41" s="0" t="s">
        <v>4</v>
      </c>
    </row>
    <row r="42" customFormat="false" ht="14.9" hidden="false" customHeight="false" outlineLevel="0" collapsed="false">
      <c r="A42" s="0" t="n">
        <v>1</v>
      </c>
      <c r="B42" s="0" t="s">
        <v>896</v>
      </c>
      <c r="C42" s="0" t="s">
        <v>897</v>
      </c>
      <c r="D42" s="0" t="n">
        <v>1</v>
      </c>
      <c r="E42" s="0" t="s">
        <v>898</v>
      </c>
      <c r="F42" s="0" t="s">
        <v>897</v>
      </c>
      <c r="G42" s="0" t="s">
        <v>1044</v>
      </c>
      <c r="H42" s="0" t="s">
        <v>1045</v>
      </c>
      <c r="I42" s="0" t="s">
        <v>901</v>
      </c>
      <c r="J42" s="0" t="s">
        <v>728</v>
      </c>
      <c r="K42" s="0" t="s">
        <v>729</v>
      </c>
      <c r="L42" s="0" t="s">
        <v>730</v>
      </c>
      <c r="M42" s="0" t="s">
        <v>731</v>
      </c>
      <c r="N42" s="0" t="s">
        <v>732</v>
      </c>
      <c r="O42" s="0" t="s">
        <v>733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902</v>
      </c>
      <c r="W42" s="0" t="n">
        <v>0</v>
      </c>
      <c r="X42" s="0" t="n">
        <v>0</v>
      </c>
      <c r="Y42" s="0" t="n">
        <v>0</v>
      </c>
      <c r="Z42" s="0" t="n">
        <v>0</v>
      </c>
      <c r="AA42" s="0" t="s">
        <v>4</v>
      </c>
      <c r="AB42" s="0" t="s">
        <v>4</v>
      </c>
    </row>
    <row r="43" customFormat="false" ht="14.9" hidden="false" customHeight="false" outlineLevel="0" collapsed="false">
      <c r="A43" s="0" t="n">
        <v>1</v>
      </c>
      <c r="B43" s="0" t="s">
        <v>1046</v>
      </c>
      <c r="C43" s="0" t="s">
        <v>1047</v>
      </c>
      <c r="D43" s="0" t="n">
        <v>1</v>
      </c>
      <c r="E43" s="0" t="n">
        <f aca="false">1398401</f>
        <v>1398401</v>
      </c>
      <c r="F43" s="0" t="s">
        <v>1048</v>
      </c>
      <c r="G43" s="0" t="s">
        <v>1049</v>
      </c>
      <c r="H43" s="0" t="s">
        <v>1050</v>
      </c>
      <c r="I43" s="0" t="s">
        <v>901</v>
      </c>
      <c r="J43" s="0" t="s">
        <v>841</v>
      </c>
      <c r="K43" s="0" t="s">
        <v>842</v>
      </c>
      <c r="L43" s="0" t="s">
        <v>843</v>
      </c>
      <c r="M43" s="0" t="s">
        <v>844</v>
      </c>
      <c r="N43" s="0" t="s">
        <v>845</v>
      </c>
      <c r="O43" s="0" t="s">
        <v>846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15.4</v>
      </c>
      <c r="W43" s="0" t="n">
        <v>0</v>
      </c>
      <c r="X43" s="0" t="n">
        <v>0</v>
      </c>
      <c r="Y43" s="0" t="n">
        <v>0</v>
      </c>
      <c r="Z43" s="0" t="n">
        <v>0</v>
      </c>
      <c r="AA43" s="0" t="s">
        <v>4</v>
      </c>
      <c r="AB43" s="0" t="s">
        <v>4</v>
      </c>
    </row>
    <row r="44" customFormat="false" ht="14.9" hidden="false" customHeight="false" outlineLevel="0" collapsed="false">
      <c r="A44" s="0" t="n">
        <v>1</v>
      </c>
      <c r="B44" s="0" t="s">
        <v>940</v>
      </c>
      <c r="C44" s="0" t="s">
        <v>1047</v>
      </c>
      <c r="D44" s="0" t="n">
        <v>1</v>
      </c>
      <c r="E44" s="0" t="n">
        <f aca="false">2070876</f>
        <v>2070876</v>
      </c>
      <c r="F44" s="0" t="s">
        <v>1051</v>
      </c>
      <c r="G44" s="0" t="s">
        <v>1052</v>
      </c>
      <c r="H44" s="0" t="s">
        <v>1053</v>
      </c>
      <c r="I44" s="0" t="s">
        <v>901</v>
      </c>
      <c r="J44" s="0" t="s">
        <v>793</v>
      </c>
      <c r="K44" s="0" t="s">
        <v>794</v>
      </c>
      <c r="L44" s="0" t="s">
        <v>795</v>
      </c>
      <c r="M44" s="0" t="s">
        <v>796</v>
      </c>
      <c r="N44" s="0" t="s">
        <v>797</v>
      </c>
      <c r="O44" s="0" t="s">
        <v>798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11</v>
      </c>
      <c r="W44" s="0" t="n">
        <v>0</v>
      </c>
      <c r="X44" s="0" t="n">
        <v>0</v>
      </c>
      <c r="Y44" s="0" t="n">
        <v>0</v>
      </c>
      <c r="Z44" s="0" t="n">
        <v>0</v>
      </c>
      <c r="AA44" s="0" t="s">
        <v>4</v>
      </c>
      <c r="AB44" s="0" t="s">
        <v>4</v>
      </c>
    </row>
    <row r="45" customFormat="false" ht="14.9" hidden="false" customHeight="false" outlineLevel="0" collapsed="false">
      <c r="A45" s="0" t="n">
        <v>1</v>
      </c>
      <c r="B45" s="0" t="s">
        <v>945</v>
      </c>
      <c r="C45" s="0" t="s">
        <v>1054</v>
      </c>
      <c r="D45" s="0" t="n">
        <v>1</v>
      </c>
      <c r="E45" s="0" t="n">
        <f aca="false">2070882</f>
        <v>2070882</v>
      </c>
      <c r="F45" s="0" t="s">
        <v>1055</v>
      </c>
      <c r="G45" s="0" t="s">
        <v>1056</v>
      </c>
      <c r="H45" s="0" t="s">
        <v>1057</v>
      </c>
      <c r="I45" s="0" t="s">
        <v>901</v>
      </c>
      <c r="J45" s="0" t="s">
        <v>799</v>
      </c>
      <c r="K45" s="0" t="s">
        <v>794</v>
      </c>
      <c r="L45" s="0" t="s">
        <v>795</v>
      </c>
      <c r="M45" s="0" t="s">
        <v>800</v>
      </c>
      <c r="N45" s="0" t="s">
        <v>797</v>
      </c>
      <c r="O45" s="0" t="s">
        <v>798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7.7</v>
      </c>
      <c r="W45" s="0" t="n">
        <v>0</v>
      </c>
      <c r="X45" s="0" t="n">
        <v>0</v>
      </c>
      <c r="Y45" s="0" t="n">
        <v>0</v>
      </c>
      <c r="Z45" s="0" t="n">
        <v>0</v>
      </c>
      <c r="AA45" s="0" t="s">
        <v>4</v>
      </c>
      <c r="AB45" s="0" t="s">
        <v>4</v>
      </c>
    </row>
    <row r="46" customFormat="false" ht="14.9" hidden="false" customHeight="false" outlineLevel="0" collapsed="false">
      <c r="A46" s="0" t="n">
        <v>1</v>
      </c>
      <c r="B46" s="0" t="s">
        <v>903</v>
      </c>
      <c r="C46" s="0" t="s">
        <v>1058</v>
      </c>
      <c r="D46" s="0" t="n">
        <v>1</v>
      </c>
      <c r="E46" s="0" t="n">
        <f aca="false">2696905</f>
        <v>2696905</v>
      </c>
      <c r="F46" s="0" t="s">
        <v>1059</v>
      </c>
      <c r="G46" s="0" t="s">
        <v>1060</v>
      </c>
      <c r="H46" s="0" t="s">
        <v>1061</v>
      </c>
      <c r="I46" s="0" t="s">
        <v>901</v>
      </c>
      <c r="J46" s="0" t="s">
        <v>734</v>
      </c>
      <c r="K46" s="0" t="s">
        <v>735</v>
      </c>
      <c r="L46" s="0" t="s">
        <v>736</v>
      </c>
      <c r="M46" s="0" t="s">
        <v>737</v>
      </c>
      <c r="N46" s="0" t="s">
        <v>738</v>
      </c>
      <c r="O46" s="0" t="s">
        <v>739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50.3</v>
      </c>
      <c r="W46" s="0" t="n">
        <v>0</v>
      </c>
      <c r="X46" s="0" t="n">
        <v>0</v>
      </c>
      <c r="Y46" s="0" t="n">
        <v>0</v>
      </c>
      <c r="Z46" s="0" t="n">
        <v>0</v>
      </c>
      <c r="AA46" s="0" t="s">
        <v>4</v>
      </c>
      <c r="AB46" s="0" t="s">
        <v>4</v>
      </c>
    </row>
    <row r="47" customFormat="false" ht="14.9" hidden="false" customHeight="false" outlineLevel="0" collapsed="false">
      <c r="A47" s="0" t="n">
        <v>1</v>
      </c>
      <c r="B47" s="0" t="s">
        <v>908</v>
      </c>
      <c r="C47" s="0" t="s">
        <v>1062</v>
      </c>
      <c r="D47" s="0" t="n">
        <v>1</v>
      </c>
      <c r="E47" s="0" t="n">
        <f aca="false">2881547</f>
        <v>2881547</v>
      </c>
      <c r="F47" s="0" t="s">
        <v>1063</v>
      </c>
      <c r="G47" s="0" t="s">
        <v>1064</v>
      </c>
      <c r="H47" s="0" t="s">
        <v>1065</v>
      </c>
      <c r="I47" s="0" t="s">
        <v>901</v>
      </c>
      <c r="J47" s="0" t="s">
        <v>740</v>
      </c>
      <c r="K47" s="0" t="s">
        <v>741</v>
      </c>
      <c r="L47" s="0" t="s">
        <v>742</v>
      </c>
      <c r="M47" s="0" t="s">
        <v>743</v>
      </c>
      <c r="N47" s="0" t="s">
        <v>744</v>
      </c>
      <c r="O47" s="0" t="s">
        <v>745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38.2</v>
      </c>
      <c r="W47" s="0" t="n">
        <v>0</v>
      </c>
      <c r="X47" s="0" t="n">
        <v>0</v>
      </c>
      <c r="Y47" s="0" t="n">
        <v>0</v>
      </c>
      <c r="Z47" s="0" t="n">
        <v>0</v>
      </c>
      <c r="AA47" s="0" t="s">
        <v>4</v>
      </c>
      <c r="AB47" s="0" t="s">
        <v>4</v>
      </c>
    </row>
    <row r="48" customFormat="false" ht="14.9" hidden="false" customHeight="false" outlineLevel="0" collapsed="false">
      <c r="A48" s="0" t="n">
        <v>1</v>
      </c>
      <c r="B48" s="0" t="n">
        <f aca="false">3692978</f>
        <v>3692978</v>
      </c>
      <c r="C48" s="0" t="s">
        <v>897</v>
      </c>
      <c r="D48" s="0" t="n">
        <v>1</v>
      </c>
      <c r="E48" s="0" t="s">
        <v>913</v>
      </c>
      <c r="F48" s="0" t="s">
        <v>897</v>
      </c>
      <c r="G48" s="0" t="s">
        <v>1066</v>
      </c>
      <c r="H48" s="0" t="s">
        <v>1067</v>
      </c>
      <c r="I48" s="0" t="s">
        <v>901</v>
      </c>
      <c r="J48" s="0" t="s">
        <v>746</v>
      </c>
      <c r="K48" s="0" t="s">
        <v>747</v>
      </c>
      <c r="L48" s="0" t="s">
        <v>748</v>
      </c>
      <c r="M48" s="0" t="s">
        <v>749</v>
      </c>
      <c r="N48" s="0" t="s">
        <v>747</v>
      </c>
      <c r="O48" s="0" t="s">
        <v>748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902</v>
      </c>
      <c r="W48" s="0" t="n">
        <v>0</v>
      </c>
      <c r="X48" s="0" t="n">
        <v>0</v>
      </c>
      <c r="Y48" s="0" t="n">
        <v>0</v>
      </c>
      <c r="Z48" s="0" t="n">
        <v>0</v>
      </c>
      <c r="AA48" s="0" t="s">
        <v>4</v>
      </c>
      <c r="AB48" s="0" t="s">
        <v>4</v>
      </c>
    </row>
    <row r="49" customFormat="false" ht="14.9" hidden="false" customHeight="false" outlineLevel="0" collapsed="false">
      <c r="A49" s="0" t="n">
        <v>1</v>
      </c>
      <c r="B49" s="0" t="s">
        <v>916</v>
      </c>
      <c r="C49" s="0" t="s">
        <v>1068</v>
      </c>
      <c r="D49" s="0" t="n">
        <v>1</v>
      </c>
      <c r="E49" s="0" t="n">
        <f aca="false">4846254</f>
        <v>4846254</v>
      </c>
      <c r="F49" s="0" t="s">
        <v>1069</v>
      </c>
      <c r="G49" s="0" t="s">
        <v>1070</v>
      </c>
      <c r="H49" s="0" t="s">
        <v>1071</v>
      </c>
      <c r="I49" s="0" t="s">
        <v>901</v>
      </c>
      <c r="J49" s="0" t="s">
        <v>750</v>
      </c>
      <c r="K49" s="0" t="s">
        <v>751</v>
      </c>
      <c r="L49" s="0" t="s">
        <v>752</v>
      </c>
      <c r="M49" s="0" t="s">
        <v>753</v>
      </c>
      <c r="N49" s="0" t="s">
        <v>754</v>
      </c>
      <c r="O49" s="0" t="s">
        <v>755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12.1</v>
      </c>
      <c r="W49" s="0" t="n">
        <v>0</v>
      </c>
      <c r="X49" s="0" t="n">
        <v>0</v>
      </c>
      <c r="Y49" s="0" t="n">
        <v>0</v>
      </c>
      <c r="Z49" s="0" t="n">
        <v>0</v>
      </c>
      <c r="AA49" s="0" t="s">
        <v>4</v>
      </c>
      <c r="AB49" s="0" t="s">
        <v>4</v>
      </c>
    </row>
    <row r="50" customFormat="false" ht="14.9" hidden="false" customHeight="false" outlineLevel="0" collapsed="false">
      <c r="A50" s="0" t="n">
        <v>1</v>
      </c>
      <c r="B50" s="0" t="n">
        <f aca="false">960285</f>
        <v>960285</v>
      </c>
      <c r="C50" s="0" t="s">
        <v>897</v>
      </c>
      <c r="D50" s="0" t="n">
        <v>1</v>
      </c>
      <c r="E50" s="0" t="s">
        <v>970</v>
      </c>
      <c r="F50" s="0" t="s">
        <v>897</v>
      </c>
      <c r="G50" s="0" t="s">
        <v>1072</v>
      </c>
      <c r="H50" s="0" t="s">
        <v>1073</v>
      </c>
      <c r="I50" s="0" t="s">
        <v>901</v>
      </c>
      <c r="J50" s="0" t="s">
        <v>810</v>
      </c>
      <c r="K50" s="0" t="s">
        <v>811</v>
      </c>
      <c r="L50" s="0" t="s">
        <v>812</v>
      </c>
      <c r="M50" s="0" t="s">
        <v>813</v>
      </c>
      <c r="N50" s="0" t="s">
        <v>811</v>
      </c>
      <c r="O50" s="0" t="s">
        <v>812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s">
        <v>902</v>
      </c>
      <c r="X50" s="0" t="n">
        <v>0</v>
      </c>
      <c r="Y50" s="0" t="n">
        <v>0</v>
      </c>
      <c r="Z50" s="0" t="n">
        <v>0</v>
      </c>
      <c r="AA50" s="0" t="s">
        <v>4</v>
      </c>
      <c r="AB50" s="0" t="s">
        <v>4</v>
      </c>
    </row>
    <row r="51" customFormat="false" ht="14.9" hidden="false" customHeight="false" outlineLevel="0" collapsed="false">
      <c r="A51" s="0" t="n">
        <v>1</v>
      </c>
      <c r="B51" s="0" t="s">
        <v>896</v>
      </c>
      <c r="C51" s="0" t="s">
        <v>897</v>
      </c>
      <c r="D51" s="0" t="n">
        <v>1</v>
      </c>
      <c r="E51" s="0" t="s">
        <v>898</v>
      </c>
      <c r="F51" s="0" t="s">
        <v>897</v>
      </c>
      <c r="G51" s="0" t="s">
        <v>1074</v>
      </c>
      <c r="H51" s="0" t="s">
        <v>1075</v>
      </c>
      <c r="I51" s="0" t="s">
        <v>901</v>
      </c>
      <c r="J51" s="0" t="s">
        <v>728</v>
      </c>
      <c r="K51" s="0" t="s">
        <v>729</v>
      </c>
      <c r="L51" s="0" t="s">
        <v>730</v>
      </c>
      <c r="M51" s="0" t="s">
        <v>731</v>
      </c>
      <c r="N51" s="0" t="s">
        <v>732</v>
      </c>
      <c r="O51" s="0" t="s">
        <v>733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s">
        <v>902</v>
      </c>
      <c r="X51" s="0" t="n">
        <v>0</v>
      </c>
      <c r="Y51" s="0" t="n">
        <v>0</v>
      </c>
      <c r="Z51" s="0" t="n">
        <v>0</v>
      </c>
      <c r="AA51" s="0" t="s">
        <v>4</v>
      </c>
      <c r="AB51" s="0" t="s">
        <v>4</v>
      </c>
    </row>
    <row r="52" customFormat="false" ht="14.9" hidden="false" customHeight="false" outlineLevel="0" collapsed="false">
      <c r="A52" s="0" t="n">
        <v>1</v>
      </c>
      <c r="B52" s="0" t="s">
        <v>940</v>
      </c>
      <c r="C52" s="0" t="s">
        <v>1076</v>
      </c>
      <c r="D52" s="0" t="n">
        <v>1</v>
      </c>
      <c r="E52" s="0" t="n">
        <f aca="false">2070876</f>
        <v>2070876</v>
      </c>
      <c r="F52" s="0" t="s">
        <v>1077</v>
      </c>
      <c r="G52" s="0" t="s">
        <v>1078</v>
      </c>
      <c r="H52" s="0" t="s">
        <v>1079</v>
      </c>
      <c r="I52" s="0" t="s">
        <v>901</v>
      </c>
      <c r="J52" s="0" t="s">
        <v>793</v>
      </c>
      <c r="K52" s="0" t="s">
        <v>794</v>
      </c>
      <c r="L52" s="0" t="s">
        <v>795</v>
      </c>
      <c r="M52" s="0" t="s">
        <v>796</v>
      </c>
      <c r="N52" s="0" t="s">
        <v>797</v>
      </c>
      <c r="O52" s="0" t="s">
        <v>798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13</v>
      </c>
      <c r="X52" s="0" t="n">
        <v>0</v>
      </c>
      <c r="Y52" s="0" t="n">
        <v>0</v>
      </c>
      <c r="Z52" s="0" t="n">
        <v>0</v>
      </c>
      <c r="AA52" s="0" t="s">
        <v>4</v>
      </c>
      <c r="AB52" s="0" t="s">
        <v>4</v>
      </c>
    </row>
    <row r="53" customFormat="false" ht="14.9" hidden="false" customHeight="false" outlineLevel="0" collapsed="false">
      <c r="A53" s="0" t="n">
        <v>1</v>
      </c>
      <c r="B53" s="0" t="s">
        <v>903</v>
      </c>
      <c r="C53" s="0" t="s">
        <v>1080</v>
      </c>
      <c r="D53" s="0" t="n">
        <v>1</v>
      </c>
      <c r="E53" s="0" t="n">
        <f aca="false">2696905</f>
        <v>2696905</v>
      </c>
      <c r="F53" s="0" t="s">
        <v>1081</v>
      </c>
      <c r="G53" s="0" t="s">
        <v>1082</v>
      </c>
      <c r="H53" s="0" t="s">
        <v>907</v>
      </c>
      <c r="I53" s="0" t="s">
        <v>901</v>
      </c>
      <c r="J53" s="0" t="s">
        <v>734</v>
      </c>
      <c r="K53" s="0" t="s">
        <v>735</v>
      </c>
      <c r="L53" s="0" t="s">
        <v>736</v>
      </c>
      <c r="M53" s="0" t="s">
        <v>737</v>
      </c>
      <c r="N53" s="0" t="s">
        <v>738</v>
      </c>
      <c r="O53" s="0" t="s">
        <v>739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46.9</v>
      </c>
      <c r="X53" s="0" t="n">
        <v>0</v>
      </c>
      <c r="Y53" s="0" t="n">
        <v>0</v>
      </c>
      <c r="Z53" s="0" t="n">
        <v>0</v>
      </c>
      <c r="AA53" s="0" t="s">
        <v>4</v>
      </c>
      <c r="AB53" s="0" t="s">
        <v>4</v>
      </c>
    </row>
    <row r="54" customFormat="false" ht="14.9" hidden="false" customHeight="false" outlineLevel="0" collapsed="false">
      <c r="A54" s="0" t="n">
        <v>1</v>
      </c>
      <c r="B54" s="0" t="s">
        <v>908</v>
      </c>
      <c r="C54" s="0" t="s">
        <v>1083</v>
      </c>
      <c r="D54" s="0" t="n">
        <v>1</v>
      </c>
      <c r="E54" s="0" t="n">
        <f aca="false">2881547</f>
        <v>2881547</v>
      </c>
      <c r="F54" s="0" t="s">
        <v>1084</v>
      </c>
      <c r="G54" s="0" t="s">
        <v>1085</v>
      </c>
      <c r="H54" s="0" t="s">
        <v>1086</v>
      </c>
      <c r="I54" s="0" t="s">
        <v>901</v>
      </c>
      <c r="J54" s="0" t="s">
        <v>740</v>
      </c>
      <c r="K54" s="0" t="s">
        <v>741</v>
      </c>
      <c r="L54" s="0" t="s">
        <v>742</v>
      </c>
      <c r="M54" s="0" t="s">
        <v>743</v>
      </c>
      <c r="N54" s="0" t="s">
        <v>744</v>
      </c>
      <c r="O54" s="0" t="s">
        <v>745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22.9</v>
      </c>
      <c r="X54" s="0" t="n">
        <v>0</v>
      </c>
      <c r="Y54" s="0" t="n">
        <v>0</v>
      </c>
      <c r="Z54" s="0" t="n">
        <v>0</v>
      </c>
      <c r="AA54" s="0" t="s">
        <v>4</v>
      </c>
      <c r="AB54" s="0" t="s">
        <v>4</v>
      </c>
    </row>
    <row r="55" customFormat="false" ht="14.9" hidden="false" customHeight="false" outlineLevel="0" collapsed="false">
      <c r="A55" s="0" t="n">
        <v>1</v>
      </c>
      <c r="B55" s="0" t="s">
        <v>916</v>
      </c>
      <c r="C55" s="0" t="s">
        <v>1087</v>
      </c>
      <c r="D55" s="0" t="n">
        <v>1</v>
      </c>
      <c r="E55" s="0" t="n">
        <f aca="false">4846254</f>
        <v>4846254</v>
      </c>
      <c r="F55" s="0" t="s">
        <v>1088</v>
      </c>
      <c r="G55" s="0" t="s">
        <v>1089</v>
      </c>
      <c r="H55" s="0" t="s">
        <v>1090</v>
      </c>
      <c r="I55" s="0" t="s">
        <v>901</v>
      </c>
      <c r="J55" s="0" t="s">
        <v>750</v>
      </c>
      <c r="K55" s="0" t="s">
        <v>751</v>
      </c>
      <c r="L55" s="0" t="s">
        <v>752</v>
      </c>
      <c r="M55" s="0" t="s">
        <v>753</v>
      </c>
      <c r="N55" s="0" t="s">
        <v>754</v>
      </c>
      <c r="O55" s="0" t="s">
        <v>755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15.3</v>
      </c>
      <c r="X55" s="0" t="n">
        <v>0</v>
      </c>
      <c r="Y55" s="0" t="n">
        <v>0</v>
      </c>
      <c r="Z55" s="0" t="n">
        <v>0</v>
      </c>
      <c r="AA55" s="0" t="s">
        <v>4</v>
      </c>
      <c r="AB55" s="0" t="s">
        <v>4</v>
      </c>
    </row>
    <row r="56" customFormat="false" ht="14.9" hidden="false" customHeight="false" outlineLevel="0" collapsed="false">
      <c r="A56" s="0" t="n">
        <v>1</v>
      </c>
      <c r="B56" s="0" t="s">
        <v>921</v>
      </c>
      <c r="C56" s="0" t="s">
        <v>897</v>
      </c>
      <c r="D56" s="0" t="n">
        <v>1</v>
      </c>
      <c r="E56" s="0" t="s">
        <v>1091</v>
      </c>
      <c r="F56" s="0" t="s">
        <v>1092</v>
      </c>
      <c r="G56" s="0" t="s">
        <v>1093</v>
      </c>
      <c r="H56" s="0" t="s">
        <v>1094</v>
      </c>
      <c r="I56" s="0" t="s">
        <v>901</v>
      </c>
      <c r="J56" s="0" t="s">
        <v>759</v>
      </c>
      <c r="K56" s="0" t="s">
        <v>760</v>
      </c>
      <c r="L56" s="0" t="s">
        <v>761</v>
      </c>
      <c r="M56" s="0" t="s">
        <v>855</v>
      </c>
      <c r="N56" s="0" t="s">
        <v>856</v>
      </c>
      <c r="O56" s="0" t="s">
        <v>857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48.7</v>
      </c>
      <c r="Y56" s="0" t="n">
        <v>0</v>
      </c>
      <c r="Z56" s="0" t="n">
        <v>0</v>
      </c>
      <c r="AA56" s="0" t="s">
        <v>4</v>
      </c>
      <c r="AB56" s="0" t="s">
        <v>4</v>
      </c>
    </row>
    <row r="57" customFormat="false" ht="14.9" hidden="false" customHeight="false" outlineLevel="0" collapsed="false">
      <c r="A57" s="0" t="n">
        <v>1</v>
      </c>
      <c r="B57" s="0" t="n">
        <f aca="false">102443</f>
        <v>102443</v>
      </c>
      <c r="C57" s="0" t="s">
        <v>897</v>
      </c>
      <c r="D57" s="0" t="n">
        <v>1</v>
      </c>
      <c r="E57" s="0" t="n">
        <f aca="false">1312468</f>
        <v>1312468</v>
      </c>
      <c r="F57" s="0" t="s">
        <v>1095</v>
      </c>
      <c r="G57" s="0" t="s">
        <v>1096</v>
      </c>
      <c r="H57" s="0" t="s">
        <v>1097</v>
      </c>
      <c r="I57" s="0" t="s">
        <v>901</v>
      </c>
      <c r="J57" s="0" t="s">
        <v>765</v>
      </c>
      <c r="K57" s="0" t="s">
        <v>766</v>
      </c>
      <c r="L57" s="0" t="s">
        <v>767</v>
      </c>
      <c r="M57" s="0" t="s">
        <v>858</v>
      </c>
      <c r="N57" s="0" t="s">
        <v>859</v>
      </c>
      <c r="O57" s="0" t="s">
        <v>860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45.5</v>
      </c>
      <c r="Y57" s="0" t="n">
        <v>0</v>
      </c>
      <c r="Z57" s="0" t="n">
        <v>0</v>
      </c>
      <c r="AA57" s="0" t="s">
        <v>4</v>
      </c>
      <c r="AB57" s="0" t="s">
        <v>4</v>
      </c>
    </row>
    <row r="58" customFormat="false" ht="14.9" hidden="false" customHeight="false" outlineLevel="0" collapsed="false">
      <c r="A58" s="0" t="n">
        <v>1</v>
      </c>
      <c r="B58" s="0" t="n">
        <f aca="false">102443</f>
        <v>102443</v>
      </c>
      <c r="C58" s="0" t="s">
        <v>897</v>
      </c>
      <c r="D58" s="0" t="n">
        <v>1</v>
      </c>
      <c r="E58" s="0" t="s">
        <v>1098</v>
      </c>
      <c r="F58" s="0" t="s">
        <v>1099</v>
      </c>
      <c r="G58" s="0" t="s">
        <v>1100</v>
      </c>
      <c r="H58" s="0" t="s">
        <v>1101</v>
      </c>
      <c r="I58" s="0" t="s">
        <v>901</v>
      </c>
      <c r="J58" s="0" t="s">
        <v>765</v>
      </c>
      <c r="K58" s="0" t="s">
        <v>766</v>
      </c>
      <c r="L58" s="0" t="s">
        <v>767</v>
      </c>
      <c r="M58" s="0" t="s">
        <v>861</v>
      </c>
      <c r="N58" s="0" t="s">
        <v>763</v>
      </c>
      <c r="O58" s="0" t="s">
        <v>764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41.3</v>
      </c>
      <c r="Y58" s="0" t="n">
        <v>0</v>
      </c>
      <c r="Z58" s="0" t="n">
        <v>0</v>
      </c>
      <c r="AA58" s="0" t="s">
        <v>4</v>
      </c>
      <c r="AB58" s="0" t="s">
        <v>4</v>
      </c>
    </row>
    <row r="59" customFormat="false" ht="14.9" hidden="false" customHeight="false" outlineLevel="0" collapsed="false">
      <c r="A59" s="0" t="n">
        <v>1</v>
      </c>
      <c r="B59" s="0" t="s">
        <v>896</v>
      </c>
      <c r="C59" s="0" t="s">
        <v>897</v>
      </c>
      <c r="D59" s="0" t="n">
        <v>1</v>
      </c>
      <c r="E59" s="0" t="s">
        <v>898</v>
      </c>
      <c r="F59" s="0" t="s">
        <v>897</v>
      </c>
      <c r="G59" s="0" t="s">
        <v>1102</v>
      </c>
      <c r="H59" s="0" t="s">
        <v>1103</v>
      </c>
      <c r="I59" s="0" t="s">
        <v>901</v>
      </c>
      <c r="J59" s="0" t="s">
        <v>728</v>
      </c>
      <c r="K59" s="0" t="s">
        <v>729</v>
      </c>
      <c r="L59" s="0" t="s">
        <v>730</v>
      </c>
      <c r="M59" s="0" t="s">
        <v>731</v>
      </c>
      <c r="N59" s="0" t="s">
        <v>732</v>
      </c>
      <c r="O59" s="0" t="s">
        <v>733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s">
        <v>902</v>
      </c>
      <c r="Y59" s="0" t="n">
        <v>0</v>
      </c>
      <c r="Z59" s="0" t="n">
        <v>0</v>
      </c>
      <c r="AA59" s="0" t="s">
        <v>4</v>
      </c>
      <c r="AB59" s="0" t="s">
        <v>4</v>
      </c>
    </row>
    <row r="60" customFormat="false" ht="14.9" hidden="false" customHeight="false" outlineLevel="0" collapsed="false">
      <c r="A60" s="0" t="n">
        <v>1</v>
      </c>
      <c r="B60" s="0" t="s">
        <v>940</v>
      </c>
      <c r="C60" s="0" t="s">
        <v>1104</v>
      </c>
      <c r="D60" s="0" t="n">
        <v>1</v>
      </c>
      <c r="E60" s="0" t="n">
        <f aca="false">2070876</f>
        <v>2070876</v>
      </c>
      <c r="F60" s="0" t="s">
        <v>1105</v>
      </c>
      <c r="G60" s="0" t="s">
        <v>968</v>
      </c>
      <c r="H60" s="0" t="s">
        <v>1106</v>
      </c>
      <c r="I60" s="0" t="s">
        <v>901</v>
      </c>
      <c r="J60" s="0" t="s">
        <v>793</v>
      </c>
      <c r="K60" s="0" t="s">
        <v>794</v>
      </c>
      <c r="L60" s="0" t="s">
        <v>795</v>
      </c>
      <c r="M60" s="0" t="s">
        <v>796</v>
      </c>
      <c r="N60" s="0" t="s">
        <v>797</v>
      </c>
      <c r="O60" s="0" t="s">
        <v>798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7.5</v>
      </c>
      <c r="Y60" s="0" t="n">
        <v>0</v>
      </c>
      <c r="Z60" s="0" t="n">
        <v>0</v>
      </c>
      <c r="AA60" s="0" t="s">
        <v>4</v>
      </c>
      <c r="AB60" s="0" t="s">
        <v>4</v>
      </c>
    </row>
    <row r="61" customFormat="false" ht="14.9" hidden="false" customHeight="false" outlineLevel="0" collapsed="false">
      <c r="A61" s="0" t="n">
        <v>1</v>
      </c>
      <c r="B61" s="0" t="s">
        <v>945</v>
      </c>
      <c r="C61" s="0" t="s">
        <v>1107</v>
      </c>
      <c r="D61" s="0" t="n">
        <v>1</v>
      </c>
      <c r="E61" s="0" t="n">
        <f aca="false">2070882</f>
        <v>2070882</v>
      </c>
      <c r="F61" s="0" t="s">
        <v>1108</v>
      </c>
      <c r="G61" s="0" t="s">
        <v>1109</v>
      </c>
      <c r="H61" s="0" t="s">
        <v>1110</v>
      </c>
      <c r="I61" s="0" t="s">
        <v>901</v>
      </c>
      <c r="J61" s="0" t="s">
        <v>799</v>
      </c>
      <c r="K61" s="0" t="s">
        <v>794</v>
      </c>
      <c r="L61" s="0" t="s">
        <v>795</v>
      </c>
      <c r="M61" s="0" t="s">
        <v>800</v>
      </c>
      <c r="N61" s="0" t="s">
        <v>797</v>
      </c>
      <c r="O61" s="0" t="s">
        <v>798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6.5</v>
      </c>
      <c r="Y61" s="0" t="n">
        <v>0</v>
      </c>
      <c r="Z61" s="0" t="n">
        <v>0</v>
      </c>
      <c r="AA61" s="0" t="s">
        <v>4</v>
      </c>
      <c r="AB61" s="0" t="s">
        <v>4</v>
      </c>
    </row>
    <row r="62" customFormat="false" ht="14.9" hidden="false" customHeight="false" outlineLevel="0" collapsed="false">
      <c r="A62" s="0" t="n">
        <v>1</v>
      </c>
      <c r="B62" s="0" t="s">
        <v>903</v>
      </c>
      <c r="C62" s="0" t="s">
        <v>1111</v>
      </c>
      <c r="D62" s="0" t="n">
        <v>1</v>
      </c>
      <c r="E62" s="0" t="n">
        <f aca="false">2696905</f>
        <v>2696905</v>
      </c>
      <c r="F62" s="0" t="s">
        <v>1112</v>
      </c>
      <c r="G62" s="0" t="s">
        <v>1113</v>
      </c>
      <c r="H62" s="0" t="s">
        <v>1114</v>
      </c>
      <c r="I62" s="0" t="s">
        <v>901</v>
      </c>
      <c r="J62" s="0" t="s">
        <v>734</v>
      </c>
      <c r="K62" s="0" t="s">
        <v>735</v>
      </c>
      <c r="L62" s="0" t="s">
        <v>736</v>
      </c>
      <c r="M62" s="0" t="s">
        <v>737</v>
      </c>
      <c r="N62" s="0" t="s">
        <v>738</v>
      </c>
      <c r="O62" s="0" t="s">
        <v>739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44.1</v>
      </c>
      <c r="Y62" s="0" t="n">
        <v>0</v>
      </c>
      <c r="Z62" s="0" t="n">
        <v>0</v>
      </c>
      <c r="AA62" s="0" t="s">
        <v>4</v>
      </c>
      <c r="AB62" s="0" t="s">
        <v>4</v>
      </c>
    </row>
    <row r="63" customFormat="false" ht="14.9" hidden="false" customHeight="false" outlineLevel="0" collapsed="false">
      <c r="A63" s="0" t="n">
        <v>1</v>
      </c>
      <c r="B63" s="0" t="s">
        <v>908</v>
      </c>
      <c r="C63" s="0" t="s">
        <v>1115</v>
      </c>
      <c r="D63" s="0" t="n">
        <v>1</v>
      </c>
      <c r="E63" s="0" t="n">
        <f aca="false">2881547</f>
        <v>2881547</v>
      </c>
      <c r="F63" s="0" t="s">
        <v>1116</v>
      </c>
      <c r="G63" s="0" t="s">
        <v>1117</v>
      </c>
      <c r="H63" s="0" t="s">
        <v>1118</v>
      </c>
      <c r="I63" s="0" t="s">
        <v>901</v>
      </c>
      <c r="J63" s="0" t="s">
        <v>740</v>
      </c>
      <c r="K63" s="0" t="s">
        <v>741</v>
      </c>
      <c r="L63" s="0" t="s">
        <v>742</v>
      </c>
      <c r="M63" s="0" t="s">
        <v>743</v>
      </c>
      <c r="N63" s="0" t="s">
        <v>744</v>
      </c>
      <c r="O63" s="0" t="s">
        <v>745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47.4</v>
      </c>
      <c r="Y63" s="0" t="n">
        <v>0</v>
      </c>
      <c r="Z63" s="0" t="n">
        <v>0</v>
      </c>
      <c r="AA63" s="0" t="s">
        <v>4</v>
      </c>
      <c r="AB63" s="0" t="s">
        <v>4</v>
      </c>
    </row>
    <row r="64" customFormat="false" ht="14.9" hidden="false" customHeight="false" outlineLevel="0" collapsed="false">
      <c r="A64" s="0" t="n">
        <v>1</v>
      </c>
      <c r="B64" s="0" t="n">
        <f aca="false">3692978</f>
        <v>3692978</v>
      </c>
      <c r="C64" s="0" t="s">
        <v>897</v>
      </c>
      <c r="D64" s="0" t="n">
        <v>1</v>
      </c>
      <c r="E64" s="0" t="s">
        <v>913</v>
      </c>
      <c r="F64" s="0" t="s">
        <v>897</v>
      </c>
      <c r="G64" s="0" t="s">
        <v>1119</v>
      </c>
      <c r="H64" s="0" t="s">
        <v>1120</v>
      </c>
      <c r="I64" s="0" t="s">
        <v>901</v>
      </c>
      <c r="J64" s="0" t="s">
        <v>746</v>
      </c>
      <c r="K64" s="0" t="s">
        <v>747</v>
      </c>
      <c r="L64" s="0" t="s">
        <v>748</v>
      </c>
      <c r="M64" s="0" t="s">
        <v>749</v>
      </c>
      <c r="N64" s="0" t="s">
        <v>747</v>
      </c>
      <c r="O64" s="0" t="s">
        <v>748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s">
        <v>902</v>
      </c>
      <c r="Y64" s="0" t="n">
        <v>0</v>
      </c>
      <c r="Z64" s="0" t="n">
        <v>0</v>
      </c>
      <c r="AA64" s="0" t="s">
        <v>4</v>
      </c>
      <c r="AB64" s="0" t="s">
        <v>4</v>
      </c>
    </row>
    <row r="65" customFormat="false" ht="14.9" hidden="false" customHeight="false" outlineLevel="0" collapsed="false">
      <c r="A65" s="0" t="n">
        <v>1</v>
      </c>
      <c r="B65" s="0" t="s">
        <v>916</v>
      </c>
      <c r="C65" s="0" t="s">
        <v>1121</v>
      </c>
      <c r="D65" s="0" t="n">
        <v>1</v>
      </c>
      <c r="E65" s="0" t="n">
        <f aca="false">4846254</f>
        <v>4846254</v>
      </c>
      <c r="F65" s="0" t="s">
        <v>1122</v>
      </c>
      <c r="G65" s="0" t="s">
        <v>1123</v>
      </c>
      <c r="H65" s="0" t="s">
        <v>1124</v>
      </c>
      <c r="I65" s="0" t="s">
        <v>901</v>
      </c>
      <c r="J65" s="0" t="s">
        <v>750</v>
      </c>
      <c r="K65" s="0" t="s">
        <v>751</v>
      </c>
      <c r="L65" s="0" t="s">
        <v>752</v>
      </c>
      <c r="M65" s="0" t="s">
        <v>753</v>
      </c>
      <c r="N65" s="0" t="s">
        <v>754</v>
      </c>
      <c r="O65" s="0" t="s">
        <v>755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6.2</v>
      </c>
      <c r="Y65" s="0" t="n">
        <v>0</v>
      </c>
      <c r="Z65" s="0" t="n">
        <v>0</v>
      </c>
      <c r="AA65" s="0" t="s">
        <v>4</v>
      </c>
      <c r="AB65" s="0" t="s">
        <v>4</v>
      </c>
    </row>
    <row r="66" customFormat="false" ht="14.9" hidden="false" customHeight="false" outlineLevel="0" collapsed="false">
      <c r="A66" s="0" t="n">
        <v>1</v>
      </c>
      <c r="B66" s="0" t="n">
        <f aca="false">102443</f>
        <v>102443</v>
      </c>
      <c r="C66" s="0" t="s">
        <v>897</v>
      </c>
      <c r="D66" s="0" t="n">
        <v>1</v>
      </c>
      <c r="E66" s="0" t="s">
        <v>1125</v>
      </c>
      <c r="F66" s="0" t="s">
        <v>1126</v>
      </c>
      <c r="G66" s="0" t="s">
        <v>1127</v>
      </c>
      <c r="H66" s="0" t="s">
        <v>1128</v>
      </c>
      <c r="I66" s="0" t="s">
        <v>901</v>
      </c>
      <c r="J66" s="0" t="s">
        <v>765</v>
      </c>
      <c r="K66" s="0" t="s">
        <v>766</v>
      </c>
      <c r="L66" s="0" t="s">
        <v>767</v>
      </c>
      <c r="M66" s="0" t="s">
        <v>864</v>
      </c>
      <c r="N66" s="0" t="s">
        <v>819</v>
      </c>
      <c r="O66" s="0" t="s">
        <v>820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51.8</v>
      </c>
      <c r="Z66" s="0" t="n">
        <v>0</v>
      </c>
      <c r="AA66" s="0" t="s">
        <v>4</v>
      </c>
      <c r="AB66" s="0" t="s">
        <v>4</v>
      </c>
    </row>
    <row r="67" customFormat="false" ht="14.9" hidden="false" customHeight="false" outlineLevel="0" collapsed="false">
      <c r="A67" s="0" t="n">
        <v>1</v>
      </c>
      <c r="B67" s="0" t="n">
        <f aca="false">102443</f>
        <v>102443</v>
      </c>
      <c r="C67" s="0" t="s">
        <v>897</v>
      </c>
      <c r="D67" s="0" t="n">
        <v>1</v>
      </c>
      <c r="E67" s="0" t="n">
        <f aca="false">3929978</f>
        <v>3929978</v>
      </c>
      <c r="F67" s="0" t="s">
        <v>1129</v>
      </c>
      <c r="G67" s="0" t="s">
        <v>1130</v>
      </c>
      <c r="H67" s="0" t="s">
        <v>1131</v>
      </c>
      <c r="I67" s="0" t="s">
        <v>901</v>
      </c>
      <c r="J67" s="0" t="s">
        <v>765</v>
      </c>
      <c r="K67" s="0" t="s">
        <v>766</v>
      </c>
      <c r="L67" s="0" t="s">
        <v>767</v>
      </c>
      <c r="M67" s="0" t="s">
        <v>865</v>
      </c>
      <c r="N67" s="0" t="s">
        <v>822</v>
      </c>
      <c r="O67" s="0" t="s">
        <v>227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8.3</v>
      </c>
      <c r="Z67" s="0" t="n">
        <v>0</v>
      </c>
      <c r="AA67" s="0" t="s">
        <v>4</v>
      </c>
      <c r="AB67" s="0" t="s">
        <v>4</v>
      </c>
    </row>
    <row r="68" customFormat="false" ht="14.9" hidden="false" customHeight="false" outlineLevel="0" collapsed="false">
      <c r="A68" s="0" t="n">
        <v>1</v>
      </c>
      <c r="B68" s="0" t="n">
        <f aca="false">960285</f>
        <v>960285</v>
      </c>
      <c r="C68" s="0" t="s">
        <v>897</v>
      </c>
      <c r="D68" s="0" t="n">
        <v>1</v>
      </c>
      <c r="E68" s="0" t="s">
        <v>970</v>
      </c>
      <c r="F68" s="0" t="s">
        <v>897</v>
      </c>
      <c r="G68" s="0" t="s">
        <v>1132</v>
      </c>
      <c r="H68" s="0" t="s">
        <v>1133</v>
      </c>
      <c r="I68" s="0" t="s">
        <v>901</v>
      </c>
      <c r="J68" s="0" t="s">
        <v>810</v>
      </c>
      <c r="K68" s="0" t="s">
        <v>811</v>
      </c>
      <c r="L68" s="0" t="s">
        <v>812</v>
      </c>
      <c r="M68" s="0" t="s">
        <v>813</v>
      </c>
      <c r="N68" s="0" t="s">
        <v>811</v>
      </c>
      <c r="O68" s="0" t="s">
        <v>812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s">
        <v>902</v>
      </c>
      <c r="Z68" s="0" t="n">
        <v>0</v>
      </c>
      <c r="AA68" s="0" t="s">
        <v>4</v>
      </c>
      <c r="AB68" s="0" t="s">
        <v>4</v>
      </c>
    </row>
    <row r="69" customFormat="false" ht="14.9" hidden="false" customHeight="false" outlineLevel="0" collapsed="false">
      <c r="A69" s="0" t="n">
        <v>1</v>
      </c>
      <c r="B69" s="0" t="s">
        <v>896</v>
      </c>
      <c r="C69" s="0" t="s">
        <v>897</v>
      </c>
      <c r="D69" s="0" t="n">
        <v>1</v>
      </c>
      <c r="E69" s="0" t="s">
        <v>898</v>
      </c>
      <c r="F69" s="0" t="s">
        <v>897</v>
      </c>
      <c r="G69" s="0" t="s">
        <v>1134</v>
      </c>
      <c r="H69" s="0" t="s">
        <v>1135</v>
      </c>
      <c r="I69" s="0" t="s">
        <v>901</v>
      </c>
      <c r="J69" s="0" t="s">
        <v>728</v>
      </c>
      <c r="K69" s="0" t="s">
        <v>729</v>
      </c>
      <c r="L69" s="0" t="s">
        <v>730</v>
      </c>
      <c r="M69" s="0" t="s">
        <v>731</v>
      </c>
      <c r="N69" s="0" t="s">
        <v>732</v>
      </c>
      <c r="O69" s="0" t="s">
        <v>733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s">
        <v>902</v>
      </c>
      <c r="Z69" s="0" t="n">
        <v>0</v>
      </c>
      <c r="AA69" s="0" t="s">
        <v>4</v>
      </c>
      <c r="AB69" s="0" t="s">
        <v>4</v>
      </c>
    </row>
    <row r="70" customFormat="false" ht="14.9" hidden="false" customHeight="false" outlineLevel="0" collapsed="false">
      <c r="A70" s="0" t="n">
        <v>1</v>
      </c>
      <c r="B70" s="0" t="s">
        <v>940</v>
      </c>
      <c r="C70" s="0" t="s">
        <v>1136</v>
      </c>
      <c r="D70" s="0" t="n">
        <v>1</v>
      </c>
      <c r="E70" s="0" t="n">
        <f aca="false">2070876</f>
        <v>2070876</v>
      </c>
      <c r="F70" s="0" t="s">
        <v>1137</v>
      </c>
      <c r="G70" s="0" t="s">
        <v>1138</v>
      </c>
      <c r="H70" s="0" t="s">
        <v>1139</v>
      </c>
      <c r="I70" s="0" t="s">
        <v>901</v>
      </c>
      <c r="J70" s="0" t="s">
        <v>793</v>
      </c>
      <c r="K70" s="0" t="s">
        <v>794</v>
      </c>
      <c r="L70" s="0" t="s">
        <v>795</v>
      </c>
      <c r="M70" s="0" t="s">
        <v>796</v>
      </c>
      <c r="N70" s="0" t="s">
        <v>797</v>
      </c>
      <c r="O70" s="0" t="s">
        <v>798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6.5</v>
      </c>
      <c r="Z70" s="0" t="n">
        <v>0</v>
      </c>
      <c r="AA70" s="0" t="s">
        <v>4</v>
      </c>
      <c r="AB70" s="0" t="s">
        <v>4</v>
      </c>
    </row>
    <row r="71" customFormat="false" ht="14.9" hidden="false" customHeight="false" outlineLevel="0" collapsed="false">
      <c r="A71" s="0" t="n">
        <v>1</v>
      </c>
      <c r="B71" s="0" t="s">
        <v>903</v>
      </c>
      <c r="C71" s="0" t="s">
        <v>1140</v>
      </c>
      <c r="D71" s="0" t="n">
        <v>1</v>
      </c>
      <c r="E71" s="0" t="n">
        <f aca="false">2696905</f>
        <v>2696905</v>
      </c>
      <c r="F71" s="0" t="s">
        <v>1117</v>
      </c>
      <c r="G71" s="0" t="s">
        <v>1141</v>
      </c>
      <c r="H71" s="0" t="s">
        <v>1142</v>
      </c>
      <c r="I71" s="0" t="s">
        <v>901</v>
      </c>
      <c r="J71" s="0" t="s">
        <v>734</v>
      </c>
      <c r="K71" s="0" t="s">
        <v>735</v>
      </c>
      <c r="L71" s="0" t="s">
        <v>736</v>
      </c>
      <c r="M71" s="0" t="s">
        <v>737</v>
      </c>
      <c r="N71" s="0" t="s">
        <v>738</v>
      </c>
      <c r="O71" s="0" t="s">
        <v>739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51.7</v>
      </c>
      <c r="Z71" s="0" t="n">
        <v>0</v>
      </c>
      <c r="AA71" s="0" t="s">
        <v>4</v>
      </c>
      <c r="AB71" s="0" t="s">
        <v>4</v>
      </c>
    </row>
    <row r="72" customFormat="false" ht="14.9" hidden="false" customHeight="false" outlineLevel="0" collapsed="false">
      <c r="A72" s="0" t="n">
        <v>1</v>
      </c>
      <c r="B72" s="0" t="s">
        <v>908</v>
      </c>
      <c r="C72" s="0" t="s">
        <v>1143</v>
      </c>
      <c r="D72" s="0" t="n">
        <v>1</v>
      </c>
      <c r="E72" s="0" t="n">
        <f aca="false">2881547</f>
        <v>2881547</v>
      </c>
      <c r="F72" s="0" t="s">
        <v>1144</v>
      </c>
      <c r="G72" s="0" t="s">
        <v>1145</v>
      </c>
      <c r="H72" s="0" t="s">
        <v>1146</v>
      </c>
      <c r="I72" s="0" t="s">
        <v>901</v>
      </c>
      <c r="J72" s="0" t="s">
        <v>740</v>
      </c>
      <c r="K72" s="0" t="s">
        <v>741</v>
      </c>
      <c r="L72" s="0" t="s">
        <v>742</v>
      </c>
      <c r="M72" s="0" t="s">
        <v>743</v>
      </c>
      <c r="N72" s="0" t="s">
        <v>744</v>
      </c>
      <c r="O72" s="0" t="s">
        <v>745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41.1</v>
      </c>
      <c r="Z72" s="0" t="n">
        <v>0</v>
      </c>
      <c r="AA72" s="0" t="s">
        <v>4</v>
      </c>
      <c r="AB72" s="0" t="s">
        <v>4</v>
      </c>
    </row>
    <row r="73" customFormat="false" ht="14.9" hidden="false" customHeight="false" outlineLevel="0" collapsed="false">
      <c r="A73" s="0" t="n">
        <v>1</v>
      </c>
      <c r="B73" s="0" t="s">
        <v>916</v>
      </c>
      <c r="C73" s="0" t="s">
        <v>1147</v>
      </c>
      <c r="D73" s="0" t="n">
        <v>1</v>
      </c>
      <c r="E73" s="0" t="n">
        <f aca="false">4846254</f>
        <v>4846254</v>
      </c>
      <c r="F73" s="0" t="s">
        <v>1148</v>
      </c>
      <c r="G73" s="0" t="s">
        <v>977</v>
      </c>
      <c r="H73" s="0" t="s">
        <v>1149</v>
      </c>
      <c r="I73" s="0" t="s">
        <v>901</v>
      </c>
      <c r="J73" s="0" t="s">
        <v>750</v>
      </c>
      <c r="K73" s="0" t="s">
        <v>751</v>
      </c>
      <c r="L73" s="0" t="s">
        <v>752</v>
      </c>
      <c r="M73" s="0" t="s">
        <v>753</v>
      </c>
      <c r="N73" s="0" t="s">
        <v>754</v>
      </c>
      <c r="O73" s="0" t="s">
        <v>755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6.3</v>
      </c>
      <c r="Z73" s="0" t="n">
        <v>0</v>
      </c>
      <c r="AA73" s="0" t="s">
        <v>4</v>
      </c>
      <c r="AB73" s="0" t="s">
        <v>4</v>
      </c>
    </row>
    <row r="74" customFormat="false" ht="14.9" hidden="false" customHeight="false" outlineLevel="0" collapsed="false">
      <c r="A74" s="0" t="n">
        <v>1</v>
      </c>
      <c r="B74" s="0" t="s">
        <v>921</v>
      </c>
      <c r="C74" s="0" t="s">
        <v>897</v>
      </c>
      <c r="D74" s="0" t="n">
        <v>1</v>
      </c>
      <c r="E74" s="0" t="n">
        <f aca="false">3930645</f>
        <v>3930645</v>
      </c>
      <c r="F74" s="0" t="s">
        <v>1150</v>
      </c>
      <c r="G74" s="0" t="s">
        <v>1151</v>
      </c>
      <c r="H74" s="0" t="s">
        <v>1152</v>
      </c>
      <c r="I74" s="0" t="s">
        <v>901</v>
      </c>
      <c r="J74" s="0" t="s">
        <v>759</v>
      </c>
      <c r="K74" s="0" t="s">
        <v>760</v>
      </c>
      <c r="L74" s="0" t="s">
        <v>761</v>
      </c>
      <c r="M74" s="0" t="s">
        <v>874</v>
      </c>
      <c r="N74" s="0" t="s">
        <v>763</v>
      </c>
      <c r="O74" s="0" t="s">
        <v>764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70.5</v>
      </c>
      <c r="AA74" s="0" t="s">
        <v>4</v>
      </c>
      <c r="AB74" s="0" t="s">
        <v>4</v>
      </c>
    </row>
    <row r="75" customFormat="false" ht="14.9" hidden="false" customHeight="false" outlineLevel="0" collapsed="false">
      <c r="A75" s="0" t="n">
        <v>1</v>
      </c>
      <c r="B75" s="0" t="s">
        <v>1153</v>
      </c>
      <c r="C75" s="0" t="s">
        <v>897</v>
      </c>
      <c r="D75" s="0" t="n">
        <v>1</v>
      </c>
      <c r="E75" s="0" t="s">
        <v>1154</v>
      </c>
      <c r="F75" s="0" t="s">
        <v>1155</v>
      </c>
      <c r="G75" s="0" t="s">
        <v>1156</v>
      </c>
      <c r="H75" s="0" t="s">
        <v>1157</v>
      </c>
      <c r="I75" s="0" t="s">
        <v>901</v>
      </c>
      <c r="J75" s="0" t="s">
        <v>875</v>
      </c>
      <c r="K75" s="0" t="s">
        <v>760</v>
      </c>
      <c r="L75" s="0" t="s">
        <v>761</v>
      </c>
      <c r="M75" s="0" t="s">
        <v>876</v>
      </c>
      <c r="N75" s="0" t="s">
        <v>877</v>
      </c>
      <c r="O75" s="0" t="s">
        <v>878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6.3</v>
      </c>
      <c r="AA75" s="0" t="s">
        <v>4</v>
      </c>
      <c r="AB75" s="0" t="s">
        <v>4</v>
      </c>
    </row>
    <row r="76" customFormat="false" ht="14.9" hidden="false" customHeight="false" outlineLevel="0" collapsed="false">
      <c r="A76" s="0" t="n">
        <v>1</v>
      </c>
      <c r="B76" s="0" t="n">
        <f aca="false">102442</f>
        <v>102442</v>
      </c>
      <c r="C76" s="0" t="s">
        <v>897</v>
      </c>
      <c r="D76" s="0" t="n">
        <v>1</v>
      </c>
      <c r="E76" s="0" t="s">
        <v>1158</v>
      </c>
      <c r="F76" s="0" t="s">
        <v>1159</v>
      </c>
      <c r="G76" s="0" t="s">
        <v>1160</v>
      </c>
      <c r="H76" s="0" t="s">
        <v>1161</v>
      </c>
      <c r="I76" s="0" t="s">
        <v>901</v>
      </c>
      <c r="J76" s="0" t="s">
        <v>806</v>
      </c>
      <c r="K76" s="0" t="s">
        <v>766</v>
      </c>
      <c r="L76" s="0" t="s">
        <v>767</v>
      </c>
      <c r="M76" s="0" t="s">
        <v>879</v>
      </c>
      <c r="N76" s="0" t="s">
        <v>763</v>
      </c>
      <c r="O76" s="0" t="s">
        <v>764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73.1</v>
      </c>
      <c r="AA76" s="0" t="s">
        <v>4</v>
      </c>
      <c r="AB76" s="0" t="s">
        <v>4</v>
      </c>
    </row>
    <row r="77" customFormat="false" ht="14.9" hidden="false" customHeight="false" outlineLevel="0" collapsed="false">
      <c r="A77" s="0" t="n">
        <v>1</v>
      </c>
      <c r="B77" s="0" t="n">
        <f aca="false">102443</f>
        <v>102443</v>
      </c>
      <c r="C77" s="0" t="s">
        <v>897</v>
      </c>
      <c r="D77" s="0" t="n">
        <v>1</v>
      </c>
      <c r="E77" s="0" t="s">
        <v>1162</v>
      </c>
      <c r="F77" s="0" t="s">
        <v>1163</v>
      </c>
      <c r="G77" s="0" t="s">
        <v>1164</v>
      </c>
      <c r="H77" s="0" t="s">
        <v>1165</v>
      </c>
      <c r="I77" s="0" t="s">
        <v>901</v>
      </c>
      <c r="J77" s="0" t="s">
        <v>765</v>
      </c>
      <c r="K77" s="0" t="s">
        <v>766</v>
      </c>
      <c r="L77" s="0" t="s">
        <v>767</v>
      </c>
      <c r="M77" s="0" t="s">
        <v>871</v>
      </c>
      <c r="N77" s="0" t="s">
        <v>822</v>
      </c>
      <c r="O77" s="0" t="s">
        <v>227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13.5</v>
      </c>
      <c r="AA77" s="0" t="s">
        <v>4</v>
      </c>
      <c r="AB77" s="0" t="s">
        <v>4</v>
      </c>
    </row>
    <row r="78" customFormat="false" ht="14.9" hidden="false" customHeight="false" outlineLevel="0" collapsed="false">
      <c r="A78" s="0" t="n">
        <v>1</v>
      </c>
      <c r="B78" s="0" t="s">
        <v>896</v>
      </c>
      <c r="C78" s="0" t="s">
        <v>897</v>
      </c>
      <c r="D78" s="0" t="n">
        <v>1</v>
      </c>
      <c r="E78" s="0" t="s">
        <v>898</v>
      </c>
      <c r="F78" s="0" t="s">
        <v>897</v>
      </c>
      <c r="G78" s="0" t="s">
        <v>1166</v>
      </c>
      <c r="H78" s="0" t="s">
        <v>1167</v>
      </c>
      <c r="I78" s="0" t="s">
        <v>901</v>
      </c>
      <c r="J78" s="0" t="s">
        <v>728</v>
      </c>
      <c r="K78" s="0" t="s">
        <v>729</v>
      </c>
      <c r="L78" s="0" t="s">
        <v>730</v>
      </c>
      <c r="M78" s="0" t="s">
        <v>731</v>
      </c>
      <c r="N78" s="0" t="s">
        <v>732</v>
      </c>
      <c r="O78" s="0" t="s">
        <v>733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s">
        <v>902</v>
      </c>
      <c r="AA78" s="0" t="s">
        <v>4</v>
      </c>
      <c r="AB78" s="0" t="s">
        <v>4</v>
      </c>
    </row>
    <row r="79" customFormat="false" ht="14.9" hidden="false" customHeight="false" outlineLevel="0" collapsed="false">
      <c r="A79" s="0" t="n">
        <v>1</v>
      </c>
      <c r="B79" s="0" t="s">
        <v>903</v>
      </c>
      <c r="C79" s="0" t="s">
        <v>1168</v>
      </c>
      <c r="D79" s="0" t="n">
        <v>1</v>
      </c>
      <c r="E79" s="0" t="n">
        <f aca="false">2696905</f>
        <v>2696905</v>
      </c>
      <c r="F79" s="0" t="s">
        <v>1169</v>
      </c>
      <c r="G79" s="0" t="s">
        <v>1170</v>
      </c>
      <c r="H79" s="0" t="s">
        <v>1171</v>
      </c>
      <c r="I79" s="0" t="s">
        <v>901</v>
      </c>
      <c r="J79" s="0" t="s">
        <v>734</v>
      </c>
      <c r="K79" s="0" t="s">
        <v>735</v>
      </c>
      <c r="L79" s="0" t="s">
        <v>736</v>
      </c>
      <c r="M79" s="0" t="s">
        <v>737</v>
      </c>
      <c r="N79" s="0" t="s">
        <v>738</v>
      </c>
      <c r="O79" s="0" t="s">
        <v>739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48.9</v>
      </c>
      <c r="AA79" s="0" t="s">
        <v>4</v>
      </c>
      <c r="AB79" s="0" t="s">
        <v>4</v>
      </c>
    </row>
    <row r="80" customFormat="false" ht="14.9" hidden="false" customHeight="false" outlineLevel="0" collapsed="false">
      <c r="A80" s="0" t="n">
        <v>1</v>
      </c>
      <c r="B80" s="0" t="n">
        <f aca="false">3692978</f>
        <v>3692978</v>
      </c>
      <c r="C80" s="0" t="s">
        <v>897</v>
      </c>
      <c r="D80" s="0" t="n">
        <v>1</v>
      </c>
      <c r="E80" s="0" t="s">
        <v>913</v>
      </c>
      <c r="F80" s="0" t="s">
        <v>897</v>
      </c>
      <c r="G80" s="0" t="s">
        <v>1172</v>
      </c>
      <c r="H80" s="0" t="s">
        <v>1173</v>
      </c>
      <c r="I80" s="0" t="s">
        <v>901</v>
      </c>
      <c r="J80" s="0" t="s">
        <v>746</v>
      </c>
      <c r="K80" s="0" t="s">
        <v>747</v>
      </c>
      <c r="L80" s="0" t="s">
        <v>748</v>
      </c>
      <c r="M80" s="0" t="s">
        <v>749</v>
      </c>
      <c r="N80" s="0" t="s">
        <v>747</v>
      </c>
      <c r="O80" s="0" t="s">
        <v>748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s">
        <v>902</v>
      </c>
      <c r="AA80" s="0" t="s">
        <v>4</v>
      </c>
      <c r="AB80" s="0" t="s">
        <v>4</v>
      </c>
    </row>
    <row r="81" customFormat="false" ht="14.9" hidden="false" customHeight="false" outlineLevel="0" collapsed="false">
      <c r="A81" s="0" t="n">
        <v>1</v>
      </c>
      <c r="B81" s="0" t="s">
        <v>1174</v>
      </c>
      <c r="C81" s="0" t="s">
        <v>1175</v>
      </c>
      <c r="D81" s="0" t="n">
        <v>1</v>
      </c>
      <c r="E81" s="0" t="s">
        <v>1176</v>
      </c>
      <c r="F81" s="0" t="s">
        <v>1177</v>
      </c>
      <c r="G81" s="0" t="s">
        <v>1178</v>
      </c>
      <c r="H81" s="0" t="s">
        <v>1179</v>
      </c>
      <c r="I81" s="0" t="s">
        <v>901</v>
      </c>
      <c r="J81" s="0" t="s">
        <v>883</v>
      </c>
      <c r="K81" s="0" t="s">
        <v>884</v>
      </c>
      <c r="L81" s="0" t="s">
        <v>885</v>
      </c>
      <c r="M81" s="0" t="s">
        <v>886</v>
      </c>
      <c r="N81" s="0" t="s">
        <v>887</v>
      </c>
      <c r="O81" s="0" t="s">
        <v>888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8.4</v>
      </c>
      <c r="AA81" s="0" t="s">
        <v>4</v>
      </c>
      <c r="AB81" s="0" t="s">
        <v>4</v>
      </c>
    </row>
    <row r="82" customFormat="false" ht="14.9" hidden="false" customHeight="false" outlineLevel="0" collapsed="false">
      <c r="A82" s="0" t="n">
        <v>1</v>
      </c>
      <c r="B82" s="0" t="s">
        <v>1180</v>
      </c>
      <c r="C82" s="0" t="s">
        <v>1181</v>
      </c>
      <c r="D82" s="0" t="n">
        <v>2</v>
      </c>
      <c r="E82" s="0" t="n">
        <f aca="false">31254</f>
        <v>31254</v>
      </c>
      <c r="F82" s="0" t="s">
        <v>897</v>
      </c>
      <c r="G82" s="0" t="s">
        <v>1182</v>
      </c>
      <c r="H82" s="0" t="s">
        <v>1183</v>
      </c>
      <c r="I82" s="0" t="s">
        <v>901</v>
      </c>
      <c r="J82" s="0" t="s">
        <v>781</v>
      </c>
      <c r="K82" s="0" t="s">
        <v>782</v>
      </c>
      <c r="L82" s="0" t="s">
        <v>783</v>
      </c>
      <c r="M82" s="0" t="s">
        <v>784</v>
      </c>
      <c r="N82" s="0" t="s">
        <v>785</v>
      </c>
      <c r="O82" s="0" t="s">
        <v>786</v>
      </c>
      <c r="P82" s="0" t="n">
        <v>0</v>
      </c>
      <c r="Q82" s="0" t="n">
        <v>37.1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s">
        <v>4</v>
      </c>
      <c r="AB82" s="0" t="s">
        <v>6</v>
      </c>
    </row>
    <row r="83" customFormat="false" ht="14.9" hidden="false" customHeight="false" outlineLevel="0" collapsed="false">
      <c r="A83" s="0" t="n">
        <v>1</v>
      </c>
      <c r="B83" s="0" t="n">
        <f aca="false">1330696</f>
        <v>1330696</v>
      </c>
      <c r="C83" s="0" t="s">
        <v>1184</v>
      </c>
      <c r="D83" s="0" t="n">
        <v>2</v>
      </c>
      <c r="E83" s="0" t="s">
        <v>1185</v>
      </c>
      <c r="F83" s="0" t="s">
        <v>897</v>
      </c>
      <c r="G83" s="0" t="s">
        <v>1186</v>
      </c>
      <c r="H83" s="0" t="s">
        <v>1183</v>
      </c>
      <c r="I83" s="0" t="s">
        <v>901</v>
      </c>
      <c r="J83" s="0" t="s">
        <v>787</v>
      </c>
      <c r="K83" s="0" t="s">
        <v>788</v>
      </c>
      <c r="L83" s="0" t="s">
        <v>789</v>
      </c>
      <c r="M83" s="0" t="s">
        <v>790</v>
      </c>
      <c r="N83" s="0" t="s">
        <v>791</v>
      </c>
      <c r="O83" s="0" t="s">
        <v>792</v>
      </c>
      <c r="P83" s="0" t="n">
        <v>0</v>
      </c>
      <c r="Q83" s="0" t="n">
        <v>34.2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s">
        <v>4</v>
      </c>
      <c r="AB83" s="0" t="s">
        <v>6</v>
      </c>
    </row>
    <row r="84" customFormat="false" ht="14.9" hidden="false" customHeight="false" outlineLevel="0" collapsed="false">
      <c r="A84" s="0" t="n">
        <v>1</v>
      </c>
      <c r="B84" s="0" t="n">
        <f aca="false">1327302</f>
        <v>1327302</v>
      </c>
      <c r="C84" s="0" t="s">
        <v>1187</v>
      </c>
      <c r="D84" s="0" t="n">
        <v>2</v>
      </c>
      <c r="E84" s="0" t="s">
        <v>1185</v>
      </c>
      <c r="F84" s="0" t="s">
        <v>897</v>
      </c>
      <c r="G84" s="0" t="s">
        <v>1188</v>
      </c>
      <c r="H84" s="0" t="s">
        <v>1189</v>
      </c>
      <c r="I84" s="0" t="s">
        <v>901</v>
      </c>
      <c r="J84" s="0" t="s">
        <v>814</v>
      </c>
      <c r="K84" s="0" t="s">
        <v>815</v>
      </c>
      <c r="L84" s="0" t="s">
        <v>816</v>
      </c>
      <c r="M84" s="0" t="s">
        <v>790</v>
      </c>
      <c r="N84" s="0" t="s">
        <v>791</v>
      </c>
      <c r="O84" s="0" t="s">
        <v>792</v>
      </c>
      <c r="P84" s="0" t="n">
        <v>0</v>
      </c>
      <c r="Q84" s="0" t="n">
        <v>0</v>
      </c>
      <c r="R84" s="0" t="n">
        <v>36.7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s">
        <v>4</v>
      </c>
      <c r="AB84" s="0" t="s">
        <v>6</v>
      </c>
    </row>
    <row r="85" customFormat="false" ht="14.9" hidden="true" customHeight="false" outlineLevel="0" collapsed="false">
      <c r="A85" s="0" t="n">
        <v>1</v>
      </c>
      <c r="B85" s="0" t="s">
        <v>1190</v>
      </c>
      <c r="C85" s="0" t="s">
        <v>1191</v>
      </c>
      <c r="D85" s="0" t="n">
        <v>2</v>
      </c>
      <c r="E85" s="0" t="n">
        <f aca="false">31254</f>
        <v>31254</v>
      </c>
      <c r="F85" s="0" t="s">
        <v>897</v>
      </c>
      <c r="G85" s="0" t="s">
        <v>1192</v>
      </c>
      <c r="H85" s="0" t="s">
        <v>1193</v>
      </c>
      <c r="I85" s="0" t="s">
        <v>901</v>
      </c>
      <c r="J85" s="0" t="s">
        <v>828</v>
      </c>
      <c r="K85" s="0" t="s">
        <v>829</v>
      </c>
      <c r="L85" s="0" t="s">
        <v>830</v>
      </c>
      <c r="M85" s="0" t="s">
        <v>784</v>
      </c>
      <c r="N85" s="0" t="s">
        <v>785</v>
      </c>
      <c r="O85" s="0" t="s">
        <v>786</v>
      </c>
      <c r="P85" s="0" t="n">
        <v>0</v>
      </c>
      <c r="Q85" s="0" t="n">
        <v>0</v>
      </c>
      <c r="R85" s="0" t="n">
        <v>0</v>
      </c>
      <c r="S85" s="0" t="n">
        <v>14.3</v>
      </c>
      <c r="T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s">
        <v>4</v>
      </c>
      <c r="AB85" s="0" t="s">
        <v>6</v>
      </c>
    </row>
    <row r="86" customFormat="false" ht="14.9" hidden="true" customHeight="false" outlineLevel="0" collapsed="false">
      <c r="A86" s="0" t="n">
        <v>1</v>
      </c>
      <c r="B86" s="0" t="s">
        <v>1194</v>
      </c>
      <c r="C86" s="0" t="s">
        <v>1195</v>
      </c>
      <c r="D86" s="0" t="n">
        <v>2</v>
      </c>
      <c r="E86" s="0" t="s">
        <v>1185</v>
      </c>
      <c r="F86" s="0" t="s">
        <v>897</v>
      </c>
      <c r="G86" s="0" t="s">
        <v>1196</v>
      </c>
      <c r="H86" s="0" t="s">
        <v>1197</v>
      </c>
      <c r="I86" s="0" t="s">
        <v>901</v>
      </c>
      <c r="J86" s="0" t="s">
        <v>831</v>
      </c>
      <c r="K86" s="0" t="s">
        <v>832</v>
      </c>
      <c r="L86" s="0" t="s">
        <v>833</v>
      </c>
      <c r="M86" s="0" t="s">
        <v>790</v>
      </c>
      <c r="N86" s="0" t="s">
        <v>791</v>
      </c>
      <c r="O86" s="0" t="s">
        <v>792</v>
      </c>
      <c r="P86" s="0" t="n">
        <v>0</v>
      </c>
      <c r="Q86" s="0" t="n">
        <v>0</v>
      </c>
      <c r="R86" s="0" t="n">
        <v>0</v>
      </c>
      <c r="S86" s="0" t="n">
        <v>16.5</v>
      </c>
      <c r="T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s">
        <v>4</v>
      </c>
      <c r="AB86" s="0" t="s">
        <v>6</v>
      </c>
    </row>
    <row r="87" customFormat="false" ht="14.9" hidden="true" customHeight="false" outlineLevel="0" collapsed="false">
      <c r="A87" s="0" t="n">
        <v>1</v>
      </c>
      <c r="B87" s="0" t="n">
        <f aca="false">1407664</f>
        <v>1407664</v>
      </c>
      <c r="C87" s="0" t="s">
        <v>1198</v>
      </c>
      <c r="D87" s="0" t="n">
        <v>2</v>
      </c>
      <c r="E87" s="0" t="n">
        <f aca="false">31254</f>
        <v>31254</v>
      </c>
      <c r="F87" s="0" t="s">
        <v>897</v>
      </c>
      <c r="G87" s="0" t="s">
        <v>1199</v>
      </c>
      <c r="H87" s="0" t="s">
        <v>1200</v>
      </c>
      <c r="I87" s="0" t="s">
        <v>901</v>
      </c>
      <c r="J87" s="0" t="s">
        <v>834</v>
      </c>
      <c r="K87" s="0" t="s">
        <v>835</v>
      </c>
      <c r="L87" s="0" t="s">
        <v>836</v>
      </c>
      <c r="M87" s="0" t="s">
        <v>784</v>
      </c>
      <c r="N87" s="0" t="s">
        <v>785</v>
      </c>
      <c r="O87" s="0" t="s">
        <v>786</v>
      </c>
      <c r="P87" s="0" t="n">
        <v>0</v>
      </c>
      <c r="Q87" s="0" t="n">
        <v>0</v>
      </c>
      <c r="R87" s="0" t="n">
        <v>0</v>
      </c>
      <c r="S87" s="0" t="n">
        <v>22</v>
      </c>
      <c r="T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s">
        <v>4</v>
      </c>
      <c r="AB87" s="0" t="s">
        <v>6</v>
      </c>
    </row>
    <row r="88" customFormat="false" ht="14.9" hidden="false" customHeight="false" outlineLevel="0" collapsed="false">
      <c r="A88" s="0" t="n">
        <v>1</v>
      </c>
      <c r="B88" s="0" t="n">
        <f aca="false">3929927</f>
        <v>3929927</v>
      </c>
      <c r="C88" s="0" t="s">
        <v>1201</v>
      </c>
      <c r="D88" s="0" t="n">
        <v>2</v>
      </c>
      <c r="E88" s="0" t="n">
        <f aca="false">31254</f>
        <v>31254</v>
      </c>
      <c r="F88" s="0" t="s">
        <v>897</v>
      </c>
      <c r="G88" s="0" t="s">
        <v>1202</v>
      </c>
      <c r="H88" s="0" t="s">
        <v>1203</v>
      </c>
      <c r="I88" s="0" t="s">
        <v>901</v>
      </c>
      <c r="J88" s="0" t="s">
        <v>862</v>
      </c>
      <c r="K88" s="0" t="s">
        <v>822</v>
      </c>
      <c r="L88" s="0" t="s">
        <v>227</v>
      </c>
      <c r="M88" s="0" t="s">
        <v>784</v>
      </c>
      <c r="N88" s="0" t="s">
        <v>785</v>
      </c>
      <c r="O88" s="0" t="s">
        <v>786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5.6</v>
      </c>
      <c r="Y88" s="0" t="n">
        <v>0</v>
      </c>
      <c r="Z88" s="0" t="n">
        <v>0</v>
      </c>
      <c r="AA88" s="0" t="s">
        <v>4</v>
      </c>
      <c r="AB88" s="0" t="s">
        <v>6</v>
      </c>
    </row>
    <row r="89" customFormat="false" ht="14.9" hidden="false" customHeight="false" outlineLevel="0" collapsed="false">
      <c r="A89" s="0" t="n">
        <v>1</v>
      </c>
      <c r="B89" s="0" t="n">
        <f aca="false">3930593</f>
        <v>3930593</v>
      </c>
      <c r="C89" s="0" t="s">
        <v>1099</v>
      </c>
      <c r="D89" s="0" t="n">
        <v>2</v>
      </c>
      <c r="E89" s="0" t="n">
        <f aca="false">31254</f>
        <v>31254</v>
      </c>
      <c r="F89" s="0" t="s">
        <v>897</v>
      </c>
      <c r="G89" s="0" t="s">
        <v>1204</v>
      </c>
      <c r="H89" s="0" t="s">
        <v>1205</v>
      </c>
      <c r="I89" s="0" t="s">
        <v>901</v>
      </c>
      <c r="J89" s="0" t="s">
        <v>863</v>
      </c>
      <c r="K89" s="0" t="s">
        <v>763</v>
      </c>
      <c r="L89" s="0" t="s">
        <v>764</v>
      </c>
      <c r="M89" s="0" t="s">
        <v>784</v>
      </c>
      <c r="N89" s="0" t="s">
        <v>785</v>
      </c>
      <c r="O89" s="0" t="s">
        <v>786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38.5</v>
      </c>
      <c r="Y89" s="0" t="n">
        <v>0</v>
      </c>
      <c r="Z89" s="0" t="n">
        <v>0</v>
      </c>
      <c r="AA89" s="0" t="s">
        <v>4</v>
      </c>
      <c r="AB89" s="0" t="s">
        <v>6</v>
      </c>
    </row>
    <row r="90" customFormat="false" ht="14.9" hidden="false" customHeight="false" outlineLevel="0" collapsed="false">
      <c r="A90" s="0" t="n">
        <v>1</v>
      </c>
      <c r="B90" s="0" t="n">
        <f aca="false">1403600</f>
        <v>1403600</v>
      </c>
      <c r="C90" s="0" t="s">
        <v>1206</v>
      </c>
      <c r="D90" s="0" t="n">
        <v>2</v>
      </c>
      <c r="E90" s="0" t="n">
        <f aca="false">31254</f>
        <v>31254</v>
      </c>
      <c r="F90" s="0" t="s">
        <v>897</v>
      </c>
      <c r="G90" s="0" t="s">
        <v>1207</v>
      </c>
      <c r="H90" s="0" t="s">
        <v>1208</v>
      </c>
      <c r="I90" s="0" t="s">
        <v>901</v>
      </c>
      <c r="J90" s="0" t="s">
        <v>866</v>
      </c>
      <c r="K90" s="0" t="s">
        <v>867</v>
      </c>
      <c r="L90" s="0" t="s">
        <v>868</v>
      </c>
      <c r="M90" s="0" t="s">
        <v>784</v>
      </c>
      <c r="N90" s="0" t="s">
        <v>785</v>
      </c>
      <c r="O90" s="0" t="s">
        <v>786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43.9</v>
      </c>
      <c r="Z90" s="0" t="n">
        <v>0</v>
      </c>
      <c r="AA90" s="0" t="s">
        <v>4</v>
      </c>
      <c r="AB90" s="0" t="s">
        <v>6</v>
      </c>
    </row>
    <row r="91" customFormat="false" ht="14.9" hidden="false" customHeight="false" outlineLevel="0" collapsed="false">
      <c r="A91" s="0" t="n">
        <v>1</v>
      </c>
      <c r="B91" s="0" t="s">
        <v>1209</v>
      </c>
      <c r="C91" s="0" t="s">
        <v>1210</v>
      </c>
      <c r="D91" s="0" t="n">
        <v>2</v>
      </c>
      <c r="E91" s="0" t="n">
        <f aca="false">31254</f>
        <v>31254</v>
      </c>
      <c r="F91" s="0" t="s">
        <v>897</v>
      </c>
      <c r="G91" s="0" t="s">
        <v>1211</v>
      </c>
      <c r="H91" s="0" t="s">
        <v>1212</v>
      </c>
      <c r="I91" s="0" t="s">
        <v>901</v>
      </c>
      <c r="J91" s="0" t="s">
        <v>869</v>
      </c>
      <c r="K91" s="0" t="s">
        <v>822</v>
      </c>
      <c r="L91" s="0" t="s">
        <v>227</v>
      </c>
      <c r="M91" s="0" t="s">
        <v>784</v>
      </c>
      <c r="N91" s="0" t="s">
        <v>785</v>
      </c>
      <c r="O91" s="0" t="s">
        <v>786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20.9</v>
      </c>
      <c r="Z91" s="0" t="n">
        <v>0</v>
      </c>
      <c r="AA91" s="0" t="s">
        <v>4</v>
      </c>
      <c r="AB91" s="0" t="s">
        <v>6</v>
      </c>
    </row>
    <row r="92" customFormat="false" ht="14.9" hidden="false" customHeight="false" outlineLevel="0" collapsed="false">
      <c r="A92" s="0" t="n">
        <v>1</v>
      </c>
      <c r="B92" s="0" t="n">
        <f aca="false">3929693</f>
        <v>3929693</v>
      </c>
      <c r="C92" s="0" t="s">
        <v>1213</v>
      </c>
      <c r="D92" s="0" t="n">
        <v>2</v>
      </c>
      <c r="E92" s="0" t="s">
        <v>1185</v>
      </c>
      <c r="F92" s="0" t="s">
        <v>897</v>
      </c>
      <c r="G92" s="0" t="s">
        <v>1214</v>
      </c>
      <c r="H92" s="0" t="s">
        <v>1212</v>
      </c>
      <c r="I92" s="0" t="s">
        <v>901</v>
      </c>
      <c r="J92" s="0" t="s">
        <v>870</v>
      </c>
      <c r="K92" s="0" t="s">
        <v>822</v>
      </c>
      <c r="L92" s="0" t="s">
        <v>227</v>
      </c>
      <c r="M92" s="0" t="s">
        <v>790</v>
      </c>
      <c r="N92" s="0" t="s">
        <v>791</v>
      </c>
      <c r="O92" s="0" t="s">
        <v>792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22</v>
      </c>
      <c r="Z92" s="0" t="n">
        <v>0</v>
      </c>
      <c r="AA92" s="0" t="s">
        <v>4</v>
      </c>
      <c r="AB92" s="0" t="s">
        <v>6</v>
      </c>
    </row>
    <row r="93" customFormat="false" ht="14.9" hidden="false" customHeight="false" outlineLevel="0" collapsed="false">
      <c r="A93" s="0" t="n">
        <v>1</v>
      </c>
      <c r="B93" s="0" t="s">
        <v>1162</v>
      </c>
      <c r="C93" s="0" t="s">
        <v>1215</v>
      </c>
      <c r="D93" s="0" t="n">
        <v>2</v>
      </c>
      <c r="E93" s="0" t="n">
        <f aca="false">31254</f>
        <v>31254</v>
      </c>
      <c r="F93" s="0" t="s">
        <v>897</v>
      </c>
      <c r="G93" s="0" t="s">
        <v>1216</v>
      </c>
      <c r="H93" s="0" t="s">
        <v>1217</v>
      </c>
      <c r="I93" s="0" t="s">
        <v>901</v>
      </c>
      <c r="J93" s="0" t="s">
        <v>871</v>
      </c>
      <c r="K93" s="0" t="s">
        <v>822</v>
      </c>
      <c r="L93" s="0" t="s">
        <v>227</v>
      </c>
      <c r="M93" s="0" t="s">
        <v>784</v>
      </c>
      <c r="N93" s="0" t="s">
        <v>785</v>
      </c>
      <c r="O93" s="0" t="s">
        <v>786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7.1</v>
      </c>
      <c r="Z93" s="0" t="n">
        <v>0</v>
      </c>
      <c r="AA93" s="0" t="s">
        <v>4</v>
      </c>
      <c r="AB93" s="0" t="s">
        <v>6</v>
      </c>
    </row>
    <row r="94" customFormat="false" ht="14.9" hidden="false" customHeight="false" outlineLevel="0" collapsed="false">
      <c r="A94" s="0" t="n">
        <v>1</v>
      </c>
      <c r="B94" s="0" t="n">
        <f aca="false">1325864</f>
        <v>1325864</v>
      </c>
      <c r="C94" s="0" t="s">
        <v>1218</v>
      </c>
      <c r="D94" s="0" t="n">
        <v>2</v>
      </c>
      <c r="E94" s="0" t="s">
        <v>1185</v>
      </c>
      <c r="F94" s="0" t="s">
        <v>897</v>
      </c>
      <c r="G94" s="0" t="s">
        <v>1219</v>
      </c>
      <c r="H94" s="0" t="s">
        <v>1131</v>
      </c>
      <c r="I94" s="0" t="s">
        <v>901</v>
      </c>
      <c r="J94" s="0" t="s">
        <v>880</v>
      </c>
      <c r="K94" s="0" t="s">
        <v>881</v>
      </c>
      <c r="L94" s="0" t="s">
        <v>882</v>
      </c>
      <c r="M94" s="0" t="s">
        <v>790</v>
      </c>
      <c r="N94" s="0" t="s">
        <v>791</v>
      </c>
      <c r="O94" s="0" t="s">
        <v>792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8.5</v>
      </c>
      <c r="AA94" s="0" t="s">
        <v>4</v>
      </c>
      <c r="AB94" s="0" t="s">
        <v>6</v>
      </c>
    </row>
    <row r="95" customFormat="false" ht="14.9" hidden="false" customHeight="false" outlineLevel="0" collapsed="false">
      <c r="A95" s="0" t="n">
        <v>1</v>
      </c>
      <c r="B95" s="0" t="n">
        <f aca="false">3929978</f>
        <v>3929978</v>
      </c>
      <c r="C95" s="0" t="s">
        <v>1175</v>
      </c>
      <c r="D95" s="0" t="n">
        <v>2</v>
      </c>
      <c r="E95" s="0" t="n">
        <f aca="false">31254</f>
        <v>31254</v>
      </c>
      <c r="F95" s="0" t="s">
        <v>897</v>
      </c>
      <c r="G95" s="0" t="s">
        <v>1220</v>
      </c>
      <c r="H95" s="0" t="s">
        <v>1221</v>
      </c>
      <c r="I95" s="0" t="s">
        <v>901</v>
      </c>
      <c r="J95" s="0" t="s">
        <v>865</v>
      </c>
      <c r="K95" s="0" t="s">
        <v>822</v>
      </c>
      <c r="L95" s="0" t="s">
        <v>227</v>
      </c>
      <c r="M95" s="0" t="s">
        <v>784</v>
      </c>
      <c r="N95" s="0" t="s">
        <v>785</v>
      </c>
      <c r="O95" s="0" t="s">
        <v>786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9.9</v>
      </c>
      <c r="AA95" s="0" t="s">
        <v>4</v>
      </c>
      <c r="AB95" s="0" t="s">
        <v>6</v>
      </c>
    </row>
    <row r="96" customFormat="false" ht="14.9" hidden="true" customHeight="false" outlineLevel="0" collapsed="false">
      <c r="A96" s="0" t="n">
        <v>3</v>
      </c>
      <c r="B96" s="0" t="s">
        <v>1222</v>
      </c>
      <c r="C96" s="0" t="s">
        <v>1223</v>
      </c>
      <c r="D96" s="0" t="n">
        <v>3</v>
      </c>
      <c r="E96" s="0" t="n">
        <f aca="false">1581</f>
        <v>1581</v>
      </c>
      <c r="F96" s="0" t="s">
        <v>1224</v>
      </c>
      <c r="G96" s="0" t="s">
        <v>1225</v>
      </c>
      <c r="H96" s="0" t="s">
        <v>1226</v>
      </c>
      <c r="I96" s="0" t="s">
        <v>901</v>
      </c>
      <c r="J96" s="0" t="s">
        <v>756</v>
      </c>
      <c r="K96" s="0" t="s">
        <v>757</v>
      </c>
      <c r="L96" s="0" t="s">
        <v>439</v>
      </c>
      <c r="M96" s="0" t="s">
        <v>758</v>
      </c>
      <c r="N96" s="0" t="s">
        <v>757</v>
      </c>
      <c r="O96" s="0" t="s">
        <v>439</v>
      </c>
      <c r="P96" s="0" t="n">
        <v>61.2</v>
      </c>
      <c r="Q96" s="0" t="n">
        <v>0</v>
      </c>
      <c r="R96" s="0" t="n">
        <v>0</v>
      </c>
      <c r="S96" s="0" t="n">
        <v>0</v>
      </c>
      <c r="T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s">
        <v>9</v>
      </c>
      <c r="AB96" s="0" t="s">
        <v>9</v>
      </c>
    </row>
    <row r="97" customFormat="false" ht="14.9" hidden="false" customHeight="false" outlineLevel="0" collapsed="false">
      <c r="A97" s="0" t="n">
        <v>3</v>
      </c>
      <c r="B97" s="0" t="s">
        <v>1227</v>
      </c>
      <c r="C97" s="0" t="s">
        <v>1228</v>
      </c>
      <c r="D97" s="0" t="n">
        <v>3</v>
      </c>
      <c r="E97" s="0" t="n">
        <f aca="false">1553</f>
        <v>1553</v>
      </c>
      <c r="F97" s="0" t="s">
        <v>1229</v>
      </c>
      <c r="G97" s="0" t="s">
        <v>1230</v>
      </c>
      <c r="H97" s="0" t="s">
        <v>1231</v>
      </c>
      <c r="I97" s="0" t="s">
        <v>901</v>
      </c>
      <c r="J97" s="0" t="s">
        <v>801</v>
      </c>
      <c r="K97" s="0" t="s">
        <v>757</v>
      </c>
      <c r="L97" s="0" t="s">
        <v>439</v>
      </c>
      <c r="M97" s="0" t="s">
        <v>802</v>
      </c>
      <c r="N97" s="0" t="s">
        <v>757</v>
      </c>
      <c r="O97" s="0" t="s">
        <v>439</v>
      </c>
      <c r="P97" s="0" t="n">
        <v>0</v>
      </c>
      <c r="Q97" s="0" t="n">
        <v>62.3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s">
        <v>9</v>
      </c>
      <c r="AB97" s="0" t="s">
        <v>9</v>
      </c>
    </row>
    <row r="98" customFormat="false" ht="14.9" hidden="false" customHeight="false" outlineLevel="0" collapsed="false">
      <c r="A98" s="0" t="n">
        <v>3</v>
      </c>
      <c r="B98" s="0" t="s">
        <v>1222</v>
      </c>
      <c r="C98" s="0" t="s">
        <v>1232</v>
      </c>
      <c r="D98" s="0" t="n">
        <v>3</v>
      </c>
      <c r="E98" s="0" t="n">
        <f aca="false">1575</f>
        <v>1575</v>
      </c>
      <c r="F98" s="0" t="s">
        <v>1233</v>
      </c>
      <c r="G98" s="0" t="s">
        <v>1234</v>
      </c>
      <c r="H98" s="0" t="s">
        <v>1235</v>
      </c>
      <c r="I98" s="0" t="s">
        <v>901</v>
      </c>
      <c r="J98" s="0" t="s">
        <v>756</v>
      </c>
      <c r="K98" s="0" t="s">
        <v>757</v>
      </c>
      <c r="L98" s="0" t="s">
        <v>439</v>
      </c>
      <c r="M98" s="0" t="s">
        <v>817</v>
      </c>
      <c r="N98" s="0" t="s">
        <v>757</v>
      </c>
      <c r="O98" s="0" t="s">
        <v>439</v>
      </c>
      <c r="P98" s="0" t="n">
        <v>0</v>
      </c>
      <c r="Q98" s="0" t="n">
        <v>0</v>
      </c>
      <c r="R98" s="0" t="n">
        <v>54.5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s">
        <v>9</v>
      </c>
      <c r="AB98" s="0" t="s">
        <v>9</v>
      </c>
    </row>
    <row r="99" customFormat="false" ht="14.9" hidden="true" customHeight="false" outlineLevel="0" collapsed="false">
      <c r="A99" s="0" t="n">
        <v>3</v>
      </c>
      <c r="B99" s="0" t="s">
        <v>1222</v>
      </c>
      <c r="C99" s="0" t="s">
        <v>1236</v>
      </c>
      <c r="D99" s="0" t="n">
        <v>3</v>
      </c>
      <c r="E99" s="0" t="n">
        <f aca="false">1575</f>
        <v>1575</v>
      </c>
      <c r="F99" s="0" t="s">
        <v>1237</v>
      </c>
      <c r="G99" s="0" t="s">
        <v>1238</v>
      </c>
      <c r="H99" s="0" t="s">
        <v>1239</v>
      </c>
      <c r="I99" s="0" t="s">
        <v>901</v>
      </c>
      <c r="J99" s="0" t="s">
        <v>756</v>
      </c>
      <c r="K99" s="0" t="s">
        <v>757</v>
      </c>
      <c r="L99" s="0" t="s">
        <v>439</v>
      </c>
      <c r="M99" s="0" t="s">
        <v>817</v>
      </c>
      <c r="N99" s="0" t="s">
        <v>757</v>
      </c>
      <c r="O99" s="0" t="s">
        <v>439</v>
      </c>
      <c r="P99" s="0" t="n">
        <v>0</v>
      </c>
      <c r="Q99" s="0" t="n">
        <v>0</v>
      </c>
      <c r="R99" s="0" t="n">
        <v>0</v>
      </c>
      <c r="S99" s="0" t="n">
        <v>42.8</v>
      </c>
      <c r="T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s">
        <v>9</v>
      </c>
      <c r="AB99" s="0" t="s">
        <v>9</v>
      </c>
    </row>
    <row r="100" customFormat="false" ht="14.9" hidden="true" customHeight="false" outlineLevel="0" collapsed="false">
      <c r="A100" s="0" t="n">
        <v>3</v>
      </c>
      <c r="B100" s="0" t="s">
        <v>1222</v>
      </c>
      <c r="C100" s="0" t="s">
        <v>1236</v>
      </c>
      <c r="D100" s="0" t="n">
        <v>3</v>
      </c>
      <c r="E100" s="0" t="n">
        <f aca="false">1581</f>
        <v>1581</v>
      </c>
      <c r="F100" s="0" t="s">
        <v>1240</v>
      </c>
      <c r="G100" s="0" t="s">
        <v>1241</v>
      </c>
      <c r="H100" s="0" t="s">
        <v>1242</v>
      </c>
      <c r="I100" s="0" t="s">
        <v>901</v>
      </c>
      <c r="J100" s="0" t="s">
        <v>756</v>
      </c>
      <c r="K100" s="0" t="s">
        <v>757</v>
      </c>
      <c r="L100" s="0" t="s">
        <v>439</v>
      </c>
      <c r="M100" s="0" t="s">
        <v>758</v>
      </c>
      <c r="N100" s="0" t="s">
        <v>757</v>
      </c>
      <c r="O100" s="0" t="s">
        <v>439</v>
      </c>
      <c r="P100" s="0" t="n">
        <v>0</v>
      </c>
      <c r="Q100" s="0" t="n">
        <v>0</v>
      </c>
      <c r="R100" s="0" t="n">
        <v>0</v>
      </c>
      <c r="S100" s="0" t="n">
        <v>32.7</v>
      </c>
      <c r="T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s">
        <v>9</v>
      </c>
      <c r="AB100" s="0" t="s">
        <v>9</v>
      </c>
    </row>
    <row r="101" customFormat="false" ht="14.9" hidden="false" customHeight="false" outlineLevel="0" collapsed="false">
      <c r="A101" s="0" t="n">
        <v>3</v>
      </c>
      <c r="B101" s="0" t="s">
        <v>1222</v>
      </c>
      <c r="C101" s="0" t="s">
        <v>1243</v>
      </c>
      <c r="D101" s="0" t="n">
        <v>3</v>
      </c>
      <c r="E101" s="0" t="n">
        <f aca="false">1575</f>
        <v>1575</v>
      </c>
      <c r="F101" s="0" t="s">
        <v>1244</v>
      </c>
      <c r="G101" s="0" t="s">
        <v>1245</v>
      </c>
      <c r="H101" s="0" t="s">
        <v>1242</v>
      </c>
      <c r="I101" s="0" t="s">
        <v>901</v>
      </c>
      <c r="J101" s="0" t="s">
        <v>756</v>
      </c>
      <c r="K101" s="0" t="s">
        <v>757</v>
      </c>
      <c r="L101" s="0" t="s">
        <v>439</v>
      </c>
      <c r="M101" s="0" t="s">
        <v>817</v>
      </c>
      <c r="N101" s="0" t="s">
        <v>757</v>
      </c>
      <c r="O101" s="0" t="s">
        <v>439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39.4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s">
        <v>9</v>
      </c>
      <c r="AB101" s="0" t="s">
        <v>9</v>
      </c>
    </row>
    <row r="102" customFormat="false" ht="14.9" hidden="false" customHeight="false" outlineLevel="0" collapsed="false">
      <c r="A102" s="0" t="n">
        <v>3</v>
      </c>
      <c r="B102" s="0" t="s">
        <v>1222</v>
      </c>
      <c r="C102" s="0" t="s">
        <v>1243</v>
      </c>
      <c r="D102" s="0" t="n">
        <v>3</v>
      </c>
      <c r="E102" s="0" t="n">
        <f aca="false">1581</f>
        <v>1581</v>
      </c>
      <c r="F102" s="0" t="s">
        <v>1246</v>
      </c>
      <c r="G102" s="0" t="s">
        <v>1247</v>
      </c>
      <c r="H102" s="0" t="s">
        <v>1248</v>
      </c>
      <c r="I102" s="0" t="s">
        <v>901</v>
      </c>
      <c r="J102" s="0" t="s">
        <v>756</v>
      </c>
      <c r="K102" s="0" t="s">
        <v>757</v>
      </c>
      <c r="L102" s="0" t="s">
        <v>439</v>
      </c>
      <c r="M102" s="0" t="s">
        <v>758</v>
      </c>
      <c r="N102" s="0" t="s">
        <v>757</v>
      </c>
      <c r="O102" s="0" t="s">
        <v>439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31.6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s">
        <v>9</v>
      </c>
      <c r="AB102" s="0" t="s">
        <v>9</v>
      </c>
    </row>
    <row r="103" customFormat="false" ht="14.9" hidden="false" customHeight="false" outlineLevel="0" collapsed="false">
      <c r="A103" s="0" t="n">
        <v>3</v>
      </c>
      <c r="B103" s="0" t="s">
        <v>1227</v>
      </c>
      <c r="C103" s="0" t="s">
        <v>1249</v>
      </c>
      <c r="D103" s="0" t="n">
        <v>3</v>
      </c>
      <c r="E103" s="0" t="n">
        <f aca="false">1569</f>
        <v>1569</v>
      </c>
      <c r="F103" s="0" t="s">
        <v>1224</v>
      </c>
      <c r="G103" s="0" t="s">
        <v>1250</v>
      </c>
      <c r="H103" s="0" t="s">
        <v>1251</v>
      </c>
      <c r="I103" s="0" t="s">
        <v>901</v>
      </c>
      <c r="J103" s="0" t="s">
        <v>801</v>
      </c>
      <c r="K103" s="0" t="s">
        <v>757</v>
      </c>
      <c r="L103" s="0" t="s">
        <v>439</v>
      </c>
      <c r="M103" s="0" t="s">
        <v>469</v>
      </c>
      <c r="N103" s="0" t="s">
        <v>757</v>
      </c>
      <c r="O103" s="0" t="s">
        <v>439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55.8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s">
        <v>9</v>
      </c>
      <c r="AB103" s="0" t="s">
        <v>9</v>
      </c>
    </row>
    <row r="104" customFormat="false" ht="14.9" hidden="false" customHeight="false" outlineLevel="0" collapsed="false">
      <c r="A104" s="0" t="n">
        <v>3</v>
      </c>
      <c r="B104" s="0" t="s">
        <v>1252</v>
      </c>
      <c r="C104" s="0" t="s">
        <v>1253</v>
      </c>
      <c r="D104" s="0" t="n">
        <v>3</v>
      </c>
      <c r="E104" s="0" t="n">
        <f aca="false">1590</f>
        <v>1590</v>
      </c>
      <c r="F104" s="0" t="s">
        <v>1254</v>
      </c>
      <c r="G104" s="0" t="s">
        <v>1255</v>
      </c>
      <c r="H104" s="0" t="s">
        <v>1256</v>
      </c>
      <c r="I104" s="0" t="s">
        <v>901</v>
      </c>
      <c r="J104" s="0" t="s">
        <v>847</v>
      </c>
      <c r="K104" s="0" t="s">
        <v>757</v>
      </c>
      <c r="L104" s="0" t="s">
        <v>439</v>
      </c>
      <c r="M104" s="0" t="s">
        <v>848</v>
      </c>
      <c r="N104" s="0" t="s">
        <v>757</v>
      </c>
      <c r="O104" s="0" t="s">
        <v>439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17.5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s">
        <v>9</v>
      </c>
      <c r="AB104" s="0" t="s">
        <v>9</v>
      </c>
    </row>
    <row r="105" customFormat="false" ht="14.9" hidden="false" customHeight="false" outlineLevel="0" collapsed="false">
      <c r="A105" s="0" t="n">
        <v>3</v>
      </c>
      <c r="B105" s="0" t="s">
        <v>1257</v>
      </c>
      <c r="C105" s="0" t="s">
        <v>1258</v>
      </c>
      <c r="D105" s="0" t="n">
        <v>3</v>
      </c>
      <c r="E105" s="0" t="n">
        <f aca="false">1587</f>
        <v>1587</v>
      </c>
      <c r="F105" s="0" t="s">
        <v>1259</v>
      </c>
      <c r="G105" s="0" t="s">
        <v>1260</v>
      </c>
      <c r="H105" s="0" t="s">
        <v>1261</v>
      </c>
      <c r="I105" s="0" t="s">
        <v>901</v>
      </c>
      <c r="J105" s="0" t="s">
        <v>849</v>
      </c>
      <c r="K105" s="0" t="s">
        <v>757</v>
      </c>
      <c r="L105" s="0" t="s">
        <v>439</v>
      </c>
      <c r="M105" s="0" t="s">
        <v>491</v>
      </c>
      <c r="N105" s="0" t="s">
        <v>757</v>
      </c>
      <c r="O105" s="0" t="s">
        <v>439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39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s">
        <v>9</v>
      </c>
      <c r="AB105" s="0" t="s">
        <v>9</v>
      </c>
    </row>
    <row r="106" customFormat="false" ht="14.9" hidden="false" customHeight="false" outlineLevel="0" collapsed="false">
      <c r="A106" s="0" t="n">
        <v>1</v>
      </c>
      <c r="B106" s="0" t="n">
        <f aca="false">629191</f>
        <v>629191</v>
      </c>
      <c r="C106" s="0" t="s">
        <v>1262</v>
      </c>
      <c r="D106" s="0" t="n">
        <v>3</v>
      </c>
      <c r="E106" s="0" t="s">
        <v>1263</v>
      </c>
      <c r="F106" s="0" t="s">
        <v>897</v>
      </c>
      <c r="G106" s="0" t="s">
        <v>1264</v>
      </c>
      <c r="H106" s="0" t="s">
        <v>1265</v>
      </c>
      <c r="I106" s="0" t="s">
        <v>901</v>
      </c>
      <c r="J106" s="0" t="s">
        <v>850</v>
      </c>
      <c r="K106" s="0" t="s">
        <v>851</v>
      </c>
      <c r="L106" s="0" t="s">
        <v>173</v>
      </c>
      <c r="M106" s="0" t="s">
        <v>852</v>
      </c>
      <c r="N106" s="0" t="s">
        <v>853</v>
      </c>
      <c r="O106" s="0" t="s">
        <v>854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8.9</v>
      </c>
      <c r="X106" s="0" t="n">
        <v>0</v>
      </c>
      <c r="Y106" s="0" t="n">
        <v>0</v>
      </c>
      <c r="Z106" s="0" t="n">
        <v>0</v>
      </c>
      <c r="AA106" s="0" t="s">
        <v>4</v>
      </c>
      <c r="AB106" s="0" t="s">
        <v>9</v>
      </c>
    </row>
    <row r="107" customFormat="false" ht="14.9" hidden="false" customHeight="false" outlineLevel="0" collapsed="false">
      <c r="A107" s="0" t="n">
        <v>3</v>
      </c>
      <c r="B107" s="0" t="s">
        <v>1222</v>
      </c>
      <c r="C107" s="0" t="s">
        <v>1266</v>
      </c>
      <c r="D107" s="0" t="n">
        <v>3</v>
      </c>
      <c r="E107" s="0" t="n">
        <f aca="false">1581</f>
        <v>1581</v>
      </c>
      <c r="F107" s="0" t="s">
        <v>1267</v>
      </c>
      <c r="G107" s="0" t="s">
        <v>1268</v>
      </c>
      <c r="H107" s="0" t="s">
        <v>1269</v>
      </c>
      <c r="I107" s="0" t="s">
        <v>901</v>
      </c>
      <c r="J107" s="0" t="s">
        <v>756</v>
      </c>
      <c r="K107" s="0" t="s">
        <v>757</v>
      </c>
      <c r="L107" s="0" t="s">
        <v>439</v>
      </c>
      <c r="M107" s="0" t="s">
        <v>758</v>
      </c>
      <c r="N107" s="0" t="s">
        <v>757</v>
      </c>
      <c r="O107" s="0" t="s">
        <v>439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57.7</v>
      </c>
      <c r="Y107" s="0" t="n">
        <v>0</v>
      </c>
      <c r="Z107" s="0" t="n">
        <v>0</v>
      </c>
      <c r="AA107" s="0" t="s">
        <v>9</v>
      </c>
      <c r="AB107" s="0" t="s">
        <v>9</v>
      </c>
    </row>
    <row r="108" customFormat="false" ht="14.9" hidden="false" customHeight="false" outlineLevel="0" collapsed="false">
      <c r="A108" s="0" t="n">
        <v>3</v>
      </c>
      <c r="B108" s="0" t="s">
        <v>1222</v>
      </c>
      <c r="C108" s="0" t="s">
        <v>1270</v>
      </c>
      <c r="D108" s="0" t="n">
        <v>3</v>
      </c>
      <c r="E108" s="0" t="n">
        <f aca="false">1575</f>
        <v>1575</v>
      </c>
      <c r="F108" s="0" t="s">
        <v>1271</v>
      </c>
      <c r="G108" s="0" t="s">
        <v>1272</v>
      </c>
      <c r="H108" s="0" t="s">
        <v>1273</v>
      </c>
      <c r="I108" s="0" t="s">
        <v>901</v>
      </c>
      <c r="J108" s="0" t="s">
        <v>756</v>
      </c>
      <c r="K108" s="0" t="s">
        <v>757</v>
      </c>
      <c r="L108" s="0" t="s">
        <v>439</v>
      </c>
      <c r="M108" s="0" t="s">
        <v>817</v>
      </c>
      <c r="N108" s="0" t="s">
        <v>757</v>
      </c>
      <c r="O108" s="0" t="s">
        <v>439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31</v>
      </c>
      <c r="Z108" s="0" t="n">
        <v>0</v>
      </c>
      <c r="AA108" s="0" t="s">
        <v>9</v>
      </c>
      <c r="AB108" s="0" t="s">
        <v>9</v>
      </c>
    </row>
    <row r="109" customFormat="false" ht="14.9" hidden="false" customHeight="false" outlineLevel="0" collapsed="false">
      <c r="A109" s="0" t="n">
        <v>3</v>
      </c>
      <c r="B109" s="0" t="s">
        <v>1222</v>
      </c>
      <c r="C109" s="0" t="s">
        <v>1270</v>
      </c>
      <c r="D109" s="0" t="n">
        <v>3</v>
      </c>
      <c r="E109" s="0" t="n">
        <f aca="false">1581</f>
        <v>1581</v>
      </c>
      <c r="F109" s="0" t="s">
        <v>1274</v>
      </c>
      <c r="G109" s="0" t="s">
        <v>1275</v>
      </c>
      <c r="H109" s="0" t="s">
        <v>1276</v>
      </c>
      <c r="I109" s="0" t="s">
        <v>901</v>
      </c>
      <c r="J109" s="0" t="s">
        <v>756</v>
      </c>
      <c r="K109" s="0" t="s">
        <v>757</v>
      </c>
      <c r="L109" s="0" t="s">
        <v>439</v>
      </c>
      <c r="M109" s="0" t="s">
        <v>758</v>
      </c>
      <c r="N109" s="0" t="s">
        <v>757</v>
      </c>
      <c r="O109" s="0" t="s">
        <v>439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30.6</v>
      </c>
      <c r="Z109" s="0" t="n">
        <v>0</v>
      </c>
      <c r="AA109" s="0" t="s">
        <v>9</v>
      </c>
      <c r="AB109" s="0" t="s">
        <v>9</v>
      </c>
    </row>
    <row r="110" customFormat="false" ht="14.9" hidden="false" customHeight="false" outlineLevel="0" collapsed="false">
      <c r="A110" s="0" t="n">
        <v>3</v>
      </c>
      <c r="B110" s="0" t="s">
        <v>1277</v>
      </c>
      <c r="C110" s="0" t="s">
        <v>1278</v>
      </c>
      <c r="D110" s="0" t="n">
        <v>3</v>
      </c>
      <c r="E110" s="0" t="n">
        <f aca="false">1568</f>
        <v>1568</v>
      </c>
      <c r="F110" s="0" t="s">
        <v>1279</v>
      </c>
      <c r="G110" s="0" t="s">
        <v>1280</v>
      </c>
      <c r="H110" s="0" t="s">
        <v>1281</v>
      </c>
      <c r="I110" s="0" t="s">
        <v>901</v>
      </c>
      <c r="J110" s="0" t="s">
        <v>872</v>
      </c>
      <c r="K110" s="0" t="s">
        <v>757</v>
      </c>
      <c r="L110" s="0" t="s">
        <v>439</v>
      </c>
      <c r="M110" s="0" t="s">
        <v>873</v>
      </c>
      <c r="N110" s="0" t="s">
        <v>757</v>
      </c>
      <c r="O110" s="0" t="s">
        <v>439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35.1</v>
      </c>
      <c r="Z110" s="0" t="n">
        <v>0</v>
      </c>
      <c r="AA110" s="0" t="s">
        <v>9</v>
      </c>
      <c r="AB110" s="0" t="s">
        <v>9</v>
      </c>
    </row>
    <row r="111" customFormat="false" ht="14.9" hidden="false" customHeight="false" outlineLevel="0" collapsed="false">
      <c r="A111" s="0" t="n">
        <v>3</v>
      </c>
      <c r="B111" s="0" t="s">
        <v>1222</v>
      </c>
      <c r="C111" s="0" t="s">
        <v>1282</v>
      </c>
      <c r="D111" s="0" t="n">
        <v>3</v>
      </c>
      <c r="E111" s="0" t="n">
        <f aca="false">1575</f>
        <v>1575</v>
      </c>
      <c r="F111" s="0" t="s">
        <v>1283</v>
      </c>
      <c r="G111" s="0" t="s">
        <v>1284</v>
      </c>
      <c r="H111" s="0" t="s">
        <v>1285</v>
      </c>
      <c r="I111" s="0" t="s">
        <v>901</v>
      </c>
      <c r="J111" s="0" t="s">
        <v>756</v>
      </c>
      <c r="K111" s="0" t="s">
        <v>757</v>
      </c>
      <c r="L111" s="0" t="s">
        <v>439</v>
      </c>
      <c r="M111" s="0" t="s">
        <v>817</v>
      </c>
      <c r="N111" s="0" t="s">
        <v>757</v>
      </c>
      <c r="O111" s="0" t="s">
        <v>439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34.8</v>
      </c>
      <c r="AA111" s="0" t="s">
        <v>9</v>
      </c>
      <c r="AB111" s="0" t="s">
        <v>9</v>
      </c>
    </row>
    <row r="112" customFormat="false" ht="14.9" hidden="false" customHeight="false" outlineLevel="0" collapsed="false">
      <c r="A112" s="0" t="n">
        <v>3</v>
      </c>
      <c r="B112" s="0" t="s">
        <v>1222</v>
      </c>
      <c r="C112" s="0" t="s">
        <v>1282</v>
      </c>
      <c r="D112" s="0" t="n">
        <v>3</v>
      </c>
      <c r="E112" s="0" t="n">
        <f aca="false">1581</f>
        <v>1581</v>
      </c>
      <c r="F112" s="0" t="s">
        <v>1286</v>
      </c>
      <c r="G112" s="0" t="s">
        <v>1287</v>
      </c>
      <c r="H112" s="0" t="s">
        <v>1288</v>
      </c>
      <c r="I112" s="0" t="s">
        <v>901</v>
      </c>
      <c r="J112" s="0" t="s">
        <v>756</v>
      </c>
      <c r="K112" s="0" t="s">
        <v>757</v>
      </c>
      <c r="L112" s="0" t="s">
        <v>439</v>
      </c>
      <c r="M112" s="0" t="s">
        <v>758</v>
      </c>
      <c r="N112" s="0" t="s">
        <v>757</v>
      </c>
      <c r="O112" s="0" t="s">
        <v>439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16.7</v>
      </c>
      <c r="AA112" s="0" t="s">
        <v>9</v>
      </c>
      <c r="AB112" s="0" t="s">
        <v>9</v>
      </c>
    </row>
    <row r="113" customFormat="false" ht="14.9" hidden="false" customHeight="false" outlineLevel="0" collapsed="false">
      <c r="A113" s="0" t="n">
        <v>3</v>
      </c>
      <c r="B113" s="0" t="s">
        <v>1227</v>
      </c>
      <c r="C113" s="0" t="s">
        <v>1289</v>
      </c>
      <c r="D113" s="0" t="n">
        <v>3</v>
      </c>
      <c r="E113" s="0" t="n">
        <f aca="false">1553</f>
        <v>1553</v>
      </c>
      <c r="F113" s="0" t="s">
        <v>1290</v>
      </c>
      <c r="G113" s="0" t="s">
        <v>1291</v>
      </c>
      <c r="H113" s="0" t="s">
        <v>1292</v>
      </c>
      <c r="I113" s="0" t="s">
        <v>901</v>
      </c>
      <c r="J113" s="0" t="s">
        <v>801</v>
      </c>
      <c r="K113" s="0" t="s">
        <v>757</v>
      </c>
      <c r="L113" s="0" t="s">
        <v>439</v>
      </c>
      <c r="M113" s="0" t="s">
        <v>802</v>
      </c>
      <c r="N113" s="0" t="s">
        <v>757</v>
      </c>
      <c r="O113" s="0" t="s">
        <v>439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60.2</v>
      </c>
      <c r="AA113" s="0" t="s">
        <v>9</v>
      </c>
      <c r="AB113" s="0" t="s">
        <v>9</v>
      </c>
    </row>
  </sheetData>
  <autoFilter ref="A1:AB113">
    <filterColumn colId="15">
      <customFilters and="true">
        <customFilter operator="equal" val="0"/>
      </customFilters>
    </filterColumn>
    <filterColumn colId="18">
      <customFilters and="true">
        <customFilter operator="equal" val="0"/>
      </customFilters>
    </filterColumn>
  </autoFilter>
  <conditionalFormatting sqref="P2:Z11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:A11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11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2021-10-11T13:15:27Z</dcterms:created>
  <dc:creator/>
  <dc:description/>
  <dc:language>en-US</dc:language>
  <cp:lastModifiedBy/>
  <dcterms:modified xsi:type="dcterms:W3CDTF">2022-03-17T09:38:29Z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