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ig info" sheetId="1" state="visible" r:id="rId2"/>
    <sheet name="mutations" sheetId="2" state="visible" r:id="rId3"/>
    <sheet name="mutations info" sheetId="3" state="visible" r:id="rId4"/>
    <sheet name="missing coverage" sheetId="4" state="visible" r:id="rId5"/>
    <sheet name="MC full" sheetId="5" state="visible" r:id="rId6"/>
    <sheet name="new junctions" sheetId="6" state="visible" r:id="rId7"/>
    <sheet name="JC full" sheetId="7" state="visible" r:id="rId8"/>
  </sheets>
  <definedNames>
    <definedName function="false" hidden="true" localSheetId="6" name="_xlnm._FilterDatabase" vbProcedure="false">'JC full'!$A$1:$AB$172</definedName>
    <definedName function="false" hidden="true" localSheetId="1" name="_xlnm._FilterDatabase" vbProcedure="false">mutations!$A$1:$S$334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<sst xmlns="http://schemas.openxmlformats.org/spreadsheetml/2006/main" count="7440" uniqueCount="2193">
  <si>
    <t xml:space="preserve">Seq ID</t>
  </si>
  <si>
    <t xml:space="preserve">Length</t>
  </si>
  <si>
    <t xml:space="preserve">Plasmids</t>
  </si>
  <si>
    <t xml:space="preserve">1</t>
  </si>
  <si>
    <t xml:space="preserve">5317861</t>
  </si>
  <si>
    <t xml:space="preserve">2</t>
  </si>
  <si>
    <t xml:space="preserve">160770</t>
  </si>
  <si>
    <t xml:space="preserve">IncFIB(K)_1_Kpn3</t>
  </si>
  <si>
    <t xml:space="preserve">3</t>
  </si>
  <si>
    <t xml:space="preserve">63589</t>
  </si>
  <si>
    <t xml:space="preserve">IncL/M(pOXA-48)_1_pOXA-48</t>
  </si>
  <si>
    <t xml:space="preserve">Evidence</t>
  </si>
  <si>
    <t xml:space="preserve">Position</t>
  </si>
  <si>
    <t xml:space="preserve">Mutation</t>
  </si>
  <si>
    <t xml:space="preserve">Annotation</t>
  </si>
  <si>
    <t xml:space="preserve">Gene</t>
  </si>
  <si>
    <t xml:space="preserve">Description</t>
  </si>
  <si>
    <t xml:space="preserve">3_A</t>
  </si>
  <si>
    <t xml:space="preserve">3_A3</t>
  </si>
  <si>
    <t xml:space="preserve">3_A4</t>
  </si>
  <si>
    <t xml:space="preserve">3_A5</t>
  </si>
  <si>
    <t xml:space="preserve">3_B</t>
  </si>
  <si>
    <t xml:space="preserve">3_B3</t>
  </si>
  <si>
    <t xml:space="preserve">3_B4</t>
  </si>
  <si>
    <t xml:space="preserve">3_B5</t>
  </si>
  <si>
    <t xml:space="preserve">6_G3</t>
  </si>
  <si>
    <t xml:space="preserve">6_G4</t>
  </si>
  <si>
    <t xml:space="preserve">6_G5</t>
  </si>
  <si>
    <t xml:space="preserve">RA</t>
  </si>
  <si>
    <t xml:space="preserve">505,471</t>
  </si>
  <si>
    <t xml:space="preserve">G→T</t>
  </si>
  <si>
    <t xml:space="preserve">S46R(AGC→AGA)</t>
  </si>
  <si>
    <t xml:space="preserve">degS←</t>
  </si>
  <si>
    <t xml:space="preserve">outer membrane‑stress sensor serine endopeptidase DegS</t>
  </si>
  <si>
    <t xml:space="preserve">1,842,054:1</t>
  </si>
  <si>
    <t xml:space="preserve">+G</t>
  </si>
  <si>
    <t xml:space="preserve">pseudogene (102/785 nt)</t>
  </si>
  <si>
    <t xml:space="preserve">znuB←</t>
  </si>
  <si>
    <t xml:space="preserve">zinc ABC transporter permease subunit ZnuB</t>
  </si>
  <si>
    <t xml:space="preserve">1,984,708</t>
  </si>
  <si>
    <t xml:space="preserve">G→C</t>
  </si>
  <si>
    <t xml:space="preserve">R98T(AGG→ACG)</t>
  </si>
  <si>
    <t xml:space="preserve">tssF→</t>
  </si>
  <si>
    <t xml:space="preserve">type VI secretion system baseplate subunit TssF</t>
  </si>
  <si>
    <t xml:space="preserve">3,272,149</t>
  </si>
  <si>
    <t xml:space="preserve">(G)7→6</t>
  </si>
  <si>
    <t xml:space="preserve">noncoding (21/139 nt)</t>
  </si>
  <si>
    <t xml:space="preserve">pgaptmp_003273→</t>
  </si>
  <si>
    <t xml:space="preserve">RtT sRNA</t>
  </si>
  <si>
    <t xml:space="preserve">106,403</t>
  </si>
  <si>
    <t xml:space="preserve">A→C</t>
  </si>
  <si>
    <t xml:space="preserve">V14G(GTT→GGT)</t>
  </si>
  <si>
    <t xml:space="preserve">pgaptmp_000106←</t>
  </si>
  <si>
    <t xml:space="preserve">uracil‑xanthine permease</t>
  </si>
  <si>
    <t xml:space="preserve">106,408</t>
  </si>
  <si>
    <t xml:space="preserve">T→G</t>
  </si>
  <si>
    <t xml:space="preserve">Q12H(CAA→CAC)</t>
  </si>
  <si>
    <t xml:space="preserve">265,851</t>
  </si>
  <si>
    <t xml:space="preserve">T→A</t>
  </si>
  <si>
    <t xml:space="preserve">intergenic (+125/‑94)</t>
  </si>
  <si>
    <t xml:space="preserve">bcsC→ / →hmsP</t>
  </si>
  <si>
    <t xml:space="preserve">cellulose biosynthesis protein BcsC/biofilm formation regulator HmsP</t>
  </si>
  <si>
    <t xml:space="preserve">274,381</t>
  </si>
  <si>
    <t xml:space="preserve">intergenic (+11/+27)</t>
  </si>
  <si>
    <t xml:space="preserve">pgaptmp_000255→ / ←pgaptmp_000256</t>
  </si>
  <si>
    <t xml:space="preserve">AsmA family protein/MHS family MFS transporter</t>
  </si>
  <si>
    <t xml:space="preserve">326,926</t>
  </si>
  <si>
    <t xml:space="preserve">A→T</t>
  </si>
  <si>
    <t xml:space="preserve">intergenic (‑111/‑8)</t>
  </si>
  <si>
    <t xml:space="preserve">pgaptmp_000304← / →pgaptmp_000305</t>
  </si>
  <si>
    <t xml:space="preserve">PLP‑dependent aminotransferase family protein/4‑aminobutyrate‑‑2‑oxoglutarate transaminase</t>
  </si>
  <si>
    <t xml:space="preserve">326,932</t>
  </si>
  <si>
    <t xml:space="preserve">intergenic (‑117/‑2)</t>
  </si>
  <si>
    <t xml:space="preserve">466,176</t>
  </si>
  <si>
    <t xml:space="preserve">A→G</t>
  </si>
  <si>
    <t xml:space="preserve">noncoding (104/2902 nt)</t>
  </si>
  <si>
    <t xml:space="preserve">pgaptmp_000455→</t>
  </si>
  <si>
    <t xml:space="preserve">23S ribosomal RNA</t>
  </si>
  <si>
    <t xml:space="preserve">571,537</t>
  </si>
  <si>
    <t xml:space="preserve">C→T</t>
  </si>
  <si>
    <t xml:space="preserve">G286S(GGC→AGC)</t>
  </si>
  <si>
    <t xml:space="preserve">pgaptmp_000559←</t>
  </si>
  <si>
    <t xml:space="preserve">luciferase‑like monooxygenase</t>
  </si>
  <si>
    <t xml:space="preserve">640,205</t>
  </si>
  <si>
    <t xml:space="preserve">L193V(CTG→GTG)</t>
  </si>
  <si>
    <t xml:space="preserve">pgaptmp_000626←</t>
  </si>
  <si>
    <t xml:space="preserve">glycerone kinase</t>
  </si>
  <si>
    <t xml:space="preserve">1,398,758</t>
  </si>
  <si>
    <t xml:space="preserve">intergenic (‑108/+33)</t>
  </si>
  <si>
    <t xml:space="preserve">pgaptmp_001389← / ←ptsJ</t>
  </si>
  <si>
    <t xml:space="preserve">DUF4440 domain‑containing protein/transcriptional regulator PtsJ</t>
  </si>
  <si>
    <t xml:space="preserve">1,562,060</t>
  </si>
  <si>
    <t xml:space="preserve">C→G</t>
  </si>
  <si>
    <t xml:space="preserve">A84G(GCG→GGG)</t>
  </si>
  <si>
    <t xml:space="preserve">yejK→</t>
  </si>
  <si>
    <t xml:space="preserve">nucleoid‑associated protein YejK</t>
  </si>
  <si>
    <t xml:space="preserve">1,562,067</t>
  </si>
  <si>
    <t xml:space="preserve">G86G(GGT→GGG)</t>
  </si>
  <si>
    <t xml:space="preserve">1,562,069</t>
  </si>
  <si>
    <t xml:space="preserve">R87P(CGC→CCC)</t>
  </si>
  <si>
    <t xml:space="preserve">1,726,582</t>
  </si>
  <si>
    <t xml:space="preserve">I38F(ATT→TTT)</t>
  </si>
  <si>
    <t xml:space="preserve">rfbD→</t>
  </si>
  <si>
    <t xml:space="preserve">UDP‑galactopyranose mutase</t>
  </si>
  <si>
    <t xml:space="preserve">1,793,595</t>
  </si>
  <si>
    <t xml:space="preserve">intergenic (‑179/‑5)</t>
  </si>
  <si>
    <t xml:space="preserve">yedA← / →pgaptmp_001752</t>
  </si>
  <si>
    <t xml:space="preserve">drug/metabolite exporter YedA/DUF808 domain‑containing protein</t>
  </si>
  <si>
    <t xml:space="preserve">1,793,622</t>
  </si>
  <si>
    <t xml:space="preserve">C→A</t>
  </si>
  <si>
    <t xml:space="preserve">T8K(ACA→AAA)</t>
  </si>
  <si>
    <t xml:space="preserve">pgaptmp_001752→</t>
  </si>
  <si>
    <t xml:space="preserve">DUF808 domain‑containing protein</t>
  </si>
  <si>
    <t xml:space="preserve">1,793,630</t>
  </si>
  <si>
    <t xml:space="preserve">D11Y(GAT→TAT)</t>
  </si>
  <si>
    <t xml:space="preserve">1,793,633</t>
  </si>
  <si>
    <t xml:space="preserve">D12Y(GAT→TAT)</t>
  </si>
  <si>
    <t xml:space="preserve">1,793,648</t>
  </si>
  <si>
    <t xml:space="preserve">L17V(CTG→GTG)</t>
  </si>
  <si>
    <t xml:space="preserve">1,793,666</t>
  </si>
  <si>
    <t xml:space="preserve">M23L(ATG→TTG)</t>
  </si>
  <si>
    <t xml:space="preserve">2,121,077</t>
  </si>
  <si>
    <t xml:space="preserve">T→C</t>
  </si>
  <si>
    <t xml:space="preserve">L82P(CTG→CCG)</t>
  </si>
  <si>
    <t xml:space="preserve">pgaptmp_002088→</t>
  </si>
  <si>
    <t xml:space="preserve">shikimate dehydrogenase</t>
  </si>
  <si>
    <t xml:space="preserve">2,210,609</t>
  </si>
  <si>
    <t xml:space="preserve">G→A</t>
  </si>
  <si>
    <t xml:space="preserve">T327T(ACC→ACT)</t>
  </si>
  <si>
    <t xml:space="preserve">pgaptmp_002174←</t>
  </si>
  <si>
    <t xml:space="preserve">FAD‑binding oxidoreductase</t>
  </si>
  <si>
    <t xml:space="preserve">2,264,331</t>
  </si>
  <si>
    <t xml:space="preserve">P286P(CCT→CCA)</t>
  </si>
  <si>
    <t xml:space="preserve">pgaptmp_002235←</t>
  </si>
  <si>
    <t xml:space="preserve">FUSC family protein</t>
  </si>
  <si>
    <t xml:space="preserve">2,334,487</t>
  </si>
  <si>
    <t xml:space="preserve">T159P(ACC→CCC)</t>
  </si>
  <si>
    <t xml:space="preserve">pgaptmp_002311→</t>
  </si>
  <si>
    <t xml:space="preserve">NADP‑dependent oxidoreductase</t>
  </si>
  <si>
    <t xml:space="preserve">2,416,955</t>
  </si>
  <si>
    <t xml:space="preserve">A44A(GCC→GCG)</t>
  </si>
  <si>
    <t xml:space="preserve">pgaptmp_002390←</t>
  </si>
  <si>
    <t xml:space="preserve">SDR family oxidoreductase</t>
  </si>
  <si>
    <t xml:space="preserve">2,605,029</t>
  </si>
  <si>
    <t xml:space="preserve">P132L(CCG→CTG)</t>
  </si>
  <si>
    <t xml:space="preserve">pgaptmp_002575←</t>
  </si>
  <si>
    <t xml:space="preserve">nitronate monooxygenase</t>
  </si>
  <si>
    <t xml:space="preserve">2,756,536</t>
  </si>
  <si>
    <t xml:space="preserve">S47N(AGC→AAC)</t>
  </si>
  <si>
    <t xml:space="preserve">pgaptmp_002731→</t>
  </si>
  <si>
    <t xml:space="preserve">YdgA family protein</t>
  </si>
  <si>
    <t xml:space="preserve">2,845,692</t>
  </si>
  <si>
    <t xml:space="preserve">A153A(GCG→GCC)</t>
  </si>
  <si>
    <t xml:space="preserve">pgaptmp_002814→</t>
  </si>
  <si>
    <t xml:space="preserve">aromatic alcohol reductase</t>
  </si>
  <si>
    <t xml:space="preserve">2,845,694</t>
  </si>
  <si>
    <t xml:space="preserve">Q154P(CAG→CCG)</t>
  </si>
  <si>
    <t xml:space="preserve">2,928,264</t>
  </si>
  <si>
    <t xml:space="preserve">pseudogene (12/414 nt)</t>
  </si>
  <si>
    <t xml:space="preserve">pgaptmp_002890→</t>
  </si>
  <si>
    <t xml:space="preserve">flagellar biosynthesis protein</t>
  </si>
  <si>
    <t xml:space="preserve">2,928,268</t>
  </si>
  <si>
    <t xml:space="preserve">pseudogene (16/414 nt)</t>
  </si>
  <si>
    <t xml:space="preserve">2,993,267</t>
  </si>
  <si>
    <t xml:space="preserve">G784R(GGG→AGG)</t>
  </si>
  <si>
    <t xml:space="preserve">acnA←</t>
  </si>
  <si>
    <t xml:space="preserve">aconitate hydratase AcnA</t>
  </si>
  <si>
    <t xml:space="preserve">3,062,629</t>
  </si>
  <si>
    <t xml:space="preserve">A164G(GCG→GGG)</t>
  </si>
  <si>
    <t xml:space="preserve">pgaptmp_003035←</t>
  </si>
  <si>
    <t xml:space="preserve">DNA topoisomerase III</t>
  </si>
  <si>
    <t xml:space="preserve">3,097,332</t>
  </si>
  <si>
    <t xml:space="preserve">intergenic (+38/+22)</t>
  </si>
  <si>
    <t xml:space="preserve">pgaptmp_003075→ / ←pgaptmp_003076</t>
  </si>
  <si>
    <t xml:space="preserve">hypothetical protein/DUF2534 family protein</t>
  </si>
  <si>
    <t xml:space="preserve">3,097,339</t>
  </si>
  <si>
    <t xml:space="preserve">intergenic (+45/+15)</t>
  </si>
  <si>
    <t xml:space="preserve">3,097,347</t>
  </si>
  <si>
    <t xml:space="preserve">intergenic (+53/+7)</t>
  </si>
  <si>
    <t xml:space="preserve">3,272,140</t>
  </si>
  <si>
    <t xml:space="preserve">noncoding (12/139 nt)</t>
  </si>
  <si>
    <t xml:space="preserve">3,272,142</t>
  </si>
  <si>
    <t xml:space="preserve">noncoding (14/139 nt)</t>
  </si>
  <si>
    <t xml:space="preserve">3,272,157</t>
  </si>
  <si>
    <t xml:space="preserve">noncoding (29/139 nt)</t>
  </si>
  <si>
    <t xml:space="preserve">3,275,409</t>
  </si>
  <si>
    <t xml:space="preserve">intergenic (+74/+555)</t>
  </si>
  <si>
    <t xml:space="preserve">pgaptmp_003277→ / ←phoH</t>
  </si>
  <si>
    <t xml:space="preserve">tRNA‑Ser/phosphate starvation‑inducible protein PhoH</t>
  </si>
  <si>
    <t xml:space="preserve">3,275,455:1</t>
  </si>
  <si>
    <t xml:space="preserve">intergenic (+120/+509)</t>
  </si>
  <si>
    <t xml:space="preserve">3,275,456</t>
  </si>
  <si>
    <t xml:space="preserve">intergenic (+121/+508)</t>
  </si>
  <si>
    <t xml:space="preserve">3,275,457</t>
  </si>
  <si>
    <t xml:space="preserve">intergenic (+122/+507)</t>
  </si>
  <si>
    <t xml:space="preserve">3,275,458</t>
  </si>
  <si>
    <t xml:space="preserve">intergenic (+123/+506)</t>
  </si>
  <si>
    <t xml:space="preserve">3,275,459</t>
  </si>
  <si>
    <t xml:space="preserve">intergenic (+124/+505)</t>
  </si>
  <si>
    <t xml:space="preserve">3,275,459:1</t>
  </si>
  <si>
    <t xml:space="preserve">3,275,461</t>
  </si>
  <si>
    <t xml:space="preserve">intergenic (+126/+503)</t>
  </si>
  <si>
    <t xml:space="preserve">3,275,463</t>
  </si>
  <si>
    <t xml:space="preserve">intergenic (+128/+501)</t>
  </si>
  <si>
    <t xml:space="preserve">3,275,464</t>
  </si>
  <si>
    <t xml:space="preserve">intergenic (+129/+500)</t>
  </si>
  <si>
    <t xml:space="preserve">3,275,627</t>
  </si>
  <si>
    <t xml:space="preserve">intergenic (+292/+337)</t>
  </si>
  <si>
    <t xml:space="preserve">3,342,791</t>
  </si>
  <si>
    <t xml:space="preserve">L51I(CTA→ATA)</t>
  </si>
  <si>
    <t xml:space="preserve">pgaptmp_003333←</t>
  </si>
  <si>
    <t xml:space="preserve">BapA prefix‑like domain‑containing protein</t>
  </si>
  <si>
    <t xml:space="preserve">3,567,910</t>
  </si>
  <si>
    <t xml:space="preserve">intergenic (‑177/+38)</t>
  </si>
  <si>
    <t xml:space="preserve">rhlE← / ←pgaptmp_003528</t>
  </si>
  <si>
    <t xml:space="preserve">ATP‑dependent RNA helicase RhlE/transketolase family protein</t>
  </si>
  <si>
    <t xml:space="preserve">3,567,919</t>
  </si>
  <si>
    <t xml:space="preserve">intergenic (‑186/+29)</t>
  </si>
  <si>
    <t xml:space="preserve">3,567,921</t>
  </si>
  <si>
    <t xml:space="preserve">intergenic (‑188/+27)</t>
  </si>
  <si>
    <t xml:space="preserve">3,780,578</t>
  </si>
  <si>
    <t xml:space="preserve">L209V(CTG→GTG)</t>
  </si>
  <si>
    <t xml:space="preserve">pgaptmp_003741→</t>
  </si>
  <si>
    <t xml:space="preserve">oxidoreductase</t>
  </si>
  <si>
    <t xml:space="preserve">3,780,581</t>
  </si>
  <si>
    <t xml:space="preserve">L210V(CTG→GTG)</t>
  </si>
  <si>
    <t xml:space="preserve">3,780,593</t>
  </si>
  <si>
    <t xml:space="preserve">E214Q(GAA→CAA)</t>
  </si>
  <si>
    <t xml:space="preserve">3,780,615</t>
  </si>
  <si>
    <t xml:space="preserve">R221P(CGC→CCC)</t>
  </si>
  <si>
    <t xml:space="preserve">4,455,901</t>
  </si>
  <si>
    <t xml:space="preserve">intergenic (+154/+607)</t>
  </si>
  <si>
    <t xml:space="preserve">apaH→ / ←folA</t>
  </si>
  <si>
    <t xml:space="preserve">bis(5'‑nucleosyl)‑tetraphosphatase (symmetrical) ApaH/type 3 dihydrofolate reductase</t>
  </si>
  <si>
    <t xml:space="preserve">4,455,903</t>
  </si>
  <si>
    <t xml:space="preserve">intergenic (+156/+605)</t>
  </si>
  <si>
    <t xml:space="preserve">4,456,062</t>
  </si>
  <si>
    <t xml:space="preserve">intergenic (+315/+446)</t>
  </si>
  <si>
    <t xml:space="preserve">4,456,303</t>
  </si>
  <si>
    <t xml:space="preserve">intergenic (+556/+205)</t>
  </si>
  <si>
    <t xml:space="preserve">4,456,309</t>
  </si>
  <si>
    <t xml:space="preserve">intergenic (+562/+199)</t>
  </si>
  <si>
    <t xml:space="preserve">4,494,756</t>
  </si>
  <si>
    <t xml:space="preserve">R192R(CGC→CGG)</t>
  </si>
  <si>
    <t xml:space="preserve">msyB→</t>
  </si>
  <si>
    <t xml:space="preserve">acidic protein MsyB</t>
  </si>
  <si>
    <t xml:space="preserve">4,562,972</t>
  </si>
  <si>
    <t xml:space="preserve">E113V(GAG→GTG)</t>
  </si>
  <si>
    <t xml:space="preserve">pgaptmp_004478←</t>
  </si>
  <si>
    <t xml:space="preserve">GNAT family N‑acetyltransferase</t>
  </si>
  <si>
    <t xml:space="preserve">4,701,068</t>
  </si>
  <si>
    <t xml:space="preserve">intergenic (‑387/‑205)</t>
  </si>
  <si>
    <t xml:space="preserve">pgaptmp_004618← / →pgaptmp_004619</t>
  </si>
  <si>
    <t xml:space="preserve">tRNA‑Leu/carbonic anhydrase</t>
  </si>
  <si>
    <t xml:space="preserve">4,759,082</t>
  </si>
  <si>
    <t xml:space="preserve">D53V(GAT→GTT)</t>
  </si>
  <si>
    <t xml:space="preserve">pgaptmp_004668←</t>
  </si>
  <si>
    <t xml:space="preserve">type II toxin‑antitoxin system RelB/DinJ family antitoxin</t>
  </si>
  <si>
    <t xml:space="preserve">4,982,302</t>
  </si>
  <si>
    <t xml:space="preserve">T340N(ACC→AAC)</t>
  </si>
  <si>
    <t xml:space="preserve">dinF←</t>
  </si>
  <si>
    <t xml:space="preserve">MATE family efflux transporter DinF</t>
  </si>
  <si>
    <t xml:space="preserve">4,994,889</t>
  </si>
  <si>
    <t xml:space="preserve">E346V(GAA→GTA)</t>
  </si>
  <si>
    <t xml:space="preserve">malF→</t>
  </si>
  <si>
    <t xml:space="preserve">maltose ABC transporter permease MalF</t>
  </si>
  <si>
    <t xml:space="preserve">5,119,517</t>
  </si>
  <si>
    <t xml:space="preserve">intergenic (+33/+429)</t>
  </si>
  <si>
    <t xml:space="preserve">hemY→ / ←pgaptmp_005012</t>
  </si>
  <si>
    <t xml:space="preserve">protoheme IX biogenesis protein HemY/tRNA‑Pro</t>
  </si>
  <si>
    <t xml:space="preserve">265,887</t>
  </si>
  <si>
    <t xml:space="preserve">intergenic (+161/‑58)</t>
  </si>
  <si>
    <t xml:space="preserve">466,356</t>
  </si>
  <si>
    <t xml:space="preserve">noncoding (284/2902 nt)</t>
  </si>
  <si>
    <t xml:space="preserve">505,448</t>
  </si>
  <si>
    <t xml:space="preserve">A54G(GCG→GGG)</t>
  </si>
  <si>
    <t xml:space="preserve">505,455</t>
  </si>
  <si>
    <t xml:space="preserve">R52G(CGC→GGC)</t>
  </si>
  <si>
    <t xml:space="preserve">590,362</t>
  </si>
  <si>
    <t xml:space="preserve">intergenic (+7/+336)</t>
  </si>
  <si>
    <t xml:space="preserve">rnpB→ / ←pgaptmp_000580</t>
  </si>
  <si>
    <t xml:space="preserve">RNase P RNA component class A/OB‑fold putative lipoprotein</t>
  </si>
  <si>
    <t xml:space="preserve">590,392</t>
  </si>
  <si>
    <t xml:space="preserve">intergenic (+37/+306)</t>
  </si>
  <si>
    <t xml:space="preserve">607,918</t>
  </si>
  <si>
    <t xml:space="preserve">G5D(GGC→GAC)</t>
  </si>
  <si>
    <t xml:space="preserve">pgaptmp_000600←</t>
  </si>
  <si>
    <t xml:space="preserve">TerC family protein</t>
  </si>
  <si>
    <t xml:space="preserve">682,898</t>
  </si>
  <si>
    <t xml:space="preserve">R187R(CGC→CGG)</t>
  </si>
  <si>
    <t xml:space="preserve">glnE→</t>
  </si>
  <si>
    <t xml:space="preserve">bifunctional [glutamate‑‑ammonia ligase]‑adenylyl‑L‑tyrosine phosphorylase/[glutamate‑‑ammonia‑ligase] adenylyltransferase</t>
  </si>
  <si>
    <t xml:space="preserve">864,331</t>
  </si>
  <si>
    <t xml:space="preserve">S43G(AGC→GGC)</t>
  </si>
  <si>
    <t xml:space="preserve">fimE←</t>
  </si>
  <si>
    <t xml:space="preserve">type 1 fimbria switch DNA invertase FimE</t>
  </si>
  <si>
    <t xml:space="preserve">1,096,224</t>
  </si>
  <si>
    <t xml:space="preserve">A419G(GCG→GGG)</t>
  </si>
  <si>
    <t xml:space="preserve">norV←</t>
  </si>
  <si>
    <t xml:space="preserve">anaerobic nitric oxide reductase flavorubredoxin</t>
  </si>
  <si>
    <t xml:space="preserve">1,545,113</t>
  </si>
  <si>
    <t xml:space="preserve">P361P(CCG→CCA)</t>
  </si>
  <si>
    <t xml:space="preserve">rcsD←</t>
  </si>
  <si>
    <t xml:space="preserve">phosphotransferase RcsD</t>
  </si>
  <si>
    <t xml:space="preserve">1,562,062</t>
  </si>
  <si>
    <t xml:space="preserve">T85P(ACC→CCC)</t>
  </si>
  <si>
    <t xml:space="preserve">1,620,358</t>
  </si>
  <si>
    <t xml:space="preserve">intergenic (+16/+18)</t>
  </si>
  <si>
    <t xml:space="preserve">mdtQ→ / ←pgaptmp_001592</t>
  </si>
  <si>
    <t xml:space="preserve">multidrug resistance outer membrane protein MdtQ/DedA family protein</t>
  </si>
  <si>
    <t xml:space="preserve">1,677,220</t>
  </si>
  <si>
    <t xml:space="preserve">H1018L(CAC→CTC)</t>
  </si>
  <si>
    <t xml:space="preserve">mdtC←</t>
  </si>
  <si>
    <t xml:space="preserve">multidrug efflux RND transporter permease subunit MdtC</t>
  </si>
  <si>
    <t xml:space="preserve">1,947,482</t>
  </si>
  <si>
    <t xml:space="preserve">R410R(CGC→CGG)</t>
  </si>
  <si>
    <t xml:space="preserve">livM→</t>
  </si>
  <si>
    <t xml:space="preserve">high‑affinity branched‑chain amino acid ABC transporter permease LivM</t>
  </si>
  <si>
    <t xml:space="preserve">1,972,748</t>
  </si>
  <si>
    <t xml:space="preserve">intergenic (+122/‑9)</t>
  </si>
  <si>
    <t xml:space="preserve">pgaptmp_001935→ / →pgaptmp_001936</t>
  </si>
  <si>
    <t xml:space="preserve">hypothetical protein/hypothetical protein</t>
  </si>
  <si>
    <t xml:space="preserve">1,991,787</t>
  </si>
  <si>
    <t xml:space="preserve">K156N(AAA→AAT)</t>
  </si>
  <si>
    <t xml:space="preserve">ychF←</t>
  </si>
  <si>
    <t xml:space="preserve">redox‑regulated ATPase YchF</t>
  </si>
  <si>
    <t xml:space="preserve">2,034,036</t>
  </si>
  <si>
    <t xml:space="preserve">intergenic (‑8/+36)</t>
  </si>
  <si>
    <t xml:space="preserve">pgaptmp_001994← / ←pgaptmp_001995</t>
  </si>
  <si>
    <t xml:space="preserve">RtT sRNA/RtT sRNA</t>
  </si>
  <si>
    <t xml:space="preserve">2,178,672</t>
  </si>
  <si>
    <t xml:space="preserve">intergenic (+408/‑1124)</t>
  </si>
  <si>
    <t xml:space="preserve">cas2e→ / →pgaptmp_002140</t>
  </si>
  <si>
    <t xml:space="preserve">type I‑E CRISPR‑associated endoribonuclease Cas2/hypothetical protein</t>
  </si>
  <si>
    <t xml:space="preserve">2,264,290</t>
  </si>
  <si>
    <t xml:space="preserve">L300R(CTG→CGG)</t>
  </si>
  <si>
    <t xml:space="preserve">2,264,308</t>
  </si>
  <si>
    <t xml:space="preserve">A294G(GCG→GGG)</t>
  </si>
  <si>
    <t xml:space="preserve">2,385,808</t>
  </si>
  <si>
    <t xml:space="preserve">D142N(GAC→AAC)</t>
  </si>
  <si>
    <t xml:space="preserve">fdnG→</t>
  </si>
  <si>
    <t xml:space="preserve">formate dehydrogenase‑N subunit alpha</t>
  </si>
  <si>
    <t xml:space="preserve">2,392,477</t>
  </si>
  <si>
    <t xml:space="preserve">I57N(ATC→AAC)</t>
  </si>
  <si>
    <t xml:space="preserve">araJ→</t>
  </si>
  <si>
    <t xml:space="preserve">MFS transporter AraJ</t>
  </si>
  <si>
    <t xml:space="preserve">2,410,903</t>
  </si>
  <si>
    <t xml:space="preserve">intergenic (+49/+19)</t>
  </si>
  <si>
    <t xml:space="preserve">pgaptmp_002382→ / ←pgaptmp_002383</t>
  </si>
  <si>
    <t xml:space="preserve">LysR family transcriptional regulator/YmjA family protein</t>
  </si>
  <si>
    <t xml:space="preserve">2,471,089</t>
  </si>
  <si>
    <t xml:space="preserve">intergenic (‑29/‑370)</t>
  </si>
  <si>
    <t xml:space="preserve">pgaptmp_002441← / →pgaptmp_002442</t>
  </si>
  <si>
    <t xml:space="preserve">LacI family DNA‑binding transcriptional regulator/GGDEF domain‑containing protein</t>
  </si>
  <si>
    <t xml:space="preserve">2,471,097</t>
  </si>
  <si>
    <t xml:space="preserve">intergenic (‑37/‑362)</t>
  </si>
  <si>
    <t xml:space="preserve">2,845,684</t>
  </si>
  <si>
    <t xml:space="preserve">L151V(CTG→GTG) ‡</t>
  </si>
  <si>
    <t xml:space="preserve">2,845,685</t>
  </si>
  <si>
    <t xml:space="preserve">L151R(CTG→CGG) ‡</t>
  </si>
  <si>
    <t xml:space="preserve">JC</t>
  </si>
  <si>
    <t xml:space="preserve">3,070,106</t>
  </si>
  <si>
    <t xml:space="preserve">Δ3 bp</t>
  </si>
  <si>
    <t xml:space="preserve">intergenic (+2/‑176)</t>
  </si>
  <si>
    <t xml:space="preserve">pncA→ / →pgaptmp_003042</t>
  </si>
  <si>
    <t xml:space="preserve">bifunctional nicotinamidase/pyrazinamidase/glycoside hydrolase family 18 protein</t>
  </si>
  <si>
    <t xml:space="preserve">3,095,155</t>
  </si>
  <si>
    <t xml:space="preserve">R74G(CGG→GGG)</t>
  </si>
  <si>
    <t xml:space="preserve">pgaptmp_003070→</t>
  </si>
  <si>
    <t xml:space="preserve">DUF488 family protein</t>
  </si>
  <si>
    <t xml:space="preserve">3,095,165</t>
  </si>
  <si>
    <t xml:space="preserve">A77G(GCG→GGG)</t>
  </si>
  <si>
    <t xml:space="preserve">3,095,177</t>
  </si>
  <si>
    <t xml:space="preserve">R81P(CGC→CCC)</t>
  </si>
  <si>
    <t xml:space="preserve">3,246,479</t>
  </si>
  <si>
    <t xml:space="preserve">A138G(GCG→GGG)</t>
  </si>
  <si>
    <t xml:space="preserve">pgaptmp_003245←</t>
  </si>
  <si>
    <t xml:space="preserve">LysR family transcriptional regulator</t>
  </si>
  <si>
    <t xml:space="preserve">3,272,322</t>
  </si>
  <si>
    <t xml:space="preserve">intergenic (+55/+204)</t>
  </si>
  <si>
    <t xml:space="preserve">pgaptmp_003273→ / ←pgaptmp_003274</t>
  </si>
  <si>
    <t xml:space="preserve">RtT sRNA/LysR family transcriptional regulator</t>
  </si>
  <si>
    <t xml:space="preserve">3,272,324</t>
  </si>
  <si>
    <t xml:space="preserve">Δ1 bp</t>
  </si>
  <si>
    <t xml:space="preserve">intergenic (+57/+202)</t>
  </si>
  <si>
    <t xml:space="preserve">3,272,325</t>
  </si>
  <si>
    <t xml:space="preserve">intergenic (+58/+201)</t>
  </si>
  <si>
    <t xml:space="preserve">3,272,339</t>
  </si>
  <si>
    <t xml:space="preserve">intergenic (+72/+187)</t>
  </si>
  <si>
    <t xml:space="preserve">3,552,568</t>
  </si>
  <si>
    <t xml:space="preserve">intergenic (+52/+39)</t>
  </si>
  <si>
    <t xml:space="preserve">pgaptmp_003512→ / ←ompX</t>
  </si>
  <si>
    <t xml:space="preserve">phosphoethanolamine transferase/outer membrane protein OmpX</t>
  </si>
  <si>
    <t xml:space="preserve">3,552,606</t>
  </si>
  <si>
    <t xml:space="preserve">intergenic (+90/+1)</t>
  </si>
  <si>
    <t xml:space="preserve">3,584,754</t>
  </si>
  <si>
    <t xml:space="preserve">M15L(ATG→TTG)</t>
  </si>
  <si>
    <t xml:space="preserve">moaC←</t>
  </si>
  <si>
    <t xml:space="preserve">cyclic pyranopterin monophosphate synthase MoaC</t>
  </si>
  <si>
    <t xml:space="preserve">3,780,591</t>
  </si>
  <si>
    <t xml:space="preserve">S213T(AGC→ACC)</t>
  </si>
  <si>
    <t xml:space="preserve">3,803,764</t>
  </si>
  <si>
    <t xml:space="preserve">G723A(GGC→GCC)</t>
  </si>
  <si>
    <t xml:space="preserve">fepA→</t>
  </si>
  <si>
    <t xml:space="preserve">siderophore enterobactin receptor FepA</t>
  </si>
  <si>
    <t xml:space="preserve">4,108,426</t>
  </si>
  <si>
    <t xml:space="preserve">I594F(ATT→TTT)</t>
  </si>
  <si>
    <t xml:space="preserve">sbcC→</t>
  </si>
  <si>
    <t xml:space="preserve">exonuclease subunit SbcC</t>
  </si>
  <si>
    <t xml:space="preserve">4,494,759</t>
  </si>
  <si>
    <t xml:space="preserve">G193G(GGC→GGG)</t>
  </si>
  <si>
    <t xml:space="preserve">4,571,355</t>
  </si>
  <si>
    <t xml:space="preserve">I331F(ATT→TTT)</t>
  </si>
  <si>
    <t xml:space="preserve">pgaptmp_004488←</t>
  </si>
  <si>
    <t xml:space="preserve">Ldh family oxidoreductase</t>
  </si>
  <si>
    <t xml:space="preserve">4,701,009</t>
  </si>
  <si>
    <t xml:space="preserve">intergenic (‑328/‑264)</t>
  </si>
  <si>
    <t xml:space="preserve">4,731,976</t>
  </si>
  <si>
    <t xml:space="preserve">intergenic (+119/‑2)</t>
  </si>
  <si>
    <t xml:space="preserve">pgaptmp_004641→ / →pgaptmp_004642</t>
  </si>
  <si>
    <t xml:space="preserve">valine‑‑tRNA ligase/GNAT family N‑acetyltransferase</t>
  </si>
  <si>
    <t xml:space="preserve">4,911,470</t>
  </si>
  <si>
    <t xml:space="preserve">intergenic (+22/‑86)</t>
  </si>
  <si>
    <t xml:space="preserve">phnK→ / →phnL</t>
  </si>
  <si>
    <t xml:space="preserve">phosphonate C‑P lyase system protein PhnK/phosphonate C‑P lyase system protein PhnL</t>
  </si>
  <si>
    <t xml:space="preserve">4,911,495</t>
  </si>
  <si>
    <t xml:space="preserve">intergenic (+47/‑61)</t>
  </si>
  <si>
    <t xml:space="preserve">5,027,290</t>
  </si>
  <si>
    <t xml:space="preserve">intergenic (‑582/‑46)</t>
  </si>
  <si>
    <t xml:space="preserve">pgaptmp_004924← / →purH</t>
  </si>
  <si>
    <t xml:space="preserve">16S ribosomal RNA/bifunctional phosphoribosylaminoimidazolecarboxamide formyltransferase/IMP cyclohydrolase</t>
  </si>
  <si>
    <t xml:space="preserve">5,119,566</t>
  </si>
  <si>
    <t xml:space="preserve">intergenic (+82/+380)</t>
  </si>
  <si>
    <t xml:space="preserve">66,538</t>
  </si>
  <si>
    <t xml:space="preserve">intergenic (‑16/+147)</t>
  </si>
  <si>
    <t xml:space="preserve">murQ← / ←pgaptmp_000068</t>
  </si>
  <si>
    <t xml:space="preserve">N‑acetylmuramic acid 6‑phosphate etherase/multidrug effflux MFS transporter</t>
  </si>
  <si>
    <t xml:space="preserve">265,864</t>
  </si>
  <si>
    <t xml:space="preserve">intergenic (+138/‑81)</t>
  </si>
  <si>
    <t xml:space="preserve">265,893</t>
  </si>
  <si>
    <t xml:space="preserve">intergenic (+167/‑52)</t>
  </si>
  <si>
    <t xml:space="preserve">590,528</t>
  </si>
  <si>
    <t xml:space="preserve">intergenic (+173/+170)</t>
  </si>
  <si>
    <t xml:space="preserve">590,539</t>
  </si>
  <si>
    <t xml:space="preserve">intergenic (+184/+159)</t>
  </si>
  <si>
    <t xml:space="preserve">781,283</t>
  </si>
  <si>
    <t xml:space="preserve">R95P(CGC→CCC)</t>
  </si>
  <si>
    <t xml:space="preserve">pgaptmp_000772←</t>
  </si>
  <si>
    <t xml:space="preserve">OprD family porin</t>
  </si>
  <si>
    <t xml:space="preserve">864,338</t>
  </si>
  <si>
    <t xml:space="preserve">M40I(ATG→ATA)</t>
  </si>
  <si>
    <t xml:space="preserve">866,307</t>
  </si>
  <si>
    <t xml:space="preserve">intergenic (‑780/‑451)</t>
  </si>
  <si>
    <t xml:space="preserve">fimB← / →pgaptmp_000864</t>
  </si>
  <si>
    <t xml:space="preserve">type 1 fimbria switch DNA invertase FimB/nickel/cobalt transporter</t>
  </si>
  <si>
    <t xml:space="preserve">1,102,269</t>
  </si>
  <si>
    <t xml:space="preserve">N2K(AAT→AAA)</t>
  </si>
  <si>
    <t xml:space="preserve">srlD←</t>
  </si>
  <si>
    <t xml:space="preserve">sorbitol‑6‑phosphate dehydrogenase</t>
  </si>
  <si>
    <t xml:space="preserve">1,493,450</t>
  </si>
  <si>
    <t xml:space="preserve">T48T(ACG→ACC)</t>
  </si>
  <si>
    <t xml:space="preserve">nuoA→</t>
  </si>
  <si>
    <t xml:space="preserve">NADH‑quinone oxidoreductase subunit NuoA</t>
  </si>
  <si>
    <t xml:space="preserve">1,628,288</t>
  </si>
  <si>
    <t xml:space="preserve">E81*(GAA→TAA)</t>
  </si>
  <si>
    <t xml:space="preserve">pgaptmp_001598→</t>
  </si>
  <si>
    <t xml:space="preserve">ABC transporter substrate‑binding protein</t>
  </si>
  <si>
    <t xml:space="preserve">1,658,250</t>
  </si>
  <si>
    <t xml:space="preserve">A141G(GCG→GGG)</t>
  </si>
  <si>
    <t xml:space="preserve">pgaptmp_001627←</t>
  </si>
  <si>
    <t xml:space="preserve">cytochrome C biogenesis protein CcdA</t>
  </si>
  <si>
    <t xml:space="preserve">1,679,650</t>
  </si>
  <si>
    <t xml:space="preserve">I208N(ATC→AAC)</t>
  </si>
  <si>
    <t xml:space="preserve">1,859,279</t>
  </si>
  <si>
    <t xml:space="preserve">T36T(ACC→ACT)</t>
  </si>
  <si>
    <t xml:space="preserve">yobA→</t>
  </si>
  <si>
    <t xml:space="preserve">CopC domain‑containing protein YobA</t>
  </si>
  <si>
    <t xml:space="preserve">2,258,483</t>
  </si>
  <si>
    <t xml:space="preserve">A133T(GCC→ACC)</t>
  </si>
  <si>
    <t xml:space="preserve">rnt←</t>
  </si>
  <si>
    <t xml:space="preserve">ribonuclease T</t>
  </si>
  <si>
    <t xml:space="preserve">2,300,047</t>
  </si>
  <si>
    <t xml:space="preserve">L16V(CTG→GTG)</t>
  </si>
  <si>
    <t xml:space="preserve">pgaptmp_002273→</t>
  </si>
  <si>
    <t xml:space="preserve">carboxylesterase/lipase family protein</t>
  </si>
  <si>
    <t xml:space="preserve">2,471,098</t>
  </si>
  <si>
    <t xml:space="preserve">intergenic (‑38/‑361)</t>
  </si>
  <si>
    <t xml:space="preserve">2,622,171</t>
  </si>
  <si>
    <t xml:space="preserve">L89R(CTG→CGG)</t>
  </si>
  <si>
    <t xml:space="preserve">pgaptmp_002596←</t>
  </si>
  <si>
    <t xml:space="preserve">L151V(CTG→GTG)</t>
  </si>
  <si>
    <t xml:space="preserve">2,928,269</t>
  </si>
  <si>
    <t xml:space="preserve">pseudogene (17/414 nt)</t>
  </si>
  <si>
    <t xml:space="preserve">3,095,184</t>
  </si>
  <si>
    <t xml:space="preserve">P83P(CCG→CCC)</t>
  </si>
  <si>
    <t xml:space="preserve">3,095,328</t>
  </si>
  <si>
    <t xml:space="preserve">L59Q(CTA→CAA)</t>
  </si>
  <si>
    <t xml:space="preserve">pgaptmp_003071←</t>
  </si>
  <si>
    <t xml:space="preserve">DUF333 domain‑containing protein</t>
  </si>
  <si>
    <t xml:space="preserve">3,193,802</t>
  </si>
  <si>
    <t xml:space="preserve">intergenic (+22/+25)</t>
  </si>
  <si>
    <t xml:space="preserve">potD→ / ←pgaptmp_003194</t>
  </si>
  <si>
    <t xml:space="preserve">spermidine/putrescine ABC transporter substrate‑binding protein PotD/aldehyde dehydrogenase</t>
  </si>
  <si>
    <t xml:space="preserve">3,596,081</t>
  </si>
  <si>
    <t xml:space="preserve">A39A(GCG→GCC)</t>
  </si>
  <si>
    <t xml:space="preserve">bioC←</t>
  </si>
  <si>
    <t xml:space="preserve">malonyl‑ACP O‑methyltransferase BioC</t>
  </si>
  <si>
    <t xml:space="preserve">3,612,726</t>
  </si>
  <si>
    <t xml:space="preserve">A740G(GCG→GGG)</t>
  </si>
  <si>
    <t xml:space="preserve">pgaptmp_003571←</t>
  </si>
  <si>
    <t xml:space="preserve">cation‑transporting P‑type ATPase</t>
  </si>
  <si>
    <t xml:space="preserve">3,780,613</t>
  </si>
  <si>
    <t xml:space="preserve">Q220H(CAG→CAC)</t>
  </si>
  <si>
    <t xml:space="preserve">3,803,766</t>
  </si>
  <si>
    <t xml:space="preserve">A724P(GCC→CCC)</t>
  </si>
  <si>
    <t xml:space="preserve">3,833,334</t>
  </si>
  <si>
    <t xml:space="preserve">L199R(CTG→CGG)</t>
  </si>
  <si>
    <t xml:space="preserve">pgaptmp_003786←</t>
  </si>
  <si>
    <t xml:space="preserve">aspartate aminotransferase family protein</t>
  </si>
  <si>
    <t xml:space="preserve">3,844,254</t>
  </si>
  <si>
    <t xml:space="preserve">intergenic (+279/+69)</t>
  </si>
  <si>
    <t xml:space="preserve">pgaptmp_003796→ / ←pgaptmp_003797</t>
  </si>
  <si>
    <t xml:space="preserve">phosphodiester glycosidase family protein/efflux RND transporter permease subunit</t>
  </si>
  <si>
    <t xml:space="preserve">4,563,012</t>
  </si>
  <si>
    <t xml:space="preserve">M100L(ATG→TTG)</t>
  </si>
  <si>
    <t xml:space="preserve">4,718,864</t>
  </si>
  <si>
    <t xml:space="preserve">intergenic (+640/+340)</t>
  </si>
  <si>
    <t xml:space="preserve">pgaptmp_004632→ / ←iolB</t>
  </si>
  <si>
    <t xml:space="preserve">MurR/RpiR family transcriptional regulator/5‑deoxy‑glucuronate isomerase</t>
  </si>
  <si>
    <t xml:space="preserve">4,754,873</t>
  </si>
  <si>
    <t xml:space="preserve">I63F(ATT→TTT)</t>
  </si>
  <si>
    <t xml:space="preserve">pgaptmp_004664→</t>
  </si>
  <si>
    <t xml:space="preserve">MurR/RpiR family transcriptional regulator</t>
  </si>
  <si>
    <t xml:space="preserve">4,927,371</t>
  </si>
  <si>
    <t xml:space="preserve">intergenic (+145/‑433)</t>
  </si>
  <si>
    <t xml:space="preserve">pgaptmp_004838→ / →pgaptmp_004839</t>
  </si>
  <si>
    <t xml:space="preserve">formate dehydrogenase H subunit alpha, selenocysteine‑containing/sel1 repeat family protein</t>
  </si>
  <si>
    <t xml:space="preserve">5,190,761</t>
  </si>
  <si>
    <t xml:space="preserve">A149A(GCC→GCG)</t>
  </si>
  <si>
    <t xml:space="preserve">pgaptmp_005078←</t>
  </si>
  <si>
    <t xml:space="preserve">bifunctional aspartate kinase/homoserine dehydrogenase II</t>
  </si>
  <si>
    <t xml:space="preserve">5,232,212</t>
  </si>
  <si>
    <t xml:space="preserve">L93V(CTC→GTC)</t>
  </si>
  <si>
    <t xml:space="preserve">pgaptmp_005120←</t>
  </si>
  <si>
    <t xml:space="preserve">6‑phosphofructokinase</t>
  </si>
  <si>
    <t xml:space="preserve">5,271,859</t>
  </si>
  <si>
    <t xml:space="preserve">intergenic (‑20/+81)</t>
  </si>
  <si>
    <t xml:space="preserve">rbsK← / ←rbsB</t>
  </si>
  <si>
    <t xml:space="preserve">ribokinase/ribose ABC transporter substrate‑binding protein RbsB</t>
  </si>
  <si>
    <t xml:space="preserve">5,271,866</t>
  </si>
  <si>
    <t xml:space="preserve">intergenic (‑27/+74)</t>
  </si>
  <si>
    <t xml:space="preserve">633,780</t>
  </si>
  <si>
    <t xml:space="preserve">intergenic (‑356/+424)</t>
  </si>
  <si>
    <t xml:space="preserve">ebgA← / ←ebgR</t>
  </si>
  <si>
    <t xml:space="preserve">beta‑galactosidase subunit alpha/transcriptional regulator EbgR</t>
  </si>
  <si>
    <t xml:space="preserve">640,207</t>
  </si>
  <si>
    <t xml:space="preserve">A192G(GCG→GGG)</t>
  </si>
  <si>
    <t xml:space="preserve">771,042</t>
  </si>
  <si>
    <t xml:space="preserve">E99V(GAG→GTG)</t>
  </si>
  <si>
    <t xml:space="preserve">pgaptmp_000763→</t>
  </si>
  <si>
    <t xml:space="preserve">VOC family protein</t>
  </si>
  <si>
    <t xml:space="preserve">771,059</t>
  </si>
  <si>
    <t xml:space="preserve">G105R(GGT→CGT)</t>
  </si>
  <si>
    <t xml:space="preserve">932,352</t>
  </si>
  <si>
    <t xml:space="preserve">A947P(GCG→CCG)</t>
  </si>
  <si>
    <t xml:space="preserve">recB→</t>
  </si>
  <si>
    <t xml:space="preserve">exodeoxyribonuclease V subunit beta</t>
  </si>
  <si>
    <t xml:space="preserve">993,077</t>
  </si>
  <si>
    <t xml:space="preserve">intergenic (‑38/+28)</t>
  </si>
  <si>
    <t xml:space="preserve">pgaptmp_000989← / ←pgaptmp_000990</t>
  </si>
  <si>
    <t xml:space="preserve">L‑serine ammonia‑lyase/HAAAP family serine/threonine permease</t>
  </si>
  <si>
    <t xml:space="preserve">1,658,248</t>
  </si>
  <si>
    <t xml:space="preserve">L142V(CTG→GTG)</t>
  </si>
  <si>
    <t xml:space="preserve">2,034,184</t>
  </si>
  <si>
    <t xml:space="preserve">noncoding (21/133 nt)</t>
  </si>
  <si>
    <t xml:space="preserve">pgaptmp_001995←</t>
  </si>
  <si>
    <t xml:space="preserve">2,034,745</t>
  </si>
  <si>
    <t xml:space="preserve">intergenic (‑112/+48)</t>
  </si>
  <si>
    <t xml:space="preserve">pgaptmp_001998← / ←purU</t>
  </si>
  <si>
    <t xml:space="preserve">tRNA‑Tyr/formyltetrahydrofolate deformylase</t>
  </si>
  <si>
    <t xml:space="preserve">2,471,038</t>
  </si>
  <si>
    <t xml:space="preserve">I8N(ATC→AAC)</t>
  </si>
  <si>
    <t xml:space="preserve">pgaptmp_002441←</t>
  </si>
  <si>
    <t xml:space="preserve">LacI family DNA‑binding transcriptional regulator</t>
  </si>
  <si>
    <t xml:space="preserve">L151R(CTG→CGG)</t>
  </si>
  <si>
    <t xml:space="preserve">3,095,168</t>
  </si>
  <si>
    <t xml:space="preserve">L78R(CTG→CGG)</t>
  </si>
  <si>
    <t xml:space="preserve">3,095,312</t>
  </si>
  <si>
    <t xml:space="preserve">T64T(ACT→ACA)</t>
  </si>
  <si>
    <t xml:space="preserve">3,095,357</t>
  </si>
  <si>
    <t xml:space="preserve">T49T(ACG→ACC)</t>
  </si>
  <si>
    <t xml:space="preserve">3,233,891</t>
  </si>
  <si>
    <t xml:space="preserve">I352S(ATT→AGT)</t>
  </si>
  <si>
    <t xml:space="preserve">fabF←</t>
  </si>
  <si>
    <t xml:space="preserve">beta‑ketoacyl‑ACP synthase II</t>
  </si>
  <si>
    <t xml:space="preserve">3,581,008</t>
  </si>
  <si>
    <t xml:space="preserve">R178G(CGA→GGA)</t>
  </si>
  <si>
    <t xml:space="preserve">clsB→</t>
  </si>
  <si>
    <t xml:space="preserve">cardiolipin synthase ClsB</t>
  </si>
  <si>
    <t xml:space="preserve">3,584,716</t>
  </si>
  <si>
    <t xml:space="preserve">E27D(GAA→GAC)</t>
  </si>
  <si>
    <t xml:space="preserve">3,833,343</t>
  </si>
  <si>
    <t xml:space="preserve">Q196P(CAG→CCG)</t>
  </si>
  <si>
    <t xml:space="preserve">3,992,864</t>
  </si>
  <si>
    <t xml:space="preserve">T774T(ACT→ACA)</t>
  </si>
  <si>
    <t xml:space="preserve">mscK←</t>
  </si>
  <si>
    <t xml:space="preserve">mechanosensitive channel MscK</t>
  </si>
  <si>
    <t xml:space="preserve">4,066,796</t>
  </si>
  <si>
    <t xml:space="preserve">D31V(GAT→GTT)</t>
  </si>
  <si>
    <t xml:space="preserve">pgaptmp_004002←</t>
  </si>
  <si>
    <t xml:space="preserve">YajQ family cyclic di‑GMP‑binding protein</t>
  </si>
  <si>
    <t xml:space="preserve">4,456,137</t>
  </si>
  <si>
    <t xml:space="preserve">intergenic (+390/+371)</t>
  </si>
  <si>
    <t xml:space="preserve">4,494,754</t>
  </si>
  <si>
    <t xml:space="preserve">R192G(CGC→GGC) ‡</t>
  </si>
  <si>
    <t xml:space="preserve">R192R(CGC→CGG) ‡</t>
  </si>
  <si>
    <t xml:space="preserve">5,143,198</t>
  </si>
  <si>
    <t xml:space="preserve">I647N(ATT→AAT)</t>
  </si>
  <si>
    <t xml:space="preserve">rep←</t>
  </si>
  <si>
    <t xml:space="preserve">DNA helicase Rep</t>
  </si>
  <si>
    <t xml:space="preserve">106,412</t>
  </si>
  <si>
    <t xml:space="preserve">A11G(GCG→GGG)</t>
  </si>
  <si>
    <t xml:space="preserve">1,132,830</t>
  </si>
  <si>
    <t xml:space="preserve">I189I(ATC→ATT)</t>
  </si>
  <si>
    <t xml:space="preserve">nrdE←</t>
  </si>
  <si>
    <t xml:space="preserve">class 1b ribonucleoside‑diphosphate reductase subunit alpha</t>
  </si>
  <si>
    <t xml:space="preserve">1,294,345</t>
  </si>
  <si>
    <t xml:space="preserve">D65H(GAC→CAC)</t>
  </si>
  <si>
    <t xml:space="preserve">iscS→</t>
  </si>
  <si>
    <t xml:space="preserve">cysteine desulfurase</t>
  </si>
  <si>
    <t xml:space="preserve">1,328,612</t>
  </si>
  <si>
    <t xml:space="preserve">L305H(CTC→CAC)</t>
  </si>
  <si>
    <t xml:space="preserve">pgaptmp_001322←</t>
  </si>
  <si>
    <t xml:space="preserve">anaerobic sulfatase maturase</t>
  </si>
  <si>
    <t xml:space="preserve">1,793,627</t>
  </si>
  <si>
    <t xml:space="preserve">L10I(CTT→ATT)</t>
  </si>
  <si>
    <t xml:space="preserve">1,993,515</t>
  </si>
  <si>
    <t xml:space="preserve">intergenic (+11/‑211)</t>
  </si>
  <si>
    <t xml:space="preserve">ychH→ / →pgaptmp_001960</t>
  </si>
  <si>
    <t xml:space="preserve">stress‑induced protein YchH/MerR family transcriptional regulator</t>
  </si>
  <si>
    <t xml:space="preserve">2,035,492</t>
  </si>
  <si>
    <t xml:space="preserve">F48L(TTC→TTG)</t>
  </si>
  <si>
    <t xml:space="preserve">purU←</t>
  </si>
  <si>
    <t xml:space="preserve">formyltetrahydrofolate deformylase</t>
  </si>
  <si>
    <t xml:space="preserve">2,469,664</t>
  </si>
  <si>
    <t xml:space="preserve">L55R(CTG→CGG)</t>
  </si>
  <si>
    <t xml:space="preserve">pgaptmp_002440←</t>
  </si>
  <si>
    <t xml:space="preserve">TIM barrel protein</t>
  </si>
  <si>
    <t xml:space="preserve">2,825,651</t>
  </si>
  <si>
    <t xml:space="preserve">intergenic (+89/‑268)</t>
  </si>
  <si>
    <t xml:space="preserve">nifJ→ / →ompK37</t>
  </si>
  <si>
    <t xml:space="preserve">pyruvate:ferredoxin (flavodoxin) oxidoreductase/porin OmpK37</t>
  </si>
  <si>
    <t xml:space="preserve">2,830,631</t>
  </si>
  <si>
    <t xml:space="preserve">intergenic (‑98/+428)</t>
  </si>
  <si>
    <t xml:space="preserve">dbpA← / ←zntB</t>
  </si>
  <si>
    <t xml:space="preserve">ATP‑dependent RNA helicase DbpA/zinc transporter ZntB</t>
  </si>
  <si>
    <t xml:space="preserve">3,229,022</t>
  </si>
  <si>
    <t xml:space="preserve">intergenic (‑11/+286)</t>
  </si>
  <si>
    <t xml:space="preserve">ptsG← / ←pgaptmp_003228</t>
  </si>
  <si>
    <t xml:space="preserve">PTS glucose transporter subunit IIBC/metal‑dependent hydrolase</t>
  </si>
  <si>
    <t xml:space="preserve">3,567,912</t>
  </si>
  <si>
    <t xml:space="preserve">intergenic (‑179/+36)</t>
  </si>
  <si>
    <t xml:space="preserve">3,782,946</t>
  </si>
  <si>
    <t xml:space="preserve">intergenic (‑44/+61)</t>
  </si>
  <si>
    <t xml:space="preserve">pgaptmp_003745← / ←cstA</t>
  </si>
  <si>
    <t xml:space="preserve">YbdD/YjiX family protein/carbon starvation protein CstA</t>
  </si>
  <si>
    <t xml:space="preserve">3,782,952</t>
  </si>
  <si>
    <t xml:space="preserve">intergenic (‑50/+55)</t>
  </si>
  <si>
    <t xml:space="preserve">4,456,184</t>
  </si>
  <si>
    <t xml:space="preserve">intergenic (+437/+324)</t>
  </si>
  <si>
    <t xml:space="preserve">4,759,037</t>
  </si>
  <si>
    <t xml:space="preserve">N68T(AAC→ACC)</t>
  </si>
  <si>
    <t xml:space="preserve">4,911,459</t>
  </si>
  <si>
    <t xml:space="preserve">intergenic (+11/‑97)</t>
  </si>
  <si>
    <t xml:space="preserve">4,911,471</t>
  </si>
  <si>
    <t xml:space="preserve">intergenic (+23/‑85)</t>
  </si>
  <si>
    <t xml:space="preserve">4,911,493</t>
  </si>
  <si>
    <t xml:space="preserve">intergenic (+45/‑63)</t>
  </si>
  <si>
    <t xml:space="preserve">162,999</t>
  </si>
  <si>
    <t xml:space="preserve">G34C(GGC→TGC)</t>
  </si>
  <si>
    <t xml:space="preserve">pgaptmp_000162←</t>
  </si>
  <si>
    <t xml:space="preserve">divergent polysaccharide deacetylase family protein</t>
  </si>
  <si>
    <t xml:space="preserve">864,310</t>
  </si>
  <si>
    <t xml:space="preserve">Y50D(TAT→GAT)</t>
  </si>
  <si>
    <t xml:space="preserve">1,261,786</t>
  </si>
  <si>
    <t xml:space="preserve">R40P(CGC→CCC)</t>
  </si>
  <si>
    <t xml:space="preserve">recO→</t>
  </si>
  <si>
    <t xml:space="preserve">DNA repair protein RecO</t>
  </si>
  <si>
    <t xml:space="preserve">1,716,466</t>
  </si>
  <si>
    <t xml:space="preserve">coding (843/1395 nt)</t>
  </si>
  <si>
    <t xml:space="preserve">wcaJ→</t>
  </si>
  <si>
    <t xml:space="preserve">undecaprenyl‑phosphate glucose phosphotransferase</t>
  </si>
  <si>
    <t xml:space="preserve">1,842,771</t>
  </si>
  <si>
    <t xml:space="preserve">L46P(CTT→CCT)</t>
  </si>
  <si>
    <t xml:space="preserve">znuC←</t>
  </si>
  <si>
    <t xml:space="preserve">zinc ABC transporter ATP‑binding protein ZnuC</t>
  </si>
  <si>
    <t xml:space="preserve">2,339,938</t>
  </si>
  <si>
    <t xml:space="preserve">R267R(CGC→CGG)</t>
  </si>
  <si>
    <t xml:space="preserve">pgaptmp_002316←</t>
  </si>
  <si>
    <t xml:space="preserve">TonB‑dependent receptor</t>
  </si>
  <si>
    <t xml:space="preserve">2,512,535</t>
  </si>
  <si>
    <t xml:space="preserve">T199S(ACT→AGT)</t>
  </si>
  <si>
    <t xml:space="preserve">pgaptmp_002483←</t>
  </si>
  <si>
    <t xml:space="preserve">FAD‑NAD(P)‑binding protein</t>
  </si>
  <si>
    <t xml:space="preserve">2,728,785</t>
  </si>
  <si>
    <t xml:space="preserve">G137S(GGC→AGC)</t>
  </si>
  <si>
    <t xml:space="preserve">pgaptmp_002704←</t>
  </si>
  <si>
    <t xml:space="preserve">CoA transferase subunit B</t>
  </si>
  <si>
    <t xml:space="preserve">3,062,618</t>
  </si>
  <si>
    <t xml:space="preserve">A168P(GCC→CCC)</t>
  </si>
  <si>
    <t xml:space="preserve">3,119,172</t>
  </si>
  <si>
    <t xml:space="preserve">V33V(GTG→GTA)</t>
  </si>
  <si>
    <t xml:space="preserve">pgaptmp_003103←</t>
  </si>
  <si>
    <t xml:space="preserve">isocitrate dehydrogenase</t>
  </si>
  <si>
    <t xml:space="preserve">3,272,291</t>
  </si>
  <si>
    <t xml:space="preserve">intergenic (+24/+235)</t>
  </si>
  <si>
    <t xml:space="preserve">4,105,485</t>
  </si>
  <si>
    <t xml:space="preserve">N14I(AAT→ATT)</t>
  </si>
  <si>
    <t xml:space="preserve">sbcD→</t>
  </si>
  <si>
    <t xml:space="preserve">exonuclease subunit SbcD</t>
  </si>
  <si>
    <t xml:space="preserve">4,563,009</t>
  </si>
  <si>
    <t xml:space="preserve">L101V(CTT→GTT)</t>
  </si>
  <si>
    <t xml:space="preserve">4,563,061</t>
  </si>
  <si>
    <t xml:space="preserve">5,130,355</t>
  </si>
  <si>
    <t xml:space="preserve">S386R(AGC→CGC)</t>
  </si>
  <si>
    <t xml:space="preserve">wecC←</t>
  </si>
  <si>
    <t xml:space="preserve">UDP‑N‑acetyl‑D‑mannosamine dehydrogenase</t>
  </si>
  <si>
    <t xml:space="preserve">5,134,605</t>
  </si>
  <si>
    <t xml:space="preserve">L85V(CTG→GTG)</t>
  </si>
  <si>
    <t xml:space="preserve">wecA←</t>
  </si>
  <si>
    <t xml:space="preserve">UDP‑N‑acetylglucosamine‑‑undecaprenyl‑phosphate N‑acetylglucosaminephosphotransferase</t>
  </si>
  <si>
    <t xml:space="preserve">5,271,878</t>
  </si>
  <si>
    <t xml:space="preserve">intergenic (‑39/+62)</t>
  </si>
  <si>
    <t xml:space="preserve">36,284</t>
  </si>
  <si>
    <t xml:space="preserve">A91G(GCG→GGG)</t>
  </si>
  <si>
    <t xml:space="preserve">uhpB→</t>
  </si>
  <si>
    <t xml:space="preserve">signal transduction histidine‑protein kinase/phosphatase UhpB</t>
  </si>
  <si>
    <t xml:space="preserve">217,668</t>
  </si>
  <si>
    <t xml:space="preserve">intergenic (+90/+19)</t>
  </si>
  <si>
    <t xml:space="preserve">pgaptmp_000213→ / ←ghrB</t>
  </si>
  <si>
    <t xml:space="preserve">DUF3053 domain‑containing protein/glyoxylate/hydroxypyruvate reductase GhrB</t>
  </si>
  <si>
    <t xml:space="preserve">590,508</t>
  </si>
  <si>
    <t xml:space="preserve">intergenic (+153/+190)</t>
  </si>
  <si>
    <t xml:space="preserve">596,154</t>
  </si>
  <si>
    <t xml:space="preserve">intergenic (‑310/+36)</t>
  </si>
  <si>
    <t xml:space="preserve">pgaptmp_000587← / ←pgaptmp_000588</t>
  </si>
  <si>
    <t xml:space="preserve">DoxX family protein/YqjK‑like family protein</t>
  </si>
  <si>
    <t xml:space="preserve">690,244</t>
  </si>
  <si>
    <t xml:space="preserve">intergenic (+12/+33)</t>
  </si>
  <si>
    <t xml:space="preserve">ygiD→ / ←pgaptmp_000679</t>
  </si>
  <si>
    <t xml:space="preserve">4,5‑DOPA dioxygenase extradiol/glutathionylspermidine synthase family protein</t>
  </si>
  <si>
    <t xml:space="preserve">760,471</t>
  </si>
  <si>
    <t xml:space="preserve">intergenic (‑312/+73)</t>
  </si>
  <si>
    <t xml:space="preserve">pgaptmp_000751← / ←metK</t>
  </si>
  <si>
    <t xml:space="preserve">sugar porter family MFS transporter/methionine adenosyltransferase</t>
  </si>
  <si>
    <t xml:space="preserve">864,015</t>
  </si>
  <si>
    <t xml:space="preserve">E148G(GAA→GGA)</t>
  </si>
  <si>
    <t xml:space="preserve">866,281</t>
  </si>
  <si>
    <t xml:space="preserve">intergenic (‑754/‑477)</t>
  </si>
  <si>
    <t xml:space="preserve">1,006,202</t>
  </si>
  <si>
    <t xml:space="preserve">M830K(ATG→AAG)</t>
  </si>
  <si>
    <t xml:space="preserve">barA←</t>
  </si>
  <si>
    <t xml:space="preserve">two‑component sensor histidine kinase BarA</t>
  </si>
  <si>
    <t xml:space="preserve">1,075,045</t>
  </si>
  <si>
    <t xml:space="preserve">M190L(ATG→TTG)</t>
  </si>
  <si>
    <t xml:space="preserve">hypE←</t>
  </si>
  <si>
    <t xml:space="preserve">hydrogenase expression/formation protein HypE</t>
  </si>
  <si>
    <t xml:space="preserve">1,085,571</t>
  </si>
  <si>
    <t xml:space="preserve">M73K(ATG→AAG)</t>
  </si>
  <si>
    <t xml:space="preserve">pgaptmp_001075→</t>
  </si>
  <si>
    <t xml:space="preserve">formate hydrogenlyase maturation HycH family protein</t>
  </si>
  <si>
    <t xml:space="preserve">1,138,424</t>
  </si>
  <si>
    <t xml:space="preserve">stpA→</t>
  </si>
  <si>
    <t xml:space="preserve">DNA‑binding protein StpA</t>
  </si>
  <si>
    <t xml:space="preserve">1,493,424</t>
  </si>
  <si>
    <t xml:space="preserve">coding (118/447 nt)</t>
  </si>
  <si>
    <t xml:space="preserve">1,493,425</t>
  </si>
  <si>
    <t xml:space="preserve">coding (119/447 nt)</t>
  </si>
  <si>
    <t xml:space="preserve">1,550,746</t>
  </si>
  <si>
    <t xml:space="preserve">L128Q(CTG→CAG)</t>
  </si>
  <si>
    <t xml:space="preserve">alkB→</t>
  </si>
  <si>
    <t xml:space="preserve">DNA oxidative demethylase AlkB</t>
  </si>
  <si>
    <t xml:space="preserve">1,793,596</t>
  </si>
  <si>
    <t xml:space="preserve">intergenic (‑180/‑4)</t>
  </si>
  <si>
    <t xml:space="preserve">1,814,178</t>
  </si>
  <si>
    <t xml:space="preserve">S467R(AGC→AGG)</t>
  </si>
  <si>
    <t xml:space="preserve">pgaptmp_001778←</t>
  </si>
  <si>
    <t xml:space="preserve">MFS transporter</t>
  </si>
  <si>
    <t xml:space="preserve">1,947,490</t>
  </si>
  <si>
    <t xml:space="preserve">V413G(GTG→GGG)</t>
  </si>
  <si>
    <t xml:space="preserve">2,471,100</t>
  </si>
  <si>
    <t xml:space="preserve">intergenic (‑40/‑359)</t>
  </si>
  <si>
    <t xml:space="preserve">2,507,189</t>
  </si>
  <si>
    <t xml:space="preserve">L347V(CTG→GTG)</t>
  </si>
  <si>
    <t xml:space="preserve">hpxK→</t>
  </si>
  <si>
    <t xml:space="preserve">allantoate amidohydrolase</t>
  </si>
  <si>
    <t xml:space="preserve">3,095,158</t>
  </si>
  <si>
    <t xml:space="preserve">L75V(CTG→GTG)</t>
  </si>
  <si>
    <t xml:space="preserve">3,095,181</t>
  </si>
  <si>
    <t xml:space="preserve">Q82H(CAG→CAC)</t>
  </si>
  <si>
    <t xml:space="preserve">3,401,759</t>
  </si>
  <si>
    <t xml:space="preserve">E221*(GAA→TAA)</t>
  </si>
  <si>
    <t xml:space="preserve">lpxK←</t>
  </si>
  <si>
    <t xml:space="preserve">tetraacyldisaccharide 4'‑kinase</t>
  </si>
  <si>
    <t xml:space="preserve">3,581,032</t>
  </si>
  <si>
    <t xml:space="preserve">I186F(ATT→TTT)</t>
  </si>
  <si>
    <t xml:space="preserve">3,844,246</t>
  </si>
  <si>
    <t xml:space="preserve">intergenic (+271/+77)</t>
  </si>
  <si>
    <t xml:space="preserve">3,910,085</t>
  </si>
  <si>
    <t xml:space="preserve">E140V(GAG→GTG)</t>
  </si>
  <si>
    <t xml:space="preserve">pgaptmp_003856←</t>
  </si>
  <si>
    <t xml:space="preserve">4,393,031</t>
  </si>
  <si>
    <t xml:space="preserve">A304G(GCG→GGG)</t>
  </si>
  <si>
    <t xml:space="preserve">murC←</t>
  </si>
  <si>
    <t xml:space="preserve">UDP‑N‑acetylmuramate‑‑L‑alanine ligase</t>
  </si>
  <si>
    <t xml:space="preserve">4,436,056</t>
  </si>
  <si>
    <t xml:space="preserve">intergenic (+76/‑62)</t>
  </si>
  <si>
    <t xml:space="preserve">araA→ / →araD</t>
  </si>
  <si>
    <t xml:space="preserve">L‑arabinose isomerase/L‑ribulose‑5‑phosphate 4‑epimerase</t>
  </si>
  <si>
    <t xml:space="preserve">5,119,534</t>
  </si>
  <si>
    <t xml:space="preserve">intergenic (+50/+412)</t>
  </si>
  <si>
    <t xml:space="preserve">176,585</t>
  </si>
  <si>
    <t xml:space="preserve">intergenic (‑46/+55)</t>
  </si>
  <si>
    <t xml:space="preserve">mtlD← / ←mtlA</t>
  </si>
  <si>
    <t xml:space="preserve">mannitol‑1‑phosphate 5‑dehydrogenase/PTS mannitol transporter subunit IICBA</t>
  </si>
  <si>
    <t xml:space="preserve">220,208</t>
  </si>
  <si>
    <t xml:space="preserve">A266S(GCC→TCC)</t>
  </si>
  <si>
    <t xml:space="preserve">pgaptmp_000216←</t>
  </si>
  <si>
    <t xml:space="preserve">sugar kinase</t>
  </si>
  <si>
    <t xml:space="preserve">596,179</t>
  </si>
  <si>
    <t xml:space="preserve">intergenic (‑335/+11)</t>
  </si>
  <si>
    <t xml:space="preserve">891,374</t>
  </si>
  <si>
    <t xml:space="preserve">G89D(GGC→GAC)</t>
  </si>
  <si>
    <t xml:space="preserve">pgaptmp_000888→</t>
  </si>
  <si>
    <t xml:space="preserve">glycoside hydrolase family 32 protein</t>
  </si>
  <si>
    <t xml:space="preserve">1,620,369</t>
  </si>
  <si>
    <t xml:space="preserve">intergenic (+27/+7)</t>
  </si>
  <si>
    <t xml:space="preserve">1,716,003</t>
  </si>
  <si>
    <t xml:space="preserve">R127L(CGA→CTA)</t>
  </si>
  <si>
    <t xml:space="preserve">2,206,263</t>
  </si>
  <si>
    <t xml:space="preserve">D97N(GAC→AAC)</t>
  </si>
  <si>
    <t xml:space="preserve">pgaptmp_002168←</t>
  </si>
  <si>
    <t xml:space="preserve">2,529,553</t>
  </si>
  <si>
    <t xml:space="preserve">Q29*(CAG→TAG)</t>
  </si>
  <si>
    <t xml:space="preserve">pgtP←</t>
  </si>
  <si>
    <t xml:space="preserve">phosphoglycerate transporter PgtP</t>
  </si>
  <si>
    <t xml:space="preserve">2,773,525</t>
  </si>
  <si>
    <t xml:space="preserve">L231L(CTG→CTA)</t>
  </si>
  <si>
    <t xml:space="preserve">pgaptmp_002748←</t>
  </si>
  <si>
    <t xml:space="preserve">amino acid permease</t>
  </si>
  <si>
    <t xml:space="preserve">3,055,520</t>
  </si>
  <si>
    <t xml:space="preserve">Q95K(CAA→AAA)</t>
  </si>
  <si>
    <t xml:space="preserve">pgaptmp_003029→</t>
  </si>
  <si>
    <t xml:space="preserve">ATP‑binding cassette domain‑containing protein</t>
  </si>
  <si>
    <t xml:space="preserve">3,437,133</t>
  </si>
  <si>
    <t xml:space="preserve">N58K(AAC→AAA)</t>
  </si>
  <si>
    <t xml:space="preserve">cydC→</t>
  </si>
  <si>
    <t xml:space="preserve">cysteine/glutathione ABC transporter ATP‑binding protein/permease CydC</t>
  </si>
  <si>
    <t xml:space="preserve">3,759,235</t>
  </si>
  <si>
    <t xml:space="preserve">I24N(ATC→AAC)</t>
  </si>
  <si>
    <t xml:space="preserve">pgaptmp_003724→</t>
  </si>
  <si>
    <t xml:space="preserve">4,157,469</t>
  </si>
  <si>
    <t xml:space="preserve">A20A(GCT→GCG)</t>
  </si>
  <si>
    <t xml:space="preserve">phnC→</t>
  </si>
  <si>
    <t xml:space="preserve">phosphonate ABC transporter ATP‑binding protein</t>
  </si>
  <si>
    <t xml:space="preserve">4,353,217</t>
  </si>
  <si>
    <t xml:space="preserve">K76K(AAA→AAG)</t>
  </si>
  <si>
    <t xml:space="preserve">pgaptmp_004290→</t>
  </si>
  <si>
    <t xml:space="preserve">FKBP‑type peptidyl‑prolyl cis‑trans isomerase</t>
  </si>
  <si>
    <t xml:space="preserve">4,440,893</t>
  </si>
  <si>
    <t xml:space="preserve">M454L(ATG→TTG)</t>
  </si>
  <si>
    <t xml:space="preserve">rapA→</t>
  </si>
  <si>
    <t xml:space="preserve">RNA polymerase‑associated protein RapA</t>
  </si>
  <si>
    <t xml:space="preserve">4,563,075</t>
  </si>
  <si>
    <t xml:space="preserve">F79V(TTT→GTT)</t>
  </si>
  <si>
    <t xml:space="preserve">4,911,523</t>
  </si>
  <si>
    <t xml:space="preserve">intergenic (+75/‑33)</t>
  </si>
  <si>
    <t xml:space="preserve">55,817</t>
  </si>
  <si>
    <t xml:space="preserve">G170G(GGT→GGG)</t>
  </si>
  <si>
    <t xml:space="preserve">pgaptmp_000057→</t>
  </si>
  <si>
    <t xml:space="preserve">aromatic acid/H+ symport family MFS transporter</t>
  </si>
  <si>
    <t xml:space="preserve">246,538</t>
  </si>
  <si>
    <t xml:space="preserve">A177D(GCT→GAT)</t>
  </si>
  <si>
    <t xml:space="preserve">pgaptmp_000239→</t>
  </si>
  <si>
    <t xml:space="preserve">BCSC C‑terminal domain‑containing protein</t>
  </si>
  <si>
    <t xml:space="preserve">640,196</t>
  </si>
  <si>
    <t xml:space="preserve">C196G(TGC→GGC)</t>
  </si>
  <si>
    <t xml:space="preserve">770,982</t>
  </si>
  <si>
    <t xml:space="preserve">D79V(GAT→GTT)</t>
  </si>
  <si>
    <t xml:space="preserve">1,104,010</t>
  </si>
  <si>
    <t xml:space="preserve">I65N(ATC→AAC)</t>
  </si>
  <si>
    <t xml:space="preserve">srlA←</t>
  </si>
  <si>
    <t xml:space="preserve">PTS glucitol/sorbitol transporter subunit IIC</t>
  </si>
  <si>
    <t xml:space="preserve">1,458,997</t>
  </si>
  <si>
    <t xml:space="preserve">intergenic (+15/‑171)</t>
  </si>
  <si>
    <t xml:space="preserve">pgaptmp_001453→ / →accD</t>
  </si>
  <si>
    <t xml:space="preserve">DedA family protein/acetyl‑CoA carboxylase, carboxyltransferase subunit beta</t>
  </si>
  <si>
    <t xml:space="preserve">1,459,020</t>
  </si>
  <si>
    <t xml:space="preserve">intergenic (+38/‑148)</t>
  </si>
  <si>
    <t xml:space="preserve">1,798,616</t>
  </si>
  <si>
    <t xml:space="preserve">intergenic (+2/+40)</t>
  </si>
  <si>
    <t xml:space="preserve">pgaptmp_001757→ / ←amyA</t>
  </si>
  <si>
    <t xml:space="preserve">lipoprotein/alpha‑amylase</t>
  </si>
  <si>
    <t xml:space="preserve">1,926,849</t>
  </si>
  <si>
    <t xml:space="preserve">coding (1542‑1544/1746 nt)</t>
  </si>
  <si>
    <t xml:space="preserve">pgaptmp_001889←</t>
  </si>
  <si>
    <t xml:space="preserve">alpha,alpha‑trehalase</t>
  </si>
  <si>
    <t xml:space="preserve">1,982,420</t>
  </si>
  <si>
    <t xml:space="preserve">A517T(GCC→ACC)</t>
  </si>
  <si>
    <t xml:space="preserve">pgaptmp_001949→</t>
  </si>
  <si>
    <t xml:space="preserve">type VI secretion protein VasK</t>
  </si>
  <si>
    <t xml:space="preserve">2,768,404</t>
  </si>
  <si>
    <t xml:space="preserve">intergenic (+18/+31)</t>
  </si>
  <si>
    <t xml:space="preserve">gap→ / ←aldA</t>
  </si>
  <si>
    <t xml:space="preserve">type I glyceraldehyde‑3‑phosphate dehydrogenase/aldehyde dehydrogenase</t>
  </si>
  <si>
    <t xml:space="preserve">3,009,354</t>
  </si>
  <si>
    <t xml:space="preserve">A232S(GCC→TCC)</t>
  </si>
  <si>
    <t xml:space="preserve">pgaptmp_002983→</t>
  </si>
  <si>
    <t xml:space="preserve">anthranilate synthase component 1</t>
  </si>
  <si>
    <t xml:space="preserve">3,065,621</t>
  </si>
  <si>
    <t xml:space="preserve">intergenic (+482/+104)</t>
  </si>
  <si>
    <t xml:space="preserve">pgaptmp_003037→ / ←pgaptmp_003038</t>
  </si>
  <si>
    <t xml:space="preserve">phosphatase PAP2 family protein/NAD(P)H nitroreductase</t>
  </si>
  <si>
    <t xml:space="preserve">3,877,790</t>
  </si>
  <si>
    <t xml:space="preserve">S80T(TCC→ACC)</t>
  </si>
  <si>
    <t xml:space="preserve">pgaptmp_003824→</t>
  </si>
  <si>
    <t xml:space="preserve">DUF3156 family protein</t>
  </si>
  <si>
    <t xml:space="preserve">4,312,083</t>
  </si>
  <si>
    <t xml:space="preserve">D74E(GAT→GAA)</t>
  </si>
  <si>
    <t xml:space="preserve">fhuA←</t>
  </si>
  <si>
    <t xml:space="preserve">ferrichrome porin FhuA</t>
  </si>
  <si>
    <t xml:space="preserve">4,717,338</t>
  </si>
  <si>
    <t xml:space="preserve">intergenic (+123/‑29)</t>
  </si>
  <si>
    <t xml:space="preserve">iolC→ / →pgaptmp_004632</t>
  </si>
  <si>
    <t xml:space="preserve">5‑dehydro‑2‑deoxygluconokinase/MurR/RpiR family transcriptional regulator</t>
  </si>
  <si>
    <t xml:space="preserve">4,718,356</t>
  </si>
  <si>
    <t xml:space="preserve">intergenic (+132/+848)</t>
  </si>
  <si>
    <t xml:space="preserve">59,300</t>
  </si>
  <si>
    <t xml:space="preserve">intergenic (‑123/‑5)</t>
  </si>
  <si>
    <t xml:space="preserve">pgaptmp_000059← / →galB</t>
  </si>
  <si>
    <t xml:space="preserve">LysR family transcriptional regulator/4‑oxalmesaconate hydratase</t>
  </si>
  <si>
    <t xml:space="preserve">386,948</t>
  </si>
  <si>
    <t xml:space="preserve">E198V(GAG→GTG)</t>
  </si>
  <si>
    <t xml:space="preserve">ompR→</t>
  </si>
  <si>
    <t xml:space="preserve">two‑component system response regulator OmpR</t>
  </si>
  <si>
    <t xml:space="preserve">590,518</t>
  </si>
  <si>
    <t xml:space="preserve">intergenic (+163/+180)</t>
  </si>
  <si>
    <t xml:space="preserve">590,530</t>
  </si>
  <si>
    <t xml:space="preserve">intergenic (+175/+168)</t>
  </si>
  <si>
    <t xml:space="preserve">864,349</t>
  </si>
  <si>
    <t xml:space="preserve">R37C(CGC→TGC)</t>
  </si>
  <si>
    <t xml:space="preserve">1,702,929</t>
  </si>
  <si>
    <t xml:space="preserve">A428V(GCT→GTT)</t>
  </si>
  <si>
    <t xml:space="preserve">pgaptmp_001660→</t>
  </si>
  <si>
    <t xml:space="preserve">capsule assembly Wzi family protein</t>
  </si>
  <si>
    <t xml:space="preserve">1,935,627</t>
  </si>
  <si>
    <t xml:space="preserve">L158Q(CTG→CAG)</t>
  </si>
  <si>
    <t xml:space="preserve">pgaptmp_001897→</t>
  </si>
  <si>
    <t xml:space="preserve">PhnD/SsuA/transferrin family substrate‑binding protein</t>
  </si>
  <si>
    <t xml:space="preserve">1,979,682</t>
  </si>
  <si>
    <t xml:space="preserve">C74W(TGC→TGG)</t>
  </si>
  <si>
    <t xml:space="preserve">pgaptmp_001947→</t>
  </si>
  <si>
    <t xml:space="preserve">PAAR domain‑containing protein</t>
  </si>
  <si>
    <t xml:space="preserve">2,056,304</t>
  </si>
  <si>
    <t xml:space="preserve">N76K(AAT→AAA)</t>
  </si>
  <si>
    <t xml:space="preserve">pgaptmp_002021←</t>
  </si>
  <si>
    <t xml:space="preserve">YciI family protein</t>
  </si>
  <si>
    <t xml:space="preserve">2,264,344</t>
  </si>
  <si>
    <t xml:space="preserve">E282A(GAG→GCG)</t>
  </si>
  <si>
    <t xml:space="preserve">2,279,975</t>
  </si>
  <si>
    <t xml:space="preserve">D684E(GAC→GAA)</t>
  </si>
  <si>
    <t xml:space="preserve">rsxC←</t>
  </si>
  <si>
    <t xml:space="preserve">electron transport complex subunit RsxC</t>
  </si>
  <si>
    <t xml:space="preserve">2,306,384</t>
  </si>
  <si>
    <t xml:space="preserve">intergenic (‑51/‑61)</t>
  </si>
  <si>
    <t xml:space="preserve">pgaptmp_002277← / →tehA</t>
  </si>
  <si>
    <t xml:space="preserve">LbetaH domain‑containing protein/dicarboxylate transporter/tellurite‑resistance protein TehA</t>
  </si>
  <si>
    <t xml:space="preserve">2,588,465</t>
  </si>
  <si>
    <t xml:space="preserve">R408W(CGG→TGG)</t>
  </si>
  <si>
    <t xml:space="preserve">pgaptmp_002557←</t>
  </si>
  <si>
    <t xml:space="preserve">type II toxin‑antitoxin system HipA family toxin</t>
  </si>
  <si>
    <t xml:space="preserve">3,336,631</t>
  </si>
  <si>
    <t xml:space="preserve">D2104A(GAT→GCT)</t>
  </si>
  <si>
    <t xml:space="preserve">3,731,287</t>
  </si>
  <si>
    <t xml:space="preserve">*383K(TAA→AAA)</t>
  </si>
  <si>
    <t xml:space="preserve">rlpA→</t>
  </si>
  <si>
    <t xml:space="preserve">endolytic peptidoglycan transglycosylase RlpA</t>
  </si>
  <si>
    <t xml:space="preserve">5,059,989</t>
  </si>
  <si>
    <t xml:space="preserve">F144S(TTT→TCT)</t>
  </si>
  <si>
    <t xml:space="preserve">nusG←</t>
  </si>
  <si>
    <t xml:space="preserve">transcription termination/antitermination protein NusG</t>
  </si>
  <si>
    <t xml:space="preserve">5,119,525</t>
  </si>
  <si>
    <t xml:space="preserve">intergenic (+41/+421)</t>
  </si>
  <si>
    <t xml:space="preserve">5,130,360</t>
  </si>
  <si>
    <t xml:space="preserve">L384R(CTG→CGG)</t>
  </si>
  <si>
    <t xml:space="preserve">348,474</t>
  </si>
  <si>
    <t xml:space="preserve">E131E(GAG→GAA)</t>
  </si>
  <si>
    <t xml:space="preserve">pgaptmp_000326→</t>
  </si>
  <si>
    <t xml:space="preserve">pirin family protein</t>
  </si>
  <si>
    <t xml:space="preserve">611,412</t>
  </si>
  <si>
    <t xml:space="preserve">R63P(CGC→CCC)</t>
  </si>
  <si>
    <t xml:space="preserve">rlmG→</t>
  </si>
  <si>
    <t xml:space="preserve">23S rRNA (guanine(1835)‑N(2))‑methyltransferase RlmG</t>
  </si>
  <si>
    <t xml:space="preserve">2,297,641</t>
  </si>
  <si>
    <t xml:space="preserve">R246Q(CGA→CAA)</t>
  </si>
  <si>
    <t xml:space="preserve">pcaH←</t>
  </si>
  <si>
    <t xml:space="preserve">protocatechuate 3,4‑dioxygenase subunit beta</t>
  </si>
  <si>
    <t xml:space="preserve">2,519,531</t>
  </si>
  <si>
    <t xml:space="preserve">G143S(GGC→AGC)</t>
  </si>
  <si>
    <t xml:space="preserve">oxlT←</t>
  </si>
  <si>
    <t xml:space="preserve">oxalate/formate MFS antiporter</t>
  </si>
  <si>
    <t xml:space="preserve">2,571,400</t>
  </si>
  <si>
    <t xml:space="preserve">G413G(GGC→GGT)</t>
  </si>
  <si>
    <t xml:space="preserve">pgaptmp_002540→</t>
  </si>
  <si>
    <t xml:space="preserve">PTS transporter subunit EIIC</t>
  </si>
  <si>
    <t xml:space="preserve">3,612,686</t>
  </si>
  <si>
    <t xml:space="preserve">P753P(CCG→CCC)</t>
  </si>
  <si>
    <t xml:space="preserve">3,780,588</t>
  </si>
  <si>
    <t xml:space="preserve">S212T(AGC→ACC)</t>
  </si>
  <si>
    <t xml:space="preserve">3,780,601</t>
  </si>
  <si>
    <t xml:space="preserve">A216A(GCG→GCC)</t>
  </si>
  <si>
    <t xml:space="preserve">3,803,754</t>
  </si>
  <si>
    <t xml:space="preserve">Y720N(TAC→AAC)</t>
  </si>
  <si>
    <t xml:space="preserve">3,910,101</t>
  </si>
  <si>
    <t xml:space="preserve">L135V(CTG→GTG)</t>
  </si>
  <si>
    <t xml:space="preserve">20,506</t>
  </si>
  <si>
    <t xml:space="preserve">D50D(GAC→GAT)</t>
  </si>
  <si>
    <t xml:space="preserve">pgaptmp_005379→</t>
  </si>
  <si>
    <t xml:space="preserve">hypothetical protein</t>
  </si>
  <si>
    <t xml:space="preserve">26,312</t>
  </si>
  <si>
    <t xml:space="preserve">K130K(AAA→AAG)</t>
  </si>
  <si>
    <t xml:space="preserve">pgaptmp_005388→</t>
  </si>
  <si>
    <t xml:space="preserve">plasmid partitioning/stability family protein</t>
  </si>
  <si>
    <t xml:space="preserve">29,822</t>
  </si>
  <si>
    <t xml:space="preserve">intergenic (+12/‑33)</t>
  </si>
  <si>
    <t xml:space="preserve">pgaptmp_005395→ / →pgaptmp_005396</t>
  </si>
  <si>
    <t xml:space="preserve">Mov34/MPN/PAD‑1 family protein/helix‑turn‑helix transcriptional regulator</t>
  </si>
  <si>
    <t xml:space="preserve">46,687</t>
  </si>
  <si>
    <t xml:space="preserve">intergenic (+1445/‑341)</t>
  </si>
  <si>
    <t xml:space="preserve">icmT→ / →pgaptmp_005420</t>
  </si>
  <si>
    <t xml:space="preserve">IcmT/TraK family protein/hypothetical protein</t>
  </si>
  <si>
    <t xml:space="preserve">MC</t>
  </si>
  <si>
    <t xml:space="preserve">Δ63,589 bp</t>
  </si>
  <si>
    <t xml:space="preserve">[pgaptmp_005355]–[pgaptmp_005355]</t>
  </si>
  <si>
    <t xml:space="preserve">83 genes: [pgaptmp_005355],pgaptmp_005356,pgaptmp_005357,pgaptmp_005358,pgaptmp_005359,pgaptmp_005360,pgaptmp_005361,pgaptmp_005362,pgaptmp_005363,pgaptmp_005364,pgaptmp_005365,pgaptmp_005366,pgaptmp_005367,pemI,pemK,umuD,umuC,pgaptmp_005372,pgaptmp_005373,pgaptmp_005374,pgaptmp_005375,pgaptmp_005376,pgaptmp_005377,pgaptmp_005378,pgaptmp_005379,pgaptmp_005380,pgaptmp_005381,pgaptmp_005382,pgaptmp_005383,pgaptmp_005384,pgaptmp_005385,pgaptmp_005386,pgaptmp_005387,pgaptmp_005388,pgaptmp_005389,pgaptmp_005390,pgaptmp_005391,pgaptmp_005392,pgaptmp_005393,pgaptmp_005394,pgaptmp_005395,pgaptmp_005396,pgaptmp_005397,pgaptmp_005398,pgaptmp_005399,pgaptmp_005400,pgaptmp_005401,pgaptmp_005402,pgaptmp_005403,pgaptmp_005404,pgaptmp_005405,pgaptmp_005406,pgaptmp_005407,pgaptmp_005408,pgaptmp_005409,ssb,pgaptmp_005411,pgaptmp_005412,pgaptmp_005413,pgaptmp_005414,pgaptmp_005415,pgaptmp_005416,pgaptmp_005417,traJ,icmT,pgaptmp_005420,pgaptmp_005421,pgaptmp_005422,pgaptmp_005423,pgaptmp_005424,pgaptmp_005425,traO,traP,traQ,pgaptmp_005429,pgaptmp_005430,pgaptmp_005431,traW,pgaptmp_005433,pgaptmp_005434,pgaptmp_005435,pgaptmp_005436,[pgaptmp_005355][pgaptmp_005355],pgaptmp_005356,pgaptmp_005357,pgaptmp_005358,pgaptmp_005359,pgaptmp_005360,pgaptmp_005361,pgaptmp_005362,pgaptmp_005363,pgaptmp_005364,pgaptmp_005365,pgaptmp_005366,pgaptmp_005367,pemI,pemK,umuD,umuC,pgaptmp_005372,pgaptmp_005373,pgaptmp_005374,pgaptmp_005375,pgaptmp_005376,pgaptmp_005377,pgaptmp_005378,pgaptmp_005379,pgaptmp_005380,pgaptmp_005381,pgaptmp_005382,pgaptmp_005383,pgaptmp_005384,pgaptmp_005385,pgaptmp_005386,pgaptmp_005387,pgaptmp_005388,pgaptmp_005389,pgaptmp_005390,pgaptmp_005391,pgaptmp_005392,pgaptmp_005393,pgaptmp_005394,pgaptmp_005395,pgaptmp_005396,pgaptmp_005397,pgaptmp_005398,pgaptmp_005399,pgaptmp_005400,pgaptmp_005401,pgaptmp_005402,pgaptmp_005403,pgaptmp_005404,pgaptmp_005405,pgaptmp_005406,pgaptmp_005407,pgaptmp_005408,pgaptmp_005409,ssb,pgaptmp_005411,pgaptmp_005412,pgaptmp_005413,pgaptmp_005414,pgaptmp_005415,pgaptmp_005416,pgaptmp_005417,traJ,icmT,pgaptmp_005420,pgaptmp_005421,pgaptmp_005422,pgaptmp_005423,pgaptmp_005424,pgaptmp_005425,traO,traP,traQ,pgaptmp_005429,pgaptmp_005430,pgaptmp_005431,traW,pgaptmp_005433,pgaptmp_005434,pgaptmp_005435,pgaptmp_005436,[pgaptmp_005355]</t>
  </si>
  <si>
    <t xml:space="preserve">46,582</t>
  </si>
  <si>
    <t xml:space="preserve">intergenic (+1340/‑446)</t>
  </si>
  <si>
    <t xml:space="preserve">86,825</t>
  </si>
  <si>
    <t xml:space="preserve">P58S(CCC→TCC)</t>
  </si>
  <si>
    <t xml:space="preserve">pgaptmp_005284→</t>
  </si>
  <si>
    <t xml:space="preserve">128,137</t>
  </si>
  <si>
    <t xml:space="preserve">intergenic (‑19/‑39)</t>
  </si>
  <si>
    <t xml:space="preserve">pgaptmp_005324← / →pgaptmp_005325</t>
  </si>
  <si>
    <t xml:space="preserve">DMT family transporter/IS5 family transposase</t>
  </si>
  <si>
    <t xml:space="preserve">129,211</t>
  </si>
  <si>
    <t xml:space="preserve">intergenic (+55/+242)</t>
  </si>
  <si>
    <t xml:space="preserve">pgaptmp_005325→ / ←pgaptmp_005326</t>
  </si>
  <si>
    <t xml:space="preserve">IS5 family transposase/copper‑binding protein</t>
  </si>
  <si>
    <t xml:space="preserve">5,358</t>
  </si>
  <si>
    <t xml:space="preserve">G377D(GGT→GAT)</t>
  </si>
  <si>
    <t xml:space="preserve">lacY←</t>
  </si>
  <si>
    <t xml:space="preserve">lactose permease</t>
  </si>
  <si>
    <t xml:space="preserve">42,185</t>
  </si>
  <si>
    <t xml:space="preserve">pseudogene (177/1270 nt)</t>
  </si>
  <si>
    <t xml:space="preserve">pgaptmp_005239→</t>
  </si>
  <si>
    <t xml:space="preserve">IS3 family transposase</t>
  </si>
  <si>
    <t xml:space="preserve">49,083</t>
  </si>
  <si>
    <t xml:space="preserve">R127R(CGG→CGT)</t>
  </si>
  <si>
    <t xml:space="preserve">pgaptmp_005245←</t>
  </si>
  <si>
    <t xml:space="preserve">IS5‑like element IS903B family transposase</t>
  </si>
  <si>
    <t xml:space="preserve">109,155</t>
  </si>
  <si>
    <t xml:space="preserve">intergenic (+33/‑260)</t>
  </si>
  <si>
    <t xml:space="preserve">pgaptmp_005305→ / →pgaptmp_005306</t>
  </si>
  <si>
    <t xml:space="preserve">IS6‑like element IS26 family transposase/recombinase family protein</t>
  </si>
  <si>
    <t xml:space="preserve">96,297</t>
  </si>
  <si>
    <t xml:space="preserve">pseudogene (189/707 nt)</t>
  </si>
  <si>
    <t xml:space="preserve">pgaptmp_005293←</t>
  </si>
  <si>
    <t xml:space="preserve">IS1 family transposase</t>
  </si>
  <si>
    <t xml:space="preserve">12,401</t>
  </si>
  <si>
    <t xml:space="preserve">intergenic (+222/‑182)</t>
  </si>
  <si>
    <t xml:space="preserve">pgaptmp_005208→ / →pgaptmp_005209</t>
  </si>
  <si>
    <t xml:space="preserve">zinc‑binding alcohol dehydrogenase family protein/IS110‑like element IS4321 family transposase</t>
  </si>
  <si>
    <t xml:space="preserve">157,290</t>
  </si>
  <si>
    <t xml:space="preserve">intergenic (+517/+603)</t>
  </si>
  <si>
    <t xml:space="preserve">pgaptmp_005352→ / ←pgaptmp_005353</t>
  </si>
  <si>
    <t xml:space="preserve">hypothetical protein/ParB/RepB/Spo0J family plasmid partition protein</t>
  </si>
  <si>
    <t xml:space="preserve">107,728</t>
  </si>
  <si>
    <t xml:space="preserve">intergenic (+184/‑690)</t>
  </si>
  <si>
    <t xml:space="preserve">pgaptmp_005304→ / →pgaptmp_005305</t>
  </si>
  <si>
    <t xml:space="preserve">thermonuclease family protein/IS6‑like element IS26 family transposase</t>
  </si>
  <si>
    <t xml:space="preserve">61,106</t>
  </si>
  <si>
    <t xml:space="preserve">R513W(CGG→TGG)</t>
  </si>
  <si>
    <t xml:space="preserve">pgaptmp_005255→</t>
  </si>
  <si>
    <t xml:space="preserve">123,110</t>
  </si>
  <si>
    <t xml:space="preserve">I93I(ATT→ATC)</t>
  </si>
  <si>
    <t xml:space="preserve">arsA→</t>
  </si>
  <si>
    <t xml:space="preserve">arsenite efflux transporter ATPase subunit ArsA</t>
  </si>
  <si>
    <t xml:space="preserve">123,120</t>
  </si>
  <si>
    <t xml:space="preserve">L97L(TTG→CTG)</t>
  </si>
  <si>
    <t xml:space="preserve">Ref</t>
  </si>
  <si>
    <t xml:space="preserve">Alt</t>
  </si>
  <si>
    <t xml:space="preserve">Allele Depth 3_A</t>
  </si>
  <si>
    <t xml:space="preserve">Total Depth 3_A</t>
  </si>
  <si>
    <t xml:space="preserve">Allele Depth 3_A3</t>
  </si>
  <si>
    <t xml:space="preserve">Total Depth 3_A3</t>
  </si>
  <si>
    <t xml:space="preserve">Allele Depth 3_A4</t>
  </si>
  <si>
    <t xml:space="preserve">Total Depth 3_A4</t>
  </si>
  <si>
    <t xml:space="preserve">Allele Depth 3_A5</t>
  </si>
  <si>
    <t xml:space="preserve">Total Depth 3_A5</t>
  </si>
  <si>
    <t xml:space="preserve">Allele Depth 3_B</t>
  </si>
  <si>
    <t xml:space="preserve">Total Depth 3_B</t>
  </si>
  <si>
    <t xml:space="preserve">Allele Depth 3_B3</t>
  </si>
  <si>
    <t xml:space="preserve">Total Depth 3_B3</t>
  </si>
  <si>
    <t xml:space="preserve">Allele Depth 3_B4</t>
  </si>
  <si>
    <t xml:space="preserve">Total Depth 3_B4</t>
  </si>
  <si>
    <t xml:space="preserve">Allele Depth 3_B5</t>
  </si>
  <si>
    <t xml:space="preserve">Total Depth 3_B5</t>
  </si>
  <si>
    <t xml:space="preserve">Allele Depth 6_G3</t>
  </si>
  <si>
    <t xml:space="preserve">Total Depth 6_G3</t>
  </si>
  <si>
    <t xml:space="preserve">Allele Depth 6_G4</t>
  </si>
  <si>
    <t xml:space="preserve">Total Depth 6_G4</t>
  </si>
  <si>
    <t xml:space="preserve">Allele Depth 6_G5</t>
  </si>
  <si>
    <t xml:space="preserve">Total Depth 6_G5</t>
  </si>
  <si>
    <t xml:space="preserve">106403</t>
  </si>
  <si>
    <t xml:space="preserve">A</t>
  </si>
  <si>
    <t xml:space="preserve">C</t>
  </si>
  <si>
    <t xml:space="preserve">106408</t>
  </si>
  <si>
    <t xml:space="preserve">T</t>
  </si>
  <si>
    <t xml:space="preserve">G</t>
  </si>
  <si>
    <t xml:space="preserve">265851</t>
  </si>
  <si>
    <t xml:space="preserve">274381</t>
  </si>
  <si>
    <t xml:space="preserve">326926</t>
  </si>
  <si>
    <t xml:space="preserve">326932</t>
  </si>
  <si>
    <t xml:space="preserve">466176</t>
  </si>
  <si>
    <t xml:space="preserve">505471</t>
  </si>
  <si>
    <t xml:space="preserve">571537</t>
  </si>
  <si>
    <t xml:space="preserve">640205</t>
  </si>
  <si>
    <t xml:space="preserve">1398758</t>
  </si>
  <si>
    <t xml:space="preserve">1562060</t>
  </si>
  <si>
    <t xml:space="preserve">1562067</t>
  </si>
  <si>
    <t xml:space="preserve">1562069</t>
  </si>
  <si>
    <t xml:space="preserve">1726582</t>
  </si>
  <si>
    <t xml:space="preserve">1793595</t>
  </si>
  <si>
    <t xml:space="preserve">1793622</t>
  </si>
  <si>
    <t xml:space="preserve">1793630</t>
  </si>
  <si>
    <t xml:space="preserve">1793633</t>
  </si>
  <si>
    <t xml:space="preserve">1793648</t>
  </si>
  <si>
    <t xml:space="preserve">1793666</t>
  </si>
  <si>
    <t xml:space="preserve">1842054</t>
  </si>
  <si>
    <t xml:space="preserve">CG</t>
  </si>
  <si>
    <t xml:space="preserve">1984708</t>
  </si>
  <si>
    <t xml:space="preserve">2121077</t>
  </si>
  <si>
    <t xml:space="preserve">2210609</t>
  </si>
  <si>
    <t xml:space="preserve">2264331</t>
  </si>
  <si>
    <t xml:space="preserve">2334487</t>
  </si>
  <si>
    <t xml:space="preserve">2416955</t>
  </si>
  <si>
    <t xml:space="preserve">2605029</t>
  </si>
  <si>
    <t xml:space="preserve">2756536</t>
  </si>
  <si>
    <t xml:space="preserve">2845692</t>
  </si>
  <si>
    <t xml:space="preserve">2845694</t>
  </si>
  <si>
    <t xml:space="preserve">2928264</t>
  </si>
  <si>
    <t xml:space="preserve">2928268</t>
  </si>
  <si>
    <t xml:space="preserve">2993267</t>
  </si>
  <si>
    <t xml:space="preserve">3062629</t>
  </si>
  <si>
    <t xml:space="preserve">3097332</t>
  </si>
  <si>
    <t xml:space="preserve">3097339</t>
  </si>
  <si>
    <t xml:space="preserve">3097347</t>
  </si>
  <si>
    <t xml:space="preserve">3272140</t>
  </si>
  <si>
    <t xml:space="preserve">3272142</t>
  </si>
  <si>
    <t xml:space="preserve">3272148</t>
  </si>
  <si>
    <t xml:space="preserve">GG</t>
  </si>
  <si>
    <t xml:space="preserve">3272157</t>
  </si>
  <si>
    <t xml:space="preserve">3275409</t>
  </si>
  <si>
    <t xml:space="preserve">3275455</t>
  </si>
  <si>
    <t xml:space="preserve">3275456</t>
  </si>
  <si>
    <t xml:space="preserve">3275457</t>
  </si>
  <si>
    <t xml:space="preserve">3275458</t>
  </si>
  <si>
    <t xml:space="preserve">3275459</t>
  </si>
  <si>
    <t xml:space="preserve">3275461</t>
  </si>
  <si>
    <t xml:space="preserve">3275463</t>
  </si>
  <si>
    <t xml:space="preserve">3275464</t>
  </si>
  <si>
    <t xml:space="preserve">3275627</t>
  </si>
  <si>
    <t xml:space="preserve">3342791</t>
  </si>
  <si>
    <t xml:space="preserve">3567910</t>
  </si>
  <si>
    <t xml:space="preserve">3567919</t>
  </si>
  <si>
    <t xml:space="preserve">3567921</t>
  </si>
  <si>
    <t xml:space="preserve">3780578</t>
  </si>
  <si>
    <t xml:space="preserve">3780581</t>
  </si>
  <si>
    <t xml:space="preserve">3780593</t>
  </si>
  <si>
    <t xml:space="preserve">3780615</t>
  </si>
  <si>
    <t xml:space="preserve">4455901</t>
  </si>
  <si>
    <t xml:space="preserve">4455903</t>
  </si>
  <si>
    <t xml:space="preserve">4456062</t>
  </si>
  <si>
    <t xml:space="preserve">4456303</t>
  </si>
  <si>
    <t xml:space="preserve">4456309</t>
  </si>
  <si>
    <t xml:space="preserve">4494756</t>
  </si>
  <si>
    <t xml:space="preserve">4562972</t>
  </si>
  <si>
    <t xml:space="preserve">4701068</t>
  </si>
  <si>
    <t xml:space="preserve">4759082</t>
  </si>
  <si>
    <t xml:space="preserve">4982302</t>
  </si>
  <si>
    <t xml:space="preserve">4994889</t>
  </si>
  <si>
    <t xml:space="preserve">5119517</t>
  </si>
  <si>
    <t xml:space="preserve">86825</t>
  </si>
  <si>
    <t xml:space="preserve">20506</t>
  </si>
  <si>
    <t xml:space="preserve">26312</t>
  </si>
  <si>
    <t xml:space="preserve">265887</t>
  </si>
  <si>
    <t xml:space="preserve">466356</t>
  </si>
  <si>
    <t xml:space="preserve">505448</t>
  </si>
  <si>
    <t xml:space="preserve">505455</t>
  </si>
  <si>
    <t xml:space="preserve">590362</t>
  </si>
  <si>
    <t xml:space="preserve">590392</t>
  </si>
  <si>
    <t xml:space="preserve">607918</t>
  </si>
  <si>
    <t xml:space="preserve">682898</t>
  </si>
  <si>
    <t xml:space="preserve">864331</t>
  </si>
  <si>
    <t xml:space="preserve">1096224</t>
  </si>
  <si>
    <t xml:space="preserve">1545113</t>
  </si>
  <si>
    <t xml:space="preserve">1562062</t>
  </si>
  <si>
    <t xml:space="preserve">1620358</t>
  </si>
  <si>
    <t xml:space="preserve">1677220</t>
  </si>
  <si>
    <t xml:space="preserve">1947482</t>
  </si>
  <si>
    <t xml:space="preserve">1972748</t>
  </si>
  <si>
    <t xml:space="preserve">1991787</t>
  </si>
  <si>
    <t xml:space="preserve">2034036</t>
  </si>
  <si>
    <t xml:space="preserve">2178672</t>
  </si>
  <si>
    <t xml:space="preserve">2264290</t>
  </si>
  <si>
    <t xml:space="preserve">2264308</t>
  </si>
  <si>
    <t xml:space="preserve">2385808</t>
  </si>
  <si>
    <t xml:space="preserve">2392477</t>
  </si>
  <si>
    <t xml:space="preserve">2410903</t>
  </si>
  <si>
    <t xml:space="preserve">2471089</t>
  </si>
  <si>
    <t xml:space="preserve">2471097</t>
  </si>
  <si>
    <t xml:space="preserve">2845684</t>
  </si>
  <si>
    <t xml:space="preserve">2845685</t>
  </si>
  <si>
    <t xml:space="preserve">3070105</t>
  </si>
  <si>
    <t xml:space="preserve">TCCC</t>
  </si>
  <si>
    <t xml:space="preserve">34.5</t>
  </si>
  <si>
    <t xml:space="preserve">3095155</t>
  </si>
  <si>
    <t xml:space="preserve">3095165</t>
  </si>
  <si>
    <t xml:space="preserve">3095177</t>
  </si>
  <si>
    <t xml:space="preserve">3246479</t>
  </si>
  <si>
    <t xml:space="preserve">3272322</t>
  </si>
  <si>
    <t xml:space="preserve">3272323</t>
  </si>
  <si>
    <t xml:space="preserve">CA</t>
  </si>
  <si>
    <t xml:space="preserve">3272325</t>
  </si>
  <si>
    <t xml:space="preserve">3272339</t>
  </si>
  <si>
    <t xml:space="preserve">3552568</t>
  </si>
  <si>
    <t xml:space="preserve">3552606</t>
  </si>
  <si>
    <t xml:space="preserve">3584754</t>
  </si>
  <si>
    <t xml:space="preserve">3780591</t>
  </si>
  <si>
    <t xml:space="preserve">3803764</t>
  </si>
  <si>
    <t xml:space="preserve">4108426</t>
  </si>
  <si>
    <t xml:space="preserve">4494759</t>
  </si>
  <si>
    <t xml:space="preserve">4571355</t>
  </si>
  <si>
    <t xml:space="preserve">4701009</t>
  </si>
  <si>
    <t xml:space="preserve">4731976</t>
  </si>
  <si>
    <t xml:space="preserve">4911470</t>
  </si>
  <si>
    <t xml:space="preserve">4911495</t>
  </si>
  <si>
    <t xml:space="preserve">5027290</t>
  </si>
  <si>
    <t xml:space="preserve">5119566</t>
  </si>
  <si>
    <t xml:space="preserve">29822</t>
  </si>
  <si>
    <t xml:space="preserve">66538</t>
  </si>
  <si>
    <t xml:space="preserve">265864</t>
  </si>
  <si>
    <t xml:space="preserve">265893</t>
  </si>
  <si>
    <t xml:space="preserve">590528</t>
  </si>
  <si>
    <t xml:space="preserve">590539</t>
  </si>
  <si>
    <t xml:space="preserve">781283</t>
  </si>
  <si>
    <t xml:space="preserve">864338</t>
  </si>
  <si>
    <t xml:space="preserve">866307</t>
  </si>
  <si>
    <t xml:space="preserve">1102269</t>
  </si>
  <si>
    <t xml:space="preserve">1493450</t>
  </si>
  <si>
    <t xml:space="preserve">1628288</t>
  </si>
  <si>
    <t xml:space="preserve">1658250</t>
  </si>
  <si>
    <t xml:space="preserve">1679650</t>
  </si>
  <si>
    <t xml:space="preserve">1859279</t>
  </si>
  <si>
    <t xml:space="preserve">2258483</t>
  </si>
  <si>
    <t xml:space="preserve">2300047</t>
  </si>
  <si>
    <t xml:space="preserve">2471098</t>
  </si>
  <si>
    <t xml:space="preserve">2622171</t>
  </si>
  <si>
    <t xml:space="preserve">2928269</t>
  </si>
  <si>
    <t xml:space="preserve">3095184</t>
  </si>
  <si>
    <t xml:space="preserve">3095328</t>
  </si>
  <si>
    <t xml:space="preserve">3193802</t>
  </si>
  <si>
    <t xml:space="preserve">3596081</t>
  </si>
  <si>
    <t xml:space="preserve">3612726</t>
  </si>
  <si>
    <t xml:space="preserve">3780613</t>
  </si>
  <si>
    <t xml:space="preserve">3803766</t>
  </si>
  <si>
    <t xml:space="preserve">3833334</t>
  </si>
  <si>
    <t xml:space="preserve">3844254</t>
  </si>
  <si>
    <t xml:space="preserve">4563012</t>
  </si>
  <si>
    <t xml:space="preserve">4718864</t>
  </si>
  <si>
    <t xml:space="preserve">4754873</t>
  </si>
  <si>
    <t xml:space="preserve">4927371</t>
  </si>
  <si>
    <t xml:space="preserve">5190761</t>
  </si>
  <si>
    <t xml:space="preserve">5232212</t>
  </si>
  <si>
    <t xml:space="preserve">5271859</t>
  </si>
  <si>
    <t xml:space="preserve">5271866</t>
  </si>
  <si>
    <t xml:space="preserve">128137</t>
  </si>
  <si>
    <t xml:space="preserve">129211</t>
  </si>
  <si>
    <t xml:space="preserve">633780</t>
  </si>
  <si>
    <t xml:space="preserve">640207</t>
  </si>
  <si>
    <t xml:space="preserve">771042</t>
  </si>
  <si>
    <t xml:space="preserve">771059</t>
  </si>
  <si>
    <t xml:space="preserve">932352</t>
  </si>
  <si>
    <t xml:space="preserve">993077</t>
  </si>
  <si>
    <t xml:space="preserve">1658248</t>
  </si>
  <si>
    <t xml:space="preserve">2034184</t>
  </si>
  <si>
    <t xml:space="preserve">2034745</t>
  </si>
  <si>
    <t xml:space="preserve">2471038</t>
  </si>
  <si>
    <t xml:space="preserve">3095168</t>
  </si>
  <si>
    <t xml:space="preserve">3095312</t>
  </si>
  <si>
    <t xml:space="preserve">3095357</t>
  </si>
  <si>
    <t xml:space="preserve">3233891</t>
  </si>
  <si>
    <t xml:space="preserve">3581008</t>
  </si>
  <si>
    <t xml:space="preserve">3584716</t>
  </si>
  <si>
    <t xml:space="preserve">3833343</t>
  </si>
  <si>
    <t xml:space="preserve">3992864</t>
  </si>
  <si>
    <t xml:space="preserve">4066796</t>
  </si>
  <si>
    <t xml:space="preserve">4456137</t>
  </si>
  <si>
    <t xml:space="preserve">4494754</t>
  </si>
  <si>
    <t xml:space="preserve">5143198</t>
  </si>
  <si>
    <t xml:space="preserve">5358</t>
  </si>
  <si>
    <t xml:space="preserve">46687</t>
  </si>
  <si>
    <t xml:space="preserve">106412</t>
  </si>
  <si>
    <t xml:space="preserve">1132830</t>
  </si>
  <si>
    <t xml:space="preserve">1294345</t>
  </si>
  <si>
    <t xml:space="preserve">1328612</t>
  </si>
  <si>
    <t xml:space="preserve">1793627</t>
  </si>
  <si>
    <t xml:space="preserve">1993515</t>
  </si>
  <si>
    <t xml:space="preserve">2035492</t>
  </si>
  <si>
    <t xml:space="preserve">2469664</t>
  </si>
  <si>
    <t xml:space="preserve">2825651</t>
  </si>
  <si>
    <t xml:space="preserve">2830631</t>
  </si>
  <si>
    <t xml:space="preserve">3229022</t>
  </si>
  <si>
    <t xml:space="preserve">3567912</t>
  </si>
  <si>
    <t xml:space="preserve">3782946</t>
  </si>
  <si>
    <t xml:space="preserve">3782952</t>
  </si>
  <si>
    <t xml:space="preserve">4456184</t>
  </si>
  <si>
    <t xml:space="preserve">4759037</t>
  </si>
  <si>
    <t xml:space="preserve">4911459</t>
  </si>
  <si>
    <t xml:space="preserve">4911471</t>
  </si>
  <si>
    <t xml:space="preserve">4911493</t>
  </si>
  <si>
    <t xml:space="preserve">42185</t>
  </si>
  <si>
    <t xml:space="preserve">49083</t>
  </si>
  <si>
    <t xml:space="preserve">109155</t>
  </si>
  <si>
    <t xml:space="preserve">162999</t>
  </si>
  <si>
    <t xml:space="preserve">864310</t>
  </si>
  <si>
    <t xml:space="preserve">1261786</t>
  </si>
  <si>
    <t xml:space="preserve">1716465</t>
  </si>
  <si>
    <t xml:space="preserve">TG</t>
  </si>
  <si>
    <t xml:space="preserve">1842771</t>
  </si>
  <si>
    <t xml:space="preserve">2339938</t>
  </si>
  <si>
    <t xml:space="preserve">2512535</t>
  </si>
  <si>
    <t xml:space="preserve">2728785</t>
  </si>
  <si>
    <t xml:space="preserve">3062618</t>
  </si>
  <si>
    <t xml:space="preserve">3119172</t>
  </si>
  <si>
    <t xml:space="preserve">3272291</t>
  </si>
  <si>
    <t xml:space="preserve">4105485</t>
  </si>
  <si>
    <t xml:space="preserve">4563009</t>
  </si>
  <si>
    <t xml:space="preserve">4563061</t>
  </si>
  <si>
    <t xml:space="preserve">5130355</t>
  </si>
  <si>
    <t xml:space="preserve">5134605</t>
  </si>
  <si>
    <t xml:space="preserve">5271878</t>
  </si>
  <si>
    <t xml:space="preserve">96297</t>
  </si>
  <si>
    <t xml:space="preserve">36284</t>
  </si>
  <si>
    <t xml:space="preserve">217668</t>
  </si>
  <si>
    <t xml:space="preserve">590508</t>
  </si>
  <si>
    <t xml:space="preserve">596154</t>
  </si>
  <si>
    <t xml:space="preserve">690244</t>
  </si>
  <si>
    <t xml:space="preserve">760471</t>
  </si>
  <si>
    <t xml:space="preserve">864015</t>
  </si>
  <si>
    <t xml:space="preserve">866281</t>
  </si>
  <si>
    <t xml:space="preserve">1006202</t>
  </si>
  <si>
    <t xml:space="preserve">1075045</t>
  </si>
  <si>
    <t xml:space="preserve">1085571</t>
  </si>
  <si>
    <t xml:space="preserve">1138424</t>
  </si>
  <si>
    <t xml:space="preserve">1493423</t>
  </si>
  <si>
    <t xml:space="preserve">TC</t>
  </si>
  <si>
    <t xml:space="preserve">1493424</t>
  </si>
  <si>
    <t xml:space="preserve">1550746</t>
  </si>
  <si>
    <t xml:space="preserve">1793596</t>
  </si>
  <si>
    <t xml:space="preserve">1814178</t>
  </si>
  <si>
    <t xml:space="preserve">1947490</t>
  </si>
  <si>
    <t xml:space="preserve">2471100</t>
  </si>
  <si>
    <t xml:space="preserve">2507189</t>
  </si>
  <si>
    <t xml:space="preserve">3095158</t>
  </si>
  <si>
    <t xml:space="preserve">3095181</t>
  </si>
  <si>
    <t xml:space="preserve">3401759</t>
  </si>
  <si>
    <t xml:space="preserve">3581032</t>
  </si>
  <si>
    <t xml:space="preserve">3844246</t>
  </si>
  <si>
    <t xml:space="preserve">3910085</t>
  </si>
  <si>
    <t xml:space="preserve">4393031</t>
  </si>
  <si>
    <t xml:space="preserve">4436056</t>
  </si>
  <si>
    <t xml:space="preserve">5119534</t>
  </si>
  <si>
    <t xml:space="preserve">12401</t>
  </si>
  <si>
    <t xml:space="preserve">157290</t>
  </si>
  <si>
    <t xml:space="preserve">176585</t>
  </si>
  <si>
    <t xml:space="preserve">220208</t>
  </si>
  <si>
    <t xml:space="preserve">596179</t>
  </si>
  <si>
    <t xml:space="preserve">891374</t>
  </si>
  <si>
    <t xml:space="preserve">1620369</t>
  </si>
  <si>
    <t xml:space="preserve">1716003</t>
  </si>
  <si>
    <t xml:space="preserve">2206263</t>
  </si>
  <si>
    <t xml:space="preserve">2529553</t>
  </si>
  <si>
    <t xml:space="preserve">2773525</t>
  </si>
  <si>
    <t xml:space="preserve">3055520</t>
  </si>
  <si>
    <t xml:space="preserve">3437133</t>
  </si>
  <si>
    <t xml:space="preserve">3759235</t>
  </si>
  <si>
    <t xml:space="preserve">4157469</t>
  </si>
  <si>
    <t xml:space="preserve">4353217</t>
  </si>
  <si>
    <t xml:space="preserve">4440893</t>
  </si>
  <si>
    <t xml:space="preserve">4563075</t>
  </si>
  <si>
    <t xml:space="preserve">4911523</t>
  </si>
  <si>
    <t xml:space="preserve">55817</t>
  </si>
  <si>
    <t xml:space="preserve">246538</t>
  </si>
  <si>
    <t xml:space="preserve">640196</t>
  </si>
  <si>
    <t xml:space="preserve">770982</t>
  </si>
  <si>
    <t xml:space="preserve">1104010</t>
  </si>
  <si>
    <t xml:space="preserve">1458997</t>
  </si>
  <si>
    <t xml:space="preserve">1459020</t>
  </si>
  <si>
    <t xml:space="preserve">1798616</t>
  </si>
  <si>
    <t xml:space="preserve">1926848</t>
  </si>
  <si>
    <t xml:space="preserve">CCCG</t>
  </si>
  <si>
    <t xml:space="preserve">1982420</t>
  </si>
  <si>
    <t xml:space="preserve">2768404</t>
  </si>
  <si>
    <t xml:space="preserve">3009354</t>
  </si>
  <si>
    <t xml:space="preserve">3065621</t>
  </si>
  <si>
    <t xml:space="preserve">3877790</t>
  </si>
  <si>
    <t xml:space="preserve">4312083</t>
  </si>
  <si>
    <t xml:space="preserve">4717338</t>
  </si>
  <si>
    <t xml:space="preserve">4718356</t>
  </si>
  <si>
    <t xml:space="preserve">107728</t>
  </si>
  <si>
    <t xml:space="preserve">59300</t>
  </si>
  <si>
    <t xml:space="preserve">386948</t>
  </si>
  <si>
    <t xml:space="preserve">590518</t>
  </si>
  <si>
    <t xml:space="preserve">590530</t>
  </si>
  <si>
    <t xml:space="preserve">864349</t>
  </si>
  <si>
    <t xml:space="preserve">1702929</t>
  </si>
  <si>
    <t xml:space="preserve">1935627</t>
  </si>
  <si>
    <t xml:space="preserve">1979682</t>
  </si>
  <si>
    <t xml:space="preserve">2056304</t>
  </si>
  <si>
    <t xml:space="preserve">2264344</t>
  </si>
  <si>
    <t xml:space="preserve">2279975</t>
  </si>
  <si>
    <t xml:space="preserve">2306384</t>
  </si>
  <si>
    <t xml:space="preserve">2588465</t>
  </si>
  <si>
    <t xml:space="preserve">3336631</t>
  </si>
  <si>
    <t xml:space="preserve">3731287</t>
  </si>
  <si>
    <t xml:space="preserve">5059989</t>
  </si>
  <si>
    <t xml:space="preserve">5119525</t>
  </si>
  <si>
    <t xml:space="preserve">5130360</t>
  </si>
  <si>
    <t xml:space="preserve">61106</t>
  </si>
  <si>
    <t xml:space="preserve">46582</t>
  </si>
  <si>
    <t xml:space="preserve">348474</t>
  </si>
  <si>
    <t xml:space="preserve">611412</t>
  </si>
  <si>
    <t xml:space="preserve">2297641</t>
  </si>
  <si>
    <t xml:space="preserve">2519531</t>
  </si>
  <si>
    <t xml:space="preserve">2571400</t>
  </si>
  <si>
    <t xml:space="preserve">3612686</t>
  </si>
  <si>
    <t xml:space="preserve">3780588</t>
  </si>
  <si>
    <t xml:space="preserve">3780601</t>
  </si>
  <si>
    <t xml:space="preserve">3803754</t>
  </si>
  <si>
    <t xml:space="preserve">3910101</t>
  </si>
  <si>
    <t xml:space="preserve">123110</t>
  </si>
  <si>
    <t xml:space="preserve">123120</t>
  </si>
  <si>
    <t xml:space="preserve">Start</t>
  </si>
  <si>
    <t xml:space="preserve">End</t>
  </si>
  <si>
    <t xml:space="preserve">Size</t>
  </si>
  <si>
    <t xml:space="preserve">&lt;-Reads</t>
  </si>
  <si>
    <t xml:space="preserve">Reads-&gt;</t>
  </si>
  <si>
    <t xml:space="preserve">Seq ID 1</t>
  </si>
  <si>
    <t xml:space="preserve">Seq ID 2</t>
  </si>
  <si>
    <t xml:space="preserve">Annotation 1</t>
  </si>
  <si>
    <t xml:space="preserve">Gene 1</t>
  </si>
  <si>
    <t xml:space="preserve">Product 1</t>
  </si>
  <si>
    <t xml:space="preserve">Annotation 2</t>
  </si>
  <si>
    <t xml:space="preserve">Gene 2</t>
  </si>
  <si>
    <t xml:space="preserve">Product 2</t>
  </si>
  <si>
    <t xml:space="preserve">Length 1</t>
  </si>
  <si>
    <t xml:space="preserve">Length 2</t>
  </si>
  <si>
    <t xml:space="preserve">intergenic (‑129/+351)</t>
  </si>
  <si>
    <t xml:space="preserve">fimA/fimE</t>
  </si>
  <si>
    <t xml:space="preserve">type 1 fimbrial major subunit FimA/type 1 fimbria switch DNA invertase FimE</t>
  </si>
  <si>
    <t xml:space="preserve">intergenic (‑449/+31)</t>
  </si>
  <si>
    <t xml:space="preserve">intergenic (‑140/+340)</t>
  </si>
  <si>
    <t xml:space="preserve">intergenic (‑436/+44)</t>
  </si>
  <si>
    <t xml:space="preserve">intergenic (‑44/‑49)</t>
  </si>
  <si>
    <t xml:space="preserve">pgaptmp_002889/pgaptmp_002890</t>
  </si>
  <si>
    <t xml:space="preserve">recombinase family protein/flagellar biosynthesis protein</t>
  </si>
  <si>
    <t xml:space="preserve">intergenic (‑190/+28)</t>
  </si>
  <si>
    <t xml:space="preserve">pgaptmp_002893/pgaptmp_002894</t>
  </si>
  <si>
    <t xml:space="preserve">SGNH/GDSL hydrolase family protein/kinase</t>
  </si>
  <si>
    <t xml:space="preserve">intergenic (+25/‑19)</t>
  </si>
  <si>
    <t xml:space="preserve">pgaptmp_003272/pgaptmp_003273</t>
  </si>
  <si>
    <t xml:space="preserve">tRNA‑Ser/RtT sRNA</t>
  </si>
  <si>
    <t xml:space="preserve">intergenic (+261/+368)</t>
  </si>
  <si>
    <t xml:space="preserve">pgaptmp_003277/phoH</t>
  </si>
  <si>
    <t xml:space="preserve">intergenic (+61/+568)</t>
  </si>
  <si>
    <t xml:space="preserve">intergenic (+296/+333)</t>
  </si>
  <si>
    <t xml:space="preserve">intergenic (‑208/+272)</t>
  </si>
  <si>
    <t xml:space="preserve">intergenic (‑54/‑21)</t>
  </si>
  <si>
    <t xml:space="preserve">pgaptmp_003368/ompK35</t>
  </si>
  <si>
    <t xml:space="preserve">IS1 family transposase/porin OmpK35</t>
  </si>
  <si>
    <t xml:space="preserve">intergenic (‑217/+263)</t>
  </si>
  <si>
    <t xml:space="preserve">intergenic (+1/+14)</t>
  </si>
  <si>
    <t xml:space="preserve">pgaptmp_005397/pgaptmp_005398</t>
  </si>
  <si>
    <t xml:space="preserve">DGQHR domain‑containing protein/IS1 family transposase</t>
  </si>
  <si>
    <t xml:space="preserve">intergenic (‑262/+218)</t>
  </si>
  <si>
    <t xml:space="preserve">intergenic (‑55/‑20)</t>
  </si>
  <si>
    <t xml:space="preserve">intergenic (‑270/+210)</t>
  </si>
  <si>
    <t xml:space="preserve">pseudogene (303/303 nt)</t>
  </si>
  <si>
    <t xml:space="preserve">pgaptmp_005397</t>
  </si>
  <si>
    <t xml:space="preserve">DGQHR domain‑containing protein</t>
  </si>
  <si>
    <t xml:space="preserve">coding (461/609 nt)</t>
  </si>
  <si>
    <t xml:space="preserve">fimE</t>
  </si>
  <si>
    <t xml:space="preserve">coding (452/609 nt)</t>
  </si>
  <si>
    <t xml:space="preserve">intergenic (‑6/+459)</t>
  </si>
  <si>
    <t xml:space="preserve">fimE/fimB</t>
  </si>
  <si>
    <t xml:space="preserve">type 1 fimbria switch DNA invertase FimE/type 1 fimbria switch DNA invertase FimB</t>
  </si>
  <si>
    <t xml:space="preserve">intergenic (‑55/‑1)</t>
  </si>
  <si>
    <t xml:space="preserve">pgaptmp_005398/pgaptmp_005399</t>
  </si>
  <si>
    <t xml:space="preserve">IS1 family transposase/DGQHR domain‑containing protein</t>
  </si>
  <si>
    <t xml:space="preserve">intergenic (‑14/+451)</t>
  </si>
  <si>
    <t xml:space="preserve">intergenic (‑38/+427)</t>
  </si>
  <si>
    <t xml:space="preserve">intergenic (+583/+14)</t>
  </si>
  <si>
    <t xml:space="preserve">asnS/pgaptmp_003368</t>
  </si>
  <si>
    <t xml:space="preserve">asparagine‑‑tRNA ligase/IS1 family transposase</t>
  </si>
  <si>
    <t xml:space="preserve">intergenic (‑47/+418)</t>
  </si>
  <si>
    <t xml:space="preserve">intergenic (‑51/+414)</t>
  </si>
  <si>
    <t xml:space="preserve">intergenic (‑60/+405)</t>
  </si>
  <si>
    <t xml:space="preserve">coding (29/1395 nt)</t>
  </si>
  <si>
    <t xml:space="preserve">wcaJ</t>
  </si>
  <si>
    <t xml:space="preserve">coding (33/1395 nt)</t>
  </si>
  <si>
    <t xml:space="preserve">coding (37/1395 nt)</t>
  </si>
  <si>
    <t xml:space="preserve">coding (41/1395 nt)</t>
  </si>
  <si>
    <t xml:space="preserve">intergenic (+582/+15)</t>
  </si>
  <si>
    <t xml:space="preserve">coding (142/1395 nt)</t>
  </si>
  <si>
    <t xml:space="preserve">coding (276/1395 nt)</t>
  </si>
  <si>
    <t xml:space="preserve">coding (284/1395 nt)</t>
  </si>
  <si>
    <t xml:space="preserve">coding (429/1395 nt)</t>
  </si>
  <si>
    <t xml:space="preserve">coding (437/1395 nt)</t>
  </si>
  <si>
    <t xml:space="preserve">coding (720/1395 nt)</t>
  </si>
  <si>
    <t xml:space="preserve">coding (728/1395 nt)</t>
  </si>
  <si>
    <t xml:space="preserve">coding (1250/1395 nt)</t>
  </si>
  <si>
    <t xml:space="preserve">coding (1258/1395 nt)</t>
  </si>
  <si>
    <t xml:space="preserve">intergenic (+142/+117)</t>
  </si>
  <si>
    <t xml:space="preserve">pgaptmp_003273/pgaptmp_003274</t>
  </si>
  <si>
    <t xml:space="preserve">intergenic (+144/+485)</t>
  </si>
  <si>
    <t xml:space="preserve">intergenic (‑44/+3)</t>
  </si>
  <si>
    <t xml:space="preserve">pgaptmp_001404/pgaptmp_001405</t>
  </si>
  <si>
    <t xml:space="preserve">tRNA‑Val/tRNA‑Val</t>
  </si>
  <si>
    <t xml:space="preserve">noncoding (1/76 nt)</t>
  </si>
  <si>
    <t xml:space="preserve">pgaptmp_003604</t>
  </si>
  <si>
    <t xml:space="preserve">tRNA‑Lys</t>
  </si>
  <si>
    <t xml:space="preserve">coding (352/1197 nt)</t>
  </si>
  <si>
    <t xml:space="preserve">pgaptmp_001668</t>
  </si>
  <si>
    <t xml:space="preserve">glycosyltransferase</t>
  </si>
  <si>
    <t xml:space="preserve">coding (435/1395 nt)</t>
  </si>
  <si>
    <t xml:space="preserve">coding (444/1395 nt)</t>
  </si>
  <si>
    <t xml:space="preserve">intergenic (‑157/+323)</t>
  </si>
  <si>
    <t xml:space="preserve">intergenic (+56/+60)</t>
  </si>
  <si>
    <t xml:space="preserve">pgaptmp_005204/lacY</t>
  </si>
  <si>
    <t xml:space="preserve">IS5 family transposase/lactose permease</t>
  </si>
  <si>
    <t xml:space="preserve">intergenic (‑437/+43)</t>
  </si>
  <si>
    <t xml:space="preserve">intergenic (‑2/‑32)</t>
  </si>
  <si>
    <t xml:space="preserve">pgaptmp_005203/pgaptmp_005204</t>
  </si>
  <si>
    <t xml:space="preserve">IS110 family transposase/IS5 family transposase</t>
  </si>
  <si>
    <t xml:space="preserve">intergenic (‑25/+440)</t>
  </si>
  <si>
    <t xml:space="preserve">intergenic (‑34/+431)</t>
  </si>
  <si>
    <t xml:space="preserve">intergenic (‑40/+425)</t>
  </si>
  <si>
    <t xml:space="preserve">intergenic (‑48/+417)</t>
  </si>
  <si>
    <t xml:space="preserve">intergenic (‑77/+388)</t>
  </si>
  <si>
    <t xml:space="preserve">intergenic (‑87/+378)</t>
  </si>
  <si>
    <t xml:space="preserve">intergenic (‑110/+355)</t>
  </si>
  <si>
    <t xml:space="preserve">intergenic (‑118/+347)</t>
  </si>
  <si>
    <t xml:space="preserve">intergenic (‑31/+113)</t>
  </si>
  <si>
    <t xml:space="preserve">mkrJ/mrkI</t>
  </si>
  <si>
    <t xml:space="preserve">phosphodiesterase MrkJ/transcriptional regulator MrkI</t>
  </si>
  <si>
    <t xml:space="preserve">intergenic (‑39/+105)</t>
  </si>
  <si>
    <t xml:space="preserve">intergenic (‑348/‑18)</t>
  </si>
  <si>
    <t xml:space="preserve">pgaptmp_001351/ypfM</t>
  </si>
  <si>
    <t xml:space="preserve">ArsC family reductase/protein YpfM</t>
  </si>
  <si>
    <t xml:space="preserve">intergenic (‑357/‑9)</t>
  </si>
  <si>
    <t xml:space="preserve">coding (411/1395 nt)</t>
  </si>
  <si>
    <t xml:space="preserve">coding (418/1395 nt)</t>
  </si>
  <si>
    <t xml:space="preserve">coding (459/1395 nt)</t>
  </si>
  <si>
    <t xml:space="preserve">coding (467/1395 nt)</t>
  </si>
  <si>
    <t xml:space="preserve">coding (1114/1395 nt)</t>
  </si>
  <si>
    <t xml:space="preserve">coding (1115/1395 nt)</t>
  </si>
  <si>
    <t xml:space="preserve">intergenic (+55/+61)</t>
  </si>
  <si>
    <t xml:space="preserve">coding (1122/1395 nt)</t>
  </si>
  <si>
    <t xml:space="preserve">coding (1125/1395 nt)</t>
  </si>
  <si>
    <t xml:space="preserve">intergenic (‑3/‑31)</t>
  </si>
  <si>
    <t xml:space="preserve">intergenic (‑134/+346)</t>
  </si>
  <si>
    <t xml:space="preserve">intergenic (‑441/+39)</t>
  </si>
  <si>
    <t xml:space="preserve">intergenic (‑108/+357)</t>
  </si>
  <si>
    <t xml:space="preserve">intergenic (‑116/+349)</t>
  </si>
  <si>
    <t xml:space="preserve">coding (341/1395 nt)</t>
  </si>
  <si>
    <t xml:space="preserve">coding (349/1395 nt)</t>
  </si>
  <si>
    <t xml:space="preserve">coding (824/1395 nt)</t>
  </si>
  <si>
    <t xml:space="preserve">coding (832/1395 nt)</t>
  </si>
  <si>
    <t xml:space="preserve">coding (837/1395 nt)</t>
  </si>
  <si>
    <t xml:space="preserve">coding (845/1395 nt)</t>
  </si>
  <si>
    <t xml:space="preserve">coding (933/1395 nt)</t>
  </si>
  <si>
    <t xml:space="preserve">coding (941/1395 nt)</t>
  </si>
  <si>
    <t xml:space="preserve">intergenic (‑251/+229)</t>
  </si>
  <si>
    <t xml:space="preserve">intergenic (‑259/+221)</t>
  </si>
  <si>
    <t xml:space="preserve">intergenic (‑3/+462)</t>
  </si>
  <si>
    <t xml:space="preserve">coding (389/1395 nt)</t>
  </si>
  <si>
    <t xml:space="preserve">coding (398/1395 nt)</t>
  </si>
  <si>
    <t xml:space="preserve">coding (477/1395 nt)</t>
  </si>
  <si>
    <t xml:space="preserve">coding (485/1395 nt)</t>
  </si>
  <si>
    <t xml:space="preserve">coding (950/1395 nt)</t>
  </si>
  <si>
    <t xml:space="preserve">coding (958/1395 nt)</t>
  </si>
  <si>
    <t xml:space="preserve">intergenic (‑11/+454)</t>
  </si>
  <si>
    <t xml:space="preserve">intergenic (‑78/+387)</t>
  </si>
  <si>
    <t xml:space="preserve">intergenic (‑86/+379)</t>
  </si>
  <si>
    <t xml:space="preserve">coding (263/1395 nt)</t>
  </si>
  <si>
    <t xml:space="preserve">coding (1118/1395 nt)</t>
  </si>
  <si>
    <t xml:space="preserve">coding (1126/1395 nt)</t>
  </si>
  <si>
    <t xml:space="preserve">coding (1197/1395 nt)</t>
  </si>
  <si>
    <t xml:space="preserve">coding (1205/1395 nt)</t>
  </si>
  <si>
    <t xml:space="preserve">coding (36/609 nt)</t>
  </si>
  <si>
    <t xml:space="preserve">coding (29/609 nt)</t>
  </si>
  <si>
    <t xml:space="preserve">coding (126/1395 nt)</t>
  </si>
  <si>
    <t xml:space="preserve">coding (522/1395 nt)</t>
  </si>
  <si>
    <t xml:space="preserve">coding (530/1395 nt)</t>
  </si>
  <si>
    <t xml:space="preserve">coding (820/1395 nt)</t>
  </si>
  <si>
    <t xml:space="preserve">coding (829/1395 nt)</t>
  </si>
  <si>
    <t xml:space="preserve">coding (1262/1395 nt)</t>
  </si>
  <si>
    <t xml:space="preserve">intergenic (‑98/+367)</t>
  </si>
  <si>
    <t xml:space="preserve">coding (251/717 nt)</t>
  </si>
  <si>
    <t xml:space="preserve">mkrJ</t>
  </si>
  <si>
    <t xml:space="preserve">phosphodiesterase MrkJ</t>
  </si>
  <si>
    <t xml:space="preserve">coding (243/717 nt)</t>
  </si>
  <si>
    <t xml:space="preserve">coding (480/612 nt)</t>
  </si>
  <si>
    <t xml:space="preserve">pgaptmp_001647</t>
  </si>
  <si>
    <t xml:space="preserve">transcriptional regulator</t>
  </si>
  <si>
    <t xml:space="preserve">coding (1151/1395 nt)</t>
  </si>
  <si>
    <t xml:space="preserve">coding (1159/1395 nt)</t>
  </si>
  <si>
    <t xml:space="preserve">coding (442/609 nt)</t>
  </si>
  <si>
    <t xml:space="preserve">coding (433/609 nt)</t>
  </si>
  <si>
    <t xml:space="preserve">intergenic (‑84/+381)</t>
  </si>
  <si>
    <t xml:space="preserve">intergenic (‑105/+360)</t>
  </si>
  <si>
    <t xml:space="preserve">coding (129/792 nt)</t>
  </si>
  <si>
    <t xml:space="preserve">pgaptmp_001670</t>
  </si>
  <si>
    <t xml:space="preserve">glycoside hydrolase family 16 protein</t>
  </si>
  <si>
    <t xml:space="preserve">coding (134/1395 nt)</t>
  </si>
  <si>
    <t xml:space="preserve">coding (704/1395 nt)</t>
  </si>
  <si>
    <t xml:space="preserve">coding (712/1395 nt)</t>
  </si>
  <si>
    <t xml:space="preserve">coding (1164/1395 nt)</t>
  </si>
  <si>
    <t xml:space="preserve">coding (1351/1395 nt)</t>
  </si>
  <si>
    <t xml:space="preserve">Position 1</t>
  </si>
  <si>
    <t xml:space="preserve">Reads (Cov) 1</t>
  </si>
  <si>
    <t xml:space="preserve">Position 2</t>
  </si>
  <si>
    <t xml:space="preserve">Reads (Cov) 2</t>
  </si>
  <si>
    <t xml:space="preserve">Reads (Cov)</t>
  </si>
  <si>
    <t xml:space="preserve">Score</t>
  </si>
  <si>
    <t xml:space="preserve">Skew</t>
  </si>
  <si>
    <t xml:space="preserve">863498 =</t>
  </si>
  <si>
    <t xml:space="preserve">117 (0,580)</t>
  </si>
  <si>
    <t xml:space="preserve">863818 =</t>
  </si>
  <si>
    <t xml:space="preserve">66 (0,360)</t>
  </si>
  <si>
    <t xml:space="preserve">83 (0,450)</t>
  </si>
  <si>
    <t xml:space="preserve">38/248</t>
  </si>
  <si>
    <t xml:space="preserve">NT</t>
  </si>
  <si>
    <t xml:space="preserve">119 (0,590)</t>
  </si>
  <si>
    <t xml:space="preserve">87 (0,470)</t>
  </si>
  <si>
    <t xml:space="preserve">2928204 =</t>
  </si>
  <si>
    <t xml:space="preserve">125 (0,620)</t>
  </si>
  <si>
    <t xml:space="preserve">2934093 =</t>
  </si>
  <si>
    <t xml:space="preserve">73 (0,560)</t>
  </si>
  <si>
    <t xml:space="preserve">66 (0,500)</t>
  </si>
  <si>
    <t xml:space="preserve">27/178</t>
  </si>
  <si>
    <t xml:space="preserve">3272110 =</t>
  </si>
  <si>
    <t xml:space="preserve">120 (0,600)</t>
  </si>
  <si>
    <t xml:space="preserve">184 (0,910)</t>
  </si>
  <si>
    <t xml:space="preserve">155 (0,900)+GCGTACAGGCTCTCATCTCG</t>
  </si>
  <si>
    <t xml:space="preserve">39/232</t>
  </si>
  <si>
    <t xml:space="preserve">3275396 =</t>
  </si>
  <si>
    <t xml:space="preserve">101 (0,500)</t>
  </si>
  <si>
    <t xml:space="preserve">191 (0,950)</t>
  </si>
  <si>
    <t xml:space="preserve">30 (0,170)+AGCGGAGAATATAAAAG</t>
  </si>
  <si>
    <t xml:space="preserve">9/238</t>
  </si>
  <si>
    <t xml:space="preserve">34 (0,120)</t>
  </si>
  <si>
    <t xml:space="preserve">15 (0,060)</t>
  </si>
  <si>
    <t xml:space="preserve">155 (0,590)</t>
  </si>
  <si>
    <t xml:space="preserve">41/250</t>
  </si>
  <si>
    <t xml:space="preserve">36 (0,120)</t>
  </si>
  <si>
    <t xml:space="preserve">161 (0,610)</t>
  </si>
  <si>
    <t xml:space="preserve">27/250</t>
  </si>
  <si>
    <t xml:space="preserve">863577 =</t>
  </si>
  <si>
    <t xml:space="preserve">124 (0,430)</t>
  </si>
  <si>
    <t xml:space="preserve">NA (NA)</t>
  </si>
  <si>
    <t xml:space="preserve">15 (0,050)</t>
  </si>
  <si>
    <t xml:space="preserve">5/272</t>
  </si>
  <si>
    <t xml:space="preserve">863631 =</t>
  </si>
  <si>
    <t xml:space="preserve">175 (0,610)</t>
  </si>
  <si>
    <t xml:space="preserve">21 (0,070)</t>
  </si>
  <si>
    <t xml:space="preserve">14/274</t>
  </si>
  <si>
    <t xml:space="preserve">277 (0,960)</t>
  </si>
  <si>
    <t xml:space="preserve">44 (0,150)</t>
  </si>
  <si>
    <t xml:space="preserve">20/272</t>
  </si>
  <si>
    <t xml:space="preserve">864495 =</t>
  </si>
  <si>
    <t xml:space="preserve">205 (0,710)</t>
  </si>
  <si>
    <t xml:space="preserve">3383187 =</t>
  </si>
  <si>
    <t xml:space="preserve">32 (0,110)</t>
  </si>
  <si>
    <t xml:space="preserve">19/272</t>
  </si>
  <si>
    <t xml:space="preserve">185 (0,640)</t>
  </si>
  <si>
    <t xml:space="preserve">56 (0,190)</t>
  </si>
  <si>
    <t xml:space="preserve">26/274</t>
  </si>
  <si>
    <t xml:space="preserve">864508 =</t>
  </si>
  <si>
    <t xml:space="preserve">174 (0,600)</t>
  </si>
  <si>
    <t xml:space="preserve">7/274</t>
  </si>
  <si>
    <t xml:space="preserve">218 (0,760)</t>
  </si>
  <si>
    <t xml:space="preserve">14 (0,050)</t>
  </si>
  <si>
    <t xml:space="preserve">8/272</t>
  </si>
  <si>
    <t xml:space="preserve">1715656 =</t>
  </si>
  <si>
    <t xml:space="preserve">127 (0,440)</t>
  </si>
  <si>
    <t xml:space="preserve">35 (0,120)</t>
  </si>
  <si>
    <t xml:space="preserve">17/274</t>
  </si>
  <si>
    <t xml:space="preserve">122 (0,420)</t>
  </si>
  <si>
    <t xml:space="preserve">3383186 =</t>
  </si>
  <si>
    <t xml:space="preserve">37 (0,130)</t>
  </si>
  <si>
    <t xml:space="preserve">15/274</t>
  </si>
  <si>
    <t xml:space="preserve">1715765 =</t>
  </si>
  <si>
    <t xml:space="preserve">150 (0,520)</t>
  </si>
  <si>
    <t xml:space="preserve">12 (0,040)</t>
  </si>
  <si>
    <t xml:space="preserve">7/272</t>
  </si>
  <si>
    <t xml:space="preserve">1715899 =</t>
  </si>
  <si>
    <t xml:space="preserve">159 (0,550)</t>
  </si>
  <si>
    <t xml:space="preserve">11 (0,040)</t>
  </si>
  <si>
    <t xml:space="preserve">8/274</t>
  </si>
  <si>
    <t xml:space="preserve">157 (0,540)</t>
  </si>
  <si>
    <t xml:space="preserve">20 (0,070)</t>
  </si>
  <si>
    <t xml:space="preserve">12/274</t>
  </si>
  <si>
    <t xml:space="preserve">1716052 =</t>
  </si>
  <si>
    <t xml:space="preserve">168 (0,580)</t>
  </si>
  <si>
    <t xml:space="preserve">29 (0,100)</t>
  </si>
  <si>
    <t xml:space="preserve">19/274</t>
  </si>
  <si>
    <t xml:space="preserve">24/274</t>
  </si>
  <si>
    <t xml:space="preserve">1716343 =</t>
  </si>
  <si>
    <t xml:space="preserve">221 (0,770)</t>
  </si>
  <si>
    <t xml:space="preserve">4/274</t>
  </si>
  <si>
    <t xml:space="preserve">224 (0,780)</t>
  </si>
  <si>
    <t xml:space="preserve">13 (0,050)</t>
  </si>
  <si>
    <t xml:space="preserve">9/274</t>
  </si>
  <si>
    <t xml:space="preserve">1716873 =</t>
  </si>
  <si>
    <t xml:space="preserve">219 (0,760)</t>
  </si>
  <si>
    <t xml:space="preserve">28 (0,100)</t>
  </si>
  <si>
    <t xml:space="preserve">191 (0,660)</t>
  </si>
  <si>
    <t xml:space="preserve">71 (0,380)</t>
  </si>
  <si>
    <t xml:space="preserve">100 (0,530)</t>
  </si>
  <si>
    <t xml:space="preserve">26/180</t>
  </si>
  <si>
    <t xml:space="preserve">160 (0,550)</t>
  </si>
  <si>
    <t xml:space="preserve">188 (0,760)+GCGTACAGGCTCTCATCTCG</t>
  </si>
  <si>
    <t xml:space="preserve">39/234</t>
  </si>
  <si>
    <t xml:space="preserve">211 (0,730)</t>
  </si>
  <si>
    <t xml:space="preserve">3275479 =</t>
  </si>
  <si>
    <t xml:space="preserve">196 (0,760)</t>
  </si>
  <si>
    <t xml:space="preserve">186 (0,720)</t>
  </si>
  <si>
    <t xml:space="preserve">37/246</t>
  </si>
  <si>
    <t xml:space="preserve">24 (0,090)</t>
  </si>
  <si>
    <t xml:space="preserve">8 (0,030)</t>
  </si>
  <si>
    <t xml:space="preserve">147 (0,610)</t>
  </si>
  <si>
    <t xml:space="preserve">37/250</t>
  </si>
  <si>
    <t xml:space="preserve">219 (0,910)</t>
  </si>
  <si>
    <t xml:space="preserve">39/250</t>
  </si>
  <si>
    <t xml:space="preserve">1412077 =</t>
  </si>
  <si>
    <t xml:space="preserve">182 (0,690)</t>
  </si>
  <si>
    <t xml:space="preserve">266 (1,010)</t>
  </si>
  <si>
    <t xml:space="preserve">84 (0,320)+C</t>
  </si>
  <si>
    <t xml:space="preserve">12/272</t>
  </si>
  <si>
    <t xml:space="preserve">1716058 =</t>
  </si>
  <si>
    <t xml:space="preserve">18 (0,070)</t>
  </si>
  <si>
    <t xml:space="preserve">194 (0,740)</t>
  </si>
  <si>
    <t xml:space="preserve">65/272</t>
  </si>
  <si>
    <t xml:space="preserve">20 (0,080)</t>
  </si>
  <si>
    <t xml:space="preserve">164 (0,620)</t>
  </si>
  <si>
    <t xml:space="preserve">51/274</t>
  </si>
  <si>
    <t xml:space="preserve">87 (0,510)</t>
  </si>
  <si>
    <t xml:space="preserve">85 (0,490)</t>
  </si>
  <si>
    <t xml:space="preserve">30/180</t>
  </si>
  <si>
    <t xml:space="preserve">168 (0,640)</t>
  </si>
  <si>
    <t xml:space="preserve">219 (0,830)</t>
  </si>
  <si>
    <t xml:space="preserve">185 (0,830)+GCGTACAGGCTCTCATCTCG</t>
  </si>
  <si>
    <t xml:space="preserve">35/234</t>
  </si>
  <si>
    <t xml:space="preserve">171 (0,650)</t>
  </si>
  <si>
    <t xml:space="preserve">188 (0,800)</t>
  </si>
  <si>
    <t xml:space="preserve">172 (0,730)</t>
  </si>
  <si>
    <t xml:space="preserve">36/246</t>
  </si>
  <si>
    <t xml:space="preserve">38 (0,130)</t>
  </si>
  <si>
    <t xml:space="preserve">12 (0,050)</t>
  </si>
  <si>
    <t xml:space="preserve">111 (0,430)</t>
  </si>
  <si>
    <t xml:space="preserve">31/250</t>
  </si>
  <si>
    <t xml:space="preserve">161 (0,620)</t>
  </si>
  <si>
    <t xml:space="preserve">151 (0,530)</t>
  </si>
  <si>
    <t xml:space="preserve">70 (0,250)</t>
  </si>
  <si>
    <t xml:space="preserve">28/272</t>
  </si>
  <si>
    <t xml:space="preserve">154 (0,540)</t>
  </si>
  <si>
    <t xml:space="preserve">6/272</t>
  </si>
  <si>
    <t xml:space="preserve">864497 =</t>
  </si>
  <si>
    <t xml:space="preserve">74 (0,260)</t>
  </si>
  <si>
    <t xml:space="preserve">25/274</t>
  </si>
  <si>
    <t xml:space="preserve">864544 =</t>
  </si>
  <si>
    <t xml:space="preserve">174 (0,610)</t>
  </si>
  <si>
    <t xml:space="preserve">5/274</t>
  </si>
  <si>
    <t xml:space="preserve">864567 =</t>
  </si>
  <si>
    <t xml:space="preserve">210 (0,730)</t>
  </si>
  <si>
    <t xml:space="preserve">215 (0,750)</t>
  </si>
  <si>
    <t xml:space="preserve">26 (0,090)</t>
  </si>
  <si>
    <t xml:space="preserve">876526 =</t>
  </si>
  <si>
    <t xml:space="preserve">208 (0,730)</t>
  </si>
  <si>
    <t xml:space="preserve">19 (0,070)</t>
  </si>
  <si>
    <t xml:space="preserve">243 (0,850)</t>
  </si>
  <si>
    <t xml:space="preserve">16/274</t>
  </si>
  <si>
    <t xml:space="preserve">1360195 =</t>
  </si>
  <si>
    <t xml:space="preserve">123 (0,430)</t>
  </si>
  <si>
    <t xml:space="preserve">44/274</t>
  </si>
  <si>
    <t xml:space="preserve">130 (0,450)</t>
  </si>
  <si>
    <t xml:space="preserve">145 (0,510)</t>
  </si>
  <si>
    <t xml:space="preserve">39/272</t>
  </si>
  <si>
    <t xml:space="preserve">1716034 =</t>
  </si>
  <si>
    <t xml:space="preserve">100 (0,350)</t>
  </si>
  <si>
    <t xml:space="preserve">101 (0,350)</t>
  </si>
  <si>
    <t xml:space="preserve">24 (0,080)</t>
  </si>
  <si>
    <t xml:space="preserve">13/274</t>
  </si>
  <si>
    <t xml:space="preserve">1716082 =</t>
  </si>
  <si>
    <t xml:space="preserve">88 (0,310)</t>
  </si>
  <si>
    <t xml:space="preserve">99 (0,350)</t>
  </si>
  <si>
    <t xml:space="preserve">38/274</t>
  </si>
  <si>
    <t xml:space="preserve">91 (0,320)</t>
  </si>
  <si>
    <t xml:space="preserve">87 (0,300)</t>
  </si>
  <si>
    <t xml:space="preserve">34/274</t>
  </si>
  <si>
    <t xml:space="preserve">181 (0,630)</t>
  </si>
  <si>
    <t xml:space="preserve">84 (0,450)</t>
  </si>
  <si>
    <t xml:space="preserve">72 (0,380)</t>
  </si>
  <si>
    <t xml:space="preserve">25/180</t>
  </si>
  <si>
    <t xml:space="preserve">149 (0,520)</t>
  </si>
  <si>
    <t xml:space="preserve">194 (0,680)</t>
  </si>
  <si>
    <t xml:space="preserve">201 (0,820)+GCGTACAGGCTCTCATCTCG</t>
  </si>
  <si>
    <t xml:space="preserve">36/234</t>
  </si>
  <si>
    <t xml:space="preserve">184 (0,640)</t>
  </si>
  <si>
    <t xml:space="preserve">200 (0,780)</t>
  </si>
  <si>
    <t xml:space="preserve">162 (0,630)</t>
  </si>
  <si>
    <t xml:space="preserve">35/246</t>
  </si>
  <si>
    <t xml:space="preserve">121 (0,460)</t>
  </si>
  <si>
    <t xml:space="preserve">35 (0,150)</t>
  </si>
  <si>
    <t xml:space="preserve">142 (0,590)</t>
  </si>
  <si>
    <t xml:space="preserve">42/248</t>
  </si>
  <si>
    <t xml:space="preserve">122 (0,460)</t>
  </si>
  <si>
    <t xml:space="preserve">112 (0,460)</t>
  </si>
  <si>
    <t xml:space="preserve">41/248</t>
  </si>
  <si>
    <t xml:space="preserve">150 (0,570)</t>
  </si>
  <si>
    <t xml:space="preserve">95 (0,550)</t>
  </si>
  <si>
    <t xml:space="preserve">77 (0,450)</t>
  </si>
  <si>
    <t xml:space="preserve">26/178</t>
  </si>
  <si>
    <t xml:space="preserve">162 (0,610)</t>
  </si>
  <si>
    <t xml:space="preserve">225 (0,850)</t>
  </si>
  <si>
    <t xml:space="preserve">168 (0,750)+GCGTACAGGCTCTCATCTCG</t>
  </si>
  <si>
    <t xml:space="preserve">46/232</t>
  </si>
  <si>
    <t xml:space="preserve">187 (0,710)</t>
  </si>
  <si>
    <t xml:space="preserve">223 (0,840)</t>
  </si>
  <si>
    <t xml:space="preserve">27 (0,120)+AGCGGAGAATATAAAAG</t>
  </si>
  <si>
    <t xml:space="preserve">73 (0,240)</t>
  </si>
  <si>
    <t xml:space="preserve">27 (0,100)</t>
  </si>
  <si>
    <t xml:space="preserve">143 (0,520)</t>
  </si>
  <si>
    <t xml:space="preserve">40/250</t>
  </si>
  <si>
    <t xml:space="preserve">74 (0,240)</t>
  </si>
  <si>
    <t xml:space="preserve">75 (0,250)</t>
  </si>
  <si>
    <t xml:space="preserve">28 (0,090)+T</t>
  </si>
  <si>
    <t xml:space="preserve">163 (0,590)</t>
  </si>
  <si>
    <t xml:space="preserve">864565 =</t>
  </si>
  <si>
    <t xml:space="preserve">235 (0,770)</t>
  </si>
  <si>
    <t xml:space="preserve">88 (0,290)</t>
  </si>
  <si>
    <t xml:space="preserve">159 (0,520)</t>
  </si>
  <si>
    <t xml:space="preserve">11/274</t>
  </si>
  <si>
    <t xml:space="preserve">201 (0,660)</t>
  </si>
  <si>
    <t xml:space="preserve">92 (0,460)</t>
  </si>
  <si>
    <t xml:space="preserve">106 (0,530)</t>
  </si>
  <si>
    <t xml:space="preserve">28/180</t>
  </si>
  <si>
    <t xml:space="preserve">162 (0,530)</t>
  </si>
  <si>
    <t xml:space="preserve">258 (0,850)</t>
  </si>
  <si>
    <t xml:space="preserve">219 (0,850)+GCGTACAGGCTCTCATCTCG</t>
  </si>
  <si>
    <t xml:space="preserve">42/234</t>
  </si>
  <si>
    <t xml:space="preserve">213 (0,700)</t>
  </si>
  <si>
    <t xml:space="preserve">195 (0,720)</t>
  </si>
  <si>
    <t xml:space="preserve">219 (0,800)</t>
  </si>
  <si>
    <t xml:space="preserve">10 (0,040)</t>
  </si>
  <si>
    <t xml:space="preserve">151 (0,550)</t>
  </si>
  <si>
    <t xml:space="preserve">38/250</t>
  </si>
  <si>
    <t xml:space="preserve">14 (0,050)+A</t>
  </si>
  <si>
    <t xml:space="preserve">55 (0,180)</t>
  </si>
  <si>
    <t xml:space="preserve">185 (0,670)</t>
  </si>
  <si>
    <t xml:space="preserve">863620 =</t>
  </si>
  <si>
    <t xml:space="preserve">241 (0,800)</t>
  </si>
  <si>
    <t xml:space="preserve">25 (0,080)</t>
  </si>
  <si>
    <t xml:space="preserve">197 (0,650)</t>
  </si>
  <si>
    <t xml:space="preserve">53 (0,180)</t>
  </si>
  <si>
    <t xml:space="preserve">20/274</t>
  </si>
  <si>
    <t xml:space="preserve">218 (0,720)</t>
  </si>
  <si>
    <t xml:space="preserve">74 (0,370)</t>
  </si>
  <si>
    <t xml:space="preserve">85 (0,430)</t>
  </si>
  <si>
    <t xml:space="preserve">154 (0,510)</t>
  </si>
  <si>
    <t xml:space="preserve">203 (0,670)</t>
  </si>
  <si>
    <t xml:space="preserve">211 (0,820)+GCGTACAGGCTCTCATCTCG</t>
  </si>
  <si>
    <t xml:space="preserve">209 (0,690)</t>
  </si>
  <si>
    <t xml:space="preserve">223 (0,820)</t>
  </si>
  <si>
    <t xml:space="preserve">177 (0,650)</t>
  </si>
  <si>
    <t xml:space="preserve">43/246</t>
  </si>
  <si>
    <t xml:space="preserve">58 (0,210)</t>
  </si>
  <si>
    <t xml:space="preserve">127 (0,490)</t>
  </si>
  <si>
    <t xml:space="preserve">155 (0,600)</t>
  </si>
  <si>
    <t xml:space="preserve">34/250</t>
  </si>
  <si>
    <t xml:space="preserve">1715886 =</t>
  </si>
  <si>
    <t xml:space="preserve">112 (0,400)</t>
  </si>
  <si>
    <t xml:space="preserve">18 (0,060)</t>
  </si>
  <si>
    <t xml:space="preserve">182 (0,650)</t>
  </si>
  <si>
    <t xml:space="preserve">43 (0,230)</t>
  </si>
  <si>
    <t xml:space="preserve">85 (0,460)</t>
  </si>
  <si>
    <t xml:space="preserve">24/180</t>
  </si>
  <si>
    <t xml:space="preserve">166 (0,590)</t>
  </si>
  <si>
    <t xml:space="preserve">159 (0,570)</t>
  </si>
  <si>
    <t xml:space="preserve">144 (0,600)+GCGTACAGGCTCTCATCTCG</t>
  </si>
  <si>
    <t xml:space="preserve">26/234</t>
  </si>
  <si>
    <t xml:space="preserve">195 (0,690)</t>
  </si>
  <si>
    <t xml:space="preserve">173 (0,680)</t>
  </si>
  <si>
    <t xml:space="preserve">170 (0,670)</t>
  </si>
  <si>
    <t xml:space="preserve">42/246</t>
  </si>
  <si>
    <t xml:space="preserve">97 (0,390)</t>
  </si>
  <si>
    <t xml:space="preserve">57 (0,250)</t>
  </si>
  <si>
    <t xml:space="preserve">179 (0,790)</t>
  </si>
  <si>
    <t xml:space="preserve">55/250</t>
  </si>
  <si>
    <t xml:space="preserve">99 (0,400)</t>
  </si>
  <si>
    <t xml:space="preserve">196 (0,860)</t>
  </si>
  <si>
    <t xml:space="preserve">47/250</t>
  </si>
  <si>
    <t xml:space="preserve">864422 =</t>
  </si>
  <si>
    <t xml:space="preserve">175 (0,700)</t>
  </si>
  <si>
    <t xml:space="preserve">120 (0,480)</t>
  </si>
  <si>
    <t xml:space="preserve">49/274</t>
  </si>
  <si>
    <t xml:space="preserve">111 (0,450)</t>
  </si>
  <si>
    <t xml:space="preserve">55/274</t>
  </si>
  <si>
    <t xml:space="preserve">1716145 =</t>
  </si>
  <si>
    <t xml:space="preserve">252 (1,010)</t>
  </si>
  <si>
    <t xml:space="preserve">1716443 =</t>
  </si>
  <si>
    <t xml:space="preserve">136 (0,550)</t>
  </si>
  <si>
    <t xml:space="preserve">112 (0,450)</t>
  </si>
  <si>
    <t xml:space="preserve">45/274</t>
  </si>
  <si>
    <t xml:space="preserve">142 (0,570)</t>
  </si>
  <si>
    <t xml:space="preserve">104 (0,420)</t>
  </si>
  <si>
    <t xml:space="preserve">46/272</t>
  </si>
  <si>
    <t xml:space="preserve">1716573 =</t>
  </si>
  <si>
    <t xml:space="preserve">201 (0,810)</t>
  </si>
  <si>
    <t xml:space="preserve">28 (0,110)</t>
  </si>
  <si>
    <t xml:space="preserve">144 (0,580)</t>
  </si>
  <si>
    <t xml:space="preserve">69 (0,420)</t>
  </si>
  <si>
    <t xml:space="preserve">75 (0,460)</t>
  </si>
  <si>
    <t xml:space="preserve">113 (0,450)</t>
  </si>
  <si>
    <t xml:space="preserve">208 (0,830)</t>
  </si>
  <si>
    <t xml:space="preserve">114 (0,540)+GCGTACAGGCTCTCATCTCG</t>
  </si>
  <si>
    <t xml:space="preserve">40/234</t>
  </si>
  <si>
    <t xml:space="preserve">123 (0,490)</t>
  </si>
  <si>
    <t xml:space="preserve">193 (0,770)</t>
  </si>
  <si>
    <t xml:space="preserve">23 (0,110)+AGCGGAGAATATAAAAG</t>
  </si>
  <si>
    <t xml:space="preserve">7/240</t>
  </si>
  <si>
    <t xml:space="preserve">205 (0,660)</t>
  </si>
  <si>
    <t xml:space="preserve">110 (0,390)</t>
  </si>
  <si>
    <t xml:space="preserve">56 (0,200)</t>
  </si>
  <si>
    <t xml:space="preserve">26/250</t>
  </si>
  <si>
    <t xml:space="preserve">78 (0,280)</t>
  </si>
  <si>
    <t xml:space="preserve">33/250</t>
  </si>
  <si>
    <t xml:space="preserve">291 (0,940)</t>
  </si>
  <si>
    <t xml:space="preserve">28 (0,090)</t>
  </si>
  <si>
    <t xml:space="preserve">13/272</t>
  </si>
  <si>
    <t xml:space="preserve">876245 =</t>
  </si>
  <si>
    <t xml:space="preserve">212 (0,690)</t>
  </si>
  <si>
    <t xml:space="preserve">49 (0,160)</t>
  </si>
  <si>
    <t xml:space="preserve">29/274</t>
  </si>
  <si>
    <t xml:space="preserve">218 (0,710)</t>
  </si>
  <si>
    <t xml:space="preserve">36/272</t>
  </si>
  <si>
    <t xml:space="preserve">223 (0,720)</t>
  </si>
  <si>
    <t xml:space="preserve">268 (0,870)</t>
  </si>
  <si>
    <t xml:space="preserve">142 (0,460)+C</t>
  </si>
  <si>
    <t xml:space="preserve">4/272</t>
  </si>
  <si>
    <t xml:space="preserve">146 (0,470)</t>
  </si>
  <si>
    <t xml:space="preserve">187 (0,610)</t>
  </si>
  <si>
    <t xml:space="preserve">83 (0,410)</t>
  </si>
  <si>
    <t xml:space="preserve">120 (0,590)</t>
  </si>
  <si>
    <t xml:space="preserve">40/180</t>
  </si>
  <si>
    <t xml:space="preserve">180 (0,580)</t>
  </si>
  <si>
    <t xml:space="preserve">241 (0,780)</t>
  </si>
  <si>
    <t xml:space="preserve">204 (0,780)+GCGTACAGGCTCTCATCTCG</t>
  </si>
  <si>
    <t xml:space="preserve">52/234</t>
  </si>
  <si>
    <t xml:space="preserve">130 (0,420)</t>
  </si>
  <si>
    <t xml:space="preserve">244 (0,790)</t>
  </si>
  <si>
    <t xml:space="preserve">19 (0,070)+AGCGGAGAATATAAAAG</t>
  </si>
  <si>
    <t xml:space="preserve">6/240</t>
  </si>
  <si>
    <t xml:space="preserve">89 (0,340)</t>
  </si>
  <si>
    <t xml:space="preserve">47 (0,200)</t>
  </si>
  <si>
    <t xml:space="preserve">212 (0,890)</t>
  </si>
  <si>
    <t xml:space="preserve">60/248</t>
  </si>
  <si>
    <t xml:space="preserve">88 (0,340)</t>
  </si>
  <si>
    <t xml:space="preserve">195 (0,820)</t>
  </si>
  <si>
    <t xml:space="preserve">55/248</t>
  </si>
  <si>
    <t xml:space="preserve">313 (1,200)</t>
  </si>
  <si>
    <t xml:space="preserve">35 (0,130)</t>
  </si>
  <si>
    <t xml:space="preserve">22/272</t>
  </si>
  <si>
    <t xml:space="preserve">318 (1,220)</t>
  </si>
  <si>
    <t xml:space="preserve">26 (0,100)</t>
  </si>
  <si>
    <t xml:space="preserve">16/272</t>
  </si>
  <si>
    <t xml:space="preserve">267 (1,030)</t>
  </si>
  <si>
    <t xml:space="preserve">58 (0,220)</t>
  </si>
  <si>
    <t xml:space="preserve">27/272</t>
  </si>
  <si>
    <t xml:space="preserve">197 (0,760)</t>
  </si>
  <si>
    <t xml:space="preserve">50 (0,190)</t>
  </si>
  <si>
    <t xml:space="preserve">30/272</t>
  </si>
  <si>
    <t xml:space="preserve">202 (0,780)</t>
  </si>
  <si>
    <t xml:space="preserve">16 (0,060)</t>
  </si>
  <si>
    <t xml:space="preserve">143 (0,550)</t>
  </si>
  <si>
    <t xml:space="preserve">107 (0,410)</t>
  </si>
  <si>
    <t xml:space="preserve">49/272</t>
  </si>
  <si>
    <t xml:space="preserve">247 (0,950)</t>
  </si>
  <si>
    <t xml:space="preserve">10/272</t>
  </si>
  <si>
    <t xml:space="preserve">1716327 =</t>
  </si>
  <si>
    <t xml:space="preserve">200 (0,770)</t>
  </si>
  <si>
    <t xml:space="preserve">11/272</t>
  </si>
  <si>
    <t xml:space="preserve">207 (0,800)</t>
  </si>
  <si>
    <t xml:space="preserve">1716787 =</t>
  </si>
  <si>
    <t xml:space="preserve">230 (0,880)</t>
  </si>
  <si>
    <t xml:space="preserve">21 (0,080)</t>
  </si>
  <si>
    <t xml:space="preserve">1716974 =</t>
  </si>
  <si>
    <t xml:space="preserve">181 (0,700)</t>
  </si>
  <si>
    <t xml:space="preserve">163 (0,630)</t>
  </si>
  <si>
    <t xml:space="preserve">73 (0,430)</t>
  </si>
  <si>
    <t xml:space="preserve">177 (0,680)</t>
  </si>
  <si>
    <t xml:space="preserve">145 (0,560)</t>
  </si>
  <si>
    <t xml:space="preserve">162 (0,730)+GCGTACAGGCTCTCATCTCG</t>
  </si>
  <si>
    <t xml:space="preserve">47/232</t>
  </si>
  <si>
    <t xml:space="preserve">204 (0,780)</t>
  </si>
  <si>
    <t xml:space="preserve">161 (0,690)</t>
  </si>
  <si>
    <t xml:space="preserve">164 (0,700)</t>
  </si>
  <si>
    <t xml:space="preserve">48/244</t>
  </si>
  <si>
    <t xml:space="preserve">863526 =</t>
  </si>
  <si>
    <t xml:space="preserve">120 (0,820)</t>
  </si>
  <si>
    <t xml:space="preserve">25 (0,120)</t>
  </si>
  <si>
    <t xml:space="preserve">10/274</t>
  </si>
  <si>
    <t xml:space="preserve">863806 =</t>
  </si>
  <si>
    <t xml:space="preserve">4118 =</t>
  </si>
  <si>
    <t xml:space="preserve">133 (0,910)</t>
  </si>
  <si>
    <t xml:space="preserve">19 (0,110)+25 bp</t>
  </si>
  <si>
    <t xml:space="preserve">10/224</t>
  </si>
  <si>
    <t xml:space="preserve">187 (0,650)</t>
  </si>
  <si>
    <t xml:space="preserve">114 (0,800)</t>
  </si>
  <si>
    <t xml:space="preserve">11 (0,050)</t>
  </si>
  <si>
    <t xml:space="preserve">8/266</t>
  </si>
  <si>
    <t xml:space="preserve">1716738 =</t>
  </si>
  <si>
    <t xml:space="preserve">15 (0,070)</t>
  </si>
  <si>
    <t xml:space="preserve">4119 =</t>
  </si>
  <si>
    <t xml:space="preserve">130 (0,900)</t>
  </si>
  <si>
    <t xml:space="preserve">9 (0,040)</t>
  </si>
  <si>
    <t xml:space="preserve">5/270</t>
  </si>
  <si>
    <t xml:space="preserve">1715964 =</t>
  </si>
  <si>
    <t xml:space="preserve">199 (0,660)</t>
  </si>
  <si>
    <t xml:space="preserve">161 (0,990)</t>
  </si>
  <si>
    <t xml:space="preserve">21 (0,090)</t>
  </si>
  <si>
    <t xml:space="preserve">200 (0,660)</t>
  </si>
  <si>
    <t xml:space="preserve">124 (0,780)</t>
  </si>
  <si>
    <t xml:space="preserve">19 (0,080)</t>
  </si>
  <si>
    <t xml:space="preserve">10/268</t>
  </si>
  <si>
    <t xml:space="preserve">1716447 =</t>
  </si>
  <si>
    <t xml:space="preserve">182 (0,600)</t>
  </si>
  <si>
    <t xml:space="preserve">134 (0,830)</t>
  </si>
  <si>
    <t xml:space="preserve">32 (0,140)</t>
  </si>
  <si>
    <t xml:space="preserve">181 (0,600)</t>
  </si>
  <si>
    <t xml:space="preserve">27 (0,120)</t>
  </si>
  <si>
    <t xml:space="preserve">1716556 =</t>
  </si>
  <si>
    <t xml:space="preserve">98 (0,320)</t>
  </si>
  <si>
    <t xml:space="preserve">125 (0,540)</t>
  </si>
  <si>
    <t xml:space="preserve">43/274</t>
  </si>
  <si>
    <t xml:space="preserve">105 (0,350)</t>
  </si>
  <si>
    <t xml:space="preserve">87 (0,370)</t>
  </si>
  <si>
    <t xml:space="preserve">31/274</t>
  </si>
  <si>
    <t xml:space="preserve">864460 =</t>
  </si>
  <si>
    <t xml:space="preserve">366 (1,210)</t>
  </si>
  <si>
    <t xml:space="preserve">117 (0,790)</t>
  </si>
  <si>
    <t xml:space="preserve">14 (0,060)</t>
  </si>
  <si>
    <t xml:space="preserve">1716012 =</t>
  </si>
  <si>
    <t xml:space="preserve">117 (0,390)</t>
  </si>
  <si>
    <t xml:space="preserve">78 (0,350)</t>
  </si>
  <si>
    <t xml:space="preserve">125 (0,410)</t>
  </si>
  <si>
    <t xml:space="preserve">145 (1,000)</t>
  </si>
  <si>
    <t xml:space="preserve">81 (0,370)</t>
  </si>
  <si>
    <t xml:space="preserve">27/270</t>
  </si>
  <si>
    <t xml:space="preserve">1716100 =</t>
  </si>
  <si>
    <t xml:space="preserve">163 (0,540)</t>
  </si>
  <si>
    <t xml:space="preserve">147 (1,000)</t>
  </si>
  <si>
    <t xml:space="preserve">13 (0,060)</t>
  </si>
  <si>
    <t xml:space="preserve">175 (0,580)</t>
  </si>
  <si>
    <t xml:space="preserve">117 (0,800)</t>
  </si>
  <si>
    <t xml:space="preserve">256 (0,910)</t>
  </si>
  <si>
    <t xml:space="preserve">109 (0,850)</t>
  </si>
  <si>
    <t xml:space="preserve">21 (0,100)</t>
  </si>
  <si>
    <t xml:space="preserve">249 (0,880)</t>
  </si>
  <si>
    <t xml:space="preserve">113 (0,890)</t>
  </si>
  <si>
    <t xml:space="preserve">37 (0,180)</t>
  </si>
  <si>
    <t xml:space="preserve">864535 =</t>
  </si>
  <si>
    <t xml:space="preserve">198 (0,700)</t>
  </si>
  <si>
    <t xml:space="preserve">122 (0,600)</t>
  </si>
  <si>
    <t xml:space="preserve">30/274</t>
  </si>
  <si>
    <t xml:space="preserve">158 (0,560)</t>
  </si>
  <si>
    <t xml:space="preserve">108 (0,850)</t>
  </si>
  <si>
    <t xml:space="preserve">33/272</t>
  </si>
  <si>
    <t xml:space="preserve">1716741 =</t>
  </si>
  <si>
    <t xml:space="preserve">169 (0,600)</t>
  </si>
  <si>
    <t xml:space="preserve">29 (0,140)</t>
  </si>
  <si>
    <t xml:space="preserve">174 (0,620)</t>
  </si>
  <si>
    <t xml:space="preserve">112 (0,890)</t>
  </si>
  <si>
    <t xml:space="preserve">14 (0,070)</t>
  </si>
  <si>
    <t xml:space="preserve">8/270</t>
  </si>
  <si>
    <t xml:space="preserve">1716820 =</t>
  </si>
  <si>
    <t xml:space="preserve">152 (0,540)</t>
  </si>
  <si>
    <t xml:space="preserve">109 (0,530)</t>
  </si>
  <si>
    <t xml:space="preserve">33/274</t>
  </si>
  <si>
    <t xml:space="preserve">155 (0,550)</t>
  </si>
  <si>
    <t xml:space="preserve">98 (0,480)</t>
  </si>
  <si>
    <t xml:space="preserve">1716885 =</t>
  </si>
  <si>
    <t xml:space="preserve">240 (0,960)</t>
  </si>
  <si>
    <t xml:space="preserve">144 (0,780)</t>
  </si>
  <si>
    <t xml:space="preserve">18 (0,080)</t>
  </si>
  <si>
    <t xml:space="preserve">864541 =</t>
  </si>
  <si>
    <t xml:space="preserve">229 (0,880)</t>
  </si>
  <si>
    <t xml:space="preserve">160 (0,910)</t>
  </si>
  <si>
    <t xml:space="preserve">9/270</t>
  </si>
  <si>
    <t xml:space="preserve">30488 =</t>
  </si>
  <si>
    <t xml:space="preserve">176 (0,610)</t>
  </si>
  <si>
    <t xml:space="preserve">30487 =</t>
  </si>
  <si>
    <t xml:space="preserve">31 (0,100)</t>
  </si>
  <si>
    <t xml:space="preserve">863997 =</t>
  </si>
  <si>
    <t xml:space="preserve">275 (0,950)</t>
  </si>
  <si>
    <t xml:space="preserve">864463 =</t>
  </si>
  <si>
    <t xml:space="preserve">13 (0,040)</t>
  </si>
  <si>
    <t xml:space="preserve">222 (0,770)</t>
  </si>
  <si>
    <t xml:space="preserve">1715652 =</t>
  </si>
  <si>
    <t xml:space="preserve">134 (0,460)</t>
  </si>
  <si>
    <t xml:space="preserve">120 (0,420)</t>
  </si>
  <si>
    <t xml:space="preserve">20 (0,060)</t>
  </si>
  <si>
    <t xml:space="preserve">212 (0,730)</t>
  </si>
  <si>
    <t xml:space="preserve">26 (0,080)</t>
  </si>
  <si>
    <t xml:space="preserve">1711089 =</t>
  </si>
  <si>
    <t xml:space="preserve">174 (0,660)</t>
  </si>
  <si>
    <t xml:space="preserve">17 (0,060)</t>
  </si>
  <si>
    <t xml:space="preserve">864482 =</t>
  </si>
  <si>
    <t xml:space="preserve">155 (0,540)</t>
  </si>
  <si>
    <t xml:space="preserve">21/274</t>
  </si>
  <si>
    <t xml:space="preserve">119 (0,420)</t>
  </si>
  <si>
    <t xml:space="preserve">67 (0,220)</t>
  </si>
  <si>
    <t xml:space="preserve">28/274</t>
  </si>
  <si>
    <t xml:space="preserve">1716737 =</t>
  </si>
  <si>
    <t xml:space="preserve">177 (0,620)</t>
  </si>
  <si>
    <t xml:space="preserve">94 (0,620)</t>
  </si>
  <si>
    <t xml:space="preserve">1716460 =</t>
  </si>
  <si>
    <t xml:space="preserve">180 (0,590)</t>
  </si>
  <si>
    <t xml:space="preserve">19 (0,120)</t>
  </si>
  <si>
    <t xml:space="preserve">230 (0,760)</t>
  </si>
  <si>
    <t xml:space="preserve">36 (0,240)</t>
  </si>
  <si>
    <t xml:space="preserve">188 (0,620)</t>
  </si>
  <si>
    <t xml:space="preserve">68 (0,450)</t>
  </si>
  <si>
    <t xml:space="preserve">1715749 =</t>
  </si>
  <si>
    <t xml:space="preserve">181 (0,730)</t>
  </si>
  <si>
    <t xml:space="preserve">10 (0,020)</t>
  </si>
  <si>
    <t xml:space="preserve">6/274</t>
  </si>
  <si>
    <t xml:space="preserve">258 (1,040)</t>
  </si>
  <si>
    <t xml:space="preserve">26 (0,060)</t>
  </si>
  <si>
    <t xml:space="preserve">211 (0,850)</t>
  </si>
  <si>
    <t xml:space="preserve">15 (0,040)</t>
  </si>
  <si>
    <t xml:space="preserve">43 (0,140)</t>
  </si>
  <si>
    <t xml:space="preserve">186 (0,440)</t>
  </si>
  <si>
    <t xml:space="preserve">59/274</t>
  </si>
  <si>
    <t xml:space="preserve">152 (0,360)</t>
  </si>
  <si>
    <t xml:space="preserve">47/274</t>
  </si>
  <si>
    <t xml:space="preserve">1716774 =</t>
  </si>
  <si>
    <t xml:space="preserve">152 (0,490)</t>
  </si>
  <si>
    <t xml:space="preserve">17 (0,040)</t>
  </si>
  <si>
    <t xml:space="preserve">864016 =</t>
  </si>
  <si>
    <t xml:space="preserve">281 (1,080)</t>
  </si>
  <si>
    <t xml:space="preserve">32 (0,070)</t>
  </si>
  <si>
    <t xml:space="preserve">17/270</t>
  </si>
  <si>
    <t xml:space="preserve">193 (0,740)</t>
  </si>
  <si>
    <t xml:space="preserve">14 (0,030)</t>
  </si>
  <si>
    <t xml:space="preserve">196 (0,750)</t>
  </si>
  <si>
    <t xml:space="preserve">94 (0,210)</t>
  </si>
  <si>
    <t xml:space="preserve">1715757 =</t>
  </si>
  <si>
    <t xml:space="preserve">144 (0,550)</t>
  </si>
  <si>
    <t xml:space="preserve">115 (0,260)</t>
  </si>
  <si>
    <t xml:space="preserve">47/272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</si>
</sst>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8.55859375" defaultRowHeight="14.4" zeroHeight="false" outlineLevelRow="0" outlineLevelCol="0"/>
  <cols>
    <col collapsed="false" customWidth="true" hidden="false" outlineLevel="0" max="3" min="3" style="0" width="23.21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4" hidden="false" customHeight="false" outlineLevel="0" collapsed="false">
      <c r="A2" s="0" t="s">
        <v>3</v>
      </c>
      <c r="B2" s="0" t="s">
        <v>4</v>
      </c>
    </row>
    <row r="3" customFormat="false" ht="14.4" hidden="false" customHeight="false" outlineLevel="0" collapsed="false">
      <c r="A3" s="0" t="s">
        <v>5</v>
      </c>
      <c r="B3" s="0" t="s">
        <v>6</v>
      </c>
      <c r="C3" s="0" t="s">
        <v>7</v>
      </c>
    </row>
    <row r="4" customFormat="false" ht="14.4" hidden="false" customHeight="false" outlineLevel="0" collapsed="false">
      <c r="A4" s="0" t="s">
        <v>8</v>
      </c>
      <c r="B4" s="0" t="s">
        <v>9</v>
      </c>
      <c r="C4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34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N13" activeCellId="0" sqref="N13"/>
    </sheetView>
  </sheetViews>
  <sheetFormatPr defaultColWidth="8.55859375" defaultRowHeight="14.4" zeroHeight="false" outlineLevelRow="0" outlineLevelCol="0"/>
  <cols>
    <col collapsed="false" customWidth="true" hidden="false" outlineLevel="0" max="6" min="6" style="0" width="28.11"/>
    <col collapsed="false" customWidth="true" hidden="false" outlineLevel="0" max="7" min="7" style="0" width="34.44"/>
  </cols>
  <sheetData>
    <row r="1" customFormat="false" ht="14.4" hidden="false" customHeight="false" outlineLevel="0" collapsed="false">
      <c r="A1" s="1" t="s">
        <v>11</v>
      </c>
      <c r="B1" s="1" t="s">
        <v>0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1</v>
      </c>
    </row>
    <row r="2" customFormat="false" ht="14.4" hidden="false" customHeight="false" outlineLevel="0" collapsed="false">
      <c r="A2" s="0" t="s">
        <v>28</v>
      </c>
      <c r="B2" s="0" t="s">
        <v>3</v>
      </c>
      <c r="C2" s="0" t="s">
        <v>29</v>
      </c>
      <c r="D2" s="0" t="s">
        <v>30</v>
      </c>
      <c r="E2" s="0" t="s">
        <v>31</v>
      </c>
      <c r="F2" s="0" t="s">
        <v>32</v>
      </c>
      <c r="G2" s="0" t="s">
        <v>33</v>
      </c>
      <c r="H2" s="0" t="n">
        <v>100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s">
        <v>4</v>
      </c>
    </row>
    <row r="3" customFormat="false" ht="14.4" hidden="false" customHeight="false" outlineLevel="0" collapsed="false">
      <c r="A3" s="0" t="s">
        <v>28</v>
      </c>
      <c r="B3" s="0" t="s">
        <v>3</v>
      </c>
      <c r="C3" s="0" t="s">
        <v>34</v>
      </c>
      <c r="D3" s="0" t="s">
        <v>35</v>
      </c>
      <c r="E3" s="0" t="s">
        <v>36</v>
      </c>
      <c r="F3" s="0" t="s">
        <v>37</v>
      </c>
      <c r="G3" s="0" t="s">
        <v>38</v>
      </c>
      <c r="H3" s="0" t="n">
        <v>100</v>
      </c>
      <c r="I3" s="0" t="n">
        <v>100</v>
      </c>
      <c r="J3" s="0" t="n">
        <v>100</v>
      </c>
      <c r="K3" s="0" t="n">
        <v>100</v>
      </c>
      <c r="L3" s="0" t="n">
        <v>100</v>
      </c>
      <c r="M3" s="0" t="n">
        <v>100</v>
      </c>
      <c r="N3" s="0" t="n">
        <v>100</v>
      </c>
      <c r="O3" s="0" t="n">
        <v>100</v>
      </c>
      <c r="P3" s="0" t="n">
        <v>100</v>
      </c>
      <c r="Q3" s="0" t="n">
        <v>100</v>
      </c>
      <c r="R3" s="0" t="n">
        <v>100</v>
      </c>
      <c r="S3" s="0" t="s">
        <v>4</v>
      </c>
    </row>
    <row r="4" customFormat="false" ht="14.4" hidden="false" customHeight="false" outlineLevel="0" collapsed="false">
      <c r="A4" s="0" t="s">
        <v>28</v>
      </c>
      <c r="B4" s="0" t="s">
        <v>3</v>
      </c>
      <c r="C4" s="0" t="s">
        <v>39</v>
      </c>
      <c r="D4" s="0" t="s">
        <v>40</v>
      </c>
      <c r="E4" s="0" t="s">
        <v>41</v>
      </c>
      <c r="F4" s="0" t="s">
        <v>42</v>
      </c>
      <c r="G4" s="0" t="s">
        <v>43</v>
      </c>
      <c r="H4" s="0" t="n">
        <v>100</v>
      </c>
      <c r="I4" s="0" t="n">
        <v>100</v>
      </c>
      <c r="J4" s="0" t="n">
        <v>100</v>
      </c>
      <c r="K4" s="0" t="n">
        <v>100</v>
      </c>
      <c r="L4" s="0" t="n">
        <v>100</v>
      </c>
      <c r="M4" s="0" t="n">
        <v>100</v>
      </c>
      <c r="N4" s="0" t="n">
        <v>100</v>
      </c>
      <c r="O4" s="0" t="n">
        <v>100</v>
      </c>
      <c r="P4" s="0" t="n">
        <v>100</v>
      </c>
      <c r="Q4" s="0" t="n">
        <v>100</v>
      </c>
      <c r="R4" s="0" t="n">
        <v>100</v>
      </c>
      <c r="S4" s="0" t="s">
        <v>4</v>
      </c>
    </row>
    <row r="5" customFormat="false" ht="14.4" hidden="false" customHeight="false" outlineLevel="0" collapsed="false">
      <c r="A5" s="0" t="s">
        <v>28</v>
      </c>
      <c r="B5" s="0" t="s">
        <v>3</v>
      </c>
      <c r="C5" s="0" t="s">
        <v>44</v>
      </c>
      <c r="D5" s="0" t="s">
        <v>45</v>
      </c>
      <c r="E5" s="0" t="s">
        <v>46</v>
      </c>
      <c r="F5" s="0" t="s">
        <v>47</v>
      </c>
      <c r="G5" s="0" t="s">
        <v>48</v>
      </c>
      <c r="H5" s="0" t="n">
        <v>100</v>
      </c>
      <c r="I5" s="0" t="n">
        <v>100</v>
      </c>
      <c r="J5" s="0" t="n">
        <v>100</v>
      </c>
      <c r="K5" s="0" t="n">
        <v>100</v>
      </c>
      <c r="L5" s="0" t="n">
        <v>100</v>
      </c>
      <c r="M5" s="0" t="n">
        <v>100</v>
      </c>
      <c r="N5" s="0" t="n">
        <v>100</v>
      </c>
      <c r="O5" s="0" t="n">
        <v>0</v>
      </c>
      <c r="P5" s="0" t="n">
        <v>0</v>
      </c>
      <c r="Q5" s="0" t="n">
        <v>0</v>
      </c>
      <c r="R5" s="0" t="n">
        <v>0</v>
      </c>
      <c r="S5" s="0" t="s">
        <v>4</v>
      </c>
    </row>
    <row r="6" customFormat="false" ht="14.4" hidden="false" customHeight="false" outlineLevel="0" collapsed="false">
      <c r="A6" s="0" t="s">
        <v>28</v>
      </c>
      <c r="B6" s="0" t="s">
        <v>3</v>
      </c>
      <c r="C6" s="0" t="s">
        <v>49</v>
      </c>
      <c r="D6" s="0" t="s">
        <v>50</v>
      </c>
      <c r="E6" s="0" t="s">
        <v>51</v>
      </c>
      <c r="F6" s="0" t="s">
        <v>52</v>
      </c>
      <c r="G6" s="0" t="s">
        <v>53</v>
      </c>
      <c r="H6" s="0" t="n">
        <v>8.8</v>
      </c>
      <c r="I6" s="0" t="n">
        <v>0</v>
      </c>
      <c r="J6" s="0" t="n">
        <v>7.7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5.1</v>
      </c>
      <c r="Q6" s="0" t="n">
        <v>5.8</v>
      </c>
      <c r="R6" s="0" t="n">
        <v>6.1</v>
      </c>
      <c r="S6" s="0" t="s">
        <v>4</v>
      </c>
    </row>
    <row r="7" customFormat="false" ht="14.4" hidden="false" customHeight="false" outlineLevel="0" collapsed="false">
      <c r="A7" s="0" t="s">
        <v>28</v>
      </c>
      <c r="B7" s="0" t="s">
        <v>3</v>
      </c>
      <c r="C7" s="0" t="s">
        <v>54</v>
      </c>
      <c r="D7" s="0" t="s">
        <v>55</v>
      </c>
      <c r="E7" s="0" t="s">
        <v>56</v>
      </c>
      <c r="F7" s="0" t="s">
        <v>52</v>
      </c>
      <c r="G7" s="0" t="s">
        <v>53</v>
      </c>
      <c r="H7" s="0" t="n">
        <v>10.2</v>
      </c>
      <c r="I7" s="0" t="n">
        <v>0</v>
      </c>
      <c r="J7" s="0" t="n">
        <v>6.3</v>
      </c>
      <c r="K7" s="0" t="n">
        <v>8.4</v>
      </c>
      <c r="L7" s="0" t="n">
        <v>0</v>
      </c>
      <c r="M7" s="0" t="n">
        <v>0</v>
      </c>
      <c r="N7" s="0" t="n">
        <v>5.8</v>
      </c>
      <c r="O7" s="0" t="n">
        <v>0</v>
      </c>
      <c r="P7" s="0" t="n">
        <v>0</v>
      </c>
      <c r="Q7" s="0" t="n">
        <v>0</v>
      </c>
      <c r="R7" s="0" t="n">
        <v>0</v>
      </c>
      <c r="S7" s="0" t="s">
        <v>4</v>
      </c>
    </row>
    <row r="8" customFormat="false" ht="14.4" hidden="false" customHeight="false" outlineLevel="0" collapsed="false">
      <c r="A8" s="0" t="s">
        <v>28</v>
      </c>
      <c r="B8" s="0" t="s">
        <v>3</v>
      </c>
      <c r="C8" s="0" t="s">
        <v>57</v>
      </c>
      <c r="D8" s="0" t="s">
        <v>58</v>
      </c>
      <c r="E8" s="0" t="s">
        <v>59</v>
      </c>
      <c r="F8" s="0" t="s">
        <v>60</v>
      </c>
      <c r="G8" s="0" t="s">
        <v>61</v>
      </c>
      <c r="H8" s="0" t="n">
        <v>6.4</v>
      </c>
      <c r="I8" s="0" t="n">
        <v>0</v>
      </c>
      <c r="J8" s="0" t="n">
        <v>5.3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5</v>
      </c>
      <c r="Q8" s="0" t="n">
        <v>6</v>
      </c>
      <c r="R8" s="0" t="n">
        <v>5.5</v>
      </c>
      <c r="S8" s="0" t="s">
        <v>4</v>
      </c>
    </row>
    <row r="9" customFormat="false" ht="14.4" hidden="false" customHeight="false" outlineLevel="0" collapsed="false">
      <c r="A9" s="0" t="s">
        <v>28</v>
      </c>
      <c r="B9" s="0" t="s">
        <v>3</v>
      </c>
      <c r="C9" s="0" t="s">
        <v>62</v>
      </c>
      <c r="D9" s="0" t="s">
        <v>58</v>
      </c>
      <c r="E9" s="0" t="s">
        <v>63</v>
      </c>
      <c r="F9" s="0" t="s">
        <v>64</v>
      </c>
      <c r="G9" s="0" t="s">
        <v>65</v>
      </c>
      <c r="H9" s="0" t="n">
        <v>14.2</v>
      </c>
      <c r="I9" s="0" t="n">
        <v>6.2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s">
        <v>4</v>
      </c>
    </row>
    <row r="10" customFormat="false" ht="14.4" hidden="false" customHeight="false" outlineLevel="0" collapsed="false">
      <c r="A10" s="0" t="s">
        <v>28</v>
      </c>
      <c r="B10" s="0" t="s">
        <v>3</v>
      </c>
      <c r="C10" s="0" t="s">
        <v>66</v>
      </c>
      <c r="D10" s="0" t="s">
        <v>67</v>
      </c>
      <c r="E10" s="0" t="s">
        <v>68</v>
      </c>
      <c r="F10" s="0" t="s">
        <v>69</v>
      </c>
      <c r="G10" s="0" t="s">
        <v>70</v>
      </c>
      <c r="H10" s="0" t="n">
        <v>6.3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s">
        <v>4</v>
      </c>
    </row>
    <row r="11" customFormat="false" ht="14.4" hidden="false" customHeight="false" outlineLevel="0" collapsed="false">
      <c r="A11" s="0" t="s">
        <v>28</v>
      </c>
      <c r="B11" s="0" t="s">
        <v>3</v>
      </c>
      <c r="C11" s="0" t="s">
        <v>71</v>
      </c>
      <c r="D11" s="0" t="s">
        <v>67</v>
      </c>
      <c r="E11" s="0" t="s">
        <v>72</v>
      </c>
      <c r="F11" s="0" t="s">
        <v>69</v>
      </c>
      <c r="G11" s="0" t="s">
        <v>70</v>
      </c>
      <c r="H11" s="0" t="n">
        <v>9.1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s">
        <v>4</v>
      </c>
    </row>
    <row r="12" customFormat="false" ht="14.4" hidden="false" customHeight="false" outlineLevel="0" collapsed="false">
      <c r="A12" s="0" t="s">
        <v>28</v>
      </c>
      <c r="B12" s="0" t="s">
        <v>3</v>
      </c>
      <c r="C12" s="0" t="s">
        <v>73</v>
      </c>
      <c r="D12" s="0" t="s">
        <v>74</v>
      </c>
      <c r="E12" s="0" t="s">
        <v>75</v>
      </c>
      <c r="F12" s="0" t="s">
        <v>76</v>
      </c>
      <c r="G12" s="0" t="s">
        <v>77</v>
      </c>
      <c r="H12" s="0" t="n">
        <v>25.3</v>
      </c>
      <c r="I12" s="0" t="n">
        <v>28.3</v>
      </c>
      <c r="J12" s="0" t="n">
        <v>26.6</v>
      </c>
      <c r="K12" s="0" t="n">
        <v>26.8</v>
      </c>
      <c r="L12" s="0" t="n">
        <v>32.3</v>
      </c>
      <c r="M12" s="0" t="n">
        <v>29.1</v>
      </c>
      <c r="N12" s="0" t="n">
        <v>30</v>
      </c>
      <c r="O12" s="0" t="n">
        <v>26.5</v>
      </c>
      <c r="P12" s="0" t="n">
        <v>24.7</v>
      </c>
      <c r="Q12" s="0" t="n">
        <v>29.8</v>
      </c>
      <c r="R12" s="0" t="n">
        <v>28.9</v>
      </c>
      <c r="S12" s="0" t="s">
        <v>4</v>
      </c>
    </row>
    <row r="13" customFormat="false" ht="14.4" hidden="false" customHeight="false" outlineLevel="0" collapsed="false">
      <c r="A13" s="0" t="s">
        <v>28</v>
      </c>
      <c r="B13" s="0" t="s">
        <v>3</v>
      </c>
      <c r="C13" s="0" t="s">
        <v>78</v>
      </c>
      <c r="D13" s="0" t="s">
        <v>79</v>
      </c>
      <c r="E13" s="0" t="s">
        <v>80</v>
      </c>
      <c r="F13" s="0" t="s">
        <v>81</v>
      </c>
      <c r="G13" s="0" t="s">
        <v>82</v>
      </c>
      <c r="H13" s="0" t="n">
        <v>5.5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s">
        <v>4</v>
      </c>
    </row>
    <row r="14" customFormat="false" ht="14.4" hidden="false" customHeight="false" outlineLevel="0" collapsed="false">
      <c r="A14" s="0" t="s">
        <v>28</v>
      </c>
      <c r="B14" s="0" t="s">
        <v>3</v>
      </c>
      <c r="C14" s="0" t="s">
        <v>83</v>
      </c>
      <c r="D14" s="0" t="s">
        <v>40</v>
      </c>
      <c r="E14" s="0" t="s">
        <v>84</v>
      </c>
      <c r="F14" s="0" t="s">
        <v>85</v>
      </c>
      <c r="G14" s="0" t="s">
        <v>86</v>
      </c>
      <c r="H14" s="0" t="n">
        <v>8.6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s">
        <v>4</v>
      </c>
    </row>
    <row r="15" customFormat="false" ht="14.4" hidden="false" customHeight="false" outlineLevel="0" collapsed="false">
      <c r="A15" s="0" t="s">
        <v>28</v>
      </c>
      <c r="B15" s="0" t="s">
        <v>3</v>
      </c>
      <c r="C15" s="0" t="s">
        <v>87</v>
      </c>
      <c r="D15" s="0" t="s">
        <v>58</v>
      </c>
      <c r="E15" s="0" t="s">
        <v>88</v>
      </c>
      <c r="F15" s="0" t="s">
        <v>89</v>
      </c>
      <c r="G15" s="0" t="s">
        <v>90</v>
      </c>
      <c r="H15" s="0" t="n">
        <v>10.3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s">
        <v>4</v>
      </c>
    </row>
    <row r="16" customFormat="false" ht="14.4" hidden="false" customHeight="false" outlineLevel="0" collapsed="false">
      <c r="A16" s="0" t="s">
        <v>28</v>
      </c>
      <c r="B16" s="0" t="s">
        <v>3</v>
      </c>
      <c r="C16" s="0" t="s">
        <v>91</v>
      </c>
      <c r="D16" s="0" t="s">
        <v>92</v>
      </c>
      <c r="E16" s="0" t="s">
        <v>93</v>
      </c>
      <c r="F16" s="0" t="s">
        <v>94</v>
      </c>
      <c r="G16" s="0" t="s">
        <v>95</v>
      </c>
      <c r="H16" s="0" t="n">
        <v>7.8</v>
      </c>
      <c r="I16" s="0" t="n">
        <v>11.2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8.4</v>
      </c>
      <c r="O16" s="0" t="n">
        <v>0</v>
      </c>
      <c r="P16" s="0" t="n">
        <v>0</v>
      </c>
      <c r="Q16" s="0" t="n">
        <v>0</v>
      </c>
      <c r="R16" s="0" t="n">
        <v>0</v>
      </c>
      <c r="S16" s="0" t="s">
        <v>4</v>
      </c>
    </row>
    <row r="17" customFormat="false" ht="14.4" hidden="false" customHeight="false" outlineLevel="0" collapsed="false">
      <c r="A17" s="0" t="s">
        <v>28</v>
      </c>
      <c r="B17" s="0" t="s">
        <v>3</v>
      </c>
      <c r="C17" s="0" t="s">
        <v>96</v>
      </c>
      <c r="D17" s="0" t="s">
        <v>55</v>
      </c>
      <c r="E17" s="0" t="s">
        <v>97</v>
      </c>
      <c r="F17" s="0" t="s">
        <v>94</v>
      </c>
      <c r="G17" s="0" t="s">
        <v>95</v>
      </c>
      <c r="H17" s="0" t="n">
        <v>14.7</v>
      </c>
      <c r="I17" s="0" t="n">
        <v>12.4</v>
      </c>
      <c r="J17" s="0" t="n">
        <v>13.7</v>
      </c>
      <c r="K17" s="0" t="n">
        <v>21.1</v>
      </c>
      <c r="L17" s="0" t="n">
        <v>17.9</v>
      </c>
      <c r="M17" s="0" t="n">
        <v>11.9</v>
      </c>
      <c r="N17" s="0" t="n">
        <v>15.3</v>
      </c>
      <c r="O17" s="0" t="n">
        <v>19.8</v>
      </c>
      <c r="P17" s="0" t="n">
        <v>16.2</v>
      </c>
      <c r="Q17" s="0" t="n">
        <v>16.9</v>
      </c>
      <c r="R17" s="0" t="n">
        <v>16.7</v>
      </c>
      <c r="S17" s="0" t="s">
        <v>4</v>
      </c>
    </row>
    <row r="18" customFormat="false" ht="14.4" hidden="false" customHeight="false" outlineLevel="0" collapsed="false">
      <c r="A18" s="0" t="s">
        <v>28</v>
      </c>
      <c r="B18" s="0" t="s">
        <v>3</v>
      </c>
      <c r="C18" s="0" t="s">
        <v>98</v>
      </c>
      <c r="D18" s="0" t="s">
        <v>40</v>
      </c>
      <c r="E18" s="0" t="s">
        <v>99</v>
      </c>
      <c r="F18" s="0" t="s">
        <v>94</v>
      </c>
      <c r="G18" s="0" t="s">
        <v>95</v>
      </c>
      <c r="H18" s="0" t="n">
        <v>6.9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s">
        <v>4</v>
      </c>
    </row>
    <row r="19" customFormat="false" ht="14.4" hidden="false" customHeight="false" outlineLevel="0" collapsed="false">
      <c r="A19" s="0" t="s">
        <v>28</v>
      </c>
      <c r="B19" s="0" t="s">
        <v>3</v>
      </c>
      <c r="C19" s="0" t="s">
        <v>100</v>
      </c>
      <c r="D19" s="0" t="s">
        <v>67</v>
      </c>
      <c r="E19" s="0" t="s">
        <v>101</v>
      </c>
      <c r="F19" s="0" t="s">
        <v>102</v>
      </c>
      <c r="G19" s="0" t="s">
        <v>103</v>
      </c>
      <c r="H19" s="0" t="n">
        <v>20.3</v>
      </c>
      <c r="I19" s="0" t="n">
        <v>22.5</v>
      </c>
      <c r="J19" s="0" t="n">
        <v>0</v>
      </c>
      <c r="K19" s="0" t="n">
        <v>0</v>
      </c>
      <c r="L19" s="0" t="n">
        <v>18.3</v>
      </c>
      <c r="M19" s="0" t="n">
        <v>28.3</v>
      </c>
      <c r="N19" s="0" t="n">
        <v>22.5</v>
      </c>
      <c r="O19" s="0" t="n">
        <v>30.1</v>
      </c>
      <c r="P19" s="0" t="n">
        <v>0</v>
      </c>
      <c r="Q19" s="0" t="n">
        <v>23.6</v>
      </c>
      <c r="R19" s="0" t="n">
        <v>23.3</v>
      </c>
      <c r="S19" s="0" t="s">
        <v>4</v>
      </c>
    </row>
    <row r="20" customFormat="false" ht="14.4" hidden="false" customHeight="false" outlineLevel="0" collapsed="false">
      <c r="A20" s="0" t="s">
        <v>28</v>
      </c>
      <c r="B20" s="0" t="s">
        <v>3</v>
      </c>
      <c r="C20" s="0" t="s">
        <v>104</v>
      </c>
      <c r="D20" s="0" t="s">
        <v>58</v>
      </c>
      <c r="E20" s="0" t="s">
        <v>105</v>
      </c>
      <c r="F20" s="0" t="s">
        <v>106</v>
      </c>
      <c r="G20" s="0" t="s">
        <v>107</v>
      </c>
      <c r="H20" s="0" t="n">
        <v>11.8</v>
      </c>
      <c r="I20" s="0" t="n">
        <v>8.5</v>
      </c>
      <c r="J20" s="0" t="n">
        <v>0</v>
      </c>
      <c r="K20" s="0" t="n">
        <v>6.6</v>
      </c>
      <c r="L20" s="0" t="n">
        <v>6.2</v>
      </c>
      <c r="M20" s="0" t="n">
        <v>7.5</v>
      </c>
      <c r="N20" s="0" t="n">
        <v>9.5</v>
      </c>
      <c r="O20" s="0" t="n">
        <v>0</v>
      </c>
      <c r="P20" s="0" t="n">
        <v>0</v>
      </c>
      <c r="Q20" s="0" t="n">
        <v>6.8</v>
      </c>
      <c r="R20" s="0" t="n">
        <v>0</v>
      </c>
      <c r="S20" s="0" t="s">
        <v>4</v>
      </c>
    </row>
    <row r="21" customFormat="false" ht="14.4" hidden="false" customHeight="false" outlineLevel="0" collapsed="false">
      <c r="A21" s="0" t="s">
        <v>28</v>
      </c>
      <c r="B21" s="0" t="s">
        <v>3</v>
      </c>
      <c r="C21" s="0" t="s">
        <v>108</v>
      </c>
      <c r="D21" s="0" t="s">
        <v>109</v>
      </c>
      <c r="E21" s="0" t="s">
        <v>110</v>
      </c>
      <c r="F21" s="0" t="s">
        <v>111</v>
      </c>
      <c r="G21" s="0" t="s">
        <v>112</v>
      </c>
      <c r="H21" s="0" t="n">
        <v>15.2</v>
      </c>
      <c r="I21" s="0" t="n">
        <v>5.3</v>
      </c>
      <c r="J21" s="0" t="n">
        <v>0</v>
      </c>
      <c r="K21" s="0" t="n">
        <v>0</v>
      </c>
      <c r="L21" s="0" t="n">
        <v>7.5</v>
      </c>
      <c r="M21" s="0" t="n">
        <v>9.5</v>
      </c>
      <c r="N21" s="0" t="n">
        <v>6.7</v>
      </c>
      <c r="O21" s="0" t="n">
        <v>6.2</v>
      </c>
      <c r="P21" s="0" t="n">
        <v>9.7</v>
      </c>
      <c r="Q21" s="0" t="n">
        <v>0</v>
      </c>
      <c r="R21" s="0" t="n">
        <v>7.1</v>
      </c>
      <c r="S21" s="0" t="s">
        <v>4</v>
      </c>
    </row>
    <row r="22" customFormat="false" ht="14.4" hidden="false" customHeight="false" outlineLevel="0" collapsed="false">
      <c r="A22" s="0" t="s">
        <v>28</v>
      </c>
      <c r="B22" s="0" t="s">
        <v>3</v>
      </c>
      <c r="C22" s="0" t="s">
        <v>113</v>
      </c>
      <c r="D22" s="0" t="s">
        <v>30</v>
      </c>
      <c r="E22" s="0" t="s">
        <v>114</v>
      </c>
      <c r="F22" s="0" t="s">
        <v>111</v>
      </c>
      <c r="G22" s="0" t="s">
        <v>112</v>
      </c>
      <c r="H22" s="0" t="n">
        <v>10.4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10.2</v>
      </c>
      <c r="N22" s="0" t="n">
        <v>0</v>
      </c>
      <c r="O22" s="0" t="n">
        <v>0</v>
      </c>
      <c r="P22" s="0" t="n">
        <v>5.8</v>
      </c>
      <c r="Q22" s="0" t="n">
        <v>0</v>
      </c>
      <c r="R22" s="0" t="n">
        <v>0</v>
      </c>
      <c r="S22" s="0" t="s">
        <v>4</v>
      </c>
    </row>
    <row r="23" customFormat="false" ht="14.4" hidden="false" customHeight="false" outlineLevel="0" collapsed="false">
      <c r="A23" s="0" t="s">
        <v>28</v>
      </c>
      <c r="B23" s="0" t="s">
        <v>3</v>
      </c>
      <c r="C23" s="0" t="s">
        <v>115</v>
      </c>
      <c r="D23" s="0" t="s">
        <v>30</v>
      </c>
      <c r="E23" s="0" t="s">
        <v>116</v>
      </c>
      <c r="F23" s="0" t="s">
        <v>111</v>
      </c>
      <c r="G23" s="0" t="s">
        <v>112</v>
      </c>
      <c r="H23" s="0" t="n">
        <v>11</v>
      </c>
      <c r="I23" s="0" t="n">
        <v>7.2</v>
      </c>
      <c r="J23" s="0" t="n">
        <v>0</v>
      </c>
      <c r="K23" s="0" t="n">
        <v>0</v>
      </c>
      <c r="L23" s="0" t="n">
        <v>11.2</v>
      </c>
      <c r="M23" s="0" t="n">
        <v>10.3</v>
      </c>
      <c r="N23" s="0" t="n">
        <v>0</v>
      </c>
      <c r="O23" s="0" t="n">
        <v>6.3</v>
      </c>
      <c r="P23" s="0" t="n">
        <v>6.4</v>
      </c>
      <c r="Q23" s="0" t="n">
        <v>0</v>
      </c>
      <c r="R23" s="0" t="n">
        <v>8</v>
      </c>
      <c r="S23" s="0" t="s">
        <v>4</v>
      </c>
    </row>
    <row r="24" customFormat="false" ht="14.4" hidden="false" customHeight="false" outlineLevel="0" collapsed="false">
      <c r="A24" s="0" t="s">
        <v>28</v>
      </c>
      <c r="B24" s="0" t="s">
        <v>3</v>
      </c>
      <c r="C24" s="0" t="s">
        <v>117</v>
      </c>
      <c r="D24" s="0" t="s">
        <v>92</v>
      </c>
      <c r="E24" s="0" t="s">
        <v>118</v>
      </c>
      <c r="F24" s="0" t="s">
        <v>111</v>
      </c>
      <c r="G24" s="0" t="s">
        <v>112</v>
      </c>
      <c r="H24" s="0" t="n">
        <v>10.1</v>
      </c>
      <c r="I24" s="0" t="n">
        <v>0</v>
      </c>
      <c r="J24" s="0" t="n">
        <v>0</v>
      </c>
      <c r="K24" s="0" t="n">
        <v>9.8</v>
      </c>
      <c r="L24" s="0" t="n">
        <v>7.7</v>
      </c>
      <c r="M24" s="0" t="n">
        <v>12.5</v>
      </c>
      <c r="N24" s="0" t="n">
        <v>7.5</v>
      </c>
      <c r="O24" s="0" t="n">
        <v>8.6</v>
      </c>
      <c r="P24" s="0" t="n">
        <v>5.6</v>
      </c>
      <c r="Q24" s="0" t="n">
        <v>0</v>
      </c>
      <c r="R24" s="0" t="n">
        <v>0</v>
      </c>
      <c r="S24" s="0" t="s">
        <v>4</v>
      </c>
    </row>
    <row r="25" customFormat="false" ht="14.4" hidden="false" customHeight="false" outlineLevel="0" collapsed="false">
      <c r="A25" s="0" t="s">
        <v>28</v>
      </c>
      <c r="B25" s="0" t="s">
        <v>3</v>
      </c>
      <c r="C25" s="0" t="s">
        <v>119</v>
      </c>
      <c r="D25" s="0" t="s">
        <v>67</v>
      </c>
      <c r="E25" s="0" t="s">
        <v>120</v>
      </c>
      <c r="F25" s="0" t="s">
        <v>111</v>
      </c>
      <c r="G25" s="0" t="s">
        <v>112</v>
      </c>
      <c r="H25" s="0" t="n">
        <v>7.6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5.7</v>
      </c>
      <c r="Q25" s="0" t="n">
        <v>0</v>
      </c>
      <c r="R25" s="0" t="n">
        <v>0</v>
      </c>
      <c r="S25" s="0" t="s">
        <v>4</v>
      </c>
    </row>
    <row r="26" customFormat="false" ht="14.4" hidden="false" customHeight="false" outlineLevel="0" collapsed="false">
      <c r="A26" s="0" t="s">
        <v>28</v>
      </c>
      <c r="B26" s="0" t="s">
        <v>3</v>
      </c>
      <c r="C26" s="0" t="s">
        <v>121</v>
      </c>
      <c r="D26" s="0" t="s">
        <v>122</v>
      </c>
      <c r="E26" s="0" t="s">
        <v>123</v>
      </c>
      <c r="F26" s="0" t="s">
        <v>124</v>
      </c>
      <c r="G26" s="0" t="s">
        <v>125</v>
      </c>
      <c r="H26" s="0" t="n">
        <v>5.5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s">
        <v>4</v>
      </c>
    </row>
    <row r="27" customFormat="false" ht="14.4" hidden="false" customHeight="false" outlineLevel="0" collapsed="false">
      <c r="A27" s="0" t="s">
        <v>28</v>
      </c>
      <c r="B27" s="0" t="s">
        <v>3</v>
      </c>
      <c r="C27" s="0" t="s">
        <v>126</v>
      </c>
      <c r="D27" s="0" t="s">
        <v>127</v>
      </c>
      <c r="E27" s="0" t="s">
        <v>128</v>
      </c>
      <c r="F27" s="0" t="s">
        <v>129</v>
      </c>
      <c r="G27" s="0" t="s">
        <v>130</v>
      </c>
      <c r="H27" s="0" t="n">
        <v>5.3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s">
        <v>4</v>
      </c>
    </row>
    <row r="28" customFormat="false" ht="14.4" hidden="false" customHeight="false" outlineLevel="0" collapsed="false">
      <c r="A28" s="0" t="s">
        <v>28</v>
      </c>
      <c r="B28" s="0" t="s">
        <v>3</v>
      </c>
      <c r="C28" s="0" t="s">
        <v>131</v>
      </c>
      <c r="D28" s="0" t="s">
        <v>67</v>
      </c>
      <c r="E28" s="0" t="s">
        <v>132</v>
      </c>
      <c r="F28" s="0" t="s">
        <v>133</v>
      </c>
      <c r="G28" s="0" t="s">
        <v>134</v>
      </c>
      <c r="H28" s="0" t="n">
        <v>15.9</v>
      </c>
      <c r="I28" s="0" t="n">
        <v>9</v>
      </c>
      <c r="J28" s="0" t="n">
        <v>13.8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14.1</v>
      </c>
      <c r="P28" s="0" t="n">
        <v>0</v>
      </c>
      <c r="Q28" s="0" t="n">
        <v>7</v>
      </c>
      <c r="R28" s="0" t="n">
        <v>0</v>
      </c>
      <c r="S28" s="0" t="s">
        <v>4</v>
      </c>
    </row>
    <row r="29" customFormat="false" ht="14.4" hidden="false" customHeight="false" outlineLevel="0" collapsed="false">
      <c r="A29" s="0" t="s">
        <v>28</v>
      </c>
      <c r="B29" s="0" t="s">
        <v>3</v>
      </c>
      <c r="C29" s="0" t="s">
        <v>135</v>
      </c>
      <c r="D29" s="0" t="s">
        <v>50</v>
      </c>
      <c r="E29" s="0" t="s">
        <v>136</v>
      </c>
      <c r="F29" s="0" t="s">
        <v>137</v>
      </c>
      <c r="G29" s="0" t="s">
        <v>138</v>
      </c>
      <c r="H29" s="0" t="n">
        <v>25</v>
      </c>
      <c r="I29" s="0" t="n">
        <v>0</v>
      </c>
      <c r="J29" s="0" t="n">
        <v>19.4</v>
      </c>
      <c r="K29" s="0" t="n">
        <v>26.2</v>
      </c>
      <c r="L29" s="0" t="n">
        <v>20</v>
      </c>
      <c r="M29" s="0" t="n">
        <v>20.1</v>
      </c>
      <c r="N29" s="0" t="n">
        <v>22</v>
      </c>
      <c r="O29" s="0" t="n">
        <v>21.2</v>
      </c>
      <c r="P29" s="0" t="n">
        <v>0</v>
      </c>
      <c r="Q29" s="0" t="n">
        <v>16.7</v>
      </c>
      <c r="R29" s="0" t="n">
        <v>0</v>
      </c>
      <c r="S29" s="0" t="s">
        <v>4</v>
      </c>
    </row>
    <row r="30" customFormat="false" ht="14.4" hidden="false" customHeight="false" outlineLevel="0" collapsed="false">
      <c r="A30" s="0" t="s">
        <v>28</v>
      </c>
      <c r="B30" s="0" t="s">
        <v>3</v>
      </c>
      <c r="C30" s="0" t="s">
        <v>139</v>
      </c>
      <c r="D30" s="0" t="s">
        <v>40</v>
      </c>
      <c r="E30" s="0" t="s">
        <v>140</v>
      </c>
      <c r="F30" s="0" t="s">
        <v>141</v>
      </c>
      <c r="G30" s="0" t="s">
        <v>142</v>
      </c>
      <c r="H30" s="0" t="n">
        <v>5.1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s">
        <v>4</v>
      </c>
    </row>
    <row r="31" customFormat="false" ht="14.4" hidden="false" customHeight="false" outlineLevel="0" collapsed="false">
      <c r="A31" s="0" t="s">
        <v>28</v>
      </c>
      <c r="B31" s="0" t="s">
        <v>3</v>
      </c>
      <c r="C31" s="0" t="s">
        <v>143</v>
      </c>
      <c r="D31" s="0" t="s">
        <v>127</v>
      </c>
      <c r="E31" s="0" t="s">
        <v>144</v>
      </c>
      <c r="F31" s="0" t="s">
        <v>145</v>
      </c>
      <c r="G31" s="0" t="s">
        <v>146</v>
      </c>
      <c r="H31" s="0" t="n">
        <v>5.2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s">
        <v>4</v>
      </c>
    </row>
    <row r="32" customFormat="false" ht="14.4" hidden="false" customHeight="false" outlineLevel="0" collapsed="false">
      <c r="A32" s="0" t="s">
        <v>28</v>
      </c>
      <c r="B32" s="0" t="s">
        <v>3</v>
      </c>
      <c r="C32" s="0" t="s">
        <v>147</v>
      </c>
      <c r="D32" s="0" t="s">
        <v>127</v>
      </c>
      <c r="E32" s="0" t="s">
        <v>148</v>
      </c>
      <c r="F32" s="0" t="s">
        <v>149</v>
      </c>
      <c r="G32" s="0" t="s">
        <v>150</v>
      </c>
      <c r="H32" s="0" t="n">
        <v>5.8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s">
        <v>4</v>
      </c>
    </row>
    <row r="33" customFormat="false" ht="14.4" hidden="false" customHeight="false" outlineLevel="0" collapsed="false">
      <c r="A33" s="0" t="s">
        <v>28</v>
      </c>
      <c r="B33" s="0" t="s">
        <v>3</v>
      </c>
      <c r="C33" s="0" t="s">
        <v>151</v>
      </c>
      <c r="D33" s="0" t="s">
        <v>40</v>
      </c>
      <c r="E33" s="0" t="s">
        <v>152</v>
      </c>
      <c r="F33" s="0" t="s">
        <v>153</v>
      </c>
      <c r="G33" s="0" t="s">
        <v>154</v>
      </c>
      <c r="H33" s="0" t="n">
        <v>9.2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s">
        <v>4</v>
      </c>
    </row>
    <row r="34" customFormat="false" ht="14.4" hidden="false" customHeight="false" outlineLevel="0" collapsed="false">
      <c r="A34" s="0" t="s">
        <v>28</v>
      </c>
      <c r="B34" s="0" t="s">
        <v>3</v>
      </c>
      <c r="C34" s="0" t="s">
        <v>155</v>
      </c>
      <c r="D34" s="0" t="s">
        <v>50</v>
      </c>
      <c r="E34" s="0" t="s">
        <v>156</v>
      </c>
      <c r="F34" s="0" t="s">
        <v>153</v>
      </c>
      <c r="G34" s="0" t="s">
        <v>154</v>
      </c>
      <c r="H34" s="0" t="n">
        <v>11.8</v>
      </c>
      <c r="I34" s="0" t="n">
        <v>14.4</v>
      </c>
      <c r="J34" s="0" t="n">
        <v>10.7</v>
      </c>
      <c r="K34" s="0" t="n">
        <v>16.1</v>
      </c>
      <c r="L34" s="0" t="n">
        <v>13.6</v>
      </c>
      <c r="M34" s="0" t="n">
        <v>12.4</v>
      </c>
      <c r="N34" s="0" t="n">
        <v>8</v>
      </c>
      <c r="O34" s="0" t="n">
        <v>10.9</v>
      </c>
      <c r="P34" s="0" t="n">
        <v>15.6</v>
      </c>
      <c r="Q34" s="0" t="n">
        <v>13.5</v>
      </c>
      <c r="R34" s="0" t="n">
        <v>0</v>
      </c>
      <c r="S34" s="0" t="s">
        <v>4</v>
      </c>
    </row>
    <row r="35" customFormat="false" ht="14.4" hidden="false" customHeight="false" outlineLevel="0" collapsed="false">
      <c r="A35" s="0" t="s">
        <v>28</v>
      </c>
      <c r="B35" s="0" t="s">
        <v>3</v>
      </c>
      <c r="C35" s="0" t="s">
        <v>157</v>
      </c>
      <c r="D35" s="0" t="s">
        <v>79</v>
      </c>
      <c r="E35" s="0" t="s">
        <v>158</v>
      </c>
      <c r="F35" s="0" t="s">
        <v>159</v>
      </c>
      <c r="G35" s="0" t="s">
        <v>160</v>
      </c>
      <c r="H35" s="0" t="n">
        <v>6.6</v>
      </c>
      <c r="I35" s="0" t="n">
        <v>5.7</v>
      </c>
      <c r="J35" s="0" t="n">
        <v>7.1</v>
      </c>
      <c r="K35" s="0" t="n">
        <v>7.8</v>
      </c>
      <c r="L35" s="0" t="n">
        <v>9.2</v>
      </c>
      <c r="M35" s="0" t="n">
        <v>5.7</v>
      </c>
      <c r="N35" s="0" t="n">
        <v>10.2</v>
      </c>
      <c r="O35" s="0" t="n">
        <v>11.7</v>
      </c>
      <c r="P35" s="0" t="n">
        <v>8.3</v>
      </c>
      <c r="Q35" s="0" t="n">
        <v>5.6</v>
      </c>
      <c r="R35" s="0" t="n">
        <v>5.7</v>
      </c>
      <c r="S35" s="0" t="s">
        <v>4</v>
      </c>
    </row>
    <row r="36" customFormat="false" ht="14.4" hidden="false" customHeight="false" outlineLevel="0" collapsed="false">
      <c r="A36" s="0" t="s">
        <v>28</v>
      </c>
      <c r="B36" s="0" t="s">
        <v>3</v>
      </c>
      <c r="C36" s="0" t="s">
        <v>161</v>
      </c>
      <c r="D36" s="0" t="s">
        <v>40</v>
      </c>
      <c r="E36" s="0" t="s">
        <v>162</v>
      </c>
      <c r="F36" s="0" t="s">
        <v>159</v>
      </c>
      <c r="G36" s="0" t="s">
        <v>160</v>
      </c>
      <c r="H36" s="0" t="n">
        <v>5</v>
      </c>
      <c r="I36" s="0" t="n">
        <v>0</v>
      </c>
      <c r="J36" s="0" t="n">
        <v>7.2</v>
      </c>
      <c r="K36" s="0" t="n">
        <v>7</v>
      </c>
      <c r="L36" s="0" t="n">
        <v>8.5</v>
      </c>
      <c r="M36" s="0" t="n">
        <v>5.9</v>
      </c>
      <c r="N36" s="0" t="n">
        <v>9.8</v>
      </c>
      <c r="O36" s="0" t="n">
        <v>10.8</v>
      </c>
      <c r="P36" s="0" t="n">
        <v>8.4</v>
      </c>
      <c r="Q36" s="0" t="n">
        <v>5.1</v>
      </c>
      <c r="R36" s="0" t="n">
        <v>5.7</v>
      </c>
      <c r="S36" s="0" t="s">
        <v>4</v>
      </c>
    </row>
    <row r="37" customFormat="false" ht="14.4" hidden="false" customHeight="false" outlineLevel="0" collapsed="false">
      <c r="A37" s="0" t="s">
        <v>28</v>
      </c>
      <c r="B37" s="0" t="s">
        <v>3</v>
      </c>
      <c r="C37" s="0" t="s">
        <v>163</v>
      </c>
      <c r="D37" s="0" t="s">
        <v>79</v>
      </c>
      <c r="E37" s="0" t="s">
        <v>164</v>
      </c>
      <c r="F37" s="0" t="s">
        <v>165</v>
      </c>
      <c r="G37" s="0" t="s">
        <v>166</v>
      </c>
      <c r="H37" s="0" t="n">
        <v>6.1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s">
        <v>4</v>
      </c>
    </row>
    <row r="38" customFormat="false" ht="14.4" hidden="false" customHeight="false" outlineLevel="0" collapsed="false">
      <c r="A38" s="0" t="s">
        <v>28</v>
      </c>
      <c r="B38" s="0" t="s">
        <v>3</v>
      </c>
      <c r="C38" s="0" t="s">
        <v>167</v>
      </c>
      <c r="D38" s="0" t="s">
        <v>40</v>
      </c>
      <c r="E38" s="0" t="s">
        <v>168</v>
      </c>
      <c r="F38" s="0" t="s">
        <v>169</v>
      </c>
      <c r="G38" s="0" t="s">
        <v>170</v>
      </c>
      <c r="H38" s="0" t="n">
        <v>15.1</v>
      </c>
      <c r="I38" s="0" t="n">
        <v>10.7</v>
      </c>
      <c r="J38" s="0" t="n">
        <v>6.3</v>
      </c>
      <c r="K38" s="0" t="n">
        <v>10.9</v>
      </c>
      <c r="L38" s="0" t="n">
        <v>10.8</v>
      </c>
      <c r="M38" s="0" t="n">
        <v>10.6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8.6</v>
      </c>
      <c r="S38" s="0" t="s">
        <v>4</v>
      </c>
    </row>
    <row r="39" customFormat="false" ht="14.4" hidden="false" customHeight="false" outlineLevel="0" collapsed="false">
      <c r="A39" s="0" t="s">
        <v>28</v>
      </c>
      <c r="B39" s="0" t="s">
        <v>3</v>
      </c>
      <c r="C39" s="0" t="s">
        <v>171</v>
      </c>
      <c r="D39" s="0" t="s">
        <v>50</v>
      </c>
      <c r="E39" s="0" t="s">
        <v>172</v>
      </c>
      <c r="F39" s="0" t="s">
        <v>173</v>
      </c>
      <c r="G39" s="0" t="s">
        <v>174</v>
      </c>
      <c r="H39" s="0" t="n">
        <v>21.5</v>
      </c>
      <c r="I39" s="0" t="n">
        <v>13.7</v>
      </c>
      <c r="J39" s="0" t="n">
        <v>14.9</v>
      </c>
      <c r="K39" s="0" t="n">
        <v>17.5</v>
      </c>
      <c r="L39" s="0" t="n">
        <v>18.1</v>
      </c>
      <c r="M39" s="0" t="n">
        <v>20.6</v>
      </c>
      <c r="N39" s="0" t="n">
        <v>19.7</v>
      </c>
      <c r="O39" s="0" t="n">
        <v>14.2</v>
      </c>
      <c r="P39" s="0" t="n">
        <v>13.9</v>
      </c>
      <c r="Q39" s="0" t="n">
        <v>17.3</v>
      </c>
      <c r="R39" s="0" t="n">
        <v>10.6</v>
      </c>
      <c r="S39" s="0" t="s">
        <v>4</v>
      </c>
    </row>
    <row r="40" customFormat="false" ht="14.4" hidden="false" customHeight="false" outlineLevel="0" collapsed="false">
      <c r="A40" s="0" t="s">
        <v>28</v>
      </c>
      <c r="B40" s="0" t="s">
        <v>3</v>
      </c>
      <c r="C40" s="0" t="s">
        <v>175</v>
      </c>
      <c r="D40" s="0" t="s">
        <v>55</v>
      </c>
      <c r="E40" s="0" t="s">
        <v>176</v>
      </c>
      <c r="F40" s="0" t="s">
        <v>173</v>
      </c>
      <c r="G40" s="0" t="s">
        <v>174</v>
      </c>
      <c r="H40" s="0" t="n">
        <v>16.7</v>
      </c>
      <c r="I40" s="0" t="n">
        <v>8.5</v>
      </c>
      <c r="J40" s="0" t="n">
        <v>0</v>
      </c>
      <c r="K40" s="0" t="n">
        <v>10.5</v>
      </c>
      <c r="L40" s="0" t="n">
        <v>14.5</v>
      </c>
      <c r="M40" s="0" t="n">
        <v>10.5</v>
      </c>
      <c r="N40" s="0" t="n">
        <v>9.9</v>
      </c>
      <c r="O40" s="0" t="n">
        <v>0</v>
      </c>
      <c r="P40" s="0" t="n">
        <v>0</v>
      </c>
      <c r="Q40" s="0" t="n">
        <v>0</v>
      </c>
      <c r="R40" s="0" t="n">
        <v>10</v>
      </c>
      <c r="S40" s="0" t="s">
        <v>4</v>
      </c>
    </row>
    <row r="41" customFormat="false" ht="14.4" hidden="false" customHeight="false" outlineLevel="0" collapsed="false">
      <c r="A41" s="0" t="s">
        <v>28</v>
      </c>
      <c r="B41" s="0" t="s">
        <v>3</v>
      </c>
      <c r="C41" s="0" t="s">
        <v>177</v>
      </c>
      <c r="D41" s="0" t="s">
        <v>55</v>
      </c>
      <c r="E41" s="0" t="s">
        <v>178</v>
      </c>
      <c r="F41" s="0" t="s">
        <v>173</v>
      </c>
      <c r="G41" s="0" t="s">
        <v>174</v>
      </c>
      <c r="H41" s="0" t="n">
        <v>12.1</v>
      </c>
      <c r="I41" s="0" t="n">
        <v>0</v>
      </c>
      <c r="J41" s="0" t="n">
        <v>13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s">
        <v>4</v>
      </c>
    </row>
    <row r="42" customFormat="false" ht="14.4" hidden="false" customHeight="false" outlineLevel="0" collapsed="false">
      <c r="A42" s="0" t="s">
        <v>28</v>
      </c>
      <c r="B42" s="0" t="s">
        <v>3</v>
      </c>
      <c r="C42" s="0" t="s">
        <v>179</v>
      </c>
      <c r="D42" s="0" t="s">
        <v>74</v>
      </c>
      <c r="E42" s="0" t="s">
        <v>180</v>
      </c>
      <c r="F42" s="0" t="s">
        <v>47</v>
      </c>
      <c r="G42" s="0" t="s">
        <v>48</v>
      </c>
      <c r="H42" s="0" t="n">
        <v>53.1</v>
      </c>
      <c r="I42" s="0" t="n">
        <v>52</v>
      </c>
      <c r="J42" s="0" t="n">
        <v>49.7</v>
      </c>
      <c r="K42" s="0" t="n">
        <v>59.4</v>
      </c>
      <c r="L42" s="0" t="n">
        <v>46.5</v>
      </c>
      <c r="M42" s="0" t="n">
        <v>54.2</v>
      </c>
      <c r="N42" s="0" t="n">
        <v>52.2</v>
      </c>
      <c r="O42" s="0" t="n">
        <v>43.9</v>
      </c>
      <c r="P42" s="0" t="n">
        <v>46.6</v>
      </c>
      <c r="Q42" s="0" t="n">
        <v>46.7</v>
      </c>
      <c r="R42" s="0" t="n">
        <v>45</v>
      </c>
      <c r="S42" s="0" t="s">
        <v>4</v>
      </c>
    </row>
    <row r="43" customFormat="false" ht="14.4" hidden="false" customHeight="false" outlineLevel="0" collapsed="false">
      <c r="A43" s="0" t="s">
        <v>28</v>
      </c>
      <c r="B43" s="0" t="s">
        <v>3</v>
      </c>
      <c r="C43" s="0" t="s">
        <v>181</v>
      </c>
      <c r="D43" s="0" t="s">
        <v>67</v>
      </c>
      <c r="E43" s="0" t="s">
        <v>182</v>
      </c>
      <c r="F43" s="0" t="s">
        <v>47</v>
      </c>
      <c r="G43" s="0" t="s">
        <v>48</v>
      </c>
      <c r="H43" s="0" t="n">
        <v>52.4</v>
      </c>
      <c r="I43" s="0" t="n">
        <v>51.8</v>
      </c>
      <c r="J43" s="0" t="n">
        <v>48.9</v>
      </c>
      <c r="K43" s="0" t="n">
        <v>59.3</v>
      </c>
      <c r="L43" s="0" t="n">
        <v>46.5</v>
      </c>
      <c r="M43" s="0" t="n">
        <v>54.4</v>
      </c>
      <c r="N43" s="0" t="n">
        <v>51.9</v>
      </c>
      <c r="O43" s="0" t="n">
        <v>43.2</v>
      </c>
      <c r="P43" s="0" t="n">
        <v>45.3</v>
      </c>
      <c r="Q43" s="0" t="n">
        <v>46.4</v>
      </c>
      <c r="R43" s="0" t="n">
        <v>44.6</v>
      </c>
      <c r="S43" s="0" t="s">
        <v>4</v>
      </c>
    </row>
    <row r="44" customFormat="false" ht="14.4" hidden="false" customHeight="false" outlineLevel="0" collapsed="false">
      <c r="A44" s="0" t="s">
        <v>28</v>
      </c>
      <c r="B44" s="0" t="s">
        <v>3</v>
      </c>
      <c r="C44" s="0" t="s">
        <v>183</v>
      </c>
      <c r="D44" s="0" t="s">
        <v>79</v>
      </c>
      <c r="E44" s="0" t="s">
        <v>184</v>
      </c>
      <c r="F44" s="0" t="s">
        <v>47</v>
      </c>
      <c r="G44" s="0" t="s">
        <v>48</v>
      </c>
      <c r="H44" s="0" t="n">
        <v>56.8</v>
      </c>
      <c r="I44" s="0" t="n">
        <v>61.5</v>
      </c>
      <c r="J44" s="0" t="n">
        <v>55.3</v>
      </c>
      <c r="K44" s="0" t="n">
        <v>63.3</v>
      </c>
      <c r="L44" s="0" t="n">
        <v>50.5</v>
      </c>
      <c r="M44" s="0" t="n">
        <v>57</v>
      </c>
      <c r="N44" s="0" t="n">
        <v>59</v>
      </c>
      <c r="O44" s="0" t="n">
        <v>47.9</v>
      </c>
      <c r="P44" s="0" t="n">
        <v>48.1</v>
      </c>
      <c r="Q44" s="0" t="n">
        <v>50.6</v>
      </c>
      <c r="R44" s="0" t="n">
        <v>48.9</v>
      </c>
      <c r="S44" s="0" t="s">
        <v>4</v>
      </c>
    </row>
    <row r="45" customFormat="false" ht="14.4" hidden="false" customHeight="false" outlineLevel="0" collapsed="false">
      <c r="A45" s="0" t="s">
        <v>28</v>
      </c>
      <c r="B45" s="0" t="s">
        <v>3</v>
      </c>
      <c r="C45" s="0" t="s">
        <v>185</v>
      </c>
      <c r="D45" s="0" t="s">
        <v>79</v>
      </c>
      <c r="E45" s="0" t="s">
        <v>186</v>
      </c>
      <c r="F45" s="0" t="s">
        <v>187</v>
      </c>
      <c r="G45" s="0" t="s">
        <v>188</v>
      </c>
      <c r="H45" s="0" t="n">
        <v>39.2</v>
      </c>
      <c r="I45" s="0" t="n">
        <v>0</v>
      </c>
      <c r="J45" s="0" t="n">
        <v>0</v>
      </c>
      <c r="K45" s="0" t="n">
        <v>0</v>
      </c>
      <c r="L45" s="0" t="n">
        <v>39.4</v>
      </c>
      <c r="M45" s="0" t="n">
        <v>0</v>
      </c>
      <c r="N45" s="0" t="n">
        <v>0</v>
      </c>
      <c r="O45" s="0" t="n">
        <v>0</v>
      </c>
      <c r="P45" s="0" t="n">
        <v>37.5</v>
      </c>
      <c r="Q45" s="0" t="n">
        <v>35.7</v>
      </c>
      <c r="R45" s="0" t="n">
        <v>0</v>
      </c>
      <c r="S45" s="0" t="s">
        <v>4</v>
      </c>
    </row>
    <row r="46" customFormat="false" ht="14.4" hidden="false" customHeight="false" outlineLevel="0" collapsed="false">
      <c r="A46" s="0" t="s">
        <v>28</v>
      </c>
      <c r="B46" s="0" t="s">
        <v>3</v>
      </c>
      <c r="C46" s="0" t="s">
        <v>189</v>
      </c>
      <c r="D46" s="0" t="s">
        <v>35</v>
      </c>
      <c r="E46" s="0" t="s">
        <v>190</v>
      </c>
      <c r="F46" s="0" t="s">
        <v>187</v>
      </c>
      <c r="G46" s="0" t="s">
        <v>188</v>
      </c>
      <c r="H46" s="0" t="n">
        <v>20.9</v>
      </c>
      <c r="I46" s="0" t="n">
        <v>0</v>
      </c>
      <c r="J46" s="0" t="n">
        <v>0</v>
      </c>
      <c r="K46" s="0" t="n">
        <v>0</v>
      </c>
      <c r="L46" s="0" t="n">
        <v>24.4</v>
      </c>
      <c r="M46" s="0" t="n">
        <v>0</v>
      </c>
      <c r="N46" s="0" t="n">
        <v>0</v>
      </c>
      <c r="O46" s="0" t="n">
        <v>0</v>
      </c>
      <c r="P46" s="0" t="n">
        <v>19</v>
      </c>
      <c r="Q46" s="0" t="n">
        <v>22.6</v>
      </c>
      <c r="R46" s="0" t="n">
        <v>0</v>
      </c>
      <c r="S46" s="0" t="s">
        <v>4</v>
      </c>
    </row>
    <row r="47" customFormat="false" ht="14.4" hidden="false" customHeight="false" outlineLevel="0" collapsed="false">
      <c r="A47" s="0" t="s">
        <v>28</v>
      </c>
      <c r="B47" s="0" t="s">
        <v>3</v>
      </c>
      <c r="C47" s="0" t="s">
        <v>191</v>
      </c>
      <c r="D47" s="0" t="s">
        <v>50</v>
      </c>
      <c r="E47" s="0" t="s">
        <v>192</v>
      </c>
      <c r="F47" s="0" t="s">
        <v>187</v>
      </c>
      <c r="G47" s="0" t="s">
        <v>188</v>
      </c>
      <c r="H47" s="0" t="n">
        <v>24</v>
      </c>
      <c r="I47" s="0" t="n">
        <v>0</v>
      </c>
      <c r="J47" s="0" t="n">
        <v>0</v>
      </c>
      <c r="K47" s="0" t="n">
        <v>0</v>
      </c>
      <c r="L47" s="0" t="n">
        <v>27.4</v>
      </c>
      <c r="M47" s="0" t="n">
        <v>0</v>
      </c>
      <c r="N47" s="0" t="n">
        <v>0</v>
      </c>
      <c r="O47" s="0" t="n">
        <v>0</v>
      </c>
      <c r="P47" s="0" t="n">
        <v>24.3</v>
      </c>
      <c r="Q47" s="0" t="n">
        <v>28</v>
      </c>
      <c r="R47" s="0" t="n">
        <v>0</v>
      </c>
      <c r="S47" s="0" t="s">
        <v>4</v>
      </c>
    </row>
    <row r="48" customFormat="false" ht="14.4" hidden="false" customHeight="false" outlineLevel="0" collapsed="false">
      <c r="A48" s="0" t="s">
        <v>28</v>
      </c>
      <c r="B48" s="0" t="s">
        <v>3</v>
      </c>
      <c r="C48" s="0" t="s">
        <v>193</v>
      </c>
      <c r="D48" s="0" t="s">
        <v>50</v>
      </c>
      <c r="E48" s="0" t="s">
        <v>194</v>
      </c>
      <c r="F48" s="0" t="s">
        <v>187</v>
      </c>
      <c r="G48" s="0" t="s">
        <v>188</v>
      </c>
      <c r="H48" s="0" t="n">
        <v>18.6</v>
      </c>
      <c r="I48" s="0" t="n">
        <v>0</v>
      </c>
      <c r="J48" s="0" t="n">
        <v>0</v>
      </c>
      <c r="K48" s="0" t="n">
        <v>0</v>
      </c>
      <c r="L48" s="0" t="n">
        <v>17.1</v>
      </c>
      <c r="M48" s="0" t="n">
        <v>0</v>
      </c>
      <c r="N48" s="0" t="n">
        <v>0</v>
      </c>
      <c r="O48" s="0" t="n">
        <v>0</v>
      </c>
      <c r="P48" s="0" t="n">
        <v>18.5</v>
      </c>
      <c r="Q48" s="0" t="n">
        <v>14</v>
      </c>
      <c r="R48" s="0" t="n">
        <v>0</v>
      </c>
      <c r="S48" s="0" t="s">
        <v>4</v>
      </c>
    </row>
    <row r="49" customFormat="false" ht="14.4" hidden="false" customHeight="false" outlineLevel="0" collapsed="false">
      <c r="A49" s="0" t="s">
        <v>28</v>
      </c>
      <c r="B49" s="0" t="s">
        <v>3</v>
      </c>
      <c r="C49" s="0" t="s">
        <v>195</v>
      </c>
      <c r="D49" s="0" t="s">
        <v>40</v>
      </c>
      <c r="E49" s="0" t="s">
        <v>196</v>
      </c>
      <c r="F49" s="0" t="s">
        <v>187</v>
      </c>
      <c r="G49" s="0" t="s">
        <v>188</v>
      </c>
      <c r="H49" s="0" t="n">
        <v>24.4</v>
      </c>
      <c r="I49" s="0" t="n">
        <v>0</v>
      </c>
      <c r="J49" s="0" t="n">
        <v>0</v>
      </c>
      <c r="K49" s="0" t="n">
        <v>0</v>
      </c>
      <c r="L49" s="0" t="n">
        <v>28.1</v>
      </c>
      <c r="M49" s="0" t="n">
        <v>0</v>
      </c>
      <c r="N49" s="0" t="n">
        <v>0</v>
      </c>
      <c r="O49" s="0" t="n">
        <v>0</v>
      </c>
      <c r="P49" s="0" t="n">
        <v>23.5</v>
      </c>
      <c r="Q49" s="0" t="n">
        <v>27.8</v>
      </c>
      <c r="R49" s="0" t="n">
        <v>0</v>
      </c>
      <c r="S49" s="0" t="s">
        <v>4</v>
      </c>
    </row>
    <row r="50" customFormat="false" ht="14.4" hidden="false" customHeight="false" outlineLevel="0" collapsed="false">
      <c r="A50" s="0" t="s">
        <v>28</v>
      </c>
      <c r="B50" s="0" t="s">
        <v>3</v>
      </c>
      <c r="C50" s="0" t="s">
        <v>197</v>
      </c>
      <c r="D50" s="0" t="s">
        <v>92</v>
      </c>
      <c r="E50" s="0" t="s">
        <v>198</v>
      </c>
      <c r="F50" s="0" t="s">
        <v>187</v>
      </c>
      <c r="G50" s="0" t="s">
        <v>188</v>
      </c>
      <c r="H50" s="0" t="n">
        <v>20.1</v>
      </c>
      <c r="I50" s="0" t="n">
        <v>0</v>
      </c>
      <c r="J50" s="0" t="n">
        <v>0</v>
      </c>
      <c r="K50" s="0" t="n">
        <v>0</v>
      </c>
      <c r="L50" s="0" t="n">
        <v>23.9</v>
      </c>
      <c r="M50" s="0" t="n">
        <v>0</v>
      </c>
      <c r="N50" s="0" t="n">
        <v>0</v>
      </c>
      <c r="O50" s="0" t="n">
        <v>0</v>
      </c>
      <c r="P50" s="0" t="n">
        <v>19.2</v>
      </c>
      <c r="Q50" s="0" t="n">
        <v>24.3</v>
      </c>
      <c r="R50" s="0" t="n">
        <v>0</v>
      </c>
      <c r="S50" s="0" t="s">
        <v>4</v>
      </c>
    </row>
    <row r="51" customFormat="false" ht="14.4" hidden="false" customHeight="false" outlineLevel="0" collapsed="false">
      <c r="A51" s="0" t="s">
        <v>28</v>
      </c>
      <c r="B51" s="0" t="s">
        <v>3</v>
      </c>
      <c r="C51" s="0" t="s">
        <v>199</v>
      </c>
      <c r="D51" s="0" t="s">
        <v>35</v>
      </c>
      <c r="E51" s="0" t="s">
        <v>198</v>
      </c>
      <c r="F51" s="0" t="s">
        <v>187</v>
      </c>
      <c r="G51" s="0" t="s">
        <v>188</v>
      </c>
      <c r="H51" s="0" t="n">
        <v>17.6</v>
      </c>
      <c r="I51" s="0" t="n">
        <v>0</v>
      </c>
      <c r="J51" s="0" t="n">
        <v>0</v>
      </c>
      <c r="K51" s="0" t="n">
        <v>0</v>
      </c>
      <c r="L51" s="0" t="n">
        <v>16.8</v>
      </c>
      <c r="M51" s="0" t="n">
        <v>0</v>
      </c>
      <c r="N51" s="0" t="n">
        <v>0</v>
      </c>
      <c r="O51" s="0" t="n">
        <v>0</v>
      </c>
      <c r="P51" s="0" t="n">
        <v>18.5</v>
      </c>
      <c r="Q51" s="0" t="n">
        <v>13.1</v>
      </c>
      <c r="R51" s="0" t="n">
        <v>0</v>
      </c>
      <c r="S51" s="0" t="s">
        <v>4</v>
      </c>
    </row>
    <row r="52" customFormat="false" ht="14.4" hidden="false" customHeight="false" outlineLevel="0" collapsed="false">
      <c r="A52" s="0" t="s">
        <v>28</v>
      </c>
      <c r="B52" s="0" t="s">
        <v>3</v>
      </c>
      <c r="C52" s="0" t="s">
        <v>200</v>
      </c>
      <c r="D52" s="0" t="s">
        <v>58</v>
      </c>
      <c r="E52" s="0" t="s">
        <v>201</v>
      </c>
      <c r="F52" s="0" t="s">
        <v>187</v>
      </c>
      <c r="G52" s="0" t="s">
        <v>188</v>
      </c>
      <c r="H52" s="0" t="n">
        <v>38.6</v>
      </c>
      <c r="I52" s="0" t="n">
        <v>0</v>
      </c>
      <c r="J52" s="0" t="n">
        <v>0</v>
      </c>
      <c r="K52" s="0" t="n">
        <v>0</v>
      </c>
      <c r="L52" s="0" t="n">
        <v>39.3</v>
      </c>
      <c r="M52" s="0" t="n">
        <v>0</v>
      </c>
      <c r="N52" s="0" t="n">
        <v>0</v>
      </c>
      <c r="O52" s="0" t="n">
        <v>0</v>
      </c>
      <c r="P52" s="0" t="n">
        <v>38.4</v>
      </c>
      <c r="Q52" s="0" t="n">
        <v>36.8</v>
      </c>
      <c r="R52" s="0" t="n">
        <v>0</v>
      </c>
      <c r="S52" s="0" t="s">
        <v>4</v>
      </c>
    </row>
    <row r="53" customFormat="false" ht="14.4" hidden="false" customHeight="false" outlineLevel="0" collapsed="false">
      <c r="A53" s="0" t="s">
        <v>28</v>
      </c>
      <c r="B53" s="0" t="s">
        <v>3</v>
      </c>
      <c r="C53" s="0" t="s">
        <v>202</v>
      </c>
      <c r="D53" s="0" t="s">
        <v>79</v>
      </c>
      <c r="E53" s="0" t="s">
        <v>203</v>
      </c>
      <c r="F53" s="0" t="s">
        <v>187</v>
      </c>
      <c r="G53" s="0" t="s">
        <v>188</v>
      </c>
      <c r="H53" s="0" t="n">
        <v>40.1</v>
      </c>
      <c r="I53" s="0" t="n">
        <v>0</v>
      </c>
      <c r="J53" s="0" t="n">
        <v>0</v>
      </c>
      <c r="K53" s="0" t="n">
        <v>0</v>
      </c>
      <c r="L53" s="0" t="n">
        <v>40.2</v>
      </c>
      <c r="M53" s="0" t="n">
        <v>0</v>
      </c>
      <c r="N53" s="0" t="n">
        <v>0</v>
      </c>
      <c r="O53" s="0" t="n">
        <v>0</v>
      </c>
      <c r="P53" s="0" t="n">
        <v>38</v>
      </c>
      <c r="Q53" s="0" t="n">
        <v>38.2</v>
      </c>
      <c r="R53" s="0" t="n">
        <v>0</v>
      </c>
      <c r="S53" s="0" t="s">
        <v>4</v>
      </c>
    </row>
    <row r="54" customFormat="false" ht="14.4" hidden="false" customHeight="false" outlineLevel="0" collapsed="false">
      <c r="A54" s="0" t="s">
        <v>28</v>
      </c>
      <c r="B54" s="0" t="s">
        <v>3</v>
      </c>
      <c r="C54" s="0" t="s">
        <v>204</v>
      </c>
      <c r="D54" s="0" t="s">
        <v>127</v>
      </c>
      <c r="E54" s="0" t="s">
        <v>205</v>
      </c>
      <c r="F54" s="0" t="s">
        <v>187</v>
      </c>
      <c r="G54" s="0" t="s">
        <v>188</v>
      </c>
      <c r="H54" s="0" t="n">
        <v>40</v>
      </c>
      <c r="I54" s="0" t="n">
        <v>0</v>
      </c>
      <c r="J54" s="0" t="n">
        <v>0</v>
      </c>
      <c r="K54" s="0" t="n">
        <v>0</v>
      </c>
      <c r="L54" s="0" t="n">
        <v>40.6</v>
      </c>
      <c r="M54" s="0" t="n">
        <v>0</v>
      </c>
      <c r="N54" s="0" t="n">
        <v>0</v>
      </c>
      <c r="O54" s="0" t="n">
        <v>0</v>
      </c>
      <c r="P54" s="0" t="n">
        <v>38.1</v>
      </c>
      <c r="Q54" s="0" t="n">
        <v>37.7</v>
      </c>
      <c r="R54" s="0" t="n">
        <v>0</v>
      </c>
      <c r="S54" s="0" t="s">
        <v>4</v>
      </c>
    </row>
    <row r="55" customFormat="false" ht="14.4" hidden="false" customHeight="false" outlineLevel="0" collapsed="false">
      <c r="A55" s="0" t="s">
        <v>28</v>
      </c>
      <c r="B55" s="0" t="s">
        <v>3</v>
      </c>
      <c r="C55" s="0" t="s">
        <v>206</v>
      </c>
      <c r="D55" s="0" t="s">
        <v>122</v>
      </c>
      <c r="E55" s="0" t="s">
        <v>207</v>
      </c>
      <c r="F55" s="0" t="s">
        <v>187</v>
      </c>
      <c r="G55" s="0" t="s">
        <v>188</v>
      </c>
      <c r="H55" s="0" t="n">
        <v>13.6</v>
      </c>
      <c r="I55" s="0" t="n">
        <v>0</v>
      </c>
      <c r="J55" s="0" t="n">
        <v>0</v>
      </c>
      <c r="K55" s="0" t="n">
        <v>0</v>
      </c>
      <c r="L55" s="0" t="n">
        <v>10.8</v>
      </c>
      <c r="M55" s="0" t="n">
        <v>0</v>
      </c>
      <c r="N55" s="0" t="n">
        <v>0</v>
      </c>
      <c r="O55" s="0" t="n">
        <v>0</v>
      </c>
      <c r="P55" s="0" t="n">
        <v>10.3</v>
      </c>
      <c r="Q55" s="0" t="n">
        <v>7.2</v>
      </c>
      <c r="R55" s="0" t="n">
        <v>0</v>
      </c>
      <c r="S55" s="0" t="s">
        <v>4</v>
      </c>
    </row>
    <row r="56" customFormat="false" ht="14.4" hidden="false" customHeight="false" outlineLevel="0" collapsed="false">
      <c r="A56" s="0" t="s">
        <v>28</v>
      </c>
      <c r="B56" s="0" t="s">
        <v>3</v>
      </c>
      <c r="C56" s="0" t="s">
        <v>208</v>
      </c>
      <c r="D56" s="0" t="s">
        <v>30</v>
      </c>
      <c r="E56" s="0" t="s">
        <v>209</v>
      </c>
      <c r="F56" s="0" t="s">
        <v>210</v>
      </c>
      <c r="G56" s="0" t="s">
        <v>211</v>
      </c>
      <c r="H56" s="0" t="n">
        <v>8.9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s">
        <v>4</v>
      </c>
    </row>
    <row r="57" customFormat="false" ht="14.4" hidden="false" customHeight="false" outlineLevel="0" collapsed="false">
      <c r="A57" s="0" t="s">
        <v>28</v>
      </c>
      <c r="B57" s="0" t="s">
        <v>3</v>
      </c>
      <c r="C57" s="0" t="s">
        <v>212</v>
      </c>
      <c r="D57" s="0" t="s">
        <v>55</v>
      </c>
      <c r="E57" s="0" t="s">
        <v>213</v>
      </c>
      <c r="F57" s="0" t="s">
        <v>214</v>
      </c>
      <c r="G57" s="0" t="s">
        <v>215</v>
      </c>
      <c r="H57" s="0" t="n">
        <v>18.4</v>
      </c>
      <c r="I57" s="0" t="n">
        <v>13.1</v>
      </c>
      <c r="J57" s="0" t="n">
        <v>0</v>
      </c>
      <c r="K57" s="0" t="n">
        <v>13</v>
      </c>
      <c r="L57" s="0" t="n">
        <v>20</v>
      </c>
      <c r="M57" s="0" t="n">
        <v>13.4</v>
      </c>
      <c r="N57" s="0" t="n">
        <v>0</v>
      </c>
      <c r="O57" s="0" t="n">
        <v>11.5</v>
      </c>
      <c r="P57" s="0" t="n">
        <v>12.8</v>
      </c>
      <c r="Q57" s="0" t="n">
        <v>17.5</v>
      </c>
      <c r="R57" s="0" t="n">
        <v>17.1</v>
      </c>
      <c r="S57" s="0" t="s">
        <v>4</v>
      </c>
    </row>
    <row r="58" customFormat="false" ht="14.4" hidden="false" customHeight="false" outlineLevel="0" collapsed="false">
      <c r="A58" s="0" t="s">
        <v>28</v>
      </c>
      <c r="B58" s="0" t="s">
        <v>3</v>
      </c>
      <c r="C58" s="0" t="s">
        <v>216</v>
      </c>
      <c r="D58" s="0" t="s">
        <v>55</v>
      </c>
      <c r="E58" s="0" t="s">
        <v>217</v>
      </c>
      <c r="F58" s="0" t="s">
        <v>214</v>
      </c>
      <c r="G58" s="0" t="s">
        <v>215</v>
      </c>
      <c r="H58" s="0" t="n">
        <v>13.1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14.9</v>
      </c>
      <c r="R58" s="0" t="n">
        <v>0</v>
      </c>
      <c r="S58" s="0" t="s">
        <v>4</v>
      </c>
    </row>
    <row r="59" customFormat="false" ht="14.4" hidden="false" customHeight="false" outlineLevel="0" collapsed="false">
      <c r="A59" s="0" t="s">
        <v>28</v>
      </c>
      <c r="B59" s="0" t="s">
        <v>3</v>
      </c>
      <c r="C59" s="0" t="s">
        <v>218</v>
      </c>
      <c r="D59" s="0" t="s">
        <v>50</v>
      </c>
      <c r="E59" s="0" t="s">
        <v>219</v>
      </c>
      <c r="F59" s="0" t="s">
        <v>214</v>
      </c>
      <c r="G59" s="0" t="s">
        <v>215</v>
      </c>
      <c r="H59" s="0" t="n">
        <v>20</v>
      </c>
      <c r="I59" s="0" t="n">
        <v>11.5</v>
      </c>
      <c r="J59" s="0" t="n">
        <v>0</v>
      </c>
      <c r="K59" s="0" t="n">
        <v>0</v>
      </c>
      <c r="L59" s="0" t="n">
        <v>20.9</v>
      </c>
      <c r="M59" s="0" t="n">
        <v>11.3</v>
      </c>
      <c r="N59" s="0" t="n">
        <v>11.7</v>
      </c>
      <c r="O59" s="0" t="n">
        <v>0</v>
      </c>
      <c r="P59" s="0" t="n">
        <v>13.5</v>
      </c>
      <c r="Q59" s="0" t="n">
        <v>15.1</v>
      </c>
      <c r="R59" s="0" t="n">
        <v>11.5</v>
      </c>
      <c r="S59" s="0" t="s">
        <v>4</v>
      </c>
    </row>
    <row r="60" customFormat="false" ht="14.4" hidden="false" customHeight="false" outlineLevel="0" collapsed="false">
      <c r="A60" s="0" t="s">
        <v>28</v>
      </c>
      <c r="B60" s="0" t="s">
        <v>3</v>
      </c>
      <c r="C60" s="0" t="s">
        <v>220</v>
      </c>
      <c r="D60" s="0" t="s">
        <v>92</v>
      </c>
      <c r="E60" s="0" t="s">
        <v>221</v>
      </c>
      <c r="F60" s="0" t="s">
        <v>222</v>
      </c>
      <c r="G60" s="0" t="s">
        <v>223</v>
      </c>
      <c r="H60" s="0" t="n">
        <v>25.2</v>
      </c>
      <c r="I60" s="0" t="n">
        <v>14.7</v>
      </c>
      <c r="J60" s="0" t="n">
        <v>17.5</v>
      </c>
      <c r="K60" s="0" t="n">
        <v>12.2</v>
      </c>
      <c r="L60" s="0" t="n">
        <v>22.9</v>
      </c>
      <c r="M60" s="0" t="n">
        <v>20.2</v>
      </c>
      <c r="N60" s="0" t="n">
        <v>15.7</v>
      </c>
      <c r="O60" s="0" t="n">
        <v>16.4</v>
      </c>
      <c r="P60" s="0" t="n">
        <v>14.7</v>
      </c>
      <c r="Q60" s="0" t="n">
        <v>15.7</v>
      </c>
      <c r="R60" s="0" t="n">
        <v>16.1</v>
      </c>
      <c r="S60" s="0" t="s">
        <v>4</v>
      </c>
    </row>
    <row r="61" customFormat="false" ht="14.4" hidden="false" customHeight="false" outlineLevel="0" collapsed="false">
      <c r="A61" s="0" t="s">
        <v>28</v>
      </c>
      <c r="B61" s="0" t="s">
        <v>3</v>
      </c>
      <c r="C61" s="0" t="s">
        <v>224</v>
      </c>
      <c r="D61" s="0" t="s">
        <v>92</v>
      </c>
      <c r="E61" s="0" t="s">
        <v>225</v>
      </c>
      <c r="F61" s="0" t="s">
        <v>222</v>
      </c>
      <c r="G61" s="0" t="s">
        <v>223</v>
      </c>
      <c r="H61" s="0" t="n">
        <v>20.7</v>
      </c>
      <c r="I61" s="0" t="n">
        <v>10.5</v>
      </c>
      <c r="J61" s="0" t="n">
        <v>11.5</v>
      </c>
      <c r="K61" s="0" t="n">
        <v>13.4</v>
      </c>
      <c r="L61" s="0" t="n">
        <v>13.9</v>
      </c>
      <c r="M61" s="0" t="n">
        <v>16.8</v>
      </c>
      <c r="N61" s="0" t="n">
        <v>12.7</v>
      </c>
      <c r="O61" s="0" t="n">
        <v>15.7</v>
      </c>
      <c r="P61" s="0" t="n">
        <v>14</v>
      </c>
      <c r="Q61" s="0" t="n">
        <v>11.5</v>
      </c>
      <c r="R61" s="0" t="n">
        <v>14.1</v>
      </c>
      <c r="S61" s="0" t="s">
        <v>4</v>
      </c>
    </row>
    <row r="62" customFormat="false" ht="14.4" hidden="false" customHeight="false" outlineLevel="0" collapsed="false">
      <c r="A62" s="0" t="s">
        <v>28</v>
      </c>
      <c r="B62" s="0" t="s">
        <v>3</v>
      </c>
      <c r="C62" s="0" t="s">
        <v>226</v>
      </c>
      <c r="D62" s="0" t="s">
        <v>40</v>
      </c>
      <c r="E62" s="0" t="s">
        <v>227</v>
      </c>
      <c r="F62" s="0" t="s">
        <v>222</v>
      </c>
      <c r="G62" s="0" t="s">
        <v>223</v>
      </c>
      <c r="H62" s="0" t="n">
        <v>13.9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s">
        <v>4</v>
      </c>
    </row>
    <row r="63" customFormat="false" ht="14.4" hidden="false" customHeight="false" outlineLevel="0" collapsed="false">
      <c r="A63" s="0" t="s">
        <v>28</v>
      </c>
      <c r="B63" s="0" t="s">
        <v>3</v>
      </c>
      <c r="C63" s="0" t="s">
        <v>228</v>
      </c>
      <c r="D63" s="0" t="s">
        <v>40</v>
      </c>
      <c r="E63" s="0" t="s">
        <v>229</v>
      </c>
      <c r="F63" s="0" t="s">
        <v>222</v>
      </c>
      <c r="G63" s="0" t="s">
        <v>223</v>
      </c>
      <c r="H63" s="0" t="n">
        <v>9.3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6.4</v>
      </c>
      <c r="P63" s="0" t="n">
        <v>0</v>
      </c>
      <c r="Q63" s="0" t="n">
        <v>0</v>
      </c>
      <c r="R63" s="0" t="n">
        <v>0</v>
      </c>
      <c r="S63" s="0" t="s">
        <v>4</v>
      </c>
    </row>
    <row r="64" customFormat="false" ht="14.4" hidden="false" customHeight="false" outlineLevel="0" collapsed="false">
      <c r="A64" s="0" t="s">
        <v>28</v>
      </c>
      <c r="B64" s="0" t="s">
        <v>3</v>
      </c>
      <c r="C64" s="0" t="s">
        <v>230</v>
      </c>
      <c r="D64" s="0" t="s">
        <v>92</v>
      </c>
      <c r="E64" s="0" t="s">
        <v>231</v>
      </c>
      <c r="F64" s="0" t="s">
        <v>232</v>
      </c>
      <c r="G64" s="0" t="s">
        <v>233</v>
      </c>
      <c r="H64" s="0" t="n">
        <v>6.2</v>
      </c>
      <c r="I64" s="0" t="n">
        <v>7</v>
      </c>
      <c r="J64" s="0" t="n">
        <v>5.5</v>
      </c>
      <c r="K64" s="0" t="n">
        <v>5.9</v>
      </c>
      <c r="L64" s="0" t="n">
        <v>0</v>
      </c>
      <c r="M64" s="0" t="n">
        <v>6.6</v>
      </c>
      <c r="N64" s="0" t="n">
        <v>9</v>
      </c>
      <c r="O64" s="0" t="n">
        <v>0</v>
      </c>
      <c r="P64" s="0" t="n">
        <v>0</v>
      </c>
      <c r="Q64" s="0" t="n">
        <v>5</v>
      </c>
      <c r="R64" s="0" t="n">
        <v>5.1</v>
      </c>
      <c r="S64" s="0" t="s">
        <v>4</v>
      </c>
    </row>
    <row r="65" customFormat="false" ht="14.4" hidden="false" customHeight="false" outlineLevel="0" collapsed="false">
      <c r="A65" s="0" t="s">
        <v>28</v>
      </c>
      <c r="B65" s="0" t="s">
        <v>3</v>
      </c>
      <c r="C65" s="0" t="s">
        <v>234</v>
      </c>
      <c r="D65" s="0" t="s">
        <v>122</v>
      </c>
      <c r="E65" s="0" t="s">
        <v>235</v>
      </c>
      <c r="F65" s="0" t="s">
        <v>232</v>
      </c>
      <c r="G65" s="0" t="s">
        <v>233</v>
      </c>
      <c r="H65" s="0" t="n">
        <v>6.4</v>
      </c>
      <c r="I65" s="0" t="n">
        <v>7.4</v>
      </c>
      <c r="J65" s="0" t="n">
        <v>6.6</v>
      </c>
      <c r="K65" s="0" t="n">
        <v>5.3</v>
      </c>
      <c r="L65" s="0" t="n">
        <v>0</v>
      </c>
      <c r="M65" s="0" t="n">
        <v>6.5</v>
      </c>
      <c r="N65" s="0" t="n">
        <v>9.7</v>
      </c>
      <c r="O65" s="0" t="n">
        <v>0</v>
      </c>
      <c r="P65" s="0" t="n">
        <v>0</v>
      </c>
      <c r="Q65" s="0" t="n">
        <v>5.4</v>
      </c>
      <c r="R65" s="0" t="n">
        <v>5.7</v>
      </c>
      <c r="S65" s="0" t="s">
        <v>4</v>
      </c>
    </row>
    <row r="66" customFormat="false" ht="14.4" hidden="false" customHeight="false" outlineLevel="0" collapsed="false">
      <c r="A66" s="0" t="s">
        <v>28</v>
      </c>
      <c r="B66" s="0" t="s">
        <v>3</v>
      </c>
      <c r="C66" s="0" t="s">
        <v>236</v>
      </c>
      <c r="D66" s="0" t="s">
        <v>79</v>
      </c>
      <c r="E66" s="0" t="s">
        <v>237</v>
      </c>
      <c r="F66" s="0" t="s">
        <v>232</v>
      </c>
      <c r="G66" s="0" t="s">
        <v>233</v>
      </c>
      <c r="H66" s="0" t="n">
        <v>47.2</v>
      </c>
      <c r="I66" s="0" t="n">
        <v>42.6</v>
      </c>
      <c r="J66" s="0" t="n">
        <v>46.6</v>
      </c>
      <c r="K66" s="0" t="n">
        <v>45.3</v>
      </c>
      <c r="L66" s="0" t="n">
        <v>44.5</v>
      </c>
      <c r="M66" s="0" t="n">
        <v>40.3</v>
      </c>
      <c r="N66" s="0" t="n">
        <v>46.4</v>
      </c>
      <c r="O66" s="0" t="n">
        <v>40.2</v>
      </c>
      <c r="P66" s="0" t="n">
        <v>42.2</v>
      </c>
      <c r="Q66" s="0" t="n">
        <v>42.6</v>
      </c>
      <c r="R66" s="0" t="n">
        <v>46.8</v>
      </c>
      <c r="S66" s="0" t="s">
        <v>4</v>
      </c>
    </row>
    <row r="67" customFormat="false" ht="14.4" hidden="false" customHeight="false" outlineLevel="0" collapsed="false">
      <c r="A67" s="0" t="s">
        <v>28</v>
      </c>
      <c r="B67" s="0" t="s">
        <v>3</v>
      </c>
      <c r="C67" s="0" t="s">
        <v>238</v>
      </c>
      <c r="D67" s="0" t="s">
        <v>58</v>
      </c>
      <c r="E67" s="0" t="s">
        <v>239</v>
      </c>
      <c r="F67" s="0" t="s">
        <v>232</v>
      </c>
      <c r="G67" s="0" t="s">
        <v>233</v>
      </c>
      <c r="H67" s="0" t="n">
        <v>14</v>
      </c>
      <c r="I67" s="0" t="n">
        <v>21.3</v>
      </c>
      <c r="J67" s="0" t="n">
        <v>18</v>
      </c>
      <c r="K67" s="0" t="n">
        <v>14.4</v>
      </c>
      <c r="L67" s="0" t="n">
        <v>14.1</v>
      </c>
      <c r="M67" s="0" t="n">
        <v>17.4</v>
      </c>
      <c r="N67" s="0" t="n">
        <v>16.2</v>
      </c>
      <c r="O67" s="0" t="n">
        <v>20.5</v>
      </c>
      <c r="P67" s="0" t="n">
        <v>12.2</v>
      </c>
      <c r="Q67" s="0" t="n">
        <v>17.4</v>
      </c>
      <c r="R67" s="0" t="n">
        <v>13.3</v>
      </c>
      <c r="S67" s="0" t="s">
        <v>4</v>
      </c>
    </row>
    <row r="68" customFormat="false" ht="14.4" hidden="false" customHeight="false" outlineLevel="0" collapsed="false">
      <c r="A68" s="0" t="s">
        <v>28</v>
      </c>
      <c r="B68" s="0" t="s">
        <v>3</v>
      </c>
      <c r="C68" s="0" t="s">
        <v>240</v>
      </c>
      <c r="D68" s="0" t="s">
        <v>30</v>
      </c>
      <c r="E68" s="0" t="s">
        <v>241</v>
      </c>
      <c r="F68" s="0" t="s">
        <v>232</v>
      </c>
      <c r="G68" s="0" t="s">
        <v>233</v>
      </c>
      <c r="H68" s="0" t="n">
        <v>12.9</v>
      </c>
      <c r="I68" s="0" t="n">
        <v>21.6</v>
      </c>
      <c r="J68" s="0" t="n">
        <v>15.9</v>
      </c>
      <c r="K68" s="0" t="n">
        <v>15.9</v>
      </c>
      <c r="L68" s="0" t="n">
        <v>11.4</v>
      </c>
      <c r="M68" s="0" t="n">
        <v>15.6</v>
      </c>
      <c r="N68" s="0" t="n">
        <v>10</v>
      </c>
      <c r="O68" s="0" t="n">
        <v>14.5</v>
      </c>
      <c r="P68" s="0" t="n">
        <v>13.9</v>
      </c>
      <c r="Q68" s="0" t="n">
        <v>16.1</v>
      </c>
      <c r="R68" s="0" t="n">
        <v>11.5</v>
      </c>
      <c r="S68" s="0" t="s">
        <v>4</v>
      </c>
    </row>
    <row r="69" customFormat="false" ht="14.4" hidden="false" customHeight="false" outlineLevel="0" collapsed="false">
      <c r="A69" s="0" t="s">
        <v>28</v>
      </c>
      <c r="B69" s="0" t="s">
        <v>3</v>
      </c>
      <c r="C69" s="0" t="s">
        <v>242</v>
      </c>
      <c r="D69" s="0" t="s">
        <v>92</v>
      </c>
      <c r="E69" s="0" t="s">
        <v>243</v>
      </c>
      <c r="F69" s="0" t="s">
        <v>244</v>
      </c>
      <c r="G69" s="0" t="s">
        <v>245</v>
      </c>
      <c r="H69" s="0" t="n">
        <v>11.2</v>
      </c>
      <c r="I69" s="0" t="n">
        <v>8.2</v>
      </c>
      <c r="J69" s="0" t="n">
        <v>0</v>
      </c>
      <c r="K69" s="0" t="n">
        <v>0</v>
      </c>
      <c r="L69" s="0" t="n">
        <v>11</v>
      </c>
      <c r="M69" s="0" t="n">
        <v>7.3</v>
      </c>
      <c r="N69" s="0" t="n">
        <v>0</v>
      </c>
      <c r="O69" s="0" t="n">
        <v>0</v>
      </c>
      <c r="P69" s="0" t="n">
        <v>10</v>
      </c>
      <c r="Q69" s="0" t="n">
        <v>5.9</v>
      </c>
      <c r="R69" s="0" t="n">
        <v>0</v>
      </c>
      <c r="S69" s="0" t="s">
        <v>4</v>
      </c>
    </row>
    <row r="70" customFormat="false" ht="14.4" hidden="false" customHeight="false" outlineLevel="0" collapsed="false">
      <c r="A70" s="0" t="s">
        <v>28</v>
      </c>
      <c r="B70" s="0" t="s">
        <v>3</v>
      </c>
      <c r="C70" s="0" t="s">
        <v>246</v>
      </c>
      <c r="D70" s="0" t="s">
        <v>58</v>
      </c>
      <c r="E70" s="0" t="s">
        <v>247</v>
      </c>
      <c r="F70" s="0" t="s">
        <v>248</v>
      </c>
      <c r="G70" s="0" t="s">
        <v>249</v>
      </c>
      <c r="H70" s="0" t="n">
        <v>12.4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s">
        <v>4</v>
      </c>
    </row>
    <row r="71" customFormat="false" ht="14.4" hidden="false" customHeight="false" outlineLevel="0" collapsed="false">
      <c r="A71" s="0" t="s">
        <v>28</v>
      </c>
      <c r="B71" s="0" t="s">
        <v>3</v>
      </c>
      <c r="C71" s="0" t="s">
        <v>250</v>
      </c>
      <c r="D71" s="0" t="s">
        <v>109</v>
      </c>
      <c r="E71" s="0" t="s">
        <v>251</v>
      </c>
      <c r="F71" s="0" t="s">
        <v>252</v>
      </c>
      <c r="G71" s="0" t="s">
        <v>253</v>
      </c>
      <c r="H71" s="0" t="n">
        <v>6.1</v>
      </c>
      <c r="I71" s="0" t="n">
        <v>0</v>
      </c>
      <c r="J71" s="0" t="n">
        <v>0</v>
      </c>
      <c r="K71" s="0" t="n">
        <v>5.7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s">
        <v>4</v>
      </c>
    </row>
    <row r="72" customFormat="false" ht="14.4" hidden="false" customHeight="false" outlineLevel="0" collapsed="false">
      <c r="A72" s="0" t="s">
        <v>28</v>
      </c>
      <c r="B72" s="0" t="s">
        <v>3</v>
      </c>
      <c r="C72" s="0" t="s">
        <v>254</v>
      </c>
      <c r="D72" s="0" t="s">
        <v>58</v>
      </c>
      <c r="E72" s="0" t="s">
        <v>255</v>
      </c>
      <c r="F72" s="0" t="s">
        <v>256</v>
      </c>
      <c r="G72" s="0" t="s">
        <v>257</v>
      </c>
      <c r="H72" s="0" t="n">
        <v>5.5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s">
        <v>4</v>
      </c>
    </row>
    <row r="73" customFormat="false" ht="14.4" hidden="false" customHeight="false" outlineLevel="0" collapsed="false">
      <c r="A73" s="0" t="s">
        <v>28</v>
      </c>
      <c r="B73" s="0" t="s">
        <v>3</v>
      </c>
      <c r="C73" s="0" t="s">
        <v>258</v>
      </c>
      <c r="D73" s="0" t="s">
        <v>30</v>
      </c>
      <c r="E73" s="0" t="s">
        <v>259</v>
      </c>
      <c r="F73" s="0" t="s">
        <v>260</v>
      </c>
      <c r="G73" s="0" t="s">
        <v>261</v>
      </c>
      <c r="H73" s="0" t="n">
        <v>5.2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s">
        <v>4</v>
      </c>
    </row>
    <row r="74" customFormat="false" ht="14.4" hidden="false" customHeight="false" outlineLevel="0" collapsed="false">
      <c r="A74" s="0" t="s">
        <v>28</v>
      </c>
      <c r="B74" s="0" t="s">
        <v>3</v>
      </c>
      <c r="C74" s="0" t="s">
        <v>262</v>
      </c>
      <c r="D74" s="0" t="s">
        <v>67</v>
      </c>
      <c r="E74" s="0" t="s">
        <v>263</v>
      </c>
      <c r="F74" s="0" t="s">
        <v>264</v>
      </c>
      <c r="G74" s="0" t="s">
        <v>265</v>
      </c>
      <c r="H74" s="0" t="n">
        <v>5.6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s">
        <v>4</v>
      </c>
    </row>
    <row r="75" customFormat="false" ht="14.4" hidden="false" customHeight="false" outlineLevel="0" collapsed="false">
      <c r="A75" s="0" t="s">
        <v>28</v>
      </c>
      <c r="B75" s="0" t="s">
        <v>3</v>
      </c>
      <c r="C75" s="0" t="s">
        <v>266</v>
      </c>
      <c r="D75" s="0" t="s">
        <v>67</v>
      </c>
      <c r="E75" s="0" t="s">
        <v>267</v>
      </c>
      <c r="F75" s="0" t="s">
        <v>268</v>
      </c>
      <c r="G75" s="0" t="s">
        <v>269</v>
      </c>
      <c r="H75" s="0" t="n">
        <v>7.7</v>
      </c>
      <c r="I75" s="0" t="n">
        <v>5.3</v>
      </c>
      <c r="J75" s="0" t="n">
        <v>9.2</v>
      </c>
      <c r="K75" s="0" t="n">
        <v>0</v>
      </c>
      <c r="L75" s="0" t="n">
        <v>0</v>
      </c>
      <c r="M75" s="0" t="n">
        <v>0</v>
      </c>
      <c r="N75" s="0" t="n">
        <v>7.2</v>
      </c>
      <c r="O75" s="0" t="n">
        <v>0</v>
      </c>
      <c r="P75" s="0" t="n">
        <v>7.6</v>
      </c>
      <c r="Q75" s="0" t="n">
        <v>0</v>
      </c>
      <c r="R75" s="0" t="n">
        <v>0</v>
      </c>
      <c r="S75" s="0" t="s">
        <v>4</v>
      </c>
    </row>
    <row r="76" customFormat="false" ht="14.4" hidden="false" customHeight="false" outlineLevel="0" collapsed="false">
      <c r="A76" s="0" t="s">
        <v>28</v>
      </c>
      <c r="B76" s="0" t="s">
        <v>3</v>
      </c>
      <c r="C76" s="0" t="s">
        <v>270</v>
      </c>
      <c r="D76" s="0" t="s">
        <v>67</v>
      </c>
      <c r="E76" s="0" t="s">
        <v>271</v>
      </c>
      <c r="F76" s="0" t="s">
        <v>60</v>
      </c>
      <c r="G76" s="0" t="s">
        <v>61</v>
      </c>
      <c r="H76" s="0" t="n">
        <v>0</v>
      </c>
      <c r="I76" s="0" t="n">
        <v>7</v>
      </c>
      <c r="J76" s="0" t="n">
        <v>0</v>
      </c>
      <c r="K76" s="0" t="n">
        <v>6.9</v>
      </c>
      <c r="L76" s="0" t="n">
        <v>9.8</v>
      </c>
      <c r="M76" s="0" t="n">
        <v>5.9</v>
      </c>
      <c r="N76" s="0" t="n">
        <v>6.7</v>
      </c>
      <c r="O76" s="0" t="n">
        <v>6.5</v>
      </c>
      <c r="P76" s="0" t="n">
        <v>9.3</v>
      </c>
      <c r="Q76" s="0" t="n">
        <v>8</v>
      </c>
      <c r="R76" s="0" t="n">
        <v>7.9</v>
      </c>
      <c r="S76" s="0" t="s">
        <v>4</v>
      </c>
    </row>
    <row r="77" customFormat="false" ht="14.4" hidden="false" customHeight="false" outlineLevel="0" collapsed="false">
      <c r="A77" s="0" t="s">
        <v>28</v>
      </c>
      <c r="B77" s="0" t="s">
        <v>3</v>
      </c>
      <c r="C77" s="0" t="s">
        <v>272</v>
      </c>
      <c r="D77" s="0" t="s">
        <v>79</v>
      </c>
      <c r="E77" s="0" t="s">
        <v>273</v>
      </c>
      <c r="F77" s="0" t="s">
        <v>76</v>
      </c>
      <c r="G77" s="0" t="s">
        <v>77</v>
      </c>
      <c r="H77" s="0" t="n">
        <v>0</v>
      </c>
      <c r="I77" s="0" t="n">
        <v>40.7</v>
      </c>
      <c r="J77" s="0" t="n">
        <v>22.2</v>
      </c>
      <c r="K77" s="0" t="n">
        <v>29.3</v>
      </c>
      <c r="L77" s="0" t="n">
        <v>27.1</v>
      </c>
      <c r="M77" s="0" t="n">
        <v>31.6</v>
      </c>
      <c r="N77" s="0" t="n">
        <v>11.8</v>
      </c>
      <c r="O77" s="0" t="n">
        <v>25</v>
      </c>
      <c r="P77" s="0" t="n">
        <v>19.6</v>
      </c>
      <c r="Q77" s="0" t="n">
        <v>20.8</v>
      </c>
      <c r="R77" s="0" t="n">
        <v>30.2</v>
      </c>
      <c r="S77" s="0" t="s">
        <v>4</v>
      </c>
    </row>
    <row r="78" customFormat="false" ht="14.4" hidden="false" customHeight="false" outlineLevel="0" collapsed="false">
      <c r="A78" s="0" t="s">
        <v>28</v>
      </c>
      <c r="B78" s="0" t="s">
        <v>3</v>
      </c>
      <c r="C78" s="0" t="s">
        <v>274</v>
      </c>
      <c r="D78" s="0" t="s">
        <v>40</v>
      </c>
      <c r="E78" s="0" t="s">
        <v>275</v>
      </c>
      <c r="F78" s="0" t="s">
        <v>32</v>
      </c>
      <c r="G78" s="0" t="s">
        <v>33</v>
      </c>
      <c r="H78" s="0" t="n">
        <v>0</v>
      </c>
      <c r="I78" s="0" t="n">
        <v>15</v>
      </c>
      <c r="J78" s="0" t="n">
        <v>0</v>
      </c>
      <c r="K78" s="0" t="n">
        <v>13</v>
      </c>
      <c r="L78" s="0" t="n">
        <v>22.7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18.4</v>
      </c>
      <c r="R78" s="0" t="n">
        <v>0</v>
      </c>
      <c r="S78" s="0" t="s">
        <v>4</v>
      </c>
    </row>
    <row r="79" customFormat="false" ht="14.4" hidden="false" customHeight="false" outlineLevel="0" collapsed="false">
      <c r="A79" s="0" t="s">
        <v>28</v>
      </c>
      <c r="B79" s="0" t="n">
        <v>1</v>
      </c>
      <c r="C79" s="0" t="s">
        <v>276</v>
      </c>
      <c r="D79" s="0" t="s">
        <v>40</v>
      </c>
      <c r="E79" s="0" t="s">
        <v>277</v>
      </c>
      <c r="F79" s="0" t="s">
        <v>32</v>
      </c>
      <c r="G79" s="0" t="s">
        <v>33</v>
      </c>
      <c r="H79" s="0" t="n">
        <v>0</v>
      </c>
      <c r="I79" s="0" t="n">
        <v>8</v>
      </c>
      <c r="J79" s="0" t="n">
        <v>0</v>
      </c>
      <c r="K79" s="0" t="n">
        <v>9.5</v>
      </c>
      <c r="L79" s="0" t="n">
        <v>0</v>
      </c>
      <c r="M79" s="0" t="n">
        <v>7.8</v>
      </c>
      <c r="N79" s="0" t="n">
        <v>0</v>
      </c>
      <c r="O79" s="0" t="n">
        <v>11.7</v>
      </c>
      <c r="P79" s="0" t="n">
        <v>0</v>
      </c>
      <c r="Q79" s="0" t="n">
        <v>11.8</v>
      </c>
      <c r="R79" s="0" t="n">
        <v>0</v>
      </c>
      <c r="S79" s="0" t="s">
        <v>4</v>
      </c>
    </row>
    <row r="80" customFormat="false" ht="14.4" hidden="false" customHeight="false" outlineLevel="0" collapsed="false">
      <c r="A80" s="0" t="s">
        <v>28</v>
      </c>
      <c r="B80" s="0" t="n">
        <v>1</v>
      </c>
      <c r="C80" s="0" t="s">
        <v>278</v>
      </c>
      <c r="D80" s="0" t="s">
        <v>109</v>
      </c>
      <c r="E80" s="0" t="s">
        <v>279</v>
      </c>
      <c r="F80" s="0" t="s">
        <v>280</v>
      </c>
      <c r="G80" s="0" t="s">
        <v>281</v>
      </c>
      <c r="H80" s="0" t="n">
        <v>0</v>
      </c>
      <c r="I80" s="0" t="n">
        <v>5.9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s">
        <v>4</v>
      </c>
    </row>
    <row r="81" customFormat="false" ht="14.4" hidden="false" customHeight="false" outlineLevel="0" collapsed="false">
      <c r="A81" s="0" t="s">
        <v>28</v>
      </c>
      <c r="B81" s="0" t="n">
        <v>1</v>
      </c>
      <c r="C81" s="0" t="s">
        <v>282</v>
      </c>
      <c r="D81" s="0" t="s">
        <v>67</v>
      </c>
      <c r="E81" s="0" t="s">
        <v>283</v>
      </c>
      <c r="F81" s="0" t="s">
        <v>280</v>
      </c>
      <c r="G81" s="0" t="s">
        <v>281</v>
      </c>
      <c r="H81" s="0" t="n">
        <v>0</v>
      </c>
      <c r="I81" s="0" t="n">
        <v>9.7</v>
      </c>
      <c r="J81" s="0" t="n">
        <v>7.3</v>
      </c>
      <c r="K81" s="0" t="n">
        <v>0</v>
      </c>
      <c r="L81" s="0" t="n">
        <v>0</v>
      </c>
      <c r="M81" s="0" t="n">
        <v>11.3</v>
      </c>
      <c r="N81" s="0" t="n">
        <v>5.7</v>
      </c>
      <c r="O81" s="0" t="n">
        <v>0</v>
      </c>
      <c r="P81" s="0" t="n">
        <v>8.8</v>
      </c>
      <c r="Q81" s="0" t="n">
        <v>7.8</v>
      </c>
      <c r="R81" s="0" t="n">
        <v>0</v>
      </c>
      <c r="S81" s="0" t="s">
        <v>4</v>
      </c>
    </row>
    <row r="82" customFormat="false" ht="14.4" hidden="false" customHeight="false" outlineLevel="0" collapsed="false">
      <c r="A82" s="0" t="s">
        <v>28</v>
      </c>
      <c r="B82" s="0" t="n">
        <v>1</v>
      </c>
      <c r="C82" s="0" t="s">
        <v>284</v>
      </c>
      <c r="D82" s="0" t="s">
        <v>79</v>
      </c>
      <c r="E82" s="0" t="s">
        <v>285</v>
      </c>
      <c r="F82" s="0" t="s">
        <v>286</v>
      </c>
      <c r="G82" s="0" t="s">
        <v>287</v>
      </c>
      <c r="H82" s="0" t="n">
        <v>0</v>
      </c>
      <c r="I82" s="0" t="n">
        <v>5.1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s">
        <v>4</v>
      </c>
    </row>
    <row r="83" customFormat="false" ht="14.4" hidden="false" customHeight="false" outlineLevel="0" collapsed="false">
      <c r="A83" s="0" t="s">
        <v>28</v>
      </c>
      <c r="B83" s="0" t="n">
        <v>1</v>
      </c>
      <c r="C83" s="0" t="s">
        <v>288</v>
      </c>
      <c r="D83" s="0" t="s">
        <v>92</v>
      </c>
      <c r="E83" s="0" t="s">
        <v>289</v>
      </c>
      <c r="F83" s="0" t="s">
        <v>290</v>
      </c>
      <c r="G83" s="0" t="s">
        <v>291</v>
      </c>
      <c r="H83" s="0" t="n">
        <v>0</v>
      </c>
      <c r="I83" s="0" t="n">
        <v>9.5</v>
      </c>
      <c r="J83" s="0" t="n">
        <v>6.2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8.7</v>
      </c>
      <c r="P83" s="0" t="n">
        <v>0</v>
      </c>
      <c r="Q83" s="0" t="n">
        <v>0</v>
      </c>
      <c r="R83" s="0" t="n">
        <v>5.6</v>
      </c>
      <c r="S83" s="0" t="s">
        <v>4</v>
      </c>
    </row>
    <row r="84" customFormat="false" ht="14.4" hidden="false" customHeight="false" outlineLevel="0" collapsed="false">
      <c r="A84" s="0" t="s">
        <v>28</v>
      </c>
      <c r="B84" s="0" t="n">
        <v>1</v>
      </c>
      <c r="C84" s="0" t="s">
        <v>292</v>
      </c>
      <c r="D84" s="0" t="s">
        <v>122</v>
      </c>
      <c r="E84" s="0" t="s">
        <v>293</v>
      </c>
      <c r="F84" s="0" t="s">
        <v>294</v>
      </c>
      <c r="G84" s="0" t="s">
        <v>295</v>
      </c>
      <c r="H84" s="0" t="n">
        <v>0</v>
      </c>
      <c r="I84" s="0" t="n">
        <v>15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s">
        <v>4</v>
      </c>
    </row>
    <row r="85" customFormat="false" ht="14.4" hidden="false" customHeight="false" outlineLevel="0" collapsed="false">
      <c r="A85" s="0" t="s">
        <v>28</v>
      </c>
      <c r="B85" s="0" t="n">
        <v>1</v>
      </c>
      <c r="C85" s="0" t="s">
        <v>296</v>
      </c>
      <c r="D85" s="0" t="s">
        <v>40</v>
      </c>
      <c r="E85" s="0" t="s">
        <v>297</v>
      </c>
      <c r="F85" s="0" t="s">
        <v>298</v>
      </c>
      <c r="G85" s="0" t="s">
        <v>299</v>
      </c>
      <c r="H85" s="0" t="n">
        <v>0</v>
      </c>
      <c r="I85" s="0" t="n">
        <v>8.7</v>
      </c>
      <c r="J85" s="0" t="n">
        <v>0</v>
      </c>
      <c r="K85" s="0" t="n">
        <v>12.4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7.8</v>
      </c>
      <c r="R85" s="0" t="n">
        <v>0</v>
      </c>
      <c r="S85" s="0" t="s">
        <v>4</v>
      </c>
    </row>
    <row r="86" customFormat="false" ht="14.4" hidden="false" customHeight="false" outlineLevel="0" collapsed="false">
      <c r="A86" s="0" t="s">
        <v>28</v>
      </c>
      <c r="B86" s="0" t="n">
        <v>1</v>
      </c>
      <c r="C86" s="0" t="s">
        <v>300</v>
      </c>
      <c r="D86" s="0" t="s">
        <v>79</v>
      </c>
      <c r="E86" s="0" t="s">
        <v>301</v>
      </c>
      <c r="F86" s="0" t="s">
        <v>302</v>
      </c>
      <c r="G86" s="0" t="s">
        <v>303</v>
      </c>
      <c r="H86" s="0" t="n">
        <v>0</v>
      </c>
      <c r="I86" s="0" t="n">
        <v>5.1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s">
        <v>4</v>
      </c>
    </row>
    <row r="87" customFormat="false" ht="14.4" hidden="false" customHeight="false" outlineLevel="0" collapsed="false">
      <c r="A87" s="0" t="s">
        <v>28</v>
      </c>
      <c r="B87" s="0" t="n">
        <v>1</v>
      </c>
      <c r="C87" s="0" t="s">
        <v>304</v>
      </c>
      <c r="D87" s="0" t="s">
        <v>50</v>
      </c>
      <c r="E87" s="0" t="s">
        <v>305</v>
      </c>
      <c r="F87" s="0" t="s">
        <v>94</v>
      </c>
      <c r="G87" s="0" t="s">
        <v>95</v>
      </c>
      <c r="H87" s="0" t="n">
        <v>0</v>
      </c>
      <c r="I87" s="0" t="n">
        <v>12.5</v>
      </c>
      <c r="J87" s="0" t="n">
        <v>11.6</v>
      </c>
      <c r="K87" s="0" t="n">
        <v>13.3</v>
      </c>
      <c r="L87" s="0" t="n">
        <v>13.5</v>
      </c>
      <c r="M87" s="0" t="n">
        <v>10.3</v>
      </c>
      <c r="N87" s="0" t="n">
        <v>8.6</v>
      </c>
      <c r="O87" s="0" t="n">
        <v>15.7</v>
      </c>
      <c r="P87" s="0" t="n">
        <v>13.2</v>
      </c>
      <c r="Q87" s="0" t="n">
        <v>16.2</v>
      </c>
      <c r="R87" s="0" t="n">
        <v>10.6</v>
      </c>
      <c r="S87" s="0" t="s">
        <v>4</v>
      </c>
    </row>
    <row r="88" customFormat="false" ht="14.4" hidden="false" customHeight="false" outlineLevel="0" collapsed="false">
      <c r="A88" s="0" t="s">
        <v>28</v>
      </c>
      <c r="B88" s="0" t="n">
        <v>1</v>
      </c>
      <c r="C88" s="0" t="s">
        <v>306</v>
      </c>
      <c r="D88" s="0" t="s">
        <v>92</v>
      </c>
      <c r="E88" s="0" t="s">
        <v>307</v>
      </c>
      <c r="F88" s="0" t="s">
        <v>308</v>
      </c>
      <c r="G88" s="0" t="s">
        <v>309</v>
      </c>
      <c r="H88" s="0" t="n">
        <v>0</v>
      </c>
      <c r="I88" s="0" t="n">
        <v>11.4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11.4</v>
      </c>
      <c r="P88" s="0" t="n">
        <v>0</v>
      </c>
      <c r="Q88" s="0" t="n">
        <v>0</v>
      </c>
      <c r="R88" s="0" t="n">
        <v>0</v>
      </c>
      <c r="S88" s="0" t="s">
        <v>4</v>
      </c>
    </row>
    <row r="89" customFormat="false" ht="14.4" hidden="false" customHeight="false" outlineLevel="0" collapsed="false">
      <c r="A89" s="0" t="s">
        <v>28</v>
      </c>
      <c r="B89" s="0" t="n">
        <v>1</v>
      </c>
      <c r="C89" s="0" t="s">
        <v>310</v>
      </c>
      <c r="D89" s="0" t="s">
        <v>58</v>
      </c>
      <c r="E89" s="0" t="s">
        <v>311</v>
      </c>
      <c r="F89" s="0" t="s">
        <v>312</v>
      </c>
      <c r="G89" s="0" t="s">
        <v>313</v>
      </c>
      <c r="H89" s="0" t="n">
        <v>0</v>
      </c>
      <c r="I89" s="0" t="n">
        <v>7.2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s">
        <v>4</v>
      </c>
    </row>
    <row r="90" customFormat="false" ht="14.4" hidden="false" customHeight="false" outlineLevel="0" collapsed="false">
      <c r="A90" s="0" t="s">
        <v>28</v>
      </c>
      <c r="B90" s="0" t="n">
        <v>1</v>
      </c>
      <c r="C90" s="0" t="s">
        <v>314</v>
      </c>
      <c r="D90" s="0" t="s">
        <v>92</v>
      </c>
      <c r="E90" s="0" t="s">
        <v>315</v>
      </c>
      <c r="F90" s="0" t="s">
        <v>316</v>
      </c>
      <c r="G90" s="0" t="s">
        <v>317</v>
      </c>
      <c r="H90" s="0" t="n">
        <v>0</v>
      </c>
      <c r="I90" s="0" t="n">
        <v>8.2</v>
      </c>
      <c r="J90" s="0" t="n">
        <v>0</v>
      </c>
      <c r="K90" s="0" t="n">
        <v>11.1</v>
      </c>
      <c r="L90" s="0" t="n">
        <v>0</v>
      </c>
      <c r="M90" s="0" t="n">
        <v>0</v>
      </c>
      <c r="N90" s="0" t="n">
        <v>7.9</v>
      </c>
      <c r="O90" s="0" t="n">
        <v>11.4</v>
      </c>
      <c r="P90" s="0" t="n">
        <v>0</v>
      </c>
      <c r="Q90" s="0" t="n">
        <v>9.3</v>
      </c>
      <c r="R90" s="0" t="n">
        <v>0</v>
      </c>
      <c r="S90" s="0" t="s">
        <v>4</v>
      </c>
    </row>
    <row r="91" customFormat="false" ht="14.4" hidden="false" customHeight="false" outlineLevel="0" collapsed="false">
      <c r="A91" s="0" t="s">
        <v>28</v>
      </c>
      <c r="B91" s="0" t="n">
        <v>1</v>
      </c>
      <c r="C91" s="0" t="s">
        <v>318</v>
      </c>
      <c r="D91" s="0" t="s">
        <v>67</v>
      </c>
      <c r="E91" s="0" t="s">
        <v>319</v>
      </c>
      <c r="F91" s="0" t="s">
        <v>320</v>
      </c>
      <c r="G91" s="0" t="s">
        <v>321</v>
      </c>
      <c r="H91" s="0" t="n">
        <v>0</v>
      </c>
      <c r="I91" s="0" t="n">
        <v>8.5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s">
        <v>4</v>
      </c>
    </row>
    <row r="92" customFormat="false" ht="14.4" hidden="false" customHeight="false" outlineLevel="0" collapsed="false">
      <c r="A92" s="0" t="s">
        <v>28</v>
      </c>
      <c r="B92" s="0" t="n">
        <v>1</v>
      </c>
      <c r="C92" s="0" t="s">
        <v>322</v>
      </c>
      <c r="D92" s="0" t="s">
        <v>58</v>
      </c>
      <c r="E92" s="0" t="s">
        <v>323</v>
      </c>
      <c r="F92" s="0" t="s">
        <v>324</v>
      </c>
      <c r="G92" s="0" t="s">
        <v>325</v>
      </c>
      <c r="H92" s="0" t="n">
        <v>0</v>
      </c>
      <c r="I92" s="0" t="n">
        <v>5.2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s">
        <v>4</v>
      </c>
    </row>
    <row r="93" customFormat="false" ht="14.4" hidden="false" customHeight="false" outlineLevel="0" collapsed="false">
      <c r="A93" s="0" t="s">
        <v>28</v>
      </c>
      <c r="B93" s="0" t="n">
        <v>1</v>
      </c>
      <c r="C93" s="0" t="s">
        <v>326</v>
      </c>
      <c r="D93" s="0" t="s">
        <v>109</v>
      </c>
      <c r="E93" s="0" t="s">
        <v>327</v>
      </c>
      <c r="F93" s="0" t="s">
        <v>328</v>
      </c>
      <c r="G93" s="0" t="s">
        <v>329</v>
      </c>
      <c r="H93" s="0" t="n">
        <v>0</v>
      </c>
      <c r="I93" s="0" t="n">
        <v>5.7</v>
      </c>
      <c r="J93" s="0" t="n">
        <v>0</v>
      </c>
      <c r="K93" s="0" t="n">
        <v>0</v>
      </c>
      <c r="L93" s="0" t="n">
        <v>0</v>
      </c>
      <c r="M93" s="0" t="n">
        <v>6.4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s">
        <v>4</v>
      </c>
    </row>
    <row r="94" customFormat="false" ht="14.4" hidden="false" customHeight="false" outlineLevel="0" collapsed="false">
      <c r="A94" s="0" t="s">
        <v>28</v>
      </c>
      <c r="B94" s="0" t="n">
        <v>1</v>
      </c>
      <c r="C94" s="0" t="s">
        <v>330</v>
      </c>
      <c r="D94" s="0" t="s">
        <v>55</v>
      </c>
      <c r="E94" s="0" t="s">
        <v>331</v>
      </c>
      <c r="F94" s="0" t="s">
        <v>332</v>
      </c>
      <c r="G94" s="0" t="s">
        <v>333</v>
      </c>
      <c r="H94" s="0" t="n">
        <v>0</v>
      </c>
      <c r="I94" s="0" t="n">
        <v>5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s">
        <v>4</v>
      </c>
    </row>
    <row r="95" customFormat="false" ht="14.4" hidden="false" customHeight="false" outlineLevel="0" collapsed="false">
      <c r="A95" s="0" t="s">
        <v>28</v>
      </c>
      <c r="B95" s="0" t="n">
        <v>1</v>
      </c>
      <c r="C95" s="0" t="s">
        <v>334</v>
      </c>
      <c r="D95" s="0" t="s">
        <v>50</v>
      </c>
      <c r="E95" s="0" t="s">
        <v>335</v>
      </c>
      <c r="F95" s="0" t="s">
        <v>133</v>
      </c>
      <c r="G95" s="0" t="s">
        <v>134</v>
      </c>
      <c r="H95" s="0" t="n">
        <v>0</v>
      </c>
      <c r="I95" s="0" t="n">
        <v>7.1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s">
        <v>4</v>
      </c>
    </row>
    <row r="96" customFormat="false" ht="14.4" hidden="false" customHeight="false" outlineLevel="0" collapsed="false">
      <c r="A96" s="0" t="s">
        <v>28</v>
      </c>
      <c r="B96" s="0" t="n">
        <v>1</v>
      </c>
      <c r="C96" s="0" t="s">
        <v>336</v>
      </c>
      <c r="D96" s="0" t="s">
        <v>40</v>
      </c>
      <c r="E96" s="0" t="s">
        <v>337</v>
      </c>
      <c r="F96" s="0" t="s">
        <v>133</v>
      </c>
      <c r="G96" s="0" t="s">
        <v>134</v>
      </c>
      <c r="H96" s="0" t="n">
        <v>0</v>
      </c>
      <c r="I96" s="0" t="n">
        <v>5.7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s">
        <v>4</v>
      </c>
    </row>
    <row r="97" customFormat="false" ht="14.4" hidden="false" customHeight="false" outlineLevel="0" collapsed="false">
      <c r="A97" s="0" t="s">
        <v>28</v>
      </c>
      <c r="B97" s="0" t="n">
        <v>1</v>
      </c>
      <c r="C97" s="0" t="s">
        <v>338</v>
      </c>
      <c r="D97" s="0" t="s">
        <v>127</v>
      </c>
      <c r="E97" s="0" t="s">
        <v>339</v>
      </c>
      <c r="F97" s="0" t="s">
        <v>340</v>
      </c>
      <c r="G97" s="0" t="s">
        <v>341</v>
      </c>
      <c r="H97" s="0" t="n">
        <v>0</v>
      </c>
      <c r="I97" s="0" t="n">
        <v>5.6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s">
        <v>4</v>
      </c>
    </row>
    <row r="98" customFormat="false" ht="14.4" hidden="false" customHeight="false" outlineLevel="0" collapsed="false">
      <c r="A98" s="0" t="s">
        <v>28</v>
      </c>
      <c r="B98" s="0" t="n">
        <v>1</v>
      </c>
      <c r="C98" s="0" t="s">
        <v>342</v>
      </c>
      <c r="D98" s="0" t="s">
        <v>58</v>
      </c>
      <c r="E98" s="0" t="s">
        <v>343</v>
      </c>
      <c r="F98" s="0" t="s">
        <v>344</v>
      </c>
      <c r="G98" s="0" t="s">
        <v>345</v>
      </c>
      <c r="H98" s="0" t="n">
        <v>0</v>
      </c>
      <c r="I98" s="0" t="n">
        <v>9.7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s">
        <v>4</v>
      </c>
    </row>
    <row r="99" customFormat="false" ht="14.4" hidden="false" customHeight="false" outlineLevel="0" collapsed="false">
      <c r="A99" s="0" t="s">
        <v>28</v>
      </c>
      <c r="B99" s="0" t="n">
        <v>1</v>
      </c>
      <c r="C99" s="0" t="s">
        <v>346</v>
      </c>
      <c r="D99" s="0" t="s">
        <v>40</v>
      </c>
      <c r="E99" s="0" t="s">
        <v>347</v>
      </c>
      <c r="F99" s="0" t="s">
        <v>348</v>
      </c>
      <c r="G99" s="0" t="s">
        <v>349</v>
      </c>
      <c r="H99" s="0" t="n">
        <v>0</v>
      </c>
      <c r="I99" s="0" t="n">
        <v>9.9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s">
        <v>4</v>
      </c>
    </row>
    <row r="100" customFormat="false" ht="14.4" hidden="false" customHeight="false" outlineLevel="0" collapsed="false">
      <c r="A100" s="0" t="s">
        <v>28</v>
      </c>
      <c r="B100" s="0" t="n">
        <v>1</v>
      </c>
      <c r="C100" s="0" t="s">
        <v>350</v>
      </c>
      <c r="D100" s="0" t="s">
        <v>30</v>
      </c>
      <c r="E100" s="0" t="s">
        <v>351</v>
      </c>
      <c r="F100" s="0" t="s">
        <v>352</v>
      </c>
      <c r="G100" s="0" t="s">
        <v>353</v>
      </c>
      <c r="H100" s="0" t="n">
        <v>0</v>
      </c>
      <c r="I100" s="0" t="n">
        <v>7.4</v>
      </c>
      <c r="J100" s="0" t="n">
        <v>15</v>
      </c>
      <c r="K100" s="0" t="n">
        <v>0</v>
      </c>
      <c r="L100" s="0" t="n">
        <v>0</v>
      </c>
      <c r="M100" s="0" t="n">
        <v>5.7</v>
      </c>
      <c r="N100" s="0" t="n">
        <v>8.4</v>
      </c>
      <c r="O100" s="0" t="n">
        <v>6.9</v>
      </c>
      <c r="P100" s="0" t="n">
        <v>0</v>
      </c>
      <c r="Q100" s="0" t="n">
        <v>0</v>
      </c>
      <c r="R100" s="0" t="n">
        <v>0</v>
      </c>
      <c r="S100" s="0" t="s">
        <v>4</v>
      </c>
    </row>
    <row r="101" customFormat="false" ht="14.4" hidden="false" customHeight="false" outlineLevel="0" collapsed="false">
      <c r="A101" s="0" t="s">
        <v>28</v>
      </c>
      <c r="B101" s="0" t="n">
        <v>1</v>
      </c>
      <c r="C101" s="0" t="s">
        <v>354</v>
      </c>
      <c r="D101" s="0" t="s">
        <v>109</v>
      </c>
      <c r="E101" s="0" t="s">
        <v>355</v>
      </c>
      <c r="F101" s="0" t="s">
        <v>352</v>
      </c>
      <c r="G101" s="0" t="s">
        <v>353</v>
      </c>
      <c r="H101" s="0" t="n">
        <v>0</v>
      </c>
      <c r="I101" s="0" t="n">
        <v>6.6</v>
      </c>
      <c r="J101" s="0" t="n">
        <v>9.8</v>
      </c>
      <c r="K101" s="0" t="n">
        <v>9.9</v>
      </c>
      <c r="L101" s="0" t="n">
        <v>0</v>
      </c>
      <c r="M101" s="0" t="n">
        <v>0</v>
      </c>
      <c r="N101" s="0" t="n">
        <v>7.5</v>
      </c>
      <c r="O101" s="0" t="n">
        <v>8.2</v>
      </c>
      <c r="P101" s="0" t="n">
        <v>0</v>
      </c>
      <c r="Q101" s="0" t="n">
        <v>0</v>
      </c>
      <c r="R101" s="0" t="n">
        <v>0</v>
      </c>
      <c r="S101" s="0" t="s">
        <v>4</v>
      </c>
    </row>
    <row r="102" customFormat="false" ht="14.4" hidden="false" customHeight="false" outlineLevel="0" collapsed="false">
      <c r="A102" s="0" t="s">
        <v>28</v>
      </c>
      <c r="B102" s="0" t="n">
        <v>1</v>
      </c>
      <c r="C102" s="0" t="s">
        <v>356</v>
      </c>
      <c r="D102" s="0" t="s">
        <v>92</v>
      </c>
      <c r="E102" s="0" t="s">
        <v>357</v>
      </c>
      <c r="F102" s="0" t="s">
        <v>153</v>
      </c>
      <c r="G102" s="0" t="s">
        <v>154</v>
      </c>
      <c r="H102" s="0" t="n">
        <v>0</v>
      </c>
      <c r="I102" s="0" t="n">
        <v>9.3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s">
        <v>4</v>
      </c>
    </row>
    <row r="103" customFormat="false" ht="14.4" hidden="false" customHeight="false" outlineLevel="0" collapsed="false">
      <c r="A103" s="0" t="s">
        <v>28</v>
      </c>
      <c r="B103" s="0" t="n">
        <v>1</v>
      </c>
      <c r="C103" s="0" t="s">
        <v>358</v>
      </c>
      <c r="D103" s="0" t="s">
        <v>55</v>
      </c>
      <c r="E103" s="0" t="s">
        <v>359</v>
      </c>
      <c r="F103" s="0" t="s">
        <v>153</v>
      </c>
      <c r="G103" s="0" t="s">
        <v>154</v>
      </c>
      <c r="H103" s="0" t="n">
        <v>0</v>
      </c>
      <c r="I103" s="0" t="n">
        <v>15.9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s">
        <v>4</v>
      </c>
    </row>
    <row r="104" customFormat="false" ht="14.4" hidden="false" customHeight="false" outlineLevel="0" collapsed="false">
      <c r="A104" s="0" t="s">
        <v>360</v>
      </c>
      <c r="B104" s="0" t="n">
        <v>1</v>
      </c>
      <c r="C104" s="0" t="s">
        <v>361</v>
      </c>
      <c r="D104" s="0" t="s">
        <v>362</v>
      </c>
      <c r="E104" s="0" t="s">
        <v>363</v>
      </c>
      <c r="F104" s="0" t="s">
        <v>364</v>
      </c>
      <c r="G104" s="0" t="s">
        <v>365</v>
      </c>
      <c r="H104" s="0" t="n">
        <v>0</v>
      </c>
      <c r="I104" s="0" t="n">
        <v>12.3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s">
        <v>4</v>
      </c>
    </row>
    <row r="105" customFormat="false" ht="14.4" hidden="false" customHeight="false" outlineLevel="0" collapsed="false">
      <c r="A105" s="0" t="s">
        <v>28</v>
      </c>
      <c r="B105" s="0" t="n">
        <v>1</v>
      </c>
      <c r="C105" s="0" t="s">
        <v>366</v>
      </c>
      <c r="D105" s="0" t="s">
        <v>92</v>
      </c>
      <c r="E105" s="0" t="s">
        <v>367</v>
      </c>
      <c r="F105" s="0" t="s">
        <v>368</v>
      </c>
      <c r="G105" s="0" t="s">
        <v>369</v>
      </c>
      <c r="H105" s="0" t="n">
        <v>0</v>
      </c>
      <c r="I105" s="0" t="n">
        <v>11</v>
      </c>
      <c r="J105" s="0" t="n">
        <v>0</v>
      </c>
      <c r="K105" s="0" t="n">
        <v>9.2</v>
      </c>
      <c r="L105" s="0" t="n">
        <v>7.6</v>
      </c>
      <c r="M105" s="0" t="n">
        <v>8.4</v>
      </c>
      <c r="N105" s="0" t="n">
        <v>9.8</v>
      </c>
      <c r="O105" s="0" t="n">
        <v>10.5</v>
      </c>
      <c r="P105" s="0" t="n">
        <v>9.4</v>
      </c>
      <c r="Q105" s="0" t="n">
        <v>7.6</v>
      </c>
      <c r="R105" s="0" t="n">
        <v>0</v>
      </c>
      <c r="S105" s="0" t="s">
        <v>4</v>
      </c>
    </row>
    <row r="106" customFormat="false" ht="14.4" hidden="false" customHeight="false" outlineLevel="0" collapsed="false">
      <c r="A106" s="0" t="s">
        <v>28</v>
      </c>
      <c r="B106" s="0" t="n">
        <v>1</v>
      </c>
      <c r="C106" s="0" t="s">
        <v>370</v>
      </c>
      <c r="D106" s="0" t="s">
        <v>92</v>
      </c>
      <c r="E106" s="0" t="s">
        <v>371</v>
      </c>
      <c r="F106" s="0" t="s">
        <v>368</v>
      </c>
      <c r="G106" s="0" t="s">
        <v>369</v>
      </c>
      <c r="H106" s="0" t="n">
        <v>0</v>
      </c>
      <c r="I106" s="0" t="n">
        <v>9</v>
      </c>
      <c r="J106" s="0" t="n">
        <v>11.7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9.9</v>
      </c>
      <c r="S106" s="0" t="s">
        <v>4</v>
      </c>
    </row>
    <row r="107" customFormat="false" ht="14.4" hidden="false" customHeight="false" outlineLevel="0" collapsed="false">
      <c r="A107" s="0" t="s">
        <v>28</v>
      </c>
      <c r="B107" s="0" t="n">
        <v>1</v>
      </c>
      <c r="C107" s="0" t="s">
        <v>372</v>
      </c>
      <c r="D107" s="0" t="s">
        <v>40</v>
      </c>
      <c r="E107" s="0" t="s">
        <v>373</v>
      </c>
      <c r="F107" s="0" t="s">
        <v>368</v>
      </c>
      <c r="G107" s="0" t="s">
        <v>369</v>
      </c>
      <c r="H107" s="0" t="n">
        <v>0</v>
      </c>
      <c r="I107" s="0" t="n">
        <v>12.4</v>
      </c>
      <c r="J107" s="0" t="n">
        <v>14.6</v>
      </c>
      <c r="K107" s="0" t="n">
        <v>0</v>
      </c>
      <c r="L107" s="0" t="n">
        <v>0</v>
      </c>
      <c r="M107" s="0" t="n">
        <v>0</v>
      </c>
      <c r="N107" s="0" t="n">
        <v>16</v>
      </c>
      <c r="O107" s="0" t="n">
        <v>0</v>
      </c>
      <c r="P107" s="0" t="n">
        <v>10.9</v>
      </c>
      <c r="Q107" s="0" t="n">
        <v>10</v>
      </c>
      <c r="R107" s="0" t="n">
        <v>13.8</v>
      </c>
      <c r="S107" s="0" t="s">
        <v>4</v>
      </c>
    </row>
    <row r="108" customFormat="false" ht="14.4" hidden="false" customHeight="false" outlineLevel="0" collapsed="false">
      <c r="A108" s="0" t="s">
        <v>28</v>
      </c>
      <c r="B108" s="0" t="n">
        <v>1</v>
      </c>
      <c r="C108" s="0" t="s">
        <v>374</v>
      </c>
      <c r="D108" s="0" t="s">
        <v>40</v>
      </c>
      <c r="E108" s="0" t="s">
        <v>375</v>
      </c>
      <c r="F108" s="0" t="s">
        <v>376</v>
      </c>
      <c r="G108" s="0" t="s">
        <v>377</v>
      </c>
      <c r="H108" s="0" t="n">
        <v>0</v>
      </c>
      <c r="I108" s="0" t="n">
        <v>8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s">
        <v>4</v>
      </c>
    </row>
    <row r="109" customFormat="false" ht="14.4" hidden="false" customHeight="false" outlineLevel="0" collapsed="false">
      <c r="A109" s="0" t="s">
        <v>28</v>
      </c>
      <c r="B109" s="0" t="n">
        <v>1</v>
      </c>
      <c r="C109" s="0" t="s">
        <v>378</v>
      </c>
      <c r="D109" s="0" t="s">
        <v>74</v>
      </c>
      <c r="E109" s="0" t="s">
        <v>379</v>
      </c>
      <c r="F109" s="0" t="s">
        <v>380</v>
      </c>
      <c r="G109" s="0" t="s">
        <v>381</v>
      </c>
      <c r="H109" s="0" t="n">
        <v>0</v>
      </c>
      <c r="I109" s="0" t="n">
        <v>14.5</v>
      </c>
      <c r="J109" s="0" t="n">
        <v>15.1</v>
      </c>
      <c r="K109" s="0" t="n">
        <v>11</v>
      </c>
      <c r="L109" s="0" t="n">
        <v>0</v>
      </c>
      <c r="M109" s="0" t="n">
        <v>11.3</v>
      </c>
      <c r="N109" s="0" t="n">
        <v>13.1</v>
      </c>
      <c r="O109" s="0" t="n">
        <v>14.3</v>
      </c>
      <c r="P109" s="0" t="n">
        <v>0</v>
      </c>
      <c r="Q109" s="0" t="n">
        <v>0</v>
      </c>
      <c r="R109" s="0" t="n">
        <v>14.5</v>
      </c>
      <c r="S109" s="0" t="s">
        <v>4</v>
      </c>
    </row>
    <row r="110" customFormat="false" ht="14.4" hidden="false" customHeight="false" outlineLevel="0" collapsed="false">
      <c r="A110" s="0" t="s">
        <v>28</v>
      </c>
      <c r="B110" s="0" t="n">
        <v>1</v>
      </c>
      <c r="C110" s="0" t="s">
        <v>382</v>
      </c>
      <c r="D110" s="0" t="s">
        <v>383</v>
      </c>
      <c r="E110" s="0" t="s">
        <v>384</v>
      </c>
      <c r="F110" s="0" t="s">
        <v>380</v>
      </c>
      <c r="G110" s="0" t="s">
        <v>381</v>
      </c>
      <c r="H110" s="0" t="n">
        <v>0</v>
      </c>
      <c r="I110" s="0" t="n">
        <v>14</v>
      </c>
      <c r="J110" s="0" t="n">
        <v>13.8</v>
      </c>
      <c r="K110" s="0" t="n">
        <v>10</v>
      </c>
      <c r="L110" s="0" t="n">
        <v>0</v>
      </c>
      <c r="M110" s="0" t="n">
        <v>11.3</v>
      </c>
      <c r="N110" s="0" t="n">
        <v>13.1</v>
      </c>
      <c r="O110" s="0" t="n">
        <v>13.5</v>
      </c>
      <c r="P110" s="0" t="n">
        <v>0</v>
      </c>
      <c r="Q110" s="0" t="n">
        <v>0</v>
      </c>
      <c r="R110" s="0" t="n">
        <v>15</v>
      </c>
      <c r="S110" s="0" t="s">
        <v>4</v>
      </c>
    </row>
    <row r="111" customFormat="false" ht="14.4" hidden="false" customHeight="false" outlineLevel="0" collapsed="false">
      <c r="A111" s="0" t="s">
        <v>28</v>
      </c>
      <c r="B111" s="0" t="n">
        <v>1</v>
      </c>
      <c r="C111" s="0" t="s">
        <v>385</v>
      </c>
      <c r="D111" s="0" t="s">
        <v>30</v>
      </c>
      <c r="E111" s="0" t="s">
        <v>386</v>
      </c>
      <c r="F111" s="0" t="s">
        <v>380</v>
      </c>
      <c r="G111" s="0" t="s">
        <v>381</v>
      </c>
      <c r="H111" s="0" t="n">
        <v>0</v>
      </c>
      <c r="I111" s="0" t="n">
        <v>14.5</v>
      </c>
      <c r="J111" s="0" t="n">
        <v>16.7</v>
      </c>
      <c r="K111" s="0" t="n">
        <v>11.3</v>
      </c>
      <c r="L111" s="0" t="n">
        <v>0</v>
      </c>
      <c r="M111" s="0" t="n">
        <v>11.5</v>
      </c>
      <c r="N111" s="0" t="n">
        <v>13.6</v>
      </c>
      <c r="O111" s="0" t="n">
        <v>13.3</v>
      </c>
      <c r="P111" s="0" t="n">
        <v>0</v>
      </c>
      <c r="Q111" s="0" t="n">
        <v>0</v>
      </c>
      <c r="R111" s="0" t="n">
        <v>16.8</v>
      </c>
      <c r="S111" s="0" t="s">
        <v>4</v>
      </c>
    </row>
    <row r="112" customFormat="false" ht="14.4" hidden="false" customHeight="false" outlineLevel="0" collapsed="false">
      <c r="A112" s="0" t="s">
        <v>28</v>
      </c>
      <c r="B112" s="0" t="n">
        <v>1</v>
      </c>
      <c r="C112" s="0" t="s">
        <v>387</v>
      </c>
      <c r="D112" s="0" t="s">
        <v>79</v>
      </c>
      <c r="E112" s="0" t="s">
        <v>388</v>
      </c>
      <c r="F112" s="0" t="s">
        <v>380</v>
      </c>
      <c r="G112" s="0" t="s">
        <v>381</v>
      </c>
      <c r="H112" s="0" t="n">
        <v>0</v>
      </c>
      <c r="I112" s="0" t="n">
        <v>29.1</v>
      </c>
      <c r="J112" s="0" t="n">
        <v>36</v>
      </c>
      <c r="K112" s="0" t="n">
        <v>36.2</v>
      </c>
      <c r="L112" s="0" t="n">
        <v>0</v>
      </c>
      <c r="M112" s="0" t="n">
        <v>33</v>
      </c>
      <c r="N112" s="0" t="n">
        <v>26.6</v>
      </c>
      <c r="O112" s="0" t="n">
        <v>33.4</v>
      </c>
      <c r="P112" s="0" t="n">
        <v>0</v>
      </c>
      <c r="Q112" s="0" t="n">
        <v>0</v>
      </c>
      <c r="R112" s="0" t="n">
        <v>25.7</v>
      </c>
      <c r="S112" s="0" t="s">
        <v>4</v>
      </c>
    </row>
    <row r="113" customFormat="false" ht="14.4" hidden="false" customHeight="false" outlineLevel="0" collapsed="false">
      <c r="A113" s="0" t="s">
        <v>28</v>
      </c>
      <c r="B113" s="0" t="n">
        <v>1</v>
      </c>
      <c r="C113" s="0" t="s">
        <v>389</v>
      </c>
      <c r="D113" s="0" t="s">
        <v>58</v>
      </c>
      <c r="E113" s="0" t="s">
        <v>390</v>
      </c>
      <c r="F113" s="0" t="s">
        <v>391</v>
      </c>
      <c r="G113" s="0" t="s">
        <v>392</v>
      </c>
      <c r="H113" s="0" t="n">
        <v>0</v>
      </c>
      <c r="I113" s="0" t="n">
        <v>11.5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s">
        <v>4</v>
      </c>
    </row>
    <row r="114" customFormat="false" ht="14.4" hidden="false" customHeight="false" outlineLevel="0" collapsed="false">
      <c r="A114" s="0" t="s">
        <v>28</v>
      </c>
      <c r="B114" s="0" t="n">
        <v>1</v>
      </c>
      <c r="C114" s="0" t="s">
        <v>393</v>
      </c>
      <c r="D114" s="0" t="s">
        <v>67</v>
      </c>
      <c r="E114" s="0" t="s">
        <v>394</v>
      </c>
      <c r="F114" s="0" t="s">
        <v>391</v>
      </c>
      <c r="G114" s="0" t="s">
        <v>392</v>
      </c>
      <c r="H114" s="0" t="n">
        <v>0</v>
      </c>
      <c r="I114" s="0" t="n">
        <v>7.9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s">
        <v>4</v>
      </c>
    </row>
    <row r="115" customFormat="false" ht="14.4" hidden="false" customHeight="false" outlineLevel="0" collapsed="false">
      <c r="A115" s="0" t="s">
        <v>28</v>
      </c>
      <c r="B115" s="0" t="n">
        <v>1</v>
      </c>
      <c r="C115" s="0" t="s">
        <v>395</v>
      </c>
      <c r="D115" s="0" t="s">
        <v>58</v>
      </c>
      <c r="E115" s="0" t="s">
        <v>396</v>
      </c>
      <c r="F115" s="0" t="s">
        <v>397</v>
      </c>
      <c r="G115" s="0" t="s">
        <v>398</v>
      </c>
      <c r="H115" s="0" t="n">
        <v>0</v>
      </c>
      <c r="I115" s="0" t="n">
        <v>5.8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s">
        <v>4</v>
      </c>
    </row>
    <row r="116" customFormat="false" ht="14.4" hidden="false" customHeight="false" outlineLevel="0" collapsed="false">
      <c r="A116" s="0" t="s">
        <v>28</v>
      </c>
      <c r="B116" s="0" t="n">
        <v>1</v>
      </c>
      <c r="C116" s="0" t="s">
        <v>399</v>
      </c>
      <c r="D116" s="0" t="s">
        <v>40</v>
      </c>
      <c r="E116" s="0" t="s">
        <v>400</v>
      </c>
      <c r="F116" s="0" t="s">
        <v>222</v>
      </c>
      <c r="G116" s="0" t="s">
        <v>223</v>
      </c>
      <c r="H116" s="0" t="n">
        <v>0</v>
      </c>
      <c r="I116" s="0" t="n">
        <v>9.9</v>
      </c>
      <c r="J116" s="0" t="n">
        <v>0</v>
      </c>
      <c r="K116" s="0" t="n">
        <v>9.1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12.1</v>
      </c>
      <c r="S116" s="0" t="s">
        <v>4</v>
      </c>
    </row>
    <row r="117" customFormat="false" ht="14.4" hidden="false" customHeight="false" outlineLevel="0" collapsed="false">
      <c r="A117" s="0" t="s">
        <v>28</v>
      </c>
      <c r="B117" s="0" t="n">
        <v>1</v>
      </c>
      <c r="C117" s="0" t="s">
        <v>401</v>
      </c>
      <c r="D117" s="0" t="s">
        <v>40</v>
      </c>
      <c r="E117" s="0" t="s">
        <v>402</v>
      </c>
      <c r="F117" s="0" t="s">
        <v>403</v>
      </c>
      <c r="G117" s="0" t="s">
        <v>404</v>
      </c>
      <c r="H117" s="0" t="n">
        <v>0</v>
      </c>
      <c r="I117" s="0" t="n">
        <v>7.4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s">
        <v>4</v>
      </c>
    </row>
    <row r="118" customFormat="false" ht="14.4" hidden="false" customHeight="false" outlineLevel="0" collapsed="false">
      <c r="A118" s="0" t="s">
        <v>28</v>
      </c>
      <c r="B118" s="0" t="n">
        <v>1</v>
      </c>
      <c r="C118" s="0" t="s">
        <v>405</v>
      </c>
      <c r="D118" s="0" t="s">
        <v>67</v>
      </c>
      <c r="E118" s="0" t="s">
        <v>406</v>
      </c>
      <c r="F118" s="0" t="s">
        <v>407</v>
      </c>
      <c r="G118" s="0" t="s">
        <v>408</v>
      </c>
      <c r="H118" s="0" t="n">
        <v>0</v>
      </c>
      <c r="I118" s="0" t="n">
        <v>8.3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s">
        <v>4</v>
      </c>
    </row>
    <row r="119" customFormat="false" ht="14.4" hidden="false" customHeight="false" outlineLevel="0" collapsed="false">
      <c r="A119" s="0" t="s">
        <v>28</v>
      </c>
      <c r="B119" s="0" t="n">
        <v>1</v>
      </c>
      <c r="C119" s="0" t="s">
        <v>409</v>
      </c>
      <c r="D119" s="0" t="s">
        <v>92</v>
      </c>
      <c r="E119" s="0" t="s">
        <v>410</v>
      </c>
      <c r="F119" s="0" t="s">
        <v>244</v>
      </c>
      <c r="G119" s="0" t="s">
        <v>245</v>
      </c>
      <c r="H119" s="0" t="n">
        <v>0</v>
      </c>
      <c r="I119" s="0" t="n">
        <v>7.4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8.8</v>
      </c>
      <c r="O119" s="0" t="n">
        <v>0</v>
      </c>
      <c r="P119" s="0" t="n">
        <v>0</v>
      </c>
      <c r="Q119" s="0" t="n">
        <v>5.1</v>
      </c>
      <c r="R119" s="0" t="n">
        <v>0</v>
      </c>
      <c r="S119" s="0" t="s">
        <v>4</v>
      </c>
    </row>
    <row r="120" customFormat="false" ht="14.4" hidden="false" customHeight="false" outlineLevel="0" collapsed="false">
      <c r="A120" s="0" t="s">
        <v>28</v>
      </c>
      <c r="B120" s="0" t="n">
        <v>1</v>
      </c>
      <c r="C120" s="0" t="s">
        <v>411</v>
      </c>
      <c r="D120" s="0" t="s">
        <v>58</v>
      </c>
      <c r="E120" s="0" t="s">
        <v>412</v>
      </c>
      <c r="F120" s="0" t="s">
        <v>413</v>
      </c>
      <c r="G120" s="0" t="s">
        <v>414</v>
      </c>
      <c r="H120" s="0" t="n">
        <v>0</v>
      </c>
      <c r="I120" s="0" t="n">
        <v>6.9</v>
      </c>
      <c r="J120" s="0" t="n">
        <v>5.2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s">
        <v>4</v>
      </c>
    </row>
    <row r="121" customFormat="false" ht="14.4" hidden="false" customHeight="false" outlineLevel="0" collapsed="false">
      <c r="A121" s="0" t="s">
        <v>28</v>
      </c>
      <c r="B121" s="0" t="n">
        <v>1</v>
      </c>
      <c r="C121" s="0" t="s">
        <v>415</v>
      </c>
      <c r="D121" s="0" t="s">
        <v>58</v>
      </c>
      <c r="E121" s="0" t="s">
        <v>416</v>
      </c>
      <c r="F121" s="0" t="s">
        <v>252</v>
      </c>
      <c r="G121" s="0" t="s">
        <v>253</v>
      </c>
      <c r="H121" s="0" t="n">
        <v>0</v>
      </c>
      <c r="I121" s="0" t="n">
        <v>5.6</v>
      </c>
      <c r="J121" s="0" t="n">
        <v>0</v>
      </c>
      <c r="K121" s="0" t="n">
        <v>9.5</v>
      </c>
      <c r="L121" s="0" t="n">
        <v>0</v>
      </c>
      <c r="M121" s="0" t="n">
        <v>7.3</v>
      </c>
      <c r="N121" s="0" t="n">
        <v>6</v>
      </c>
      <c r="O121" s="0" t="n">
        <v>8.9</v>
      </c>
      <c r="P121" s="0" t="n">
        <v>7.7</v>
      </c>
      <c r="Q121" s="0" t="n">
        <v>5</v>
      </c>
      <c r="R121" s="0" t="n">
        <v>7.2</v>
      </c>
      <c r="S121" s="0" t="s">
        <v>4</v>
      </c>
    </row>
    <row r="122" customFormat="false" ht="14.4" hidden="false" customHeight="false" outlineLevel="0" collapsed="false">
      <c r="A122" s="0" t="s">
        <v>28</v>
      </c>
      <c r="B122" s="0" t="n">
        <v>1</v>
      </c>
      <c r="C122" s="0" t="s">
        <v>417</v>
      </c>
      <c r="D122" s="0" t="s">
        <v>30</v>
      </c>
      <c r="E122" s="0" t="s">
        <v>418</v>
      </c>
      <c r="F122" s="0" t="s">
        <v>419</v>
      </c>
      <c r="G122" s="0" t="s">
        <v>420</v>
      </c>
      <c r="H122" s="0" t="n">
        <v>0</v>
      </c>
      <c r="I122" s="0" t="n">
        <v>6</v>
      </c>
      <c r="J122" s="0" t="n">
        <v>5.4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5.5</v>
      </c>
      <c r="P122" s="0" t="n">
        <v>0</v>
      </c>
      <c r="Q122" s="0" t="n">
        <v>0</v>
      </c>
      <c r="R122" s="0" t="n">
        <v>0</v>
      </c>
      <c r="S122" s="0" t="s">
        <v>4</v>
      </c>
    </row>
    <row r="123" customFormat="false" ht="14.4" hidden="false" customHeight="false" outlineLevel="0" collapsed="false">
      <c r="A123" s="0" t="s">
        <v>28</v>
      </c>
      <c r="B123" s="0" t="n">
        <v>1</v>
      </c>
      <c r="C123" s="0" t="s">
        <v>421</v>
      </c>
      <c r="D123" s="0" t="s">
        <v>92</v>
      </c>
      <c r="E123" s="0" t="s">
        <v>422</v>
      </c>
      <c r="F123" s="0" t="s">
        <v>423</v>
      </c>
      <c r="G123" s="0" t="s">
        <v>424</v>
      </c>
      <c r="H123" s="0" t="n">
        <v>0</v>
      </c>
      <c r="I123" s="0" t="n">
        <v>7.5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9.7</v>
      </c>
      <c r="Q123" s="0" t="n">
        <v>0</v>
      </c>
      <c r="R123" s="0" t="n">
        <v>0</v>
      </c>
      <c r="S123" s="0" t="s">
        <v>4</v>
      </c>
    </row>
    <row r="124" customFormat="false" ht="14.4" hidden="false" customHeight="false" outlineLevel="0" collapsed="false">
      <c r="A124" s="0" t="s">
        <v>28</v>
      </c>
      <c r="B124" s="0" t="n">
        <v>1</v>
      </c>
      <c r="C124" s="0" t="s">
        <v>425</v>
      </c>
      <c r="D124" s="0" t="s">
        <v>92</v>
      </c>
      <c r="E124" s="0" t="s">
        <v>426</v>
      </c>
      <c r="F124" s="0" t="s">
        <v>423</v>
      </c>
      <c r="G124" s="0" t="s">
        <v>424</v>
      </c>
      <c r="H124" s="0" t="n">
        <v>0</v>
      </c>
      <c r="I124" s="0" t="n">
        <v>9.9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8.5</v>
      </c>
      <c r="O124" s="0" t="n">
        <v>0</v>
      </c>
      <c r="P124" s="0" t="n">
        <v>8.9</v>
      </c>
      <c r="Q124" s="0" t="n">
        <v>8.3</v>
      </c>
      <c r="R124" s="0" t="n">
        <v>11.4</v>
      </c>
      <c r="S124" s="0" t="s">
        <v>4</v>
      </c>
    </row>
    <row r="125" customFormat="false" ht="14.4" hidden="false" customHeight="false" outlineLevel="0" collapsed="false">
      <c r="A125" s="0" t="s">
        <v>28</v>
      </c>
      <c r="B125" s="0" t="n">
        <v>1</v>
      </c>
      <c r="C125" s="0" t="s">
        <v>427</v>
      </c>
      <c r="D125" s="0" t="s">
        <v>58</v>
      </c>
      <c r="E125" s="0" t="s">
        <v>428</v>
      </c>
      <c r="F125" s="0" t="s">
        <v>429</v>
      </c>
      <c r="G125" s="0" t="s">
        <v>430</v>
      </c>
      <c r="H125" s="0" t="n">
        <v>0</v>
      </c>
      <c r="I125" s="0" t="n">
        <v>5.6</v>
      </c>
      <c r="J125" s="0" t="n">
        <v>0</v>
      </c>
      <c r="K125" s="0" t="n">
        <v>0</v>
      </c>
      <c r="L125" s="0" t="n">
        <v>5.2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s">
        <v>4</v>
      </c>
    </row>
    <row r="126" customFormat="false" ht="14.4" hidden="false" customHeight="false" outlineLevel="0" collapsed="false">
      <c r="A126" s="0" t="s">
        <v>28</v>
      </c>
      <c r="B126" s="0" t="n">
        <v>1</v>
      </c>
      <c r="C126" s="0" t="s">
        <v>431</v>
      </c>
      <c r="D126" s="0" t="s">
        <v>40</v>
      </c>
      <c r="E126" s="0" t="s">
        <v>432</v>
      </c>
      <c r="F126" s="0" t="s">
        <v>268</v>
      </c>
      <c r="G126" s="0" t="s">
        <v>269</v>
      </c>
      <c r="H126" s="0" t="n">
        <v>0</v>
      </c>
      <c r="I126" s="0" t="n">
        <v>5.6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s">
        <v>4</v>
      </c>
    </row>
    <row r="127" customFormat="false" ht="14.4" hidden="false" customHeight="false" outlineLevel="0" collapsed="false">
      <c r="A127" s="0" t="s">
        <v>28</v>
      </c>
      <c r="B127" s="0" t="n">
        <v>1</v>
      </c>
      <c r="C127" s="0" t="s">
        <v>433</v>
      </c>
      <c r="D127" s="0" t="s">
        <v>92</v>
      </c>
      <c r="E127" s="0" t="s">
        <v>434</v>
      </c>
      <c r="F127" s="0" t="s">
        <v>435</v>
      </c>
      <c r="G127" s="0" t="s">
        <v>436</v>
      </c>
      <c r="H127" s="0" t="n">
        <v>0</v>
      </c>
      <c r="I127" s="0" t="n">
        <v>0</v>
      </c>
      <c r="J127" s="0" t="n">
        <v>9.9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s">
        <v>4</v>
      </c>
    </row>
    <row r="128" customFormat="false" ht="14.4" hidden="false" customHeight="false" outlineLevel="0" collapsed="false">
      <c r="A128" s="0" t="s">
        <v>28</v>
      </c>
      <c r="B128" s="0" t="n">
        <v>1</v>
      </c>
      <c r="C128" s="0" t="s">
        <v>437</v>
      </c>
      <c r="D128" s="0" t="s">
        <v>58</v>
      </c>
      <c r="E128" s="0" t="s">
        <v>438</v>
      </c>
      <c r="F128" s="0" t="s">
        <v>60</v>
      </c>
      <c r="G128" s="0" t="s">
        <v>61</v>
      </c>
      <c r="H128" s="0" t="n">
        <v>0</v>
      </c>
      <c r="I128" s="0" t="n">
        <v>0</v>
      </c>
      <c r="J128" s="0" t="n">
        <v>5.8</v>
      </c>
      <c r="K128" s="0" t="n">
        <v>0</v>
      </c>
      <c r="L128" s="0" t="n">
        <v>0</v>
      </c>
      <c r="M128" s="0" t="n">
        <v>0</v>
      </c>
      <c r="N128" s="0" t="n">
        <v>8</v>
      </c>
      <c r="O128" s="0" t="n">
        <v>0</v>
      </c>
      <c r="P128" s="0" t="n">
        <v>5.6</v>
      </c>
      <c r="Q128" s="0" t="n">
        <v>6.9</v>
      </c>
      <c r="R128" s="0" t="n">
        <v>6.7</v>
      </c>
      <c r="S128" s="0" t="s">
        <v>4</v>
      </c>
    </row>
    <row r="129" customFormat="false" ht="14.4" hidden="false" customHeight="false" outlineLevel="0" collapsed="false">
      <c r="A129" s="0" t="s">
        <v>28</v>
      </c>
      <c r="B129" s="0" t="n">
        <v>1</v>
      </c>
      <c r="C129" s="0" t="s">
        <v>439</v>
      </c>
      <c r="D129" s="0" t="s">
        <v>30</v>
      </c>
      <c r="E129" s="0" t="s">
        <v>440</v>
      </c>
      <c r="F129" s="0" t="s">
        <v>60</v>
      </c>
      <c r="G129" s="0" t="s">
        <v>61</v>
      </c>
      <c r="H129" s="0" t="n">
        <v>0</v>
      </c>
      <c r="I129" s="0" t="n">
        <v>0</v>
      </c>
      <c r="J129" s="0" t="n">
        <v>6.1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5.7</v>
      </c>
      <c r="P129" s="0" t="n">
        <v>0</v>
      </c>
      <c r="Q129" s="0" t="n">
        <v>6.6</v>
      </c>
      <c r="R129" s="0" t="n">
        <v>6.9</v>
      </c>
      <c r="S129" s="0" t="s">
        <v>4</v>
      </c>
    </row>
    <row r="130" customFormat="false" ht="14.4" hidden="false" customHeight="false" outlineLevel="0" collapsed="false">
      <c r="A130" s="0" t="s">
        <v>28</v>
      </c>
      <c r="B130" s="0" t="n">
        <v>1</v>
      </c>
      <c r="C130" s="0" t="s">
        <v>441</v>
      </c>
      <c r="D130" s="0" t="s">
        <v>67</v>
      </c>
      <c r="E130" s="0" t="s">
        <v>442</v>
      </c>
      <c r="F130" s="0" t="s">
        <v>280</v>
      </c>
      <c r="G130" s="0" t="s">
        <v>281</v>
      </c>
      <c r="H130" s="0" t="n">
        <v>0</v>
      </c>
      <c r="I130" s="0" t="n">
        <v>0</v>
      </c>
      <c r="J130" s="0" t="n">
        <v>9.2</v>
      </c>
      <c r="K130" s="0" t="n">
        <v>11.4</v>
      </c>
      <c r="L130" s="0" t="n">
        <v>0</v>
      </c>
      <c r="M130" s="0" t="n">
        <v>9</v>
      </c>
      <c r="N130" s="0" t="n">
        <v>0</v>
      </c>
      <c r="O130" s="0" t="n">
        <v>10.9</v>
      </c>
      <c r="P130" s="0" t="n">
        <v>8.5</v>
      </c>
      <c r="Q130" s="0" t="n">
        <v>0</v>
      </c>
      <c r="R130" s="0" t="n">
        <v>0</v>
      </c>
      <c r="S130" s="0" t="s">
        <v>4</v>
      </c>
    </row>
    <row r="131" customFormat="false" ht="14.4" hidden="false" customHeight="false" outlineLevel="0" collapsed="false">
      <c r="A131" s="0" t="s">
        <v>28</v>
      </c>
      <c r="B131" s="0" t="n">
        <v>1</v>
      </c>
      <c r="C131" s="0" t="s">
        <v>443</v>
      </c>
      <c r="D131" s="0" t="s">
        <v>58</v>
      </c>
      <c r="E131" s="0" t="s">
        <v>444</v>
      </c>
      <c r="F131" s="0" t="s">
        <v>280</v>
      </c>
      <c r="G131" s="0" t="s">
        <v>281</v>
      </c>
      <c r="H131" s="0" t="n">
        <v>0</v>
      </c>
      <c r="I131" s="0" t="n">
        <v>0</v>
      </c>
      <c r="J131" s="0" t="n">
        <v>11.5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s">
        <v>4</v>
      </c>
    </row>
    <row r="132" customFormat="false" ht="14.4" hidden="false" customHeight="false" outlineLevel="0" collapsed="false">
      <c r="A132" s="0" t="s">
        <v>28</v>
      </c>
      <c r="B132" s="0" t="n">
        <v>1</v>
      </c>
      <c r="C132" s="0" t="s">
        <v>445</v>
      </c>
      <c r="D132" s="0" t="s">
        <v>92</v>
      </c>
      <c r="E132" s="0" t="s">
        <v>446</v>
      </c>
      <c r="F132" s="0" t="s">
        <v>447</v>
      </c>
      <c r="G132" s="0" t="s">
        <v>448</v>
      </c>
      <c r="H132" s="0" t="n">
        <v>0</v>
      </c>
      <c r="I132" s="0" t="n">
        <v>0</v>
      </c>
      <c r="J132" s="0" t="n">
        <v>6.3</v>
      </c>
      <c r="K132" s="0" t="n">
        <v>7.8</v>
      </c>
      <c r="L132" s="0" t="n">
        <v>11.8</v>
      </c>
      <c r="M132" s="0" t="n">
        <v>7.4</v>
      </c>
      <c r="N132" s="0" t="n">
        <v>0</v>
      </c>
      <c r="O132" s="0" t="n">
        <v>0</v>
      </c>
      <c r="P132" s="0" t="n">
        <v>8.4</v>
      </c>
      <c r="Q132" s="0" t="n">
        <v>0</v>
      </c>
      <c r="R132" s="0" t="n">
        <v>0</v>
      </c>
      <c r="S132" s="0" t="s">
        <v>4</v>
      </c>
    </row>
    <row r="133" customFormat="false" ht="14.4" hidden="false" customHeight="false" outlineLevel="0" collapsed="false">
      <c r="A133" s="0" t="s">
        <v>28</v>
      </c>
      <c r="B133" s="0" t="n">
        <v>1</v>
      </c>
      <c r="C133" s="0" t="s">
        <v>449</v>
      </c>
      <c r="D133" s="0" t="s">
        <v>79</v>
      </c>
      <c r="E133" s="0" t="s">
        <v>450</v>
      </c>
      <c r="F133" s="0" t="s">
        <v>294</v>
      </c>
      <c r="G133" s="0" t="s">
        <v>295</v>
      </c>
      <c r="H133" s="0" t="n">
        <v>0</v>
      </c>
      <c r="I133" s="0" t="n">
        <v>0</v>
      </c>
      <c r="J133" s="0" t="n">
        <v>85.6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s">
        <v>4</v>
      </c>
    </row>
    <row r="134" customFormat="false" ht="14.4" hidden="false" customHeight="false" outlineLevel="0" collapsed="false">
      <c r="A134" s="0" t="s">
        <v>28</v>
      </c>
      <c r="B134" s="0" t="n">
        <v>1</v>
      </c>
      <c r="C134" s="0" t="s">
        <v>451</v>
      </c>
      <c r="D134" s="0" t="s">
        <v>50</v>
      </c>
      <c r="E134" s="0" t="s">
        <v>452</v>
      </c>
      <c r="F134" s="0" t="s">
        <v>453</v>
      </c>
      <c r="G134" s="0" t="s">
        <v>454</v>
      </c>
      <c r="H134" s="0" t="n">
        <v>0</v>
      </c>
      <c r="I134" s="0" t="n">
        <v>0</v>
      </c>
      <c r="J134" s="0" t="n">
        <v>5.8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s">
        <v>4</v>
      </c>
    </row>
    <row r="135" customFormat="false" ht="14.4" hidden="false" customHeight="false" outlineLevel="0" collapsed="false">
      <c r="A135" s="0" t="s">
        <v>28</v>
      </c>
      <c r="B135" s="0" t="n">
        <v>1</v>
      </c>
      <c r="C135" s="0" t="s">
        <v>455</v>
      </c>
      <c r="D135" s="0" t="s">
        <v>67</v>
      </c>
      <c r="E135" s="0" t="s">
        <v>456</v>
      </c>
      <c r="F135" s="0" t="s">
        <v>457</v>
      </c>
      <c r="G135" s="0" t="s">
        <v>458</v>
      </c>
      <c r="H135" s="0" t="n">
        <v>0</v>
      </c>
      <c r="I135" s="0" t="n">
        <v>0</v>
      </c>
      <c r="J135" s="0" t="n">
        <v>6.6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s">
        <v>4</v>
      </c>
    </row>
    <row r="136" customFormat="false" ht="14.4" hidden="false" customHeight="false" outlineLevel="0" collapsed="false">
      <c r="A136" s="0" t="s">
        <v>28</v>
      </c>
      <c r="B136" s="0" t="n">
        <v>1</v>
      </c>
      <c r="C136" s="0" t="s">
        <v>459</v>
      </c>
      <c r="D136" s="0" t="s">
        <v>40</v>
      </c>
      <c r="E136" s="0" t="s">
        <v>460</v>
      </c>
      <c r="F136" s="0" t="s">
        <v>461</v>
      </c>
      <c r="G136" s="0" t="s">
        <v>462</v>
      </c>
      <c r="H136" s="0" t="n">
        <v>0</v>
      </c>
      <c r="I136" s="0" t="n">
        <v>0</v>
      </c>
      <c r="J136" s="0" t="n">
        <v>9.5</v>
      </c>
      <c r="K136" s="0" t="n">
        <v>0</v>
      </c>
      <c r="L136" s="0" t="n">
        <v>0</v>
      </c>
      <c r="M136" s="0" t="n">
        <v>8.3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s">
        <v>4</v>
      </c>
    </row>
    <row r="137" customFormat="false" ht="14.4" hidden="false" customHeight="false" outlineLevel="0" collapsed="false">
      <c r="A137" s="0" t="s">
        <v>28</v>
      </c>
      <c r="B137" s="0" t="n">
        <v>1</v>
      </c>
      <c r="C137" s="0" t="s">
        <v>463</v>
      </c>
      <c r="D137" s="0" t="s">
        <v>30</v>
      </c>
      <c r="E137" s="0" t="s">
        <v>464</v>
      </c>
      <c r="F137" s="0" t="s">
        <v>465</v>
      </c>
      <c r="G137" s="0" t="s">
        <v>466</v>
      </c>
      <c r="H137" s="0" t="n">
        <v>0</v>
      </c>
      <c r="I137" s="0" t="n">
        <v>0</v>
      </c>
      <c r="J137" s="0" t="n">
        <v>7.4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s">
        <v>4</v>
      </c>
    </row>
    <row r="138" customFormat="false" ht="14.4" hidden="false" customHeight="false" outlineLevel="0" collapsed="false">
      <c r="A138" s="0" t="s">
        <v>28</v>
      </c>
      <c r="B138" s="0" t="n">
        <v>1</v>
      </c>
      <c r="C138" s="0" t="s">
        <v>467</v>
      </c>
      <c r="D138" s="0" t="s">
        <v>40</v>
      </c>
      <c r="E138" s="0" t="s">
        <v>468</v>
      </c>
      <c r="F138" s="0" t="s">
        <v>469</v>
      </c>
      <c r="G138" s="0" t="s">
        <v>470</v>
      </c>
      <c r="H138" s="0" t="n">
        <v>0</v>
      </c>
      <c r="I138" s="0" t="n">
        <v>0</v>
      </c>
      <c r="J138" s="0" t="n">
        <v>9.9</v>
      </c>
      <c r="K138" s="0" t="n">
        <v>8.3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s">
        <v>4</v>
      </c>
    </row>
    <row r="139" customFormat="false" ht="14.4" hidden="false" customHeight="false" outlineLevel="0" collapsed="false">
      <c r="A139" s="0" t="s">
        <v>28</v>
      </c>
      <c r="B139" s="0" t="n">
        <v>1</v>
      </c>
      <c r="C139" s="0" t="s">
        <v>471</v>
      </c>
      <c r="D139" s="0" t="s">
        <v>67</v>
      </c>
      <c r="E139" s="0" t="s">
        <v>472</v>
      </c>
      <c r="F139" s="0" t="s">
        <v>312</v>
      </c>
      <c r="G139" s="0" t="s">
        <v>313</v>
      </c>
      <c r="H139" s="0" t="n">
        <v>0</v>
      </c>
      <c r="I139" s="0" t="n">
        <v>0</v>
      </c>
      <c r="J139" s="0" t="n">
        <v>9.2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7.8</v>
      </c>
      <c r="Q139" s="0" t="n">
        <v>0</v>
      </c>
      <c r="R139" s="0" t="n">
        <v>0</v>
      </c>
      <c r="S139" s="0" t="s">
        <v>4</v>
      </c>
    </row>
    <row r="140" customFormat="false" ht="14.4" hidden="false" customHeight="false" outlineLevel="0" collapsed="false">
      <c r="A140" s="0" t="s">
        <v>28</v>
      </c>
      <c r="B140" s="0" t="n">
        <v>1</v>
      </c>
      <c r="C140" s="0" t="s">
        <v>473</v>
      </c>
      <c r="D140" s="0" t="s">
        <v>79</v>
      </c>
      <c r="E140" s="0" t="s">
        <v>474</v>
      </c>
      <c r="F140" s="0" t="s">
        <v>475</v>
      </c>
      <c r="G140" s="0" t="s">
        <v>476</v>
      </c>
      <c r="H140" s="0" t="n">
        <v>0</v>
      </c>
      <c r="I140" s="0" t="n">
        <v>0</v>
      </c>
      <c r="J140" s="0" t="n">
        <v>5.2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s">
        <v>4</v>
      </c>
    </row>
    <row r="141" customFormat="false" ht="14.4" hidden="false" customHeight="false" outlineLevel="0" collapsed="false">
      <c r="A141" s="0" t="s">
        <v>28</v>
      </c>
      <c r="B141" s="0" t="n">
        <v>1</v>
      </c>
      <c r="C141" s="0" t="s">
        <v>477</v>
      </c>
      <c r="D141" s="0" t="s">
        <v>79</v>
      </c>
      <c r="E141" s="0" t="s">
        <v>478</v>
      </c>
      <c r="F141" s="0" t="s">
        <v>479</v>
      </c>
      <c r="G141" s="0" t="s">
        <v>480</v>
      </c>
      <c r="H141" s="0" t="n">
        <v>0</v>
      </c>
      <c r="I141" s="0" t="n">
        <v>0</v>
      </c>
      <c r="J141" s="0" t="n">
        <v>6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s">
        <v>4</v>
      </c>
    </row>
    <row r="142" customFormat="false" ht="14.4" hidden="false" customHeight="false" outlineLevel="0" collapsed="false">
      <c r="A142" s="0" t="s">
        <v>28</v>
      </c>
      <c r="B142" s="0" t="n">
        <v>1</v>
      </c>
      <c r="C142" s="0" t="s">
        <v>481</v>
      </c>
      <c r="D142" s="0" t="s">
        <v>92</v>
      </c>
      <c r="E142" s="0" t="s">
        <v>482</v>
      </c>
      <c r="F142" s="0" t="s">
        <v>483</v>
      </c>
      <c r="G142" s="0" t="s">
        <v>484</v>
      </c>
      <c r="H142" s="0" t="n">
        <v>0</v>
      </c>
      <c r="I142" s="0" t="n">
        <v>0</v>
      </c>
      <c r="J142" s="0" t="n">
        <v>6.6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s">
        <v>4</v>
      </c>
    </row>
    <row r="143" customFormat="false" ht="14.4" hidden="false" customHeight="false" outlineLevel="0" collapsed="false">
      <c r="A143" s="0" t="s">
        <v>28</v>
      </c>
      <c r="B143" s="0" t="n">
        <v>1</v>
      </c>
      <c r="C143" s="0" t="s">
        <v>485</v>
      </c>
      <c r="D143" s="0" t="s">
        <v>58</v>
      </c>
      <c r="E143" s="0" t="s">
        <v>486</v>
      </c>
      <c r="F143" s="0" t="s">
        <v>352</v>
      </c>
      <c r="G143" s="0" t="s">
        <v>353</v>
      </c>
      <c r="H143" s="0" t="n">
        <v>0</v>
      </c>
      <c r="I143" s="0" t="n">
        <v>0</v>
      </c>
      <c r="J143" s="0" t="n">
        <v>8.6</v>
      </c>
      <c r="K143" s="0" t="n">
        <v>0</v>
      </c>
      <c r="L143" s="0" t="n">
        <v>0</v>
      </c>
      <c r="M143" s="0" t="n">
        <v>5.5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s">
        <v>4</v>
      </c>
    </row>
    <row r="144" customFormat="false" ht="14.4" hidden="false" customHeight="false" outlineLevel="0" collapsed="false">
      <c r="A144" s="0" t="s">
        <v>28</v>
      </c>
      <c r="B144" s="0" t="n">
        <v>1</v>
      </c>
      <c r="C144" s="0" t="s">
        <v>487</v>
      </c>
      <c r="D144" s="0" t="s">
        <v>50</v>
      </c>
      <c r="E144" s="0" t="s">
        <v>488</v>
      </c>
      <c r="F144" s="0" t="s">
        <v>489</v>
      </c>
      <c r="G144" s="0" t="s">
        <v>249</v>
      </c>
      <c r="H144" s="0" t="n">
        <v>0</v>
      </c>
      <c r="I144" s="0" t="n">
        <v>0</v>
      </c>
      <c r="J144" s="0" t="n">
        <v>9.8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s">
        <v>4</v>
      </c>
    </row>
    <row r="145" customFormat="false" ht="14.4" hidden="false" customHeight="false" outlineLevel="0" collapsed="false">
      <c r="A145" s="0" t="s">
        <v>28</v>
      </c>
      <c r="B145" s="0" t="n">
        <v>1</v>
      </c>
      <c r="C145" s="0" t="s">
        <v>356</v>
      </c>
      <c r="D145" s="0" t="s">
        <v>92</v>
      </c>
      <c r="E145" s="0" t="s">
        <v>490</v>
      </c>
      <c r="F145" s="0" t="s">
        <v>153</v>
      </c>
      <c r="G145" s="0" t="s">
        <v>154</v>
      </c>
      <c r="H145" s="0" t="n">
        <v>0</v>
      </c>
      <c r="I145" s="0" t="n">
        <v>0</v>
      </c>
      <c r="J145" s="0" t="n">
        <v>9.6</v>
      </c>
      <c r="K145" s="0" t="n">
        <v>0</v>
      </c>
      <c r="L145" s="0" t="n">
        <v>0</v>
      </c>
      <c r="M145" s="0" t="n">
        <v>7.7</v>
      </c>
      <c r="N145" s="0" t="n">
        <v>8.3</v>
      </c>
      <c r="O145" s="0" t="n">
        <v>0</v>
      </c>
      <c r="P145" s="0" t="n">
        <v>8.3</v>
      </c>
      <c r="Q145" s="0" t="n">
        <v>0</v>
      </c>
      <c r="R145" s="0" t="n">
        <v>0</v>
      </c>
      <c r="S145" s="0" t="s">
        <v>4</v>
      </c>
    </row>
    <row r="146" customFormat="false" ht="14.4" hidden="false" customHeight="false" outlineLevel="0" collapsed="false">
      <c r="A146" s="0" t="s">
        <v>28</v>
      </c>
      <c r="B146" s="0" t="n">
        <v>1</v>
      </c>
      <c r="C146" s="0" t="s">
        <v>491</v>
      </c>
      <c r="D146" s="0" t="s">
        <v>50</v>
      </c>
      <c r="E146" s="0" t="s">
        <v>492</v>
      </c>
      <c r="F146" s="0" t="s">
        <v>159</v>
      </c>
      <c r="G146" s="0" t="s">
        <v>160</v>
      </c>
      <c r="H146" s="0" t="n">
        <v>0</v>
      </c>
      <c r="I146" s="0" t="n">
        <v>0</v>
      </c>
      <c r="J146" s="0" t="n">
        <v>6.7</v>
      </c>
      <c r="K146" s="0" t="n">
        <v>6</v>
      </c>
      <c r="L146" s="0" t="n">
        <v>8.1</v>
      </c>
      <c r="M146" s="0" t="n">
        <v>5.4</v>
      </c>
      <c r="N146" s="0" t="n">
        <v>9</v>
      </c>
      <c r="O146" s="0" t="n">
        <v>10.3</v>
      </c>
      <c r="P146" s="0" t="n">
        <v>8.2</v>
      </c>
      <c r="Q146" s="0" t="n">
        <v>5.2</v>
      </c>
      <c r="R146" s="0" t="n">
        <v>5.3</v>
      </c>
      <c r="S146" s="0" t="s">
        <v>4</v>
      </c>
    </row>
    <row r="147" customFormat="false" ht="14.4" hidden="false" customHeight="false" outlineLevel="0" collapsed="false">
      <c r="A147" s="0" t="s">
        <v>28</v>
      </c>
      <c r="B147" s="0" t="n">
        <v>1</v>
      </c>
      <c r="C147" s="0" t="s">
        <v>493</v>
      </c>
      <c r="D147" s="0" t="s">
        <v>40</v>
      </c>
      <c r="E147" s="0" t="s">
        <v>494</v>
      </c>
      <c r="F147" s="0" t="s">
        <v>368</v>
      </c>
      <c r="G147" s="0" t="s">
        <v>369</v>
      </c>
      <c r="H147" s="0" t="n">
        <v>0</v>
      </c>
      <c r="I147" s="0" t="n">
        <v>0</v>
      </c>
      <c r="J147" s="0" t="n">
        <v>8.2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s">
        <v>4</v>
      </c>
    </row>
    <row r="148" customFormat="false" ht="14.4" hidden="false" customHeight="false" outlineLevel="0" collapsed="false">
      <c r="A148" s="0" t="s">
        <v>28</v>
      </c>
      <c r="B148" s="0" t="n">
        <v>1</v>
      </c>
      <c r="C148" s="0" t="s">
        <v>495</v>
      </c>
      <c r="D148" s="0" t="s">
        <v>67</v>
      </c>
      <c r="E148" s="0" t="s">
        <v>496</v>
      </c>
      <c r="F148" s="0" t="s">
        <v>497</v>
      </c>
      <c r="G148" s="0" t="s">
        <v>498</v>
      </c>
      <c r="H148" s="0" t="n">
        <v>0</v>
      </c>
      <c r="I148" s="0" t="n">
        <v>0</v>
      </c>
      <c r="J148" s="0" t="n">
        <v>7.9</v>
      </c>
      <c r="K148" s="0" t="n">
        <v>8</v>
      </c>
      <c r="L148" s="0" t="n">
        <v>0</v>
      </c>
      <c r="M148" s="0" t="n">
        <v>9.8</v>
      </c>
      <c r="N148" s="0" t="n">
        <v>8.3</v>
      </c>
      <c r="O148" s="0" t="n">
        <v>7.1</v>
      </c>
      <c r="P148" s="0" t="n">
        <v>6.9</v>
      </c>
      <c r="Q148" s="0" t="n">
        <v>5.9</v>
      </c>
      <c r="R148" s="0" t="n">
        <v>0</v>
      </c>
      <c r="S148" s="0" t="s">
        <v>4</v>
      </c>
    </row>
    <row r="149" customFormat="false" ht="14.4" hidden="false" customHeight="false" outlineLevel="0" collapsed="false">
      <c r="A149" s="0" t="s">
        <v>28</v>
      </c>
      <c r="B149" s="0" t="n">
        <v>1</v>
      </c>
      <c r="C149" s="0" t="s">
        <v>499</v>
      </c>
      <c r="D149" s="0" t="s">
        <v>55</v>
      </c>
      <c r="E149" s="0" t="s">
        <v>500</v>
      </c>
      <c r="F149" s="0" t="s">
        <v>501</v>
      </c>
      <c r="G149" s="0" t="s">
        <v>502</v>
      </c>
      <c r="H149" s="0" t="n">
        <v>0</v>
      </c>
      <c r="I149" s="0" t="n">
        <v>0</v>
      </c>
      <c r="J149" s="0" t="n">
        <v>10.8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s">
        <v>4</v>
      </c>
    </row>
    <row r="150" customFormat="false" ht="14.4" hidden="false" customHeight="false" outlineLevel="0" collapsed="false">
      <c r="A150" s="0" t="s">
        <v>28</v>
      </c>
      <c r="B150" s="0" t="n">
        <v>1</v>
      </c>
      <c r="C150" s="0" t="s">
        <v>503</v>
      </c>
      <c r="D150" s="0" t="s">
        <v>92</v>
      </c>
      <c r="E150" s="0" t="s">
        <v>504</v>
      </c>
      <c r="F150" s="0" t="s">
        <v>505</v>
      </c>
      <c r="G150" s="0" t="s">
        <v>506</v>
      </c>
      <c r="H150" s="0" t="n">
        <v>0</v>
      </c>
      <c r="I150" s="0" t="n">
        <v>0</v>
      </c>
      <c r="J150" s="0" t="n">
        <v>12.7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s">
        <v>4</v>
      </c>
    </row>
    <row r="151" customFormat="false" ht="14.4" hidden="false" customHeight="false" outlineLevel="0" collapsed="false">
      <c r="A151" s="0" t="s">
        <v>28</v>
      </c>
      <c r="B151" s="0" t="n">
        <v>1</v>
      </c>
      <c r="C151" s="0" t="s">
        <v>507</v>
      </c>
      <c r="D151" s="0" t="s">
        <v>40</v>
      </c>
      <c r="E151" s="0" t="s">
        <v>508</v>
      </c>
      <c r="F151" s="0" t="s">
        <v>509</v>
      </c>
      <c r="G151" s="0" t="s">
        <v>510</v>
      </c>
      <c r="H151" s="0" t="n">
        <v>0</v>
      </c>
      <c r="I151" s="0" t="n">
        <v>0</v>
      </c>
      <c r="J151" s="0" t="n">
        <v>6.4</v>
      </c>
      <c r="K151" s="0" t="n">
        <v>0</v>
      </c>
      <c r="L151" s="0" t="n">
        <v>0</v>
      </c>
      <c r="M151" s="0" t="n">
        <v>5.4</v>
      </c>
      <c r="N151" s="0" t="n">
        <v>0</v>
      </c>
      <c r="O151" s="0" t="n">
        <v>7.8</v>
      </c>
      <c r="P151" s="0" t="n">
        <v>0</v>
      </c>
      <c r="Q151" s="0" t="n">
        <v>0</v>
      </c>
      <c r="R151" s="0" t="n">
        <v>0</v>
      </c>
      <c r="S151" s="0" t="s">
        <v>4</v>
      </c>
    </row>
    <row r="152" customFormat="false" ht="14.4" hidden="false" customHeight="false" outlineLevel="0" collapsed="false">
      <c r="A152" s="0" t="s">
        <v>28</v>
      </c>
      <c r="B152" s="0" t="n">
        <v>1</v>
      </c>
      <c r="C152" s="0" t="s">
        <v>511</v>
      </c>
      <c r="D152" s="0" t="s">
        <v>40</v>
      </c>
      <c r="E152" s="0" t="s">
        <v>512</v>
      </c>
      <c r="F152" s="0" t="s">
        <v>222</v>
      </c>
      <c r="G152" s="0" t="s">
        <v>223</v>
      </c>
      <c r="H152" s="0" t="n">
        <v>0</v>
      </c>
      <c r="I152" s="0" t="n">
        <v>0</v>
      </c>
      <c r="J152" s="0" t="n">
        <v>11.9</v>
      </c>
      <c r="K152" s="0" t="n">
        <v>0</v>
      </c>
      <c r="L152" s="0" t="n">
        <v>0</v>
      </c>
      <c r="M152" s="0" t="n">
        <v>0</v>
      </c>
      <c r="N152" s="0" t="n">
        <v>7.4</v>
      </c>
      <c r="O152" s="0" t="n">
        <v>0</v>
      </c>
      <c r="P152" s="0" t="n">
        <v>0</v>
      </c>
      <c r="Q152" s="0" t="n">
        <v>0</v>
      </c>
      <c r="R152" s="0" t="n">
        <v>0</v>
      </c>
      <c r="S152" s="0" t="s">
        <v>4</v>
      </c>
    </row>
    <row r="153" customFormat="false" ht="14.4" hidden="false" customHeight="false" outlineLevel="0" collapsed="false">
      <c r="A153" s="0" t="s">
        <v>28</v>
      </c>
      <c r="B153" s="0" t="n">
        <v>1</v>
      </c>
      <c r="C153" s="0" t="s">
        <v>513</v>
      </c>
      <c r="D153" s="0" t="s">
        <v>40</v>
      </c>
      <c r="E153" s="0" t="s">
        <v>514</v>
      </c>
      <c r="F153" s="0" t="s">
        <v>403</v>
      </c>
      <c r="G153" s="0" t="s">
        <v>404</v>
      </c>
      <c r="H153" s="0" t="n">
        <v>0</v>
      </c>
      <c r="I153" s="0" t="n">
        <v>0</v>
      </c>
      <c r="J153" s="0" t="n">
        <v>6.5</v>
      </c>
      <c r="K153" s="0" t="n">
        <v>9.4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s">
        <v>4</v>
      </c>
    </row>
    <row r="154" customFormat="false" ht="14.4" hidden="false" customHeight="false" outlineLevel="0" collapsed="false">
      <c r="A154" s="0" t="s">
        <v>28</v>
      </c>
      <c r="B154" s="0" t="n">
        <v>1</v>
      </c>
      <c r="C154" s="0" t="s">
        <v>515</v>
      </c>
      <c r="D154" s="0" t="s">
        <v>50</v>
      </c>
      <c r="E154" s="0" t="s">
        <v>516</v>
      </c>
      <c r="F154" s="0" t="s">
        <v>517</v>
      </c>
      <c r="G154" s="0" t="s">
        <v>518</v>
      </c>
      <c r="H154" s="0" t="n">
        <v>0</v>
      </c>
      <c r="I154" s="0" t="n">
        <v>0</v>
      </c>
      <c r="J154" s="0" t="n">
        <v>7.4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9.9</v>
      </c>
      <c r="Q154" s="0" t="n">
        <v>0</v>
      </c>
      <c r="R154" s="0" t="n">
        <v>0</v>
      </c>
      <c r="S154" s="0" t="s">
        <v>4</v>
      </c>
    </row>
    <row r="155" customFormat="false" ht="14.4" hidden="false" customHeight="false" outlineLevel="0" collapsed="false">
      <c r="A155" s="0" t="s">
        <v>28</v>
      </c>
      <c r="B155" s="0" t="n">
        <v>1</v>
      </c>
      <c r="C155" s="0" t="s">
        <v>519</v>
      </c>
      <c r="D155" s="0" t="s">
        <v>50</v>
      </c>
      <c r="E155" s="0" t="s">
        <v>520</v>
      </c>
      <c r="F155" s="0" t="s">
        <v>521</v>
      </c>
      <c r="G155" s="0" t="s">
        <v>522</v>
      </c>
      <c r="H155" s="0" t="n">
        <v>0</v>
      </c>
      <c r="I155" s="0" t="n">
        <v>0</v>
      </c>
      <c r="J155" s="0" t="n">
        <v>6.2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s">
        <v>4</v>
      </c>
    </row>
    <row r="156" customFormat="false" ht="14.4" hidden="false" customHeight="false" outlineLevel="0" collapsed="false">
      <c r="A156" s="0" t="s">
        <v>28</v>
      </c>
      <c r="B156" s="0" t="n">
        <v>1</v>
      </c>
      <c r="C156" s="0" t="s">
        <v>523</v>
      </c>
      <c r="D156" s="0" t="s">
        <v>58</v>
      </c>
      <c r="E156" s="0" t="s">
        <v>524</v>
      </c>
      <c r="F156" s="0" t="s">
        <v>248</v>
      </c>
      <c r="G156" s="0" t="s">
        <v>249</v>
      </c>
      <c r="H156" s="0" t="n">
        <v>0</v>
      </c>
      <c r="I156" s="0" t="n">
        <v>0</v>
      </c>
      <c r="J156" s="0" t="n">
        <v>6.9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s">
        <v>4</v>
      </c>
    </row>
    <row r="157" customFormat="false" ht="14.4" hidden="false" customHeight="false" outlineLevel="0" collapsed="false">
      <c r="A157" s="0" t="s">
        <v>28</v>
      </c>
      <c r="B157" s="0" t="n">
        <v>1</v>
      </c>
      <c r="C157" s="0" t="s">
        <v>525</v>
      </c>
      <c r="D157" s="0" t="s">
        <v>30</v>
      </c>
      <c r="E157" s="0" t="s">
        <v>526</v>
      </c>
      <c r="F157" s="0" t="s">
        <v>527</v>
      </c>
      <c r="G157" s="0" t="s">
        <v>528</v>
      </c>
      <c r="H157" s="0" t="n">
        <v>0</v>
      </c>
      <c r="I157" s="0" t="n">
        <v>0</v>
      </c>
      <c r="J157" s="0" t="n">
        <v>5.9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s">
        <v>4</v>
      </c>
    </row>
    <row r="158" customFormat="false" ht="14.4" hidden="false" customHeight="false" outlineLevel="0" collapsed="false">
      <c r="A158" s="0" t="s">
        <v>28</v>
      </c>
      <c r="B158" s="0" t="n">
        <v>1</v>
      </c>
      <c r="C158" s="0" t="s">
        <v>529</v>
      </c>
      <c r="D158" s="0" t="s">
        <v>67</v>
      </c>
      <c r="E158" s="0" t="s">
        <v>530</v>
      </c>
      <c r="F158" s="0" t="s">
        <v>531</v>
      </c>
      <c r="G158" s="0" t="s">
        <v>532</v>
      </c>
      <c r="H158" s="0" t="n">
        <v>0</v>
      </c>
      <c r="I158" s="0" t="n">
        <v>0</v>
      </c>
      <c r="J158" s="0" t="n">
        <v>6.8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5.1</v>
      </c>
      <c r="P158" s="0" t="n">
        <v>0</v>
      </c>
      <c r="Q158" s="0" t="n">
        <v>0</v>
      </c>
      <c r="R158" s="0" t="n">
        <v>0</v>
      </c>
      <c r="S158" s="0" t="s">
        <v>4</v>
      </c>
    </row>
    <row r="159" customFormat="false" ht="14.4" hidden="false" customHeight="false" outlineLevel="0" collapsed="false">
      <c r="A159" s="0" t="s">
        <v>28</v>
      </c>
      <c r="B159" s="0" t="n">
        <v>1</v>
      </c>
      <c r="C159" s="0" t="s">
        <v>533</v>
      </c>
      <c r="D159" s="0" t="s">
        <v>50</v>
      </c>
      <c r="E159" s="0" t="s">
        <v>534</v>
      </c>
      <c r="F159" s="0" t="s">
        <v>535</v>
      </c>
      <c r="G159" s="0" t="s">
        <v>536</v>
      </c>
      <c r="H159" s="0" t="n">
        <v>0</v>
      </c>
      <c r="I159" s="0" t="n">
        <v>0</v>
      </c>
      <c r="J159" s="0" t="n">
        <v>7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s">
        <v>4</v>
      </c>
    </row>
    <row r="160" customFormat="false" ht="14.4" hidden="false" customHeight="false" outlineLevel="0" collapsed="false">
      <c r="A160" s="0" t="s">
        <v>28</v>
      </c>
      <c r="B160" s="0" t="n">
        <v>1</v>
      </c>
      <c r="C160" s="0" t="s">
        <v>537</v>
      </c>
      <c r="D160" s="0" t="s">
        <v>40</v>
      </c>
      <c r="E160" s="0" t="s">
        <v>538</v>
      </c>
      <c r="F160" s="0" t="s">
        <v>539</v>
      </c>
      <c r="G160" s="0" t="s">
        <v>540</v>
      </c>
      <c r="H160" s="0" t="n">
        <v>0</v>
      </c>
      <c r="I160" s="0" t="n">
        <v>0</v>
      </c>
      <c r="J160" s="0" t="n">
        <v>6.2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s">
        <v>4</v>
      </c>
    </row>
    <row r="161" customFormat="false" ht="14.4" hidden="false" customHeight="false" outlineLevel="0" collapsed="false">
      <c r="A161" s="0" t="s">
        <v>28</v>
      </c>
      <c r="B161" s="0" t="n">
        <v>1</v>
      </c>
      <c r="C161" s="0" t="s">
        <v>541</v>
      </c>
      <c r="D161" s="0" t="s">
        <v>40</v>
      </c>
      <c r="E161" s="0" t="s">
        <v>542</v>
      </c>
      <c r="F161" s="0" t="s">
        <v>543</v>
      </c>
      <c r="G161" s="0" t="s">
        <v>544</v>
      </c>
      <c r="H161" s="0" t="n">
        <v>0</v>
      </c>
      <c r="I161" s="0" t="n">
        <v>0</v>
      </c>
      <c r="J161" s="0" t="n">
        <v>8.2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s">
        <v>4</v>
      </c>
    </row>
    <row r="162" customFormat="false" ht="14.4" hidden="false" customHeight="false" outlineLevel="0" collapsed="false">
      <c r="A162" s="0" t="s">
        <v>28</v>
      </c>
      <c r="B162" s="0" t="n">
        <v>1</v>
      </c>
      <c r="C162" s="0" t="s">
        <v>545</v>
      </c>
      <c r="D162" s="0" t="s">
        <v>92</v>
      </c>
      <c r="E162" s="0" t="s">
        <v>546</v>
      </c>
      <c r="F162" s="0" t="s">
        <v>547</v>
      </c>
      <c r="G162" s="0" t="s">
        <v>548</v>
      </c>
      <c r="H162" s="0" t="n">
        <v>0</v>
      </c>
      <c r="I162" s="0" t="n">
        <v>0</v>
      </c>
      <c r="J162" s="0" t="n">
        <v>7.2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9</v>
      </c>
      <c r="P162" s="0" t="n">
        <v>0</v>
      </c>
      <c r="Q162" s="0" t="n">
        <v>0</v>
      </c>
      <c r="R162" s="0" t="n">
        <v>0</v>
      </c>
      <c r="S162" s="0" t="s">
        <v>4</v>
      </c>
    </row>
    <row r="163" customFormat="false" ht="14.4" hidden="false" customHeight="false" outlineLevel="0" collapsed="false">
      <c r="A163" s="0" t="s">
        <v>28</v>
      </c>
      <c r="B163" s="0" t="n">
        <v>1</v>
      </c>
      <c r="C163" s="0" t="s">
        <v>549</v>
      </c>
      <c r="D163" s="0" t="s">
        <v>40</v>
      </c>
      <c r="E163" s="0" t="s">
        <v>550</v>
      </c>
      <c r="F163" s="0" t="s">
        <v>547</v>
      </c>
      <c r="G163" s="0" t="s">
        <v>548</v>
      </c>
      <c r="H163" s="0" t="n">
        <v>0</v>
      </c>
      <c r="I163" s="0" t="n">
        <v>0</v>
      </c>
      <c r="J163" s="0" t="n">
        <v>9.7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s">
        <v>4</v>
      </c>
    </row>
    <row r="164" customFormat="false" ht="14.4" hidden="false" customHeight="false" outlineLevel="0" collapsed="false">
      <c r="A164" s="0" t="s">
        <v>28</v>
      </c>
      <c r="B164" s="0" t="n">
        <v>1</v>
      </c>
      <c r="C164" s="0" t="s">
        <v>551</v>
      </c>
      <c r="D164" s="0" t="s">
        <v>30</v>
      </c>
      <c r="E164" s="0" t="s">
        <v>552</v>
      </c>
      <c r="F164" s="0" t="s">
        <v>553</v>
      </c>
      <c r="G164" s="0" t="s">
        <v>554</v>
      </c>
      <c r="H164" s="0" t="n">
        <v>0</v>
      </c>
      <c r="I164" s="0" t="n">
        <v>0</v>
      </c>
      <c r="J164" s="0" t="n">
        <v>0</v>
      </c>
      <c r="K164" s="0" t="n">
        <v>6.4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s">
        <v>4</v>
      </c>
    </row>
    <row r="165" customFormat="false" ht="14.4" hidden="false" customHeight="false" outlineLevel="0" collapsed="false">
      <c r="A165" s="0" t="s">
        <v>28</v>
      </c>
      <c r="B165" s="0" t="n">
        <v>1</v>
      </c>
      <c r="C165" s="0" t="s">
        <v>555</v>
      </c>
      <c r="D165" s="0" t="s">
        <v>40</v>
      </c>
      <c r="E165" s="0" t="s">
        <v>556</v>
      </c>
      <c r="F165" s="0" t="s">
        <v>85</v>
      </c>
      <c r="G165" s="0" t="s">
        <v>86</v>
      </c>
      <c r="H165" s="0" t="n">
        <v>0</v>
      </c>
      <c r="I165" s="0" t="n">
        <v>0</v>
      </c>
      <c r="J165" s="0" t="n">
        <v>0</v>
      </c>
      <c r="K165" s="0" t="n">
        <v>9.9</v>
      </c>
      <c r="L165" s="0" t="n">
        <v>13.5</v>
      </c>
      <c r="M165" s="0" t="n">
        <v>11.5</v>
      </c>
      <c r="N165" s="0" t="n">
        <v>11.5</v>
      </c>
      <c r="O165" s="0" t="n">
        <v>8.7</v>
      </c>
      <c r="P165" s="0" t="n">
        <v>8.8</v>
      </c>
      <c r="Q165" s="0" t="n">
        <v>10</v>
      </c>
      <c r="R165" s="0" t="n">
        <v>0</v>
      </c>
      <c r="S165" s="0" t="s">
        <v>4</v>
      </c>
    </row>
    <row r="166" customFormat="false" ht="14.4" hidden="false" customHeight="false" outlineLevel="0" collapsed="false">
      <c r="A166" s="0" t="s">
        <v>28</v>
      </c>
      <c r="B166" s="0" t="n">
        <v>1</v>
      </c>
      <c r="C166" s="0" t="s">
        <v>557</v>
      </c>
      <c r="D166" s="0" t="s">
        <v>67</v>
      </c>
      <c r="E166" s="0" t="s">
        <v>558</v>
      </c>
      <c r="F166" s="0" t="s">
        <v>559</v>
      </c>
      <c r="G166" s="0" t="s">
        <v>560</v>
      </c>
      <c r="H166" s="0" t="n">
        <v>0</v>
      </c>
      <c r="I166" s="0" t="n">
        <v>0</v>
      </c>
      <c r="J166" s="0" t="n">
        <v>0</v>
      </c>
      <c r="K166" s="0" t="n">
        <v>5.1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s">
        <v>4</v>
      </c>
    </row>
    <row r="167" customFormat="false" ht="14.4" hidden="false" customHeight="false" outlineLevel="0" collapsed="false">
      <c r="A167" s="0" t="s">
        <v>28</v>
      </c>
      <c r="B167" s="0" t="n">
        <v>1</v>
      </c>
      <c r="C167" s="0" t="s">
        <v>561</v>
      </c>
      <c r="D167" s="0" t="s">
        <v>40</v>
      </c>
      <c r="E167" s="0" t="s">
        <v>562</v>
      </c>
      <c r="F167" s="0" t="s">
        <v>559</v>
      </c>
      <c r="G167" s="0" t="s">
        <v>560</v>
      </c>
      <c r="H167" s="0" t="n">
        <v>0</v>
      </c>
      <c r="I167" s="0" t="n">
        <v>0</v>
      </c>
      <c r="J167" s="0" t="n">
        <v>0</v>
      </c>
      <c r="K167" s="0" t="n">
        <v>5.8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s">
        <v>4</v>
      </c>
    </row>
    <row r="168" customFormat="false" ht="14.4" hidden="false" customHeight="false" outlineLevel="0" collapsed="false">
      <c r="A168" s="0" t="s">
        <v>28</v>
      </c>
      <c r="B168" s="0" t="n">
        <v>1</v>
      </c>
      <c r="C168" s="0" t="s">
        <v>563</v>
      </c>
      <c r="D168" s="0" t="s">
        <v>40</v>
      </c>
      <c r="E168" s="0" t="s">
        <v>564</v>
      </c>
      <c r="F168" s="0" t="s">
        <v>565</v>
      </c>
      <c r="G168" s="0" t="s">
        <v>566</v>
      </c>
      <c r="H168" s="0" t="n">
        <v>0</v>
      </c>
      <c r="I168" s="0" t="n">
        <v>0</v>
      </c>
      <c r="J168" s="0" t="n">
        <v>0</v>
      </c>
      <c r="K168" s="0" t="n">
        <v>11.4</v>
      </c>
      <c r="L168" s="0" t="n">
        <v>7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7</v>
      </c>
      <c r="R168" s="0" t="n">
        <v>0</v>
      </c>
      <c r="S168" s="0" t="s">
        <v>4</v>
      </c>
    </row>
    <row r="169" customFormat="false" ht="14.4" hidden="false" customHeight="false" outlineLevel="0" collapsed="false">
      <c r="A169" s="0" t="s">
        <v>28</v>
      </c>
      <c r="B169" s="0" t="n">
        <v>1</v>
      </c>
      <c r="C169" s="0" t="s">
        <v>567</v>
      </c>
      <c r="D169" s="0" t="s">
        <v>50</v>
      </c>
      <c r="E169" s="0" t="s">
        <v>568</v>
      </c>
      <c r="F169" s="0" t="s">
        <v>569</v>
      </c>
      <c r="G169" s="0" t="s">
        <v>570</v>
      </c>
      <c r="H169" s="0" t="n">
        <v>0</v>
      </c>
      <c r="I169" s="0" t="n">
        <v>0</v>
      </c>
      <c r="J169" s="0" t="n">
        <v>0</v>
      </c>
      <c r="K169" s="0" t="n">
        <v>6.9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s">
        <v>4</v>
      </c>
    </row>
    <row r="170" customFormat="false" ht="14.4" hidden="false" customHeight="false" outlineLevel="0" collapsed="false">
      <c r="A170" s="0" t="s">
        <v>28</v>
      </c>
      <c r="B170" s="0" t="n">
        <v>1</v>
      </c>
      <c r="C170" s="0" t="s">
        <v>571</v>
      </c>
      <c r="D170" s="0" t="s">
        <v>40</v>
      </c>
      <c r="E170" s="0" t="s">
        <v>572</v>
      </c>
      <c r="F170" s="0" t="s">
        <v>469</v>
      </c>
      <c r="G170" s="0" t="s">
        <v>470</v>
      </c>
      <c r="H170" s="0" t="n">
        <v>0</v>
      </c>
      <c r="I170" s="0" t="n">
        <v>0</v>
      </c>
      <c r="J170" s="0" t="n">
        <v>0</v>
      </c>
      <c r="K170" s="0" t="n">
        <v>6.6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10.5</v>
      </c>
      <c r="S170" s="0" t="s">
        <v>4</v>
      </c>
    </row>
    <row r="171" customFormat="false" ht="14.4" hidden="false" customHeight="false" outlineLevel="0" collapsed="false">
      <c r="A171" s="0" t="s">
        <v>28</v>
      </c>
      <c r="B171" s="0" t="n">
        <v>1</v>
      </c>
      <c r="C171" s="0" t="s">
        <v>573</v>
      </c>
      <c r="D171" s="0" t="s">
        <v>109</v>
      </c>
      <c r="E171" s="0" t="s">
        <v>574</v>
      </c>
      <c r="F171" s="0" t="s">
        <v>575</v>
      </c>
      <c r="G171" s="0" t="s">
        <v>48</v>
      </c>
      <c r="H171" s="0" t="n">
        <v>0</v>
      </c>
      <c r="I171" s="0" t="n">
        <v>0</v>
      </c>
      <c r="J171" s="0" t="n">
        <v>0</v>
      </c>
      <c r="K171" s="0" t="n">
        <v>6.9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s">
        <v>4</v>
      </c>
    </row>
    <row r="172" customFormat="false" ht="14.4" hidden="false" customHeight="false" outlineLevel="0" collapsed="false">
      <c r="A172" s="0" t="s">
        <v>28</v>
      </c>
      <c r="B172" s="0" t="n">
        <v>1</v>
      </c>
      <c r="C172" s="0" t="s">
        <v>576</v>
      </c>
      <c r="D172" s="0" t="s">
        <v>67</v>
      </c>
      <c r="E172" s="0" t="s">
        <v>577</v>
      </c>
      <c r="F172" s="0" t="s">
        <v>578</v>
      </c>
      <c r="G172" s="0" t="s">
        <v>579</v>
      </c>
      <c r="H172" s="0" t="n">
        <v>0</v>
      </c>
      <c r="I172" s="0" t="n">
        <v>0</v>
      </c>
      <c r="J172" s="0" t="n">
        <v>0</v>
      </c>
      <c r="K172" s="0" t="n">
        <v>5.4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s">
        <v>4</v>
      </c>
    </row>
    <row r="173" customFormat="false" ht="14.4" hidden="false" customHeight="false" outlineLevel="0" collapsed="false">
      <c r="A173" s="0" t="s">
        <v>28</v>
      </c>
      <c r="B173" s="0" t="n">
        <v>1</v>
      </c>
      <c r="C173" s="0" t="s">
        <v>580</v>
      </c>
      <c r="D173" s="0" t="s">
        <v>67</v>
      </c>
      <c r="E173" s="0" t="s">
        <v>581</v>
      </c>
      <c r="F173" s="0" t="s">
        <v>582</v>
      </c>
      <c r="G173" s="0" t="s">
        <v>583</v>
      </c>
      <c r="H173" s="0" t="n">
        <v>0</v>
      </c>
      <c r="I173" s="0" t="n">
        <v>0</v>
      </c>
      <c r="J173" s="0" t="n">
        <v>0</v>
      </c>
      <c r="K173" s="0" t="n">
        <v>9.1</v>
      </c>
      <c r="L173" s="0" t="n">
        <v>0</v>
      </c>
      <c r="M173" s="0" t="n">
        <v>0</v>
      </c>
      <c r="N173" s="0" t="n">
        <v>7.2</v>
      </c>
      <c r="O173" s="0" t="n">
        <v>0</v>
      </c>
      <c r="P173" s="0" t="n">
        <v>0</v>
      </c>
      <c r="Q173" s="0" t="n">
        <v>0</v>
      </c>
      <c r="R173" s="0" t="n">
        <v>0</v>
      </c>
      <c r="S173" s="0" t="s">
        <v>4</v>
      </c>
    </row>
    <row r="174" customFormat="false" ht="14.4" hidden="false" customHeight="false" outlineLevel="0" collapsed="false">
      <c r="A174" s="0" t="s">
        <v>28</v>
      </c>
      <c r="B174" s="0" t="n">
        <v>1</v>
      </c>
      <c r="C174" s="0" t="s">
        <v>358</v>
      </c>
      <c r="D174" s="0" t="s">
        <v>55</v>
      </c>
      <c r="E174" s="0" t="s">
        <v>584</v>
      </c>
      <c r="F174" s="0" t="s">
        <v>153</v>
      </c>
      <c r="G174" s="0" t="s">
        <v>154</v>
      </c>
      <c r="H174" s="0" t="n">
        <v>0</v>
      </c>
      <c r="I174" s="0" t="n">
        <v>0</v>
      </c>
      <c r="J174" s="0" t="n">
        <v>0</v>
      </c>
      <c r="K174" s="0" t="n">
        <v>13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s">
        <v>4</v>
      </c>
    </row>
    <row r="175" customFormat="false" ht="14.4" hidden="false" customHeight="false" outlineLevel="0" collapsed="false">
      <c r="A175" s="0" t="s">
        <v>28</v>
      </c>
      <c r="B175" s="0" t="n">
        <v>1</v>
      </c>
      <c r="C175" s="0" t="s">
        <v>585</v>
      </c>
      <c r="D175" s="0" t="s">
        <v>55</v>
      </c>
      <c r="E175" s="0" t="s">
        <v>586</v>
      </c>
      <c r="F175" s="0" t="s">
        <v>368</v>
      </c>
      <c r="G175" s="0" t="s">
        <v>369</v>
      </c>
      <c r="H175" s="0" t="n">
        <v>0</v>
      </c>
      <c r="I175" s="0" t="n">
        <v>0</v>
      </c>
      <c r="J175" s="0" t="n">
        <v>0</v>
      </c>
      <c r="K175" s="0" t="n">
        <v>6.7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s">
        <v>4</v>
      </c>
    </row>
    <row r="176" customFormat="false" ht="14.4" hidden="false" customHeight="false" outlineLevel="0" collapsed="false">
      <c r="A176" s="0" t="s">
        <v>28</v>
      </c>
      <c r="B176" s="0" t="n">
        <v>1</v>
      </c>
      <c r="C176" s="0" t="s">
        <v>587</v>
      </c>
      <c r="D176" s="0" t="s">
        <v>67</v>
      </c>
      <c r="E176" s="0" t="s">
        <v>588</v>
      </c>
      <c r="F176" s="0" t="s">
        <v>497</v>
      </c>
      <c r="G176" s="0" t="s">
        <v>498</v>
      </c>
      <c r="H176" s="0" t="n">
        <v>0</v>
      </c>
      <c r="I176" s="0" t="n">
        <v>0</v>
      </c>
      <c r="J176" s="0" t="n">
        <v>0</v>
      </c>
      <c r="K176" s="0" t="n">
        <v>7.1</v>
      </c>
      <c r="L176" s="0" t="n">
        <v>0</v>
      </c>
      <c r="M176" s="0" t="n">
        <v>5.7</v>
      </c>
      <c r="N176" s="0" t="n">
        <v>5.8</v>
      </c>
      <c r="O176" s="0" t="n">
        <v>8.2</v>
      </c>
      <c r="P176" s="0" t="n">
        <v>6.7</v>
      </c>
      <c r="Q176" s="0" t="n">
        <v>0</v>
      </c>
      <c r="R176" s="0" t="n">
        <v>0</v>
      </c>
      <c r="S176" s="0" t="s">
        <v>4</v>
      </c>
    </row>
    <row r="177" customFormat="false" ht="14.4" hidden="false" customHeight="false" outlineLevel="0" collapsed="false">
      <c r="A177" s="0" t="s">
        <v>28</v>
      </c>
      <c r="B177" s="0" t="n">
        <v>1</v>
      </c>
      <c r="C177" s="0" t="s">
        <v>589</v>
      </c>
      <c r="D177" s="0" t="s">
        <v>92</v>
      </c>
      <c r="E177" s="0" t="s">
        <v>590</v>
      </c>
      <c r="F177" s="0" t="s">
        <v>497</v>
      </c>
      <c r="G177" s="0" t="s">
        <v>498</v>
      </c>
      <c r="H177" s="0" t="n">
        <v>0</v>
      </c>
      <c r="I177" s="0" t="n">
        <v>0</v>
      </c>
      <c r="J177" s="0" t="n">
        <v>0</v>
      </c>
      <c r="K177" s="0" t="n">
        <v>11.8</v>
      </c>
      <c r="L177" s="0" t="n">
        <v>0</v>
      </c>
      <c r="M177" s="0" t="n">
        <v>0</v>
      </c>
      <c r="N177" s="0" t="n">
        <v>0</v>
      </c>
      <c r="O177" s="0" t="n">
        <v>10.8</v>
      </c>
      <c r="P177" s="0" t="n">
        <v>0</v>
      </c>
      <c r="Q177" s="0" t="n">
        <v>0</v>
      </c>
      <c r="R177" s="0" t="n">
        <v>0</v>
      </c>
      <c r="S177" s="0" t="s">
        <v>4</v>
      </c>
    </row>
    <row r="178" customFormat="false" ht="14.4" hidden="false" customHeight="false" outlineLevel="0" collapsed="false">
      <c r="A178" s="0" t="s">
        <v>28</v>
      </c>
      <c r="B178" s="0" t="n">
        <v>1</v>
      </c>
      <c r="C178" s="0" t="s">
        <v>591</v>
      </c>
      <c r="D178" s="0" t="s">
        <v>50</v>
      </c>
      <c r="E178" s="0" t="s">
        <v>592</v>
      </c>
      <c r="F178" s="0" t="s">
        <v>593</v>
      </c>
      <c r="G178" s="0" t="s">
        <v>594</v>
      </c>
      <c r="H178" s="0" t="n">
        <v>0</v>
      </c>
      <c r="I178" s="0" t="n">
        <v>0</v>
      </c>
      <c r="J178" s="0" t="n">
        <v>0</v>
      </c>
      <c r="K178" s="0" t="n">
        <v>8.5</v>
      </c>
      <c r="L178" s="0" t="n">
        <v>0</v>
      </c>
      <c r="M178" s="0" t="n">
        <v>10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s">
        <v>4</v>
      </c>
    </row>
    <row r="179" customFormat="false" ht="14.4" hidden="false" customHeight="false" outlineLevel="0" collapsed="false">
      <c r="A179" s="0" t="s">
        <v>28</v>
      </c>
      <c r="B179" s="0" t="n">
        <v>1</v>
      </c>
      <c r="C179" s="0" t="s">
        <v>595</v>
      </c>
      <c r="D179" s="0" t="s">
        <v>92</v>
      </c>
      <c r="E179" s="0" t="s">
        <v>596</v>
      </c>
      <c r="F179" s="0" t="s">
        <v>597</v>
      </c>
      <c r="G179" s="0" t="s">
        <v>598</v>
      </c>
      <c r="H179" s="0" t="n">
        <v>0</v>
      </c>
      <c r="I179" s="0" t="n">
        <v>0</v>
      </c>
      <c r="J179" s="0" t="n">
        <v>0</v>
      </c>
      <c r="K179" s="0" t="n">
        <v>9.5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9.6</v>
      </c>
      <c r="R179" s="0" t="n">
        <v>0</v>
      </c>
      <c r="S179" s="0" t="s">
        <v>4</v>
      </c>
    </row>
    <row r="180" customFormat="false" ht="14.4" hidden="false" customHeight="false" outlineLevel="0" collapsed="false">
      <c r="A180" s="0" t="s">
        <v>28</v>
      </c>
      <c r="B180" s="0" t="n">
        <v>1</v>
      </c>
      <c r="C180" s="0" t="s">
        <v>599</v>
      </c>
      <c r="D180" s="0" t="s">
        <v>55</v>
      </c>
      <c r="E180" s="0" t="s">
        <v>600</v>
      </c>
      <c r="F180" s="0" t="s">
        <v>397</v>
      </c>
      <c r="G180" s="0" t="s">
        <v>398</v>
      </c>
      <c r="H180" s="0" t="n">
        <v>0</v>
      </c>
      <c r="I180" s="0" t="n">
        <v>0</v>
      </c>
      <c r="J180" s="0" t="n">
        <v>0</v>
      </c>
      <c r="K180" s="0" t="n">
        <v>13.6</v>
      </c>
      <c r="L180" s="0" t="n">
        <v>0</v>
      </c>
      <c r="M180" s="0" t="n">
        <v>0</v>
      </c>
      <c r="N180" s="0" t="n">
        <v>9.9</v>
      </c>
      <c r="O180" s="0" t="n">
        <v>0</v>
      </c>
      <c r="P180" s="0" t="n">
        <v>0</v>
      </c>
      <c r="Q180" s="0" t="n">
        <v>7.5</v>
      </c>
      <c r="R180" s="0" t="n">
        <v>0</v>
      </c>
      <c r="S180" s="0" t="s">
        <v>4</v>
      </c>
    </row>
    <row r="181" customFormat="false" ht="14.4" hidden="false" customHeight="false" outlineLevel="0" collapsed="false">
      <c r="A181" s="0" t="s">
        <v>28</v>
      </c>
      <c r="B181" s="0" t="n">
        <v>1</v>
      </c>
      <c r="C181" s="0" t="s">
        <v>601</v>
      </c>
      <c r="D181" s="0" t="s">
        <v>55</v>
      </c>
      <c r="E181" s="0" t="s">
        <v>602</v>
      </c>
      <c r="F181" s="0" t="s">
        <v>517</v>
      </c>
      <c r="G181" s="0" t="s">
        <v>518</v>
      </c>
      <c r="H181" s="0" t="n">
        <v>0</v>
      </c>
      <c r="I181" s="0" t="n">
        <v>0</v>
      </c>
      <c r="J181" s="0" t="n">
        <v>0</v>
      </c>
      <c r="K181" s="0" t="n">
        <v>6.6</v>
      </c>
      <c r="L181" s="0" t="n">
        <v>0</v>
      </c>
      <c r="M181" s="0" t="n">
        <v>0</v>
      </c>
      <c r="N181" s="0" t="n">
        <v>0</v>
      </c>
      <c r="O181" s="0" t="n">
        <v>5.8</v>
      </c>
      <c r="P181" s="0" t="n">
        <v>0</v>
      </c>
      <c r="Q181" s="0" t="n">
        <v>7.8</v>
      </c>
      <c r="R181" s="0" t="n">
        <v>9</v>
      </c>
      <c r="S181" s="0" t="s">
        <v>4</v>
      </c>
    </row>
    <row r="182" customFormat="false" ht="14.4" hidden="false" customHeight="false" outlineLevel="0" collapsed="false">
      <c r="A182" s="0" t="s">
        <v>28</v>
      </c>
      <c r="B182" s="0" t="n">
        <v>1</v>
      </c>
      <c r="C182" s="0" t="s">
        <v>603</v>
      </c>
      <c r="D182" s="0" t="s">
        <v>67</v>
      </c>
      <c r="E182" s="0" t="s">
        <v>604</v>
      </c>
      <c r="F182" s="0" t="s">
        <v>605</v>
      </c>
      <c r="G182" s="0" t="s">
        <v>606</v>
      </c>
      <c r="H182" s="0" t="n">
        <v>0</v>
      </c>
      <c r="I182" s="0" t="n">
        <v>0</v>
      </c>
      <c r="J182" s="0" t="n">
        <v>0</v>
      </c>
      <c r="K182" s="0" t="n">
        <v>6.2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s">
        <v>4</v>
      </c>
    </row>
    <row r="183" customFormat="false" ht="14.4" hidden="false" customHeight="false" outlineLevel="0" collapsed="false">
      <c r="A183" s="0" t="s">
        <v>28</v>
      </c>
      <c r="B183" s="0" t="n">
        <v>1</v>
      </c>
      <c r="C183" s="0" t="s">
        <v>607</v>
      </c>
      <c r="D183" s="0" t="s">
        <v>58</v>
      </c>
      <c r="E183" s="0" t="s">
        <v>608</v>
      </c>
      <c r="F183" s="0" t="s">
        <v>609</v>
      </c>
      <c r="G183" s="0" t="s">
        <v>610</v>
      </c>
      <c r="H183" s="0" t="n">
        <v>0</v>
      </c>
      <c r="I183" s="0" t="n">
        <v>0</v>
      </c>
      <c r="J183" s="0" t="n">
        <v>0</v>
      </c>
      <c r="K183" s="0" t="n">
        <v>8.1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s">
        <v>4</v>
      </c>
    </row>
    <row r="184" customFormat="false" ht="14.4" hidden="false" customHeight="false" outlineLevel="0" collapsed="false">
      <c r="A184" s="0" t="s">
        <v>28</v>
      </c>
      <c r="B184" s="0" t="n">
        <v>1</v>
      </c>
      <c r="C184" s="0" t="s">
        <v>611</v>
      </c>
      <c r="D184" s="0" t="s">
        <v>58</v>
      </c>
      <c r="E184" s="0" t="s">
        <v>612</v>
      </c>
      <c r="F184" s="0" t="s">
        <v>232</v>
      </c>
      <c r="G184" s="0" t="s">
        <v>233</v>
      </c>
      <c r="H184" s="0" t="n">
        <v>0</v>
      </c>
      <c r="I184" s="0" t="n">
        <v>0</v>
      </c>
      <c r="J184" s="0" t="n">
        <v>0</v>
      </c>
      <c r="K184" s="0" t="n">
        <v>5.1</v>
      </c>
      <c r="L184" s="0" t="n">
        <v>6.9</v>
      </c>
      <c r="M184" s="0" t="n">
        <v>0</v>
      </c>
      <c r="N184" s="0" t="n">
        <v>0</v>
      </c>
      <c r="O184" s="0" t="n">
        <v>5.8</v>
      </c>
      <c r="P184" s="0" t="n">
        <v>7.5</v>
      </c>
      <c r="Q184" s="0" t="n">
        <v>7.4</v>
      </c>
      <c r="R184" s="0" t="n">
        <v>7.4</v>
      </c>
      <c r="S184" s="0" t="s">
        <v>4</v>
      </c>
    </row>
    <row r="185" customFormat="false" ht="14.4" hidden="false" customHeight="false" outlineLevel="0" collapsed="false">
      <c r="A185" s="0" t="s">
        <v>28</v>
      </c>
      <c r="B185" s="0" t="n">
        <v>1</v>
      </c>
      <c r="C185" s="0" t="s">
        <v>613</v>
      </c>
      <c r="D185" s="0" t="s">
        <v>92</v>
      </c>
      <c r="E185" s="0" t="s">
        <v>614</v>
      </c>
      <c r="F185" s="0" t="s">
        <v>244</v>
      </c>
      <c r="G185" s="0" t="s">
        <v>245</v>
      </c>
      <c r="H185" s="0" t="n">
        <v>0</v>
      </c>
      <c r="I185" s="0" t="n">
        <v>0</v>
      </c>
      <c r="J185" s="0" t="n">
        <v>0</v>
      </c>
      <c r="K185" s="0" t="n">
        <v>10.1</v>
      </c>
      <c r="L185" s="0" t="n">
        <v>0</v>
      </c>
      <c r="M185" s="0" t="n">
        <v>0</v>
      </c>
      <c r="N185" s="0" t="n">
        <v>12.9</v>
      </c>
      <c r="O185" s="0" t="n">
        <v>0</v>
      </c>
      <c r="P185" s="0" t="n">
        <v>0</v>
      </c>
      <c r="Q185" s="0" t="n">
        <v>0</v>
      </c>
      <c r="R185" s="0" t="n">
        <v>0</v>
      </c>
      <c r="S185" s="0" t="s">
        <v>4</v>
      </c>
    </row>
    <row r="186" customFormat="false" ht="14.4" hidden="false" customHeight="false" outlineLevel="0" collapsed="false">
      <c r="A186" s="0" t="s">
        <v>28</v>
      </c>
      <c r="B186" s="0" t="n">
        <v>1</v>
      </c>
      <c r="C186" s="0" t="s">
        <v>242</v>
      </c>
      <c r="D186" s="0" t="s">
        <v>92</v>
      </c>
      <c r="E186" s="0" t="s">
        <v>615</v>
      </c>
      <c r="F186" s="0" t="s">
        <v>244</v>
      </c>
      <c r="G186" s="0" t="s">
        <v>245</v>
      </c>
      <c r="H186" s="0" t="n">
        <v>0</v>
      </c>
      <c r="I186" s="0" t="n">
        <v>0</v>
      </c>
      <c r="J186" s="0" t="n">
        <v>0</v>
      </c>
      <c r="K186" s="0" t="n">
        <v>7.2</v>
      </c>
      <c r="L186" s="0" t="n">
        <v>0</v>
      </c>
      <c r="M186" s="0" t="n">
        <v>0</v>
      </c>
      <c r="N186" s="0" t="n">
        <v>7</v>
      </c>
      <c r="O186" s="0" t="n">
        <v>0</v>
      </c>
      <c r="P186" s="0" t="n">
        <v>0</v>
      </c>
      <c r="Q186" s="0" t="n">
        <v>0</v>
      </c>
      <c r="R186" s="0" t="n">
        <v>0</v>
      </c>
      <c r="S186" s="0" t="s">
        <v>4</v>
      </c>
    </row>
    <row r="187" customFormat="false" ht="14.4" hidden="false" customHeight="false" outlineLevel="0" collapsed="false">
      <c r="A187" s="0" t="s">
        <v>28</v>
      </c>
      <c r="B187" s="0" t="n">
        <v>1</v>
      </c>
      <c r="C187" s="0" t="s">
        <v>616</v>
      </c>
      <c r="D187" s="0" t="s">
        <v>67</v>
      </c>
      <c r="E187" s="0" t="s">
        <v>617</v>
      </c>
      <c r="F187" s="0" t="s">
        <v>618</v>
      </c>
      <c r="G187" s="0" t="s">
        <v>619</v>
      </c>
      <c r="H187" s="0" t="n">
        <v>0</v>
      </c>
      <c r="I187" s="0" t="n">
        <v>0</v>
      </c>
      <c r="J187" s="0" t="n">
        <v>0</v>
      </c>
      <c r="K187" s="0" t="n">
        <v>5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s">
        <v>4</v>
      </c>
    </row>
    <row r="188" customFormat="false" ht="14.4" hidden="false" customHeight="false" outlineLevel="0" collapsed="false">
      <c r="A188" s="0" t="s">
        <v>28</v>
      </c>
      <c r="B188" s="0" t="n">
        <v>1</v>
      </c>
      <c r="C188" s="0" t="s">
        <v>620</v>
      </c>
      <c r="D188" s="0" t="s">
        <v>40</v>
      </c>
      <c r="E188" s="0" t="s">
        <v>621</v>
      </c>
      <c r="F188" s="0" t="s">
        <v>52</v>
      </c>
      <c r="G188" s="0" t="s">
        <v>53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11.7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s">
        <v>4</v>
      </c>
    </row>
    <row r="189" customFormat="false" ht="14.4" hidden="false" customHeight="false" outlineLevel="0" collapsed="false">
      <c r="A189" s="0" t="s">
        <v>28</v>
      </c>
      <c r="B189" s="0" t="n">
        <v>1</v>
      </c>
      <c r="C189" s="0" t="s">
        <v>622</v>
      </c>
      <c r="D189" s="0" t="s">
        <v>127</v>
      </c>
      <c r="E189" s="0" t="s">
        <v>623</v>
      </c>
      <c r="F189" s="0" t="s">
        <v>624</v>
      </c>
      <c r="G189" s="0" t="s">
        <v>625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10</v>
      </c>
      <c r="M189" s="0" t="n">
        <v>0</v>
      </c>
      <c r="N189" s="0" t="n">
        <v>7.3</v>
      </c>
      <c r="O189" s="0" t="n">
        <v>0</v>
      </c>
      <c r="P189" s="0" t="n">
        <v>0</v>
      </c>
      <c r="Q189" s="0" t="n">
        <v>0</v>
      </c>
      <c r="R189" s="0" t="n">
        <v>0</v>
      </c>
      <c r="S189" s="0" t="s">
        <v>4</v>
      </c>
    </row>
    <row r="190" customFormat="false" ht="14.4" hidden="false" customHeight="false" outlineLevel="0" collapsed="false">
      <c r="A190" s="0" t="s">
        <v>28</v>
      </c>
      <c r="B190" s="0" t="n">
        <v>1</v>
      </c>
      <c r="C190" s="0" t="s">
        <v>626</v>
      </c>
      <c r="D190" s="0" t="s">
        <v>40</v>
      </c>
      <c r="E190" s="0" t="s">
        <v>627</v>
      </c>
      <c r="F190" s="0" t="s">
        <v>628</v>
      </c>
      <c r="G190" s="0" t="s">
        <v>629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6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s">
        <v>4</v>
      </c>
    </row>
    <row r="191" customFormat="false" ht="14.4" hidden="false" customHeight="false" outlineLevel="0" collapsed="false">
      <c r="A191" s="0" t="s">
        <v>28</v>
      </c>
      <c r="B191" s="0" t="n">
        <v>1</v>
      </c>
      <c r="C191" s="0" t="s">
        <v>630</v>
      </c>
      <c r="D191" s="0" t="s">
        <v>67</v>
      </c>
      <c r="E191" s="0" t="s">
        <v>631</v>
      </c>
      <c r="F191" s="0" t="s">
        <v>632</v>
      </c>
      <c r="G191" s="0" t="s">
        <v>633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5</v>
      </c>
      <c r="M191" s="0" t="n">
        <v>5.1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s">
        <v>4</v>
      </c>
    </row>
    <row r="192" customFormat="false" ht="14.4" hidden="false" customHeight="false" outlineLevel="0" collapsed="false">
      <c r="A192" s="0" t="s">
        <v>28</v>
      </c>
      <c r="B192" s="0" t="n">
        <v>1</v>
      </c>
      <c r="C192" s="0" t="s">
        <v>634</v>
      </c>
      <c r="D192" s="0" t="s">
        <v>109</v>
      </c>
      <c r="E192" s="0" t="s">
        <v>635</v>
      </c>
      <c r="F192" s="0" t="s">
        <v>111</v>
      </c>
      <c r="G192" s="0" t="s">
        <v>112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6.4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s">
        <v>4</v>
      </c>
    </row>
    <row r="193" customFormat="false" ht="14.4" hidden="false" customHeight="false" outlineLevel="0" collapsed="false">
      <c r="A193" s="0" t="s">
        <v>28</v>
      </c>
      <c r="B193" s="0" t="n">
        <v>1</v>
      </c>
      <c r="C193" s="0" t="s">
        <v>636</v>
      </c>
      <c r="D193" s="0" t="s">
        <v>67</v>
      </c>
      <c r="E193" s="0" t="s">
        <v>637</v>
      </c>
      <c r="F193" s="0" t="s">
        <v>638</v>
      </c>
      <c r="G193" s="0" t="s">
        <v>639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8.4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s">
        <v>4</v>
      </c>
    </row>
    <row r="194" customFormat="false" ht="14.4" hidden="false" customHeight="false" outlineLevel="0" collapsed="false">
      <c r="A194" s="0" t="s">
        <v>28</v>
      </c>
      <c r="B194" s="0" t="n">
        <v>1</v>
      </c>
      <c r="C194" s="0" t="s">
        <v>640</v>
      </c>
      <c r="D194" s="0" t="s">
        <v>40</v>
      </c>
      <c r="E194" s="0" t="s">
        <v>641</v>
      </c>
      <c r="F194" s="0" t="s">
        <v>642</v>
      </c>
      <c r="G194" s="0" t="s">
        <v>643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12.2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s">
        <v>4</v>
      </c>
    </row>
    <row r="195" customFormat="false" ht="14.4" hidden="false" customHeight="false" outlineLevel="0" collapsed="false">
      <c r="A195" s="0" t="s">
        <v>28</v>
      </c>
      <c r="B195" s="0" t="n">
        <v>1</v>
      </c>
      <c r="C195" s="0" t="s">
        <v>644</v>
      </c>
      <c r="D195" s="0" t="s">
        <v>50</v>
      </c>
      <c r="E195" s="0" t="s">
        <v>645</v>
      </c>
      <c r="F195" s="0" t="s">
        <v>646</v>
      </c>
      <c r="G195" s="0" t="s">
        <v>647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18.3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s">
        <v>4</v>
      </c>
    </row>
    <row r="196" customFormat="false" ht="14.4" hidden="false" customHeight="false" outlineLevel="0" collapsed="false">
      <c r="A196" s="0" t="s">
        <v>28</v>
      </c>
      <c r="B196" s="0" t="n">
        <v>1</v>
      </c>
      <c r="C196" s="0" t="s">
        <v>648</v>
      </c>
      <c r="D196" s="0" t="s">
        <v>127</v>
      </c>
      <c r="E196" s="0" t="s">
        <v>649</v>
      </c>
      <c r="F196" s="0" t="s">
        <v>650</v>
      </c>
      <c r="G196" s="0" t="s">
        <v>651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5.4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s">
        <v>4</v>
      </c>
    </row>
    <row r="197" customFormat="false" ht="14.4" hidden="false" customHeight="false" outlineLevel="0" collapsed="false">
      <c r="A197" s="0" t="s">
        <v>28</v>
      </c>
      <c r="B197" s="0" t="n">
        <v>1</v>
      </c>
      <c r="C197" s="0" t="s">
        <v>652</v>
      </c>
      <c r="D197" s="0" t="s">
        <v>127</v>
      </c>
      <c r="E197" s="0" t="s">
        <v>653</v>
      </c>
      <c r="F197" s="0" t="s">
        <v>654</v>
      </c>
      <c r="G197" s="0" t="s">
        <v>655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5.5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s">
        <v>4</v>
      </c>
    </row>
    <row r="198" customFormat="false" ht="14.4" hidden="false" customHeight="false" outlineLevel="0" collapsed="false">
      <c r="A198" s="0" t="s">
        <v>28</v>
      </c>
      <c r="B198" s="0" t="n">
        <v>1</v>
      </c>
      <c r="C198" s="0" t="s">
        <v>656</v>
      </c>
      <c r="D198" s="0" t="s">
        <v>40</v>
      </c>
      <c r="E198" s="0" t="s">
        <v>657</v>
      </c>
      <c r="F198" s="0" t="s">
        <v>658</v>
      </c>
      <c r="G198" s="0" t="s">
        <v>659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9.4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s">
        <v>4</v>
      </c>
    </row>
    <row r="199" customFormat="false" ht="14.4" hidden="false" customHeight="false" outlineLevel="0" collapsed="false">
      <c r="A199" s="0" t="s">
        <v>28</v>
      </c>
      <c r="B199" s="0" t="n">
        <v>1</v>
      </c>
      <c r="C199" s="0" t="s">
        <v>660</v>
      </c>
      <c r="D199" s="0" t="s">
        <v>50</v>
      </c>
      <c r="E199" s="0" t="s">
        <v>661</v>
      </c>
      <c r="F199" s="0" t="s">
        <v>214</v>
      </c>
      <c r="G199" s="0" t="s">
        <v>215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14.1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s">
        <v>4</v>
      </c>
    </row>
    <row r="200" customFormat="false" ht="14.4" hidden="false" customHeight="false" outlineLevel="0" collapsed="false">
      <c r="A200" s="0" t="s">
        <v>28</v>
      </c>
      <c r="B200" s="0" t="n">
        <v>1</v>
      </c>
      <c r="C200" s="0" t="s">
        <v>662</v>
      </c>
      <c r="D200" s="0" t="s">
        <v>50</v>
      </c>
      <c r="E200" s="0" t="s">
        <v>663</v>
      </c>
      <c r="F200" s="0" t="s">
        <v>664</v>
      </c>
      <c r="G200" s="0" t="s">
        <v>665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5.2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s">
        <v>4</v>
      </c>
    </row>
    <row r="201" customFormat="false" ht="14.4" hidden="false" customHeight="false" outlineLevel="0" collapsed="false">
      <c r="A201" s="0" t="s">
        <v>28</v>
      </c>
      <c r="B201" s="0" t="n">
        <v>1</v>
      </c>
      <c r="C201" s="0" t="s">
        <v>666</v>
      </c>
      <c r="D201" s="0" t="s">
        <v>67</v>
      </c>
      <c r="E201" s="0" t="s">
        <v>667</v>
      </c>
      <c r="F201" s="0" t="s">
        <v>664</v>
      </c>
      <c r="G201" s="0" t="s">
        <v>665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6.3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s">
        <v>4</v>
      </c>
    </row>
    <row r="202" customFormat="false" ht="14.4" hidden="false" customHeight="false" outlineLevel="0" collapsed="false">
      <c r="A202" s="0" t="s">
        <v>28</v>
      </c>
      <c r="B202" s="0" t="n">
        <v>1</v>
      </c>
      <c r="C202" s="0" t="s">
        <v>668</v>
      </c>
      <c r="D202" s="0" t="s">
        <v>127</v>
      </c>
      <c r="E202" s="0" t="s">
        <v>669</v>
      </c>
      <c r="F202" s="0" t="s">
        <v>232</v>
      </c>
      <c r="G202" s="0" t="s">
        <v>233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5.8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5.1</v>
      </c>
      <c r="R202" s="0" t="n">
        <v>0</v>
      </c>
      <c r="S202" s="0" t="s">
        <v>4</v>
      </c>
    </row>
    <row r="203" customFormat="false" ht="14.4" hidden="false" customHeight="false" outlineLevel="0" collapsed="false">
      <c r="A203" s="0" t="s">
        <v>28</v>
      </c>
      <c r="B203" s="0" t="n">
        <v>1</v>
      </c>
      <c r="C203" s="0" t="s">
        <v>670</v>
      </c>
      <c r="D203" s="0" t="s">
        <v>55</v>
      </c>
      <c r="E203" s="0" t="s">
        <v>671</v>
      </c>
      <c r="F203" s="0" t="s">
        <v>256</v>
      </c>
      <c r="G203" s="0" t="s">
        <v>257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12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s">
        <v>4</v>
      </c>
    </row>
    <row r="204" customFormat="false" ht="14.4" hidden="false" customHeight="false" outlineLevel="0" collapsed="false">
      <c r="A204" s="0" t="s">
        <v>28</v>
      </c>
      <c r="B204" s="0" t="n">
        <v>1</v>
      </c>
      <c r="C204" s="0" t="s">
        <v>672</v>
      </c>
      <c r="D204" s="0" t="s">
        <v>92</v>
      </c>
      <c r="E204" s="0" t="s">
        <v>673</v>
      </c>
      <c r="F204" s="0" t="s">
        <v>423</v>
      </c>
      <c r="G204" s="0" t="s">
        <v>424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7.4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s">
        <v>4</v>
      </c>
    </row>
    <row r="205" customFormat="false" ht="14.4" hidden="false" customHeight="false" outlineLevel="0" collapsed="false">
      <c r="A205" s="0" t="s">
        <v>28</v>
      </c>
      <c r="B205" s="0" t="n">
        <v>1</v>
      </c>
      <c r="C205" s="0" t="s">
        <v>674</v>
      </c>
      <c r="D205" s="0" t="s">
        <v>55</v>
      </c>
      <c r="E205" s="0" t="s">
        <v>675</v>
      </c>
      <c r="F205" s="0" t="s">
        <v>423</v>
      </c>
      <c r="G205" s="0" t="s">
        <v>424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8.7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s">
        <v>4</v>
      </c>
    </row>
    <row r="206" customFormat="false" ht="14.4" hidden="false" customHeight="false" outlineLevel="0" collapsed="false">
      <c r="A206" s="0" t="s">
        <v>28</v>
      </c>
      <c r="B206" s="0" t="n">
        <v>1</v>
      </c>
      <c r="C206" s="0" t="s">
        <v>676</v>
      </c>
      <c r="D206" s="0" t="s">
        <v>55</v>
      </c>
      <c r="E206" s="0" t="s">
        <v>677</v>
      </c>
      <c r="F206" s="0" t="s">
        <v>423</v>
      </c>
      <c r="G206" s="0" t="s">
        <v>424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7.6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s">
        <v>4</v>
      </c>
    </row>
    <row r="207" customFormat="false" ht="14.4" hidden="false" customHeight="false" outlineLevel="0" collapsed="false">
      <c r="A207" s="0" t="s">
        <v>28</v>
      </c>
      <c r="B207" s="0" t="n">
        <v>1</v>
      </c>
      <c r="C207" s="0" t="s">
        <v>678</v>
      </c>
      <c r="D207" s="0" t="s">
        <v>109</v>
      </c>
      <c r="E207" s="0" t="s">
        <v>679</v>
      </c>
      <c r="F207" s="0" t="s">
        <v>680</v>
      </c>
      <c r="G207" s="0" t="s">
        <v>681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5.5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s">
        <v>4</v>
      </c>
    </row>
    <row r="208" customFormat="false" ht="14.4" hidden="false" customHeight="false" outlineLevel="0" collapsed="false">
      <c r="A208" s="0" t="s">
        <v>28</v>
      </c>
      <c r="B208" s="0" t="n">
        <v>1</v>
      </c>
      <c r="C208" s="0" t="s">
        <v>682</v>
      </c>
      <c r="D208" s="0" t="s">
        <v>50</v>
      </c>
      <c r="E208" s="0" t="s">
        <v>683</v>
      </c>
      <c r="F208" s="0" t="s">
        <v>294</v>
      </c>
      <c r="G208" s="0" t="s">
        <v>295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14.4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s">
        <v>4</v>
      </c>
    </row>
    <row r="209" customFormat="false" ht="14.4" hidden="false" customHeight="false" outlineLevel="0" collapsed="false">
      <c r="A209" s="0" t="s">
        <v>28</v>
      </c>
      <c r="B209" s="0" t="n">
        <v>1</v>
      </c>
      <c r="C209" s="0" t="s">
        <v>684</v>
      </c>
      <c r="D209" s="0" t="s">
        <v>40</v>
      </c>
      <c r="E209" s="0" t="s">
        <v>685</v>
      </c>
      <c r="F209" s="0" t="s">
        <v>686</v>
      </c>
      <c r="G209" s="0" t="s">
        <v>687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8.2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s">
        <v>4</v>
      </c>
    </row>
    <row r="210" customFormat="false" ht="14.4" hidden="false" customHeight="false" outlineLevel="0" collapsed="false">
      <c r="A210" s="0" t="s">
        <v>28</v>
      </c>
      <c r="B210" s="0" t="n">
        <v>1</v>
      </c>
      <c r="C210" s="0" t="s">
        <v>688</v>
      </c>
      <c r="D210" s="0" t="s">
        <v>383</v>
      </c>
      <c r="E210" s="0" t="s">
        <v>689</v>
      </c>
      <c r="F210" s="0" t="s">
        <v>690</v>
      </c>
      <c r="G210" s="0" t="s">
        <v>691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6.7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s">
        <v>4</v>
      </c>
    </row>
    <row r="211" customFormat="false" ht="14.4" hidden="false" customHeight="false" outlineLevel="0" collapsed="false">
      <c r="A211" s="0" t="s">
        <v>28</v>
      </c>
      <c r="B211" s="0" t="n">
        <v>1</v>
      </c>
      <c r="C211" s="0" t="s">
        <v>692</v>
      </c>
      <c r="D211" s="0" t="s">
        <v>74</v>
      </c>
      <c r="E211" s="0" t="s">
        <v>693</v>
      </c>
      <c r="F211" s="0" t="s">
        <v>694</v>
      </c>
      <c r="G211" s="0" t="s">
        <v>695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5.9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s">
        <v>4</v>
      </c>
    </row>
    <row r="212" customFormat="false" ht="14.4" hidden="false" customHeight="false" outlineLevel="0" collapsed="false">
      <c r="A212" s="0" t="s">
        <v>28</v>
      </c>
      <c r="B212" s="0" t="n">
        <v>1</v>
      </c>
      <c r="C212" s="0" t="s">
        <v>696</v>
      </c>
      <c r="D212" s="0" t="s">
        <v>40</v>
      </c>
      <c r="E212" s="0" t="s">
        <v>697</v>
      </c>
      <c r="F212" s="0" t="s">
        <v>698</v>
      </c>
      <c r="G212" s="0" t="s">
        <v>699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6.5</v>
      </c>
      <c r="N212" s="0" t="n">
        <v>0</v>
      </c>
      <c r="O212" s="0" t="n">
        <v>0</v>
      </c>
      <c r="P212" s="0" t="n">
        <v>0</v>
      </c>
      <c r="Q212" s="0" t="n">
        <v>6.9</v>
      </c>
      <c r="R212" s="0" t="n">
        <v>0</v>
      </c>
      <c r="S212" s="0" t="s">
        <v>4</v>
      </c>
    </row>
    <row r="213" customFormat="false" ht="14.4" hidden="false" customHeight="false" outlineLevel="0" collapsed="false">
      <c r="A213" s="0" t="s">
        <v>28</v>
      </c>
      <c r="B213" s="0" t="n">
        <v>1</v>
      </c>
      <c r="C213" s="0" t="s">
        <v>700</v>
      </c>
      <c r="D213" s="0" t="s">
        <v>40</v>
      </c>
      <c r="E213" s="0" t="s">
        <v>701</v>
      </c>
      <c r="F213" s="0" t="s">
        <v>702</v>
      </c>
      <c r="G213" s="0" t="s">
        <v>703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8.3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s">
        <v>4</v>
      </c>
    </row>
    <row r="214" customFormat="false" ht="14.4" hidden="false" customHeight="false" outlineLevel="0" collapsed="false">
      <c r="A214" s="0" t="s">
        <v>28</v>
      </c>
      <c r="B214" s="0" t="n">
        <v>1</v>
      </c>
      <c r="C214" s="0" t="s">
        <v>704</v>
      </c>
      <c r="D214" s="0" t="s">
        <v>79</v>
      </c>
      <c r="E214" s="0" t="s">
        <v>705</v>
      </c>
      <c r="F214" s="0" t="s">
        <v>706</v>
      </c>
      <c r="G214" s="0" t="s">
        <v>707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6.9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s">
        <v>4</v>
      </c>
    </row>
    <row r="215" customFormat="false" ht="14.4" hidden="false" customHeight="false" outlineLevel="0" collapsed="false">
      <c r="A215" s="0" t="s">
        <v>28</v>
      </c>
      <c r="B215" s="0" t="n">
        <v>1</v>
      </c>
      <c r="C215" s="0" t="s">
        <v>708</v>
      </c>
      <c r="D215" s="0" t="s">
        <v>92</v>
      </c>
      <c r="E215" s="0" t="s">
        <v>709</v>
      </c>
      <c r="F215" s="0" t="s">
        <v>169</v>
      </c>
      <c r="G215" s="0" t="s">
        <v>170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9.2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s">
        <v>4</v>
      </c>
    </row>
    <row r="216" customFormat="false" ht="14.4" hidden="false" customHeight="false" outlineLevel="0" collapsed="false">
      <c r="A216" s="0" t="s">
        <v>28</v>
      </c>
      <c r="B216" s="0" t="n">
        <v>1</v>
      </c>
      <c r="C216" s="0" t="s">
        <v>710</v>
      </c>
      <c r="D216" s="0" t="s">
        <v>79</v>
      </c>
      <c r="E216" s="0" t="s">
        <v>711</v>
      </c>
      <c r="F216" s="0" t="s">
        <v>712</v>
      </c>
      <c r="G216" s="0" t="s">
        <v>713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7.1</v>
      </c>
      <c r="N216" s="0" t="n">
        <v>0</v>
      </c>
      <c r="O216" s="0" t="n">
        <v>0</v>
      </c>
      <c r="P216" s="0" t="n">
        <v>0</v>
      </c>
      <c r="Q216" s="0" t="n">
        <v>9.1</v>
      </c>
      <c r="R216" s="0" t="n">
        <v>0</v>
      </c>
      <c r="S216" s="0" t="s">
        <v>4</v>
      </c>
    </row>
    <row r="217" customFormat="false" ht="14.4" hidden="false" customHeight="false" outlineLevel="0" collapsed="false">
      <c r="A217" s="0" t="s">
        <v>28</v>
      </c>
      <c r="B217" s="0" t="n">
        <v>1</v>
      </c>
      <c r="C217" s="0" t="s">
        <v>714</v>
      </c>
      <c r="D217" s="0" t="s">
        <v>50</v>
      </c>
      <c r="E217" s="0" t="s">
        <v>715</v>
      </c>
      <c r="F217" s="0" t="s">
        <v>380</v>
      </c>
      <c r="G217" s="0" t="s">
        <v>381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7.3</v>
      </c>
      <c r="N217" s="0" t="n">
        <v>7</v>
      </c>
      <c r="O217" s="0" t="n">
        <v>6.3</v>
      </c>
      <c r="P217" s="0" t="n">
        <v>0</v>
      </c>
      <c r="Q217" s="0" t="n">
        <v>0</v>
      </c>
      <c r="R217" s="0" t="n">
        <v>8.9</v>
      </c>
      <c r="S217" s="0" t="s">
        <v>4</v>
      </c>
    </row>
    <row r="218" customFormat="false" ht="14.4" hidden="false" customHeight="false" outlineLevel="0" collapsed="false">
      <c r="A218" s="0" t="s">
        <v>28</v>
      </c>
      <c r="B218" s="0" t="n">
        <v>1</v>
      </c>
      <c r="C218" s="0" t="s">
        <v>716</v>
      </c>
      <c r="D218" s="0" t="s">
        <v>67</v>
      </c>
      <c r="E218" s="0" t="s">
        <v>717</v>
      </c>
      <c r="F218" s="0" t="s">
        <v>718</v>
      </c>
      <c r="G218" s="0" t="s">
        <v>719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7.1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s">
        <v>4</v>
      </c>
    </row>
    <row r="219" customFormat="false" ht="14.4" hidden="false" customHeight="false" outlineLevel="0" collapsed="false">
      <c r="A219" s="0" t="s">
        <v>28</v>
      </c>
      <c r="B219" s="0" t="n">
        <v>1</v>
      </c>
      <c r="C219" s="0" t="s">
        <v>720</v>
      </c>
      <c r="D219" s="0" t="s">
        <v>40</v>
      </c>
      <c r="E219" s="0" t="s">
        <v>721</v>
      </c>
      <c r="F219" s="0" t="s">
        <v>248</v>
      </c>
      <c r="G219" s="0" t="s">
        <v>249</v>
      </c>
      <c r="H219" s="0" t="n">
        <v>0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5.8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s">
        <v>4</v>
      </c>
    </row>
    <row r="220" customFormat="false" ht="14.4" hidden="false" customHeight="false" outlineLevel="0" collapsed="false">
      <c r="A220" s="0" t="s">
        <v>28</v>
      </c>
      <c r="B220" s="0" t="n">
        <v>1</v>
      </c>
      <c r="C220" s="0" t="s">
        <v>722</v>
      </c>
      <c r="D220" s="0" t="s">
        <v>92</v>
      </c>
      <c r="E220" s="0" t="s">
        <v>494</v>
      </c>
      <c r="F220" s="0" t="s">
        <v>248</v>
      </c>
      <c r="G220" s="0" t="s">
        <v>249</v>
      </c>
      <c r="H220" s="0" t="n">
        <v>0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8.1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s">
        <v>4</v>
      </c>
    </row>
    <row r="221" customFormat="false" ht="14.4" hidden="false" customHeight="false" outlineLevel="0" collapsed="false">
      <c r="A221" s="0" t="s">
        <v>28</v>
      </c>
      <c r="B221" s="0" t="n">
        <v>1</v>
      </c>
      <c r="C221" s="0" t="s">
        <v>723</v>
      </c>
      <c r="D221" s="0" t="s">
        <v>55</v>
      </c>
      <c r="E221" s="0" t="s">
        <v>724</v>
      </c>
      <c r="F221" s="0" t="s">
        <v>725</v>
      </c>
      <c r="G221" s="0" t="s">
        <v>726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6.1</v>
      </c>
      <c r="N221" s="0" t="n">
        <v>0</v>
      </c>
      <c r="O221" s="0" t="n">
        <v>5.7</v>
      </c>
      <c r="P221" s="0" t="n">
        <v>0</v>
      </c>
      <c r="Q221" s="0" t="n">
        <v>8.9</v>
      </c>
      <c r="R221" s="0" t="n">
        <v>0</v>
      </c>
      <c r="S221" s="0" t="s">
        <v>4</v>
      </c>
    </row>
    <row r="222" customFormat="false" ht="14.4" hidden="false" customHeight="false" outlineLevel="0" collapsed="false">
      <c r="A222" s="0" t="s">
        <v>28</v>
      </c>
      <c r="B222" s="0" t="n">
        <v>1</v>
      </c>
      <c r="C222" s="0" t="s">
        <v>727</v>
      </c>
      <c r="D222" s="0" t="s">
        <v>40</v>
      </c>
      <c r="E222" s="0" t="s">
        <v>728</v>
      </c>
      <c r="F222" s="0" t="s">
        <v>729</v>
      </c>
      <c r="G222" s="0" t="s">
        <v>730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8.9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s">
        <v>4</v>
      </c>
    </row>
    <row r="223" customFormat="false" ht="14.4" hidden="false" customHeight="false" outlineLevel="0" collapsed="false">
      <c r="A223" s="0" t="s">
        <v>28</v>
      </c>
      <c r="B223" s="0" t="n">
        <v>1</v>
      </c>
      <c r="C223" s="0" t="s">
        <v>731</v>
      </c>
      <c r="D223" s="0" t="s">
        <v>92</v>
      </c>
      <c r="E223" s="0" t="s">
        <v>732</v>
      </c>
      <c r="F223" s="0" t="s">
        <v>547</v>
      </c>
      <c r="G223" s="0" t="s">
        <v>548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9.1</v>
      </c>
      <c r="N223" s="0" t="n">
        <v>7.2</v>
      </c>
      <c r="O223" s="0" t="n">
        <v>0</v>
      </c>
      <c r="P223" s="0" t="n">
        <v>0</v>
      </c>
      <c r="Q223" s="0" t="n">
        <v>0</v>
      </c>
      <c r="R223" s="0" t="n">
        <v>0</v>
      </c>
      <c r="S223" s="0" t="s">
        <v>4</v>
      </c>
    </row>
    <row r="224" customFormat="false" ht="14.4" hidden="false" customHeight="false" outlineLevel="0" collapsed="false">
      <c r="A224" s="0" t="s">
        <v>28</v>
      </c>
      <c r="B224" s="0" t="n">
        <v>1</v>
      </c>
      <c r="C224" s="0" t="s">
        <v>733</v>
      </c>
      <c r="D224" s="0" t="s">
        <v>92</v>
      </c>
      <c r="E224" s="0" t="s">
        <v>734</v>
      </c>
      <c r="F224" s="0" t="s">
        <v>735</v>
      </c>
      <c r="G224" s="0" t="s">
        <v>736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6.7</v>
      </c>
      <c r="O224" s="0" t="n">
        <v>0</v>
      </c>
      <c r="P224" s="0" t="n">
        <v>0</v>
      </c>
      <c r="Q224" s="0" t="n">
        <v>8.1</v>
      </c>
      <c r="R224" s="0" t="n">
        <v>6.1</v>
      </c>
      <c r="S224" s="0" t="s">
        <v>4</v>
      </c>
    </row>
    <row r="225" customFormat="false" ht="14.4" hidden="false" customHeight="false" outlineLevel="0" collapsed="false">
      <c r="A225" s="0" t="s">
        <v>28</v>
      </c>
      <c r="B225" s="0" t="n">
        <v>1</v>
      </c>
      <c r="C225" s="0" t="s">
        <v>737</v>
      </c>
      <c r="D225" s="0" t="s">
        <v>67</v>
      </c>
      <c r="E225" s="0" t="s">
        <v>738</v>
      </c>
      <c r="F225" s="0" t="s">
        <v>739</v>
      </c>
      <c r="G225" s="0" t="s">
        <v>740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15.8</v>
      </c>
      <c r="O225" s="0" t="n">
        <v>0</v>
      </c>
      <c r="P225" s="0" t="n">
        <v>0</v>
      </c>
      <c r="Q225" s="0" t="n">
        <v>0</v>
      </c>
      <c r="R225" s="0" t="n">
        <v>0</v>
      </c>
      <c r="S225" s="0" t="s">
        <v>4</v>
      </c>
    </row>
    <row r="226" customFormat="false" ht="14.4" hidden="false" customHeight="false" outlineLevel="0" collapsed="false">
      <c r="A226" s="0" t="s">
        <v>28</v>
      </c>
      <c r="B226" s="0" t="n">
        <v>1</v>
      </c>
      <c r="C226" s="0" t="s">
        <v>741</v>
      </c>
      <c r="D226" s="0" t="s">
        <v>67</v>
      </c>
      <c r="E226" s="0" t="s">
        <v>742</v>
      </c>
      <c r="F226" s="0" t="s">
        <v>280</v>
      </c>
      <c r="G226" s="0" t="s">
        <v>281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8.1</v>
      </c>
      <c r="O226" s="0" t="n">
        <v>0</v>
      </c>
      <c r="P226" s="0" t="n">
        <v>0</v>
      </c>
      <c r="Q226" s="0" t="n">
        <v>0</v>
      </c>
      <c r="R226" s="0" t="n">
        <v>0</v>
      </c>
      <c r="S226" s="0" t="s">
        <v>4</v>
      </c>
    </row>
    <row r="227" customFormat="false" ht="14.4" hidden="false" customHeight="false" outlineLevel="0" collapsed="false">
      <c r="A227" s="0" t="s">
        <v>28</v>
      </c>
      <c r="B227" s="0" t="n">
        <v>1</v>
      </c>
      <c r="C227" s="0" t="s">
        <v>743</v>
      </c>
      <c r="D227" s="0" t="s">
        <v>92</v>
      </c>
      <c r="E227" s="0" t="s">
        <v>744</v>
      </c>
      <c r="F227" s="0" t="s">
        <v>745</v>
      </c>
      <c r="G227" s="0" t="s">
        <v>746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5.8</v>
      </c>
      <c r="O227" s="0" t="n">
        <v>0</v>
      </c>
      <c r="P227" s="0" t="n">
        <v>0</v>
      </c>
      <c r="Q227" s="0" t="n">
        <v>0</v>
      </c>
      <c r="R227" s="0" t="n">
        <v>0</v>
      </c>
      <c r="S227" s="0" t="s">
        <v>4</v>
      </c>
    </row>
    <row r="228" customFormat="false" ht="14.4" hidden="false" customHeight="false" outlineLevel="0" collapsed="false">
      <c r="A228" s="0" t="s">
        <v>28</v>
      </c>
      <c r="B228" s="0" t="n">
        <v>1</v>
      </c>
      <c r="C228" s="0" t="s">
        <v>747</v>
      </c>
      <c r="D228" s="0" t="s">
        <v>58</v>
      </c>
      <c r="E228" s="0" t="s">
        <v>748</v>
      </c>
      <c r="F228" s="0" t="s">
        <v>749</v>
      </c>
      <c r="G228" s="0" t="s">
        <v>750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8.5</v>
      </c>
      <c r="O228" s="0" t="n">
        <v>0</v>
      </c>
      <c r="P228" s="0" t="n">
        <v>0</v>
      </c>
      <c r="Q228" s="0" t="n">
        <v>0</v>
      </c>
      <c r="R228" s="0" t="n">
        <v>0</v>
      </c>
      <c r="S228" s="0" t="s">
        <v>4</v>
      </c>
    </row>
    <row r="229" customFormat="false" ht="14.4" hidden="false" customHeight="false" outlineLevel="0" collapsed="false">
      <c r="A229" s="0" t="s">
        <v>28</v>
      </c>
      <c r="B229" s="0" t="n">
        <v>1</v>
      </c>
      <c r="C229" s="0" t="s">
        <v>751</v>
      </c>
      <c r="D229" s="0" t="s">
        <v>40</v>
      </c>
      <c r="E229" s="0" t="s">
        <v>752</v>
      </c>
      <c r="F229" s="0" t="s">
        <v>753</v>
      </c>
      <c r="G229" s="0" t="s">
        <v>754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5.3</v>
      </c>
      <c r="O229" s="0" t="n">
        <v>0</v>
      </c>
      <c r="P229" s="0" t="n">
        <v>0</v>
      </c>
      <c r="Q229" s="0" t="n">
        <v>0</v>
      </c>
      <c r="R229" s="0" t="n">
        <v>0</v>
      </c>
      <c r="S229" s="0" t="s">
        <v>4</v>
      </c>
    </row>
    <row r="230" customFormat="false" ht="14.4" hidden="false" customHeight="false" outlineLevel="0" collapsed="false">
      <c r="A230" s="0" t="s">
        <v>28</v>
      </c>
      <c r="B230" s="0" t="n">
        <v>1</v>
      </c>
      <c r="C230" s="0" t="s">
        <v>755</v>
      </c>
      <c r="D230" s="0" t="s">
        <v>122</v>
      </c>
      <c r="E230" s="0" t="s">
        <v>756</v>
      </c>
      <c r="F230" s="0" t="s">
        <v>294</v>
      </c>
      <c r="G230" s="0" t="s">
        <v>295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12.1</v>
      </c>
      <c r="O230" s="0" t="n">
        <v>0</v>
      </c>
      <c r="P230" s="0" t="n">
        <v>0</v>
      </c>
      <c r="Q230" s="0" t="n">
        <v>0</v>
      </c>
      <c r="R230" s="0" t="n">
        <v>0</v>
      </c>
      <c r="S230" s="0" t="s">
        <v>4</v>
      </c>
    </row>
    <row r="231" customFormat="false" ht="14.4" hidden="false" customHeight="false" outlineLevel="0" collapsed="false">
      <c r="A231" s="0" t="s">
        <v>28</v>
      </c>
      <c r="B231" s="0" t="n">
        <v>1</v>
      </c>
      <c r="C231" s="0" t="s">
        <v>757</v>
      </c>
      <c r="D231" s="0" t="s">
        <v>55</v>
      </c>
      <c r="E231" s="0" t="s">
        <v>758</v>
      </c>
      <c r="F231" s="0" t="s">
        <v>453</v>
      </c>
      <c r="G231" s="0" t="s">
        <v>454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5.6</v>
      </c>
      <c r="O231" s="0" t="n">
        <v>0</v>
      </c>
      <c r="P231" s="0" t="n">
        <v>0</v>
      </c>
      <c r="Q231" s="0" t="n">
        <v>0</v>
      </c>
      <c r="R231" s="0" t="n">
        <v>0</v>
      </c>
      <c r="S231" s="0" t="s">
        <v>4</v>
      </c>
    </row>
    <row r="232" customFormat="false" ht="14.4" hidden="false" customHeight="false" outlineLevel="0" collapsed="false">
      <c r="A232" s="0" t="s">
        <v>28</v>
      </c>
      <c r="B232" s="0" t="n">
        <v>1</v>
      </c>
      <c r="C232" s="0" t="s">
        <v>759</v>
      </c>
      <c r="D232" s="0" t="s">
        <v>67</v>
      </c>
      <c r="E232" s="0" t="s">
        <v>760</v>
      </c>
      <c r="F232" s="0" t="s">
        <v>761</v>
      </c>
      <c r="G232" s="0" t="s">
        <v>762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7</v>
      </c>
      <c r="O232" s="0" t="n">
        <v>0</v>
      </c>
      <c r="P232" s="0" t="n">
        <v>0</v>
      </c>
      <c r="Q232" s="0" t="n">
        <v>0</v>
      </c>
      <c r="R232" s="0" t="n">
        <v>0</v>
      </c>
      <c r="S232" s="0" t="s">
        <v>4</v>
      </c>
    </row>
    <row r="233" customFormat="false" ht="14.4" hidden="false" customHeight="false" outlineLevel="0" collapsed="false">
      <c r="A233" s="0" t="s">
        <v>28</v>
      </c>
      <c r="B233" s="0" t="n">
        <v>1</v>
      </c>
      <c r="C233" s="0" t="s">
        <v>763</v>
      </c>
      <c r="D233" s="0" t="s">
        <v>58</v>
      </c>
      <c r="E233" s="0" t="s">
        <v>764</v>
      </c>
      <c r="F233" s="0" t="s">
        <v>765</v>
      </c>
      <c r="G233" s="0" t="s">
        <v>766</v>
      </c>
      <c r="H233" s="0" t="n">
        <v>0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5</v>
      </c>
      <c r="O233" s="0" t="n">
        <v>0</v>
      </c>
      <c r="P233" s="0" t="n">
        <v>0</v>
      </c>
      <c r="Q233" s="0" t="n">
        <v>5.2</v>
      </c>
      <c r="R233" s="0" t="n">
        <v>0</v>
      </c>
      <c r="S233" s="0" t="s">
        <v>4</v>
      </c>
    </row>
    <row r="234" customFormat="false" ht="14.4" hidden="false" customHeight="false" outlineLevel="0" collapsed="false">
      <c r="A234" s="0" t="s">
        <v>28</v>
      </c>
      <c r="B234" s="0" t="n">
        <v>1</v>
      </c>
      <c r="C234" s="0" t="s">
        <v>767</v>
      </c>
      <c r="D234" s="0" t="s">
        <v>58</v>
      </c>
      <c r="E234" s="0" t="s">
        <v>768</v>
      </c>
      <c r="F234" s="0" t="s">
        <v>769</v>
      </c>
      <c r="G234" s="0" t="s">
        <v>770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7.3</v>
      </c>
      <c r="O234" s="0" t="n">
        <v>0</v>
      </c>
      <c r="P234" s="0" t="n">
        <v>0</v>
      </c>
      <c r="Q234" s="0" t="n">
        <v>0</v>
      </c>
      <c r="R234" s="0" t="n">
        <v>0</v>
      </c>
      <c r="S234" s="0" t="s">
        <v>4</v>
      </c>
    </row>
    <row r="235" customFormat="false" ht="14.4" hidden="false" customHeight="false" outlineLevel="0" collapsed="false">
      <c r="A235" s="0" t="s">
        <v>28</v>
      </c>
      <c r="B235" s="0" t="n">
        <v>1</v>
      </c>
      <c r="C235" s="0" t="s">
        <v>771</v>
      </c>
      <c r="D235" s="0" t="s">
        <v>50</v>
      </c>
      <c r="E235" s="0" t="s">
        <v>600</v>
      </c>
      <c r="F235" s="0" t="s">
        <v>772</v>
      </c>
      <c r="G235" s="0" t="s">
        <v>773</v>
      </c>
      <c r="H235" s="0" t="n">
        <v>0</v>
      </c>
      <c r="I235" s="0" t="n">
        <v>0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7.8</v>
      </c>
      <c r="O235" s="0" t="n">
        <v>0</v>
      </c>
      <c r="P235" s="0" t="n">
        <v>0</v>
      </c>
      <c r="Q235" s="0" t="n">
        <v>0</v>
      </c>
      <c r="R235" s="0" t="n">
        <v>0</v>
      </c>
      <c r="S235" s="0" t="s">
        <v>4</v>
      </c>
    </row>
    <row r="236" customFormat="false" ht="14.4" hidden="false" customHeight="false" outlineLevel="0" collapsed="false">
      <c r="A236" s="0" t="s">
        <v>28</v>
      </c>
      <c r="B236" s="0" t="n">
        <v>1</v>
      </c>
      <c r="C236" s="0" t="s">
        <v>774</v>
      </c>
      <c r="D236" s="0" t="s">
        <v>383</v>
      </c>
      <c r="E236" s="0" t="s">
        <v>775</v>
      </c>
      <c r="F236" s="0" t="s">
        <v>461</v>
      </c>
      <c r="G236" s="0" t="s">
        <v>462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9.2</v>
      </c>
      <c r="O236" s="0" t="n">
        <v>6.6</v>
      </c>
      <c r="P236" s="0" t="n">
        <v>0</v>
      </c>
      <c r="Q236" s="0" t="n">
        <v>0</v>
      </c>
      <c r="R236" s="0" t="n">
        <v>0</v>
      </c>
      <c r="S236" s="0" t="s">
        <v>4</v>
      </c>
    </row>
    <row r="237" customFormat="false" ht="14.4" hidden="false" customHeight="false" outlineLevel="0" collapsed="false">
      <c r="A237" s="0" t="s">
        <v>28</v>
      </c>
      <c r="B237" s="0" t="n">
        <v>1</v>
      </c>
      <c r="C237" s="0" t="s">
        <v>776</v>
      </c>
      <c r="D237" s="0" t="s">
        <v>383</v>
      </c>
      <c r="E237" s="0" t="s">
        <v>777</v>
      </c>
      <c r="F237" s="0" t="s">
        <v>461</v>
      </c>
      <c r="G237" s="0" t="s">
        <v>462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9.2</v>
      </c>
      <c r="O237" s="0" t="n">
        <v>6.6</v>
      </c>
      <c r="P237" s="0" t="n">
        <v>0</v>
      </c>
      <c r="Q237" s="0" t="n">
        <v>0</v>
      </c>
      <c r="R237" s="0" t="n">
        <v>0</v>
      </c>
      <c r="S237" s="0" t="s">
        <v>4</v>
      </c>
    </row>
    <row r="238" customFormat="false" ht="14.4" hidden="false" customHeight="false" outlineLevel="0" collapsed="false">
      <c r="A238" s="0" t="s">
        <v>28</v>
      </c>
      <c r="B238" s="0" t="n">
        <v>1</v>
      </c>
      <c r="C238" s="0" t="s">
        <v>778</v>
      </c>
      <c r="D238" s="0" t="s">
        <v>58</v>
      </c>
      <c r="E238" s="0" t="s">
        <v>779</v>
      </c>
      <c r="F238" s="0" t="s">
        <v>780</v>
      </c>
      <c r="G238" s="0" t="s">
        <v>781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5</v>
      </c>
      <c r="O238" s="0" t="n">
        <v>0</v>
      </c>
      <c r="P238" s="0" t="n">
        <v>0</v>
      </c>
      <c r="Q238" s="0" t="n">
        <v>0</v>
      </c>
      <c r="R238" s="0" t="n">
        <v>0</v>
      </c>
      <c r="S238" s="0" t="s">
        <v>4</v>
      </c>
    </row>
    <row r="239" customFormat="false" ht="14.4" hidden="false" customHeight="false" outlineLevel="0" collapsed="false">
      <c r="A239" s="0" t="s">
        <v>28</v>
      </c>
      <c r="B239" s="0" t="n">
        <v>1</v>
      </c>
      <c r="C239" s="0" t="s">
        <v>782</v>
      </c>
      <c r="D239" s="0" t="s">
        <v>109</v>
      </c>
      <c r="E239" s="0" t="s">
        <v>783</v>
      </c>
      <c r="F239" s="0" t="s">
        <v>106</v>
      </c>
      <c r="G239" s="0" t="s">
        <v>107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9.4</v>
      </c>
      <c r="O239" s="0" t="n">
        <v>0</v>
      </c>
      <c r="P239" s="0" t="n">
        <v>0</v>
      </c>
      <c r="Q239" s="0" t="n">
        <v>0</v>
      </c>
      <c r="R239" s="0" t="n">
        <v>0</v>
      </c>
      <c r="S239" s="0" t="s">
        <v>4</v>
      </c>
    </row>
    <row r="240" customFormat="false" ht="14.4" hidden="false" customHeight="false" outlineLevel="0" collapsed="false">
      <c r="A240" s="0" t="s">
        <v>28</v>
      </c>
      <c r="B240" s="0" t="n">
        <v>1</v>
      </c>
      <c r="C240" s="0" t="s">
        <v>784</v>
      </c>
      <c r="D240" s="0" t="s">
        <v>40</v>
      </c>
      <c r="E240" s="0" t="s">
        <v>785</v>
      </c>
      <c r="F240" s="0" t="s">
        <v>786</v>
      </c>
      <c r="G240" s="0" t="s">
        <v>787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10.5</v>
      </c>
      <c r="O240" s="0" t="n">
        <v>0</v>
      </c>
      <c r="P240" s="0" t="n">
        <v>0</v>
      </c>
      <c r="Q240" s="0" t="n">
        <v>0</v>
      </c>
      <c r="R240" s="0" t="n">
        <v>0</v>
      </c>
      <c r="S240" s="0" t="s">
        <v>4</v>
      </c>
    </row>
    <row r="241" customFormat="false" ht="14.4" hidden="false" customHeight="false" outlineLevel="0" collapsed="false">
      <c r="A241" s="0" t="s">
        <v>28</v>
      </c>
      <c r="B241" s="0" t="n">
        <v>1</v>
      </c>
      <c r="C241" s="0" t="s">
        <v>788</v>
      </c>
      <c r="D241" s="0" t="s">
        <v>55</v>
      </c>
      <c r="E241" s="0" t="s">
        <v>789</v>
      </c>
      <c r="F241" s="0" t="s">
        <v>316</v>
      </c>
      <c r="G241" s="0" t="s">
        <v>317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7.3</v>
      </c>
      <c r="O241" s="0" t="n">
        <v>0</v>
      </c>
      <c r="P241" s="0" t="n">
        <v>8.4</v>
      </c>
      <c r="Q241" s="0" t="n">
        <v>11.4</v>
      </c>
      <c r="R241" s="0" t="n">
        <v>0</v>
      </c>
      <c r="S241" s="0" t="s">
        <v>4</v>
      </c>
    </row>
    <row r="242" customFormat="false" ht="14.4" hidden="false" customHeight="false" outlineLevel="0" collapsed="false">
      <c r="A242" s="0" t="s">
        <v>28</v>
      </c>
      <c r="B242" s="0" t="n">
        <v>1</v>
      </c>
      <c r="C242" s="0" t="s">
        <v>790</v>
      </c>
      <c r="D242" s="0" t="s">
        <v>58</v>
      </c>
      <c r="E242" s="0" t="s">
        <v>791</v>
      </c>
      <c r="F242" s="0" t="s">
        <v>352</v>
      </c>
      <c r="G242" s="0" t="s">
        <v>353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7</v>
      </c>
      <c r="O242" s="0" t="n">
        <v>0</v>
      </c>
      <c r="P242" s="0" t="n">
        <v>0</v>
      </c>
      <c r="Q242" s="0" t="n">
        <v>0</v>
      </c>
      <c r="R242" s="0" t="n">
        <v>0</v>
      </c>
      <c r="S242" s="0" t="s">
        <v>4</v>
      </c>
    </row>
    <row r="243" customFormat="false" ht="14.4" hidden="false" customHeight="false" outlineLevel="0" collapsed="false">
      <c r="A243" s="0" t="s">
        <v>28</v>
      </c>
      <c r="B243" s="0" t="n">
        <v>1</v>
      </c>
      <c r="C243" s="0" t="s">
        <v>792</v>
      </c>
      <c r="D243" s="0" t="s">
        <v>92</v>
      </c>
      <c r="E243" s="0" t="s">
        <v>793</v>
      </c>
      <c r="F243" s="0" t="s">
        <v>794</v>
      </c>
      <c r="G243" s="0" t="s">
        <v>795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5.8</v>
      </c>
      <c r="O243" s="0" t="n">
        <v>0</v>
      </c>
      <c r="P243" s="0" t="n">
        <v>0</v>
      </c>
      <c r="Q243" s="0" t="n">
        <v>0</v>
      </c>
      <c r="R243" s="0" t="n">
        <v>0</v>
      </c>
      <c r="S243" s="0" t="s">
        <v>4</v>
      </c>
    </row>
    <row r="244" customFormat="false" ht="14.4" hidden="false" customHeight="false" outlineLevel="0" collapsed="false">
      <c r="A244" s="0" t="s">
        <v>28</v>
      </c>
      <c r="B244" s="0" t="n">
        <v>1</v>
      </c>
      <c r="C244" s="0" t="s">
        <v>796</v>
      </c>
      <c r="D244" s="0" t="s">
        <v>92</v>
      </c>
      <c r="E244" s="0" t="s">
        <v>797</v>
      </c>
      <c r="F244" s="0" t="s">
        <v>368</v>
      </c>
      <c r="G244" s="0" t="s">
        <v>369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8</v>
      </c>
      <c r="O244" s="0" t="n">
        <v>0</v>
      </c>
      <c r="P244" s="0" t="n">
        <v>8.8</v>
      </c>
      <c r="Q244" s="0" t="n">
        <v>0</v>
      </c>
      <c r="R244" s="0" t="n">
        <v>8.6</v>
      </c>
      <c r="S244" s="0" t="s">
        <v>4</v>
      </c>
    </row>
    <row r="245" customFormat="false" ht="14.4" hidden="false" customHeight="false" outlineLevel="0" collapsed="false">
      <c r="A245" s="0" t="s">
        <v>28</v>
      </c>
      <c r="B245" s="0" t="n">
        <v>1</v>
      </c>
      <c r="C245" s="0" t="s">
        <v>798</v>
      </c>
      <c r="D245" s="0" t="s">
        <v>40</v>
      </c>
      <c r="E245" s="0" t="s">
        <v>799</v>
      </c>
      <c r="F245" s="0" t="s">
        <v>368</v>
      </c>
      <c r="G245" s="0" t="s">
        <v>369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9.3</v>
      </c>
      <c r="O245" s="0" t="n">
        <v>0</v>
      </c>
      <c r="P245" s="0" t="n">
        <v>0</v>
      </c>
      <c r="Q245" s="0" t="n">
        <v>0</v>
      </c>
      <c r="R245" s="0" t="n">
        <v>0</v>
      </c>
      <c r="S245" s="0" t="s">
        <v>4</v>
      </c>
    </row>
    <row r="246" customFormat="false" ht="14.4" hidden="false" customHeight="false" outlineLevel="0" collapsed="false">
      <c r="A246" s="0" t="s">
        <v>28</v>
      </c>
      <c r="B246" s="0" t="n">
        <v>1</v>
      </c>
      <c r="C246" s="0" t="s">
        <v>800</v>
      </c>
      <c r="D246" s="0" t="s">
        <v>109</v>
      </c>
      <c r="E246" s="0" t="s">
        <v>801</v>
      </c>
      <c r="F246" s="0" t="s">
        <v>802</v>
      </c>
      <c r="G246" s="0" t="s">
        <v>803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5.3</v>
      </c>
      <c r="O246" s="0" t="n">
        <v>0</v>
      </c>
      <c r="P246" s="0" t="n">
        <v>0</v>
      </c>
      <c r="Q246" s="0" t="n">
        <v>0</v>
      </c>
      <c r="R246" s="0" t="n">
        <v>0</v>
      </c>
      <c r="S246" s="0" t="s">
        <v>4</v>
      </c>
    </row>
    <row r="247" customFormat="false" ht="14.4" hidden="false" customHeight="false" outlineLevel="0" collapsed="false">
      <c r="A247" s="0" t="s">
        <v>28</v>
      </c>
      <c r="B247" s="0" t="n">
        <v>1</v>
      </c>
      <c r="C247" s="0" t="s">
        <v>804</v>
      </c>
      <c r="D247" s="0" t="s">
        <v>67</v>
      </c>
      <c r="E247" s="0" t="s">
        <v>805</v>
      </c>
      <c r="F247" s="0" t="s">
        <v>597</v>
      </c>
      <c r="G247" s="0" t="s">
        <v>598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8.3</v>
      </c>
      <c r="O247" s="0" t="n">
        <v>0</v>
      </c>
      <c r="P247" s="0" t="n">
        <v>0</v>
      </c>
      <c r="Q247" s="0" t="n">
        <v>0</v>
      </c>
      <c r="R247" s="0" t="n">
        <v>0</v>
      </c>
      <c r="S247" s="0" t="s">
        <v>4</v>
      </c>
    </row>
    <row r="248" customFormat="false" ht="14.4" hidden="false" customHeight="false" outlineLevel="0" collapsed="false">
      <c r="A248" s="0" t="s">
        <v>28</v>
      </c>
      <c r="B248" s="0" t="n">
        <v>1</v>
      </c>
      <c r="C248" s="0" t="s">
        <v>806</v>
      </c>
      <c r="D248" s="0" t="s">
        <v>58</v>
      </c>
      <c r="E248" s="0" t="s">
        <v>807</v>
      </c>
      <c r="F248" s="0" t="s">
        <v>521</v>
      </c>
      <c r="G248" s="0" t="s">
        <v>522</v>
      </c>
      <c r="H248" s="0" t="n">
        <v>0</v>
      </c>
      <c r="I248" s="0" t="n">
        <v>0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5</v>
      </c>
      <c r="O248" s="0" t="n">
        <v>0</v>
      </c>
      <c r="P248" s="0" t="n">
        <v>0</v>
      </c>
      <c r="Q248" s="0" t="n">
        <v>0</v>
      </c>
      <c r="R248" s="0" t="n">
        <v>0</v>
      </c>
      <c r="S248" s="0" t="s">
        <v>4</v>
      </c>
    </row>
    <row r="249" customFormat="false" ht="14.4" hidden="false" customHeight="false" outlineLevel="0" collapsed="false">
      <c r="A249" s="0" t="s">
        <v>28</v>
      </c>
      <c r="B249" s="0" t="n">
        <v>1</v>
      </c>
      <c r="C249" s="0" t="s">
        <v>808</v>
      </c>
      <c r="D249" s="0" t="s">
        <v>58</v>
      </c>
      <c r="E249" s="0" t="s">
        <v>809</v>
      </c>
      <c r="F249" s="0" t="s">
        <v>810</v>
      </c>
      <c r="G249" s="0" t="s">
        <v>583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5.3</v>
      </c>
      <c r="O249" s="0" t="n">
        <v>0</v>
      </c>
      <c r="P249" s="0" t="n">
        <v>0</v>
      </c>
      <c r="Q249" s="0" t="n">
        <v>0</v>
      </c>
      <c r="R249" s="0" t="n">
        <v>0</v>
      </c>
      <c r="S249" s="0" t="s">
        <v>4</v>
      </c>
    </row>
    <row r="250" customFormat="false" ht="14.4" hidden="false" customHeight="false" outlineLevel="0" collapsed="false">
      <c r="A250" s="0" t="s">
        <v>28</v>
      </c>
      <c r="B250" s="0" t="n">
        <v>1</v>
      </c>
      <c r="C250" s="0" t="s">
        <v>811</v>
      </c>
      <c r="D250" s="0" t="s">
        <v>40</v>
      </c>
      <c r="E250" s="0" t="s">
        <v>812</v>
      </c>
      <c r="F250" s="0" t="s">
        <v>813</v>
      </c>
      <c r="G250" s="0" t="s">
        <v>814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5.8</v>
      </c>
      <c r="O250" s="0" t="n">
        <v>0</v>
      </c>
      <c r="P250" s="0" t="n">
        <v>0</v>
      </c>
      <c r="Q250" s="0" t="n">
        <v>0</v>
      </c>
      <c r="R250" s="0" t="n">
        <v>0</v>
      </c>
      <c r="S250" s="0" t="s">
        <v>4</v>
      </c>
    </row>
    <row r="251" customFormat="false" ht="14.4" hidden="false" customHeight="false" outlineLevel="0" collapsed="false">
      <c r="A251" s="0" t="s">
        <v>28</v>
      </c>
      <c r="B251" s="0" t="n">
        <v>1</v>
      </c>
      <c r="C251" s="0" t="s">
        <v>815</v>
      </c>
      <c r="D251" s="0" t="s">
        <v>58</v>
      </c>
      <c r="E251" s="0" t="s">
        <v>816</v>
      </c>
      <c r="F251" s="0" t="s">
        <v>817</v>
      </c>
      <c r="G251" s="0" t="s">
        <v>818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5.4</v>
      </c>
      <c r="O251" s="0" t="n">
        <v>5.4</v>
      </c>
      <c r="P251" s="0" t="n">
        <v>0</v>
      </c>
      <c r="Q251" s="0" t="n">
        <v>0</v>
      </c>
      <c r="R251" s="0" t="n">
        <v>0</v>
      </c>
      <c r="S251" s="0" t="s">
        <v>4</v>
      </c>
    </row>
    <row r="252" customFormat="false" ht="14.4" hidden="false" customHeight="false" outlineLevel="0" collapsed="false">
      <c r="A252" s="0" t="s">
        <v>28</v>
      </c>
      <c r="B252" s="0" t="n">
        <v>1</v>
      </c>
      <c r="C252" s="0" t="s">
        <v>819</v>
      </c>
      <c r="D252" s="0" t="s">
        <v>55</v>
      </c>
      <c r="E252" s="0" t="s">
        <v>820</v>
      </c>
      <c r="F252" s="0" t="s">
        <v>268</v>
      </c>
      <c r="G252" s="0" t="s">
        <v>269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5.2</v>
      </c>
      <c r="O252" s="0" t="n">
        <v>0</v>
      </c>
      <c r="P252" s="0" t="n">
        <v>0</v>
      </c>
      <c r="Q252" s="0" t="n">
        <v>0</v>
      </c>
      <c r="R252" s="0" t="n">
        <v>0</v>
      </c>
      <c r="S252" s="0" t="s">
        <v>4</v>
      </c>
    </row>
    <row r="253" customFormat="false" ht="14.4" hidden="false" customHeight="false" outlineLevel="0" collapsed="false">
      <c r="A253" s="0" t="s">
        <v>28</v>
      </c>
      <c r="B253" s="0" t="n">
        <v>1</v>
      </c>
      <c r="C253" s="0" t="s">
        <v>821</v>
      </c>
      <c r="D253" s="0" t="s">
        <v>67</v>
      </c>
      <c r="E253" s="0" t="s">
        <v>822</v>
      </c>
      <c r="F253" s="0" t="s">
        <v>823</v>
      </c>
      <c r="G253" s="0" t="s">
        <v>824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9.4</v>
      </c>
      <c r="P253" s="0" t="n">
        <v>0</v>
      </c>
      <c r="Q253" s="0" t="n">
        <v>0</v>
      </c>
      <c r="R253" s="0" t="n">
        <v>0</v>
      </c>
      <c r="S253" s="0" t="s">
        <v>4</v>
      </c>
    </row>
    <row r="254" customFormat="false" ht="14.4" hidden="false" customHeight="false" outlineLevel="0" collapsed="false">
      <c r="A254" s="0" t="s">
        <v>28</v>
      </c>
      <c r="B254" s="0" t="n">
        <v>1</v>
      </c>
      <c r="C254" s="0" t="s">
        <v>825</v>
      </c>
      <c r="D254" s="0" t="s">
        <v>109</v>
      </c>
      <c r="E254" s="0" t="s">
        <v>826</v>
      </c>
      <c r="F254" s="0" t="s">
        <v>827</v>
      </c>
      <c r="G254" s="0" t="s">
        <v>828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5.1</v>
      </c>
      <c r="P254" s="0" t="n">
        <v>0</v>
      </c>
      <c r="Q254" s="0" t="n">
        <v>0</v>
      </c>
      <c r="R254" s="0" t="n">
        <v>0</v>
      </c>
      <c r="S254" s="0" t="s">
        <v>4</v>
      </c>
    </row>
    <row r="255" customFormat="false" ht="14.4" hidden="false" customHeight="false" outlineLevel="0" collapsed="false">
      <c r="A255" s="0" t="s">
        <v>28</v>
      </c>
      <c r="B255" s="0" t="n">
        <v>1</v>
      </c>
      <c r="C255" s="0" t="s">
        <v>829</v>
      </c>
      <c r="D255" s="0" t="s">
        <v>40</v>
      </c>
      <c r="E255" s="0" t="s">
        <v>830</v>
      </c>
      <c r="F255" s="0" t="s">
        <v>745</v>
      </c>
      <c r="G255" s="0" t="s">
        <v>746</v>
      </c>
      <c r="H255" s="0" t="n">
        <v>0</v>
      </c>
      <c r="I255" s="0" t="n">
        <v>0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6.8</v>
      </c>
      <c r="P255" s="0" t="n">
        <v>0</v>
      </c>
      <c r="Q255" s="0" t="n">
        <v>0</v>
      </c>
      <c r="R255" s="0" t="n">
        <v>0</v>
      </c>
      <c r="S255" s="0" t="s">
        <v>4</v>
      </c>
    </row>
    <row r="256" customFormat="false" ht="14.4" hidden="false" customHeight="false" outlineLevel="0" collapsed="false">
      <c r="A256" s="0" t="s">
        <v>28</v>
      </c>
      <c r="B256" s="0" t="n">
        <v>1</v>
      </c>
      <c r="C256" s="0" t="s">
        <v>831</v>
      </c>
      <c r="D256" s="0" t="s">
        <v>127</v>
      </c>
      <c r="E256" s="0" t="s">
        <v>832</v>
      </c>
      <c r="F256" s="0" t="s">
        <v>833</v>
      </c>
      <c r="G256" s="0" t="s">
        <v>834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7.2</v>
      </c>
      <c r="P256" s="0" t="n">
        <v>0</v>
      </c>
      <c r="Q256" s="0" t="n">
        <v>0</v>
      </c>
      <c r="R256" s="0" t="n">
        <v>0</v>
      </c>
      <c r="S256" s="0" t="s">
        <v>4</v>
      </c>
    </row>
    <row r="257" customFormat="false" ht="14.4" hidden="false" customHeight="false" outlineLevel="0" collapsed="false">
      <c r="A257" s="0" t="s">
        <v>28</v>
      </c>
      <c r="B257" s="0" t="n">
        <v>1</v>
      </c>
      <c r="C257" s="0" t="s">
        <v>835</v>
      </c>
      <c r="D257" s="0" t="s">
        <v>40</v>
      </c>
      <c r="E257" s="0" t="s">
        <v>836</v>
      </c>
      <c r="F257" s="0" t="s">
        <v>308</v>
      </c>
      <c r="G257" s="0" t="s">
        <v>309</v>
      </c>
      <c r="H257" s="0" t="n">
        <v>0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14.3</v>
      </c>
      <c r="P257" s="0" t="n">
        <v>0</v>
      </c>
      <c r="Q257" s="0" t="n">
        <v>0</v>
      </c>
      <c r="R257" s="0" t="n">
        <v>0</v>
      </c>
      <c r="S257" s="0" t="s">
        <v>4</v>
      </c>
    </row>
    <row r="258" customFormat="false" ht="14.4" hidden="false" customHeight="false" outlineLevel="0" collapsed="false">
      <c r="A258" s="0" t="s">
        <v>28</v>
      </c>
      <c r="B258" s="0" t="n">
        <v>1</v>
      </c>
      <c r="C258" s="0" t="s">
        <v>837</v>
      </c>
      <c r="D258" s="0" t="s">
        <v>30</v>
      </c>
      <c r="E258" s="0" t="s">
        <v>838</v>
      </c>
      <c r="F258" s="0" t="s">
        <v>690</v>
      </c>
      <c r="G258" s="0" t="s">
        <v>691</v>
      </c>
      <c r="H258" s="0" t="n">
        <v>0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5.3</v>
      </c>
      <c r="P258" s="0" t="n">
        <v>0</v>
      </c>
      <c r="Q258" s="0" t="n">
        <v>0</v>
      </c>
      <c r="R258" s="0" t="n">
        <v>0</v>
      </c>
      <c r="S258" s="0" t="s">
        <v>4</v>
      </c>
    </row>
    <row r="259" customFormat="false" ht="14.4" hidden="false" customHeight="false" outlineLevel="0" collapsed="false">
      <c r="A259" s="0" t="s">
        <v>28</v>
      </c>
      <c r="B259" s="0" t="n">
        <v>1</v>
      </c>
      <c r="C259" s="0" t="s">
        <v>839</v>
      </c>
      <c r="D259" s="0" t="s">
        <v>79</v>
      </c>
      <c r="E259" s="0" t="s">
        <v>840</v>
      </c>
      <c r="F259" s="0" t="s">
        <v>841</v>
      </c>
      <c r="G259" s="0" t="s">
        <v>707</v>
      </c>
      <c r="H259" s="0" t="n">
        <v>0</v>
      </c>
      <c r="I259" s="0" t="n">
        <v>0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5.4</v>
      </c>
      <c r="P259" s="0" t="n">
        <v>0</v>
      </c>
      <c r="Q259" s="0" t="n">
        <v>0</v>
      </c>
      <c r="R259" s="0" t="n">
        <v>0</v>
      </c>
      <c r="S259" s="0" t="s">
        <v>4</v>
      </c>
    </row>
    <row r="260" customFormat="false" ht="14.4" hidden="false" customHeight="false" outlineLevel="0" collapsed="false">
      <c r="A260" s="0" t="s">
        <v>28</v>
      </c>
      <c r="B260" s="0" t="n">
        <v>1</v>
      </c>
      <c r="C260" s="0" t="s">
        <v>842</v>
      </c>
      <c r="D260" s="0" t="s">
        <v>127</v>
      </c>
      <c r="E260" s="0" t="s">
        <v>843</v>
      </c>
      <c r="F260" s="0" t="s">
        <v>844</v>
      </c>
      <c r="G260" s="0" t="s">
        <v>845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5.1</v>
      </c>
      <c r="P260" s="0" t="n">
        <v>0</v>
      </c>
      <c r="Q260" s="0" t="n">
        <v>0</v>
      </c>
      <c r="R260" s="0" t="n">
        <v>0</v>
      </c>
      <c r="S260" s="0" t="s">
        <v>4</v>
      </c>
    </row>
    <row r="261" customFormat="false" ht="14.4" hidden="false" customHeight="false" outlineLevel="0" collapsed="false">
      <c r="A261" s="0" t="s">
        <v>28</v>
      </c>
      <c r="B261" s="0" t="n">
        <v>1</v>
      </c>
      <c r="C261" s="0" t="s">
        <v>846</v>
      </c>
      <c r="D261" s="0" t="s">
        <v>79</v>
      </c>
      <c r="E261" s="0" t="s">
        <v>847</v>
      </c>
      <c r="F261" s="0" t="s">
        <v>848</v>
      </c>
      <c r="G261" s="0" t="s">
        <v>849</v>
      </c>
      <c r="H261" s="0" t="n">
        <v>0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5.2</v>
      </c>
      <c r="P261" s="0" t="n">
        <v>0</v>
      </c>
      <c r="Q261" s="0" t="n">
        <v>0</v>
      </c>
      <c r="R261" s="0" t="n">
        <v>0</v>
      </c>
      <c r="S261" s="0" t="s">
        <v>4</v>
      </c>
    </row>
    <row r="262" customFormat="false" ht="14.4" hidden="false" customHeight="false" outlineLevel="0" collapsed="false">
      <c r="A262" s="0" t="s">
        <v>28</v>
      </c>
      <c r="B262" s="0" t="n">
        <v>1</v>
      </c>
      <c r="C262" s="0" t="s">
        <v>850</v>
      </c>
      <c r="D262" s="0" t="s">
        <v>109</v>
      </c>
      <c r="E262" s="0" t="s">
        <v>851</v>
      </c>
      <c r="F262" s="0" t="s">
        <v>852</v>
      </c>
      <c r="G262" s="0" t="s">
        <v>853</v>
      </c>
      <c r="H262" s="0" t="n">
        <v>0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8.5</v>
      </c>
      <c r="P262" s="0" t="n">
        <v>0</v>
      </c>
      <c r="Q262" s="0" t="n">
        <v>0</v>
      </c>
      <c r="R262" s="0" t="n">
        <v>0</v>
      </c>
      <c r="S262" s="0" t="s">
        <v>4</v>
      </c>
    </row>
    <row r="263" customFormat="false" ht="14.4" hidden="false" customHeight="false" outlineLevel="0" collapsed="false">
      <c r="A263" s="0" t="s">
        <v>28</v>
      </c>
      <c r="B263" s="0" t="n">
        <v>1</v>
      </c>
      <c r="C263" s="0" t="s">
        <v>854</v>
      </c>
      <c r="D263" s="0" t="s">
        <v>109</v>
      </c>
      <c r="E263" s="0" t="s">
        <v>855</v>
      </c>
      <c r="F263" s="0" t="s">
        <v>856</v>
      </c>
      <c r="G263" s="0" t="s">
        <v>857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5.1</v>
      </c>
      <c r="P263" s="0" t="n">
        <v>0</v>
      </c>
      <c r="Q263" s="0" t="n">
        <v>0</v>
      </c>
      <c r="R263" s="0" t="n">
        <v>8.8</v>
      </c>
      <c r="S263" s="0" t="s">
        <v>4</v>
      </c>
    </row>
    <row r="264" customFormat="false" ht="14.4" hidden="false" customHeight="false" outlineLevel="0" collapsed="false">
      <c r="A264" s="0" t="s">
        <v>28</v>
      </c>
      <c r="B264" s="0" t="n">
        <v>1</v>
      </c>
      <c r="C264" s="0" t="s">
        <v>858</v>
      </c>
      <c r="D264" s="0" t="s">
        <v>58</v>
      </c>
      <c r="E264" s="0" t="s">
        <v>859</v>
      </c>
      <c r="F264" s="0" t="s">
        <v>860</v>
      </c>
      <c r="G264" s="0" t="s">
        <v>828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17.8</v>
      </c>
      <c r="P264" s="0" t="n">
        <v>0</v>
      </c>
      <c r="Q264" s="0" t="n">
        <v>0</v>
      </c>
      <c r="R264" s="0" t="n">
        <v>0</v>
      </c>
      <c r="S264" s="0" t="s">
        <v>4</v>
      </c>
    </row>
    <row r="265" customFormat="false" ht="14.4" hidden="false" customHeight="false" outlineLevel="0" collapsed="false">
      <c r="A265" s="0" t="s">
        <v>28</v>
      </c>
      <c r="B265" s="0" t="n">
        <v>1</v>
      </c>
      <c r="C265" s="0" t="s">
        <v>861</v>
      </c>
      <c r="D265" s="0" t="s">
        <v>55</v>
      </c>
      <c r="E265" s="0" t="s">
        <v>862</v>
      </c>
      <c r="F265" s="0" t="s">
        <v>863</v>
      </c>
      <c r="G265" s="0" t="s">
        <v>864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6.1</v>
      </c>
      <c r="P265" s="0" t="n">
        <v>0</v>
      </c>
      <c r="Q265" s="0" t="n">
        <v>6.7</v>
      </c>
      <c r="R265" s="0" t="n">
        <v>0</v>
      </c>
      <c r="S265" s="0" t="s">
        <v>4</v>
      </c>
    </row>
    <row r="266" customFormat="false" ht="14.4" hidden="false" customHeight="false" outlineLevel="0" collapsed="false">
      <c r="A266" s="0" t="s">
        <v>28</v>
      </c>
      <c r="B266" s="0" t="n">
        <v>1</v>
      </c>
      <c r="C266" s="0" t="s">
        <v>865</v>
      </c>
      <c r="D266" s="0" t="s">
        <v>74</v>
      </c>
      <c r="E266" s="0" t="s">
        <v>866</v>
      </c>
      <c r="F266" s="0" t="s">
        <v>867</v>
      </c>
      <c r="G266" s="0" t="s">
        <v>868</v>
      </c>
      <c r="H266" s="0" t="n">
        <v>0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5.6</v>
      </c>
      <c r="P266" s="0" t="n">
        <v>0</v>
      </c>
      <c r="Q266" s="0" t="n">
        <v>0</v>
      </c>
      <c r="R266" s="0" t="n">
        <v>0</v>
      </c>
      <c r="S266" s="0" t="s">
        <v>4</v>
      </c>
    </row>
    <row r="267" customFormat="false" ht="14.4" hidden="false" customHeight="false" outlineLevel="0" collapsed="false">
      <c r="A267" s="0" t="s">
        <v>28</v>
      </c>
      <c r="B267" s="0" t="n">
        <v>1</v>
      </c>
      <c r="C267" s="0" t="s">
        <v>869</v>
      </c>
      <c r="D267" s="0" t="s">
        <v>67</v>
      </c>
      <c r="E267" s="0" t="s">
        <v>870</v>
      </c>
      <c r="F267" s="0" t="s">
        <v>871</v>
      </c>
      <c r="G267" s="0" t="s">
        <v>872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7</v>
      </c>
      <c r="P267" s="0" t="n">
        <v>0</v>
      </c>
      <c r="Q267" s="0" t="n">
        <v>6.6</v>
      </c>
      <c r="R267" s="0" t="n">
        <v>0</v>
      </c>
      <c r="S267" s="0" t="s">
        <v>4</v>
      </c>
    </row>
    <row r="268" customFormat="false" ht="14.4" hidden="false" customHeight="false" outlineLevel="0" collapsed="false">
      <c r="A268" s="0" t="s">
        <v>28</v>
      </c>
      <c r="B268" s="0" t="n">
        <v>1</v>
      </c>
      <c r="C268" s="0" t="s">
        <v>873</v>
      </c>
      <c r="D268" s="0" t="s">
        <v>50</v>
      </c>
      <c r="E268" s="0" t="s">
        <v>874</v>
      </c>
      <c r="F268" s="0" t="s">
        <v>248</v>
      </c>
      <c r="G268" s="0" t="s">
        <v>249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6.2</v>
      </c>
      <c r="P268" s="0" t="n">
        <v>0</v>
      </c>
      <c r="Q268" s="0" t="n">
        <v>0</v>
      </c>
      <c r="R268" s="0" t="n">
        <v>0</v>
      </c>
      <c r="S268" s="0" t="s">
        <v>4</v>
      </c>
    </row>
    <row r="269" customFormat="false" ht="14.4" hidden="false" customHeight="false" outlineLevel="0" collapsed="false">
      <c r="A269" s="0" t="s">
        <v>28</v>
      </c>
      <c r="B269" s="0" t="n">
        <v>1</v>
      </c>
      <c r="C269" s="0" t="s">
        <v>875</v>
      </c>
      <c r="D269" s="0" t="s">
        <v>40</v>
      </c>
      <c r="E269" s="0" t="s">
        <v>876</v>
      </c>
      <c r="F269" s="0" t="s">
        <v>423</v>
      </c>
      <c r="G269" s="0" t="s">
        <v>424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5.7</v>
      </c>
      <c r="P269" s="0" t="n">
        <v>0</v>
      </c>
      <c r="Q269" s="0" t="n">
        <v>8.8</v>
      </c>
      <c r="R269" s="0" t="n">
        <v>0</v>
      </c>
      <c r="S269" s="0" t="s">
        <v>4</v>
      </c>
    </row>
    <row r="270" customFormat="false" ht="14.4" hidden="false" customHeight="false" outlineLevel="0" collapsed="false">
      <c r="A270" s="0" t="s">
        <v>28</v>
      </c>
      <c r="B270" s="0" t="n">
        <v>1</v>
      </c>
      <c r="C270" s="0" t="s">
        <v>877</v>
      </c>
      <c r="D270" s="0" t="s">
        <v>55</v>
      </c>
      <c r="E270" s="0" t="s">
        <v>878</v>
      </c>
      <c r="F270" s="0" t="s">
        <v>879</v>
      </c>
      <c r="G270" s="0" t="s">
        <v>880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12.3</v>
      </c>
      <c r="Q270" s="0" t="n">
        <v>0</v>
      </c>
      <c r="R270" s="0" t="n">
        <v>0</v>
      </c>
      <c r="S270" s="0" t="s">
        <v>4</v>
      </c>
    </row>
    <row r="271" customFormat="false" ht="14.4" hidden="false" customHeight="false" outlineLevel="0" collapsed="false">
      <c r="A271" s="0" t="s">
        <v>28</v>
      </c>
      <c r="B271" s="0" t="n">
        <v>1</v>
      </c>
      <c r="C271" s="0" t="s">
        <v>881</v>
      </c>
      <c r="D271" s="0" t="s">
        <v>109</v>
      </c>
      <c r="E271" s="0" t="s">
        <v>882</v>
      </c>
      <c r="F271" s="0" t="s">
        <v>883</v>
      </c>
      <c r="G271" s="0" t="s">
        <v>884</v>
      </c>
      <c r="H271" s="0" t="n">
        <v>0</v>
      </c>
      <c r="I271" s="0" t="n">
        <v>0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5.7</v>
      </c>
      <c r="Q271" s="0" t="n">
        <v>0</v>
      </c>
      <c r="R271" s="0" t="n">
        <v>0</v>
      </c>
      <c r="S271" s="0" t="s">
        <v>4</v>
      </c>
    </row>
    <row r="272" customFormat="false" ht="14.4" hidden="false" customHeight="false" outlineLevel="0" collapsed="false">
      <c r="A272" s="0" t="s">
        <v>28</v>
      </c>
      <c r="B272" s="0" t="n">
        <v>1</v>
      </c>
      <c r="C272" s="0" t="s">
        <v>885</v>
      </c>
      <c r="D272" s="0" t="s">
        <v>50</v>
      </c>
      <c r="E272" s="0" t="s">
        <v>886</v>
      </c>
      <c r="F272" s="0" t="s">
        <v>85</v>
      </c>
      <c r="G272" s="0" t="s">
        <v>86</v>
      </c>
      <c r="H272" s="0" t="n">
        <v>0</v>
      </c>
      <c r="I272" s="0" t="n">
        <v>0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6.6</v>
      </c>
      <c r="Q272" s="0" t="n">
        <v>0</v>
      </c>
      <c r="R272" s="0" t="n">
        <v>0</v>
      </c>
      <c r="S272" s="0" t="s">
        <v>4</v>
      </c>
    </row>
    <row r="273" customFormat="false" ht="14.4" hidden="false" customHeight="false" outlineLevel="0" collapsed="false">
      <c r="A273" s="0" t="s">
        <v>28</v>
      </c>
      <c r="B273" s="0" t="n">
        <v>1</v>
      </c>
      <c r="C273" s="0" t="s">
        <v>887</v>
      </c>
      <c r="D273" s="0" t="s">
        <v>67</v>
      </c>
      <c r="E273" s="0" t="s">
        <v>888</v>
      </c>
      <c r="F273" s="0" t="s">
        <v>559</v>
      </c>
      <c r="G273" s="0" t="s">
        <v>560</v>
      </c>
      <c r="H273" s="0" t="n">
        <v>0</v>
      </c>
      <c r="I273" s="0" t="n">
        <v>0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11.6</v>
      </c>
      <c r="Q273" s="0" t="n">
        <v>0</v>
      </c>
      <c r="R273" s="0" t="n">
        <v>0</v>
      </c>
      <c r="S273" s="0" t="s">
        <v>4</v>
      </c>
    </row>
    <row r="274" customFormat="false" ht="14.4" hidden="false" customHeight="false" outlineLevel="0" collapsed="false">
      <c r="A274" s="0" t="s">
        <v>28</v>
      </c>
      <c r="B274" s="0" t="n">
        <v>1</v>
      </c>
      <c r="C274" s="0" t="s">
        <v>889</v>
      </c>
      <c r="D274" s="0" t="s">
        <v>67</v>
      </c>
      <c r="E274" s="0" t="s">
        <v>890</v>
      </c>
      <c r="F274" s="0" t="s">
        <v>891</v>
      </c>
      <c r="G274" s="0" t="s">
        <v>892</v>
      </c>
      <c r="H274" s="0" t="n">
        <v>0</v>
      </c>
      <c r="I274" s="0" t="n">
        <v>0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7.3</v>
      </c>
      <c r="Q274" s="0" t="n">
        <v>0</v>
      </c>
      <c r="R274" s="0" t="n">
        <v>0</v>
      </c>
      <c r="S274" s="0" t="s">
        <v>4</v>
      </c>
    </row>
    <row r="275" customFormat="false" ht="14.4" hidden="false" customHeight="false" outlineLevel="0" collapsed="false">
      <c r="A275" s="0" t="s">
        <v>28</v>
      </c>
      <c r="B275" s="0" t="n">
        <v>1</v>
      </c>
      <c r="C275" s="0" t="s">
        <v>893</v>
      </c>
      <c r="D275" s="0" t="s">
        <v>92</v>
      </c>
      <c r="E275" s="0" t="s">
        <v>894</v>
      </c>
      <c r="F275" s="0" t="s">
        <v>895</v>
      </c>
      <c r="G275" s="0" t="s">
        <v>896</v>
      </c>
      <c r="H275" s="0" t="n">
        <v>0</v>
      </c>
      <c r="I275" s="0" t="n">
        <v>0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9.5</v>
      </c>
      <c r="Q275" s="0" t="n">
        <v>0</v>
      </c>
      <c r="R275" s="0" t="n">
        <v>0</v>
      </c>
      <c r="S275" s="0" t="s">
        <v>4</v>
      </c>
    </row>
    <row r="276" customFormat="false" ht="14.4" hidden="false" customHeight="false" outlineLevel="0" collapsed="false">
      <c r="A276" s="0" t="s">
        <v>28</v>
      </c>
      <c r="B276" s="0" t="n">
        <v>1</v>
      </c>
      <c r="C276" s="0" t="s">
        <v>897</v>
      </c>
      <c r="D276" s="0" t="s">
        <v>40</v>
      </c>
      <c r="E276" s="0" t="s">
        <v>898</v>
      </c>
      <c r="F276" s="0" t="s">
        <v>895</v>
      </c>
      <c r="G276" s="0" t="s">
        <v>896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5</v>
      </c>
      <c r="Q276" s="0" t="n">
        <v>0</v>
      </c>
      <c r="R276" s="0" t="n">
        <v>0</v>
      </c>
      <c r="S276" s="0" t="s">
        <v>4</v>
      </c>
    </row>
    <row r="277" customFormat="false" ht="14.4" hidden="false" customHeight="false" outlineLevel="0" collapsed="false">
      <c r="A277" s="0" t="s">
        <v>28</v>
      </c>
      <c r="B277" s="0" t="n">
        <v>1</v>
      </c>
      <c r="C277" s="0" t="s">
        <v>899</v>
      </c>
      <c r="D277" s="0" t="s">
        <v>67</v>
      </c>
      <c r="E277" s="0" t="s">
        <v>900</v>
      </c>
      <c r="F277" s="0" t="s">
        <v>901</v>
      </c>
      <c r="G277" s="0" t="s">
        <v>902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6.3</v>
      </c>
      <c r="Q277" s="0" t="n">
        <v>0</v>
      </c>
      <c r="R277" s="0" t="n">
        <v>0</v>
      </c>
      <c r="S277" s="0" t="s">
        <v>4</v>
      </c>
    </row>
    <row r="278" customFormat="false" ht="14.4" hidden="false" customHeight="false" outlineLevel="0" collapsed="false">
      <c r="A278" s="0" t="s">
        <v>360</v>
      </c>
      <c r="B278" s="0" t="n">
        <v>1</v>
      </c>
      <c r="C278" s="0" t="s">
        <v>903</v>
      </c>
      <c r="D278" s="0" t="s">
        <v>362</v>
      </c>
      <c r="E278" s="0" t="s">
        <v>904</v>
      </c>
      <c r="F278" s="0" t="s">
        <v>905</v>
      </c>
      <c r="G278" s="0" t="s">
        <v>906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5</v>
      </c>
      <c r="Q278" s="0" t="n">
        <v>0</v>
      </c>
      <c r="R278" s="0" t="n">
        <v>0</v>
      </c>
      <c r="S278" s="0" t="s">
        <v>4</v>
      </c>
    </row>
    <row r="279" customFormat="false" ht="14.4" hidden="false" customHeight="false" outlineLevel="0" collapsed="false">
      <c r="A279" s="0" t="s">
        <v>28</v>
      </c>
      <c r="B279" s="0" t="n">
        <v>1</v>
      </c>
      <c r="C279" s="0" t="s">
        <v>907</v>
      </c>
      <c r="D279" s="0" t="s">
        <v>127</v>
      </c>
      <c r="E279" s="0" t="s">
        <v>908</v>
      </c>
      <c r="F279" s="0" t="s">
        <v>909</v>
      </c>
      <c r="G279" s="0" t="s">
        <v>910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5.1</v>
      </c>
      <c r="Q279" s="0" t="n">
        <v>0</v>
      </c>
      <c r="R279" s="0" t="n">
        <v>0</v>
      </c>
      <c r="S279" s="0" t="s">
        <v>4</v>
      </c>
    </row>
    <row r="280" customFormat="false" ht="14.4" hidden="false" customHeight="false" outlineLevel="0" collapsed="false">
      <c r="A280" s="0" t="s">
        <v>28</v>
      </c>
      <c r="B280" s="0" t="n">
        <v>1</v>
      </c>
      <c r="C280" s="0" t="s">
        <v>911</v>
      </c>
      <c r="D280" s="0" t="s">
        <v>55</v>
      </c>
      <c r="E280" s="0" t="s">
        <v>912</v>
      </c>
      <c r="F280" s="0" t="s">
        <v>913</v>
      </c>
      <c r="G280" s="0" t="s">
        <v>914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16.9</v>
      </c>
      <c r="Q280" s="0" t="n">
        <v>0</v>
      </c>
      <c r="R280" s="0" t="n">
        <v>0</v>
      </c>
      <c r="S280" s="0" t="s">
        <v>4</v>
      </c>
    </row>
    <row r="281" customFormat="false" ht="14.4" hidden="false" customHeight="false" outlineLevel="0" collapsed="false">
      <c r="A281" s="0" t="s">
        <v>28</v>
      </c>
      <c r="B281" s="0" t="n">
        <v>1</v>
      </c>
      <c r="C281" s="0" t="s">
        <v>915</v>
      </c>
      <c r="D281" s="0" t="s">
        <v>30</v>
      </c>
      <c r="E281" s="0" t="s">
        <v>916</v>
      </c>
      <c r="F281" s="0" t="s">
        <v>917</v>
      </c>
      <c r="G281" s="0" t="s">
        <v>918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5.4</v>
      </c>
      <c r="Q281" s="0" t="n">
        <v>0</v>
      </c>
      <c r="R281" s="0" t="n">
        <v>0</v>
      </c>
      <c r="S281" s="0" t="s">
        <v>4</v>
      </c>
    </row>
    <row r="282" customFormat="false" ht="14.4" hidden="false" customHeight="false" outlineLevel="0" collapsed="false">
      <c r="A282" s="0" t="s">
        <v>28</v>
      </c>
      <c r="B282" s="0" t="n">
        <v>1</v>
      </c>
      <c r="C282" s="0" t="s">
        <v>919</v>
      </c>
      <c r="D282" s="0" t="s">
        <v>79</v>
      </c>
      <c r="E282" s="0" t="s">
        <v>920</v>
      </c>
      <c r="F282" s="0" t="s">
        <v>921</v>
      </c>
      <c r="G282" s="0" t="s">
        <v>922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36.5</v>
      </c>
      <c r="Q282" s="0" t="n">
        <v>0</v>
      </c>
      <c r="R282" s="0" t="n">
        <v>0</v>
      </c>
      <c r="S282" s="0" t="s">
        <v>4</v>
      </c>
    </row>
    <row r="283" customFormat="false" ht="14.4" hidden="false" customHeight="false" outlineLevel="0" collapsed="false">
      <c r="A283" s="0" t="s">
        <v>28</v>
      </c>
      <c r="B283" s="0" t="n">
        <v>1</v>
      </c>
      <c r="C283" s="0" t="s">
        <v>923</v>
      </c>
      <c r="D283" s="0" t="s">
        <v>58</v>
      </c>
      <c r="E283" s="0" t="s">
        <v>924</v>
      </c>
      <c r="F283" s="0" t="s">
        <v>925</v>
      </c>
      <c r="G283" s="0" t="s">
        <v>926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13.4</v>
      </c>
      <c r="Q283" s="0" t="n">
        <v>7.4</v>
      </c>
      <c r="R283" s="0" t="n">
        <v>0</v>
      </c>
      <c r="S283" s="0" t="s">
        <v>4</v>
      </c>
    </row>
    <row r="284" customFormat="false" ht="14.4" hidden="false" customHeight="false" outlineLevel="0" collapsed="false">
      <c r="A284" s="0" t="s">
        <v>28</v>
      </c>
      <c r="B284" s="0" t="n">
        <v>1</v>
      </c>
      <c r="C284" s="0" t="s">
        <v>927</v>
      </c>
      <c r="D284" s="0" t="s">
        <v>67</v>
      </c>
      <c r="E284" s="0" t="s">
        <v>928</v>
      </c>
      <c r="F284" s="0" t="s">
        <v>929</v>
      </c>
      <c r="G284" s="0" t="s">
        <v>930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7</v>
      </c>
      <c r="Q284" s="0" t="n">
        <v>0</v>
      </c>
      <c r="R284" s="0" t="n">
        <v>0</v>
      </c>
      <c r="S284" s="0" t="s">
        <v>4</v>
      </c>
    </row>
    <row r="285" customFormat="false" ht="14.4" hidden="false" customHeight="false" outlineLevel="0" collapsed="false">
      <c r="A285" s="0" t="s">
        <v>28</v>
      </c>
      <c r="B285" s="0" t="n">
        <v>1</v>
      </c>
      <c r="C285" s="0" t="s">
        <v>931</v>
      </c>
      <c r="D285" s="0" t="s">
        <v>67</v>
      </c>
      <c r="E285" s="0" t="s">
        <v>932</v>
      </c>
      <c r="F285" s="0" t="s">
        <v>933</v>
      </c>
      <c r="G285" s="0" t="s">
        <v>934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10.5</v>
      </c>
      <c r="Q285" s="0" t="n">
        <v>0</v>
      </c>
      <c r="R285" s="0" t="n">
        <v>0</v>
      </c>
      <c r="S285" s="0" t="s">
        <v>4</v>
      </c>
    </row>
    <row r="286" customFormat="false" ht="14.4" hidden="false" customHeight="false" outlineLevel="0" collapsed="false">
      <c r="A286" s="0" t="s">
        <v>28</v>
      </c>
      <c r="B286" s="0" t="n">
        <v>1</v>
      </c>
      <c r="C286" s="0" t="s">
        <v>935</v>
      </c>
      <c r="D286" s="0" t="s">
        <v>55</v>
      </c>
      <c r="E286" s="0" t="s">
        <v>936</v>
      </c>
      <c r="F286" s="0" t="s">
        <v>527</v>
      </c>
      <c r="G286" s="0" t="s">
        <v>528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9.2</v>
      </c>
      <c r="Q286" s="0" t="n">
        <v>0</v>
      </c>
      <c r="R286" s="0" t="n">
        <v>0</v>
      </c>
      <c r="S286" s="0" t="s">
        <v>4</v>
      </c>
    </row>
    <row r="287" customFormat="false" ht="14.4" hidden="false" customHeight="false" outlineLevel="0" collapsed="false">
      <c r="A287" s="0" t="s">
        <v>28</v>
      </c>
      <c r="B287" s="0" t="n">
        <v>1</v>
      </c>
      <c r="C287" s="0" t="s">
        <v>937</v>
      </c>
      <c r="D287" s="0" t="s">
        <v>92</v>
      </c>
      <c r="E287" s="0" t="s">
        <v>938</v>
      </c>
      <c r="F287" s="0" t="s">
        <v>939</v>
      </c>
      <c r="G287" s="0" t="s">
        <v>940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5.2</v>
      </c>
      <c r="R287" s="0" t="n">
        <v>0</v>
      </c>
      <c r="S287" s="0" t="s">
        <v>4</v>
      </c>
    </row>
    <row r="288" customFormat="false" ht="14.4" hidden="false" customHeight="false" outlineLevel="0" collapsed="false">
      <c r="A288" s="0" t="s">
        <v>28</v>
      </c>
      <c r="B288" s="0" t="n">
        <v>1</v>
      </c>
      <c r="C288" s="0" t="s">
        <v>941</v>
      </c>
      <c r="D288" s="0" t="s">
        <v>67</v>
      </c>
      <c r="E288" s="0" t="s">
        <v>942</v>
      </c>
      <c r="F288" s="0" t="s">
        <v>943</v>
      </c>
      <c r="G288" s="0" t="s">
        <v>944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6.4</v>
      </c>
      <c r="R288" s="0" t="n">
        <v>0</v>
      </c>
      <c r="S288" s="0" t="s">
        <v>4</v>
      </c>
    </row>
    <row r="289" customFormat="false" ht="14.4" hidden="false" customHeight="false" outlineLevel="0" collapsed="false">
      <c r="A289" s="0" t="s">
        <v>28</v>
      </c>
      <c r="B289" s="0" t="n">
        <v>1</v>
      </c>
      <c r="C289" s="0" t="s">
        <v>945</v>
      </c>
      <c r="D289" s="0" t="s">
        <v>92</v>
      </c>
      <c r="E289" s="0" t="s">
        <v>946</v>
      </c>
      <c r="F289" s="0" t="s">
        <v>280</v>
      </c>
      <c r="G289" s="0" t="s">
        <v>281</v>
      </c>
      <c r="H289" s="0" t="n">
        <v>0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5.5</v>
      </c>
      <c r="R289" s="0" t="n">
        <v>0</v>
      </c>
      <c r="S289" s="0" t="s">
        <v>4</v>
      </c>
    </row>
    <row r="290" customFormat="false" ht="14.4" hidden="false" customHeight="false" outlineLevel="0" collapsed="false">
      <c r="A290" s="0" t="s">
        <v>28</v>
      </c>
      <c r="B290" s="0" t="n">
        <v>1</v>
      </c>
      <c r="C290" s="0" t="s">
        <v>947</v>
      </c>
      <c r="D290" s="0" t="s">
        <v>30</v>
      </c>
      <c r="E290" s="0" t="s">
        <v>948</v>
      </c>
      <c r="F290" s="0" t="s">
        <v>280</v>
      </c>
      <c r="G290" s="0" t="s">
        <v>281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13.5</v>
      </c>
      <c r="R290" s="0" t="n">
        <v>0</v>
      </c>
      <c r="S290" s="0" t="s">
        <v>4</v>
      </c>
    </row>
    <row r="291" customFormat="false" ht="14.4" hidden="false" customHeight="false" outlineLevel="0" collapsed="false">
      <c r="A291" s="0" t="s">
        <v>28</v>
      </c>
      <c r="B291" s="0" t="n">
        <v>1</v>
      </c>
      <c r="C291" s="0" t="s">
        <v>949</v>
      </c>
      <c r="D291" s="0" t="s">
        <v>127</v>
      </c>
      <c r="E291" s="0" t="s">
        <v>950</v>
      </c>
      <c r="F291" s="0" t="s">
        <v>294</v>
      </c>
      <c r="G291" s="0" t="s">
        <v>295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7.5</v>
      </c>
      <c r="R291" s="0" t="n">
        <v>0</v>
      </c>
      <c r="S291" s="0" t="s">
        <v>4</v>
      </c>
    </row>
    <row r="292" customFormat="false" ht="14.4" hidden="false" customHeight="false" outlineLevel="0" collapsed="false">
      <c r="A292" s="0" t="s">
        <v>28</v>
      </c>
      <c r="B292" s="0" t="n">
        <v>1</v>
      </c>
      <c r="C292" s="0" t="s">
        <v>951</v>
      </c>
      <c r="D292" s="0" t="s">
        <v>79</v>
      </c>
      <c r="E292" s="0" t="s">
        <v>952</v>
      </c>
      <c r="F292" s="0" t="s">
        <v>953</v>
      </c>
      <c r="G292" s="0" t="s">
        <v>954</v>
      </c>
      <c r="H292" s="0" t="n">
        <v>0</v>
      </c>
      <c r="I292" s="0" t="n">
        <v>0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10.8</v>
      </c>
      <c r="R292" s="0" t="n">
        <v>0</v>
      </c>
      <c r="S292" s="0" t="s">
        <v>4</v>
      </c>
    </row>
    <row r="293" customFormat="false" ht="14.4" hidden="false" customHeight="false" outlineLevel="0" collapsed="false">
      <c r="A293" s="0" t="s">
        <v>28</v>
      </c>
      <c r="B293" s="0" t="n">
        <v>1</v>
      </c>
      <c r="C293" s="0" t="s">
        <v>955</v>
      </c>
      <c r="D293" s="0" t="s">
        <v>58</v>
      </c>
      <c r="E293" s="0" t="s">
        <v>956</v>
      </c>
      <c r="F293" s="0" t="s">
        <v>957</v>
      </c>
      <c r="G293" s="0" t="s">
        <v>958</v>
      </c>
      <c r="H293" s="0" t="n">
        <v>0</v>
      </c>
      <c r="I293" s="0" t="n">
        <v>0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5.4</v>
      </c>
      <c r="R293" s="0" t="n">
        <v>0</v>
      </c>
      <c r="S293" s="0" t="s">
        <v>4</v>
      </c>
    </row>
    <row r="294" customFormat="false" ht="14.4" hidden="false" customHeight="false" outlineLevel="0" collapsed="false">
      <c r="A294" s="0" t="s">
        <v>28</v>
      </c>
      <c r="B294" s="0" t="n">
        <v>1</v>
      </c>
      <c r="C294" s="0" t="s">
        <v>959</v>
      </c>
      <c r="D294" s="0" t="s">
        <v>92</v>
      </c>
      <c r="E294" s="0" t="s">
        <v>960</v>
      </c>
      <c r="F294" s="0" t="s">
        <v>961</v>
      </c>
      <c r="G294" s="0" t="s">
        <v>962</v>
      </c>
      <c r="H294" s="0" t="n">
        <v>0</v>
      </c>
      <c r="I294" s="0" t="n">
        <v>0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5.7</v>
      </c>
      <c r="R294" s="0" t="n">
        <v>0</v>
      </c>
      <c r="S294" s="0" t="s">
        <v>4</v>
      </c>
    </row>
    <row r="295" customFormat="false" ht="14.4" hidden="false" customHeight="false" outlineLevel="0" collapsed="false">
      <c r="A295" s="0" t="s">
        <v>28</v>
      </c>
      <c r="B295" s="0" t="n">
        <v>1</v>
      </c>
      <c r="C295" s="0" t="s">
        <v>963</v>
      </c>
      <c r="D295" s="0" t="s">
        <v>67</v>
      </c>
      <c r="E295" s="0" t="s">
        <v>964</v>
      </c>
      <c r="F295" s="0" t="s">
        <v>965</v>
      </c>
      <c r="G295" s="0" t="s">
        <v>966</v>
      </c>
      <c r="H295" s="0" t="n">
        <v>0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6.7</v>
      </c>
      <c r="R295" s="0" t="n">
        <v>0</v>
      </c>
      <c r="S295" s="0" t="s">
        <v>4</v>
      </c>
    </row>
    <row r="296" customFormat="false" ht="14.4" hidden="false" customHeight="false" outlineLevel="0" collapsed="false">
      <c r="A296" s="0" t="s">
        <v>28</v>
      </c>
      <c r="B296" s="0" t="n">
        <v>1</v>
      </c>
      <c r="C296" s="0" t="s">
        <v>967</v>
      </c>
      <c r="D296" s="0" t="s">
        <v>55</v>
      </c>
      <c r="E296" s="0" t="s">
        <v>968</v>
      </c>
      <c r="F296" s="0" t="s">
        <v>133</v>
      </c>
      <c r="G296" s="0" t="s">
        <v>134</v>
      </c>
      <c r="H296" s="0" t="n">
        <v>0</v>
      </c>
      <c r="I296" s="0" t="n">
        <v>0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9.4</v>
      </c>
      <c r="R296" s="0" t="n">
        <v>0</v>
      </c>
      <c r="S296" s="0" t="s">
        <v>4</v>
      </c>
    </row>
    <row r="297" customFormat="false" ht="14.4" hidden="false" customHeight="false" outlineLevel="0" collapsed="false">
      <c r="A297" s="0" t="s">
        <v>28</v>
      </c>
      <c r="B297" s="0" t="n">
        <v>1</v>
      </c>
      <c r="C297" s="0" t="s">
        <v>969</v>
      </c>
      <c r="D297" s="0" t="s">
        <v>30</v>
      </c>
      <c r="E297" s="0" t="s">
        <v>970</v>
      </c>
      <c r="F297" s="0" t="s">
        <v>971</v>
      </c>
      <c r="G297" s="0" t="s">
        <v>972</v>
      </c>
      <c r="H297" s="0" t="n">
        <v>0</v>
      </c>
      <c r="I297" s="0" t="n">
        <v>0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5.7</v>
      </c>
      <c r="R297" s="0" t="n">
        <v>0</v>
      </c>
      <c r="S297" s="0" t="s">
        <v>4</v>
      </c>
    </row>
    <row r="298" customFormat="false" ht="14.4" hidden="false" customHeight="false" outlineLevel="0" collapsed="false">
      <c r="A298" s="0" t="s">
        <v>28</v>
      </c>
      <c r="B298" s="0" t="n">
        <v>1</v>
      </c>
      <c r="C298" s="0" t="s">
        <v>973</v>
      </c>
      <c r="D298" s="0" t="s">
        <v>67</v>
      </c>
      <c r="E298" s="0" t="s">
        <v>974</v>
      </c>
      <c r="F298" s="0" t="s">
        <v>975</v>
      </c>
      <c r="G298" s="0" t="s">
        <v>976</v>
      </c>
      <c r="H298" s="0" t="n">
        <v>0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20.6</v>
      </c>
      <c r="R298" s="0" t="n">
        <v>12.8</v>
      </c>
      <c r="S298" s="0" t="s">
        <v>4</v>
      </c>
    </row>
    <row r="299" customFormat="false" ht="14.4" hidden="false" customHeight="false" outlineLevel="0" collapsed="false">
      <c r="A299" s="0" t="s">
        <v>28</v>
      </c>
      <c r="B299" s="0" t="n">
        <v>1</v>
      </c>
      <c r="C299" s="0" t="s">
        <v>977</v>
      </c>
      <c r="D299" s="0" t="s">
        <v>127</v>
      </c>
      <c r="E299" s="0" t="s">
        <v>978</v>
      </c>
      <c r="F299" s="0" t="s">
        <v>979</v>
      </c>
      <c r="G299" s="0" t="s">
        <v>980</v>
      </c>
      <c r="H299" s="0" t="n">
        <v>0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5.8</v>
      </c>
      <c r="R299" s="0" t="n">
        <v>0</v>
      </c>
      <c r="S299" s="0" t="s">
        <v>4</v>
      </c>
    </row>
    <row r="300" customFormat="false" ht="14.4" hidden="false" customHeight="false" outlineLevel="0" collapsed="false">
      <c r="A300" s="0" t="s">
        <v>28</v>
      </c>
      <c r="B300" s="0" t="n">
        <v>1</v>
      </c>
      <c r="C300" s="0" t="s">
        <v>981</v>
      </c>
      <c r="D300" s="0" t="s">
        <v>55</v>
      </c>
      <c r="E300" s="0" t="s">
        <v>982</v>
      </c>
      <c r="F300" s="0" t="s">
        <v>210</v>
      </c>
      <c r="G300" s="0" t="s">
        <v>211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19.8</v>
      </c>
      <c r="R300" s="0" t="n">
        <v>0</v>
      </c>
      <c r="S300" s="0" t="s">
        <v>4</v>
      </c>
    </row>
    <row r="301" customFormat="false" ht="14.4" hidden="false" customHeight="false" outlineLevel="0" collapsed="false">
      <c r="A301" s="0" t="s">
        <v>28</v>
      </c>
      <c r="B301" s="0" t="n">
        <v>1</v>
      </c>
      <c r="C301" s="0" t="s">
        <v>983</v>
      </c>
      <c r="D301" s="0" t="s">
        <v>58</v>
      </c>
      <c r="E301" s="0" t="s">
        <v>984</v>
      </c>
      <c r="F301" s="0" t="s">
        <v>985</v>
      </c>
      <c r="G301" s="0" t="s">
        <v>986</v>
      </c>
      <c r="H301" s="0" t="n">
        <v>0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6.2</v>
      </c>
      <c r="R301" s="0" t="n">
        <v>0</v>
      </c>
      <c r="S301" s="0" t="s">
        <v>4</v>
      </c>
    </row>
    <row r="302" customFormat="false" ht="14.4" hidden="false" customHeight="false" outlineLevel="0" collapsed="false">
      <c r="A302" s="0" t="s">
        <v>28</v>
      </c>
      <c r="B302" s="0" t="n">
        <v>1</v>
      </c>
      <c r="C302" s="0" t="s">
        <v>987</v>
      </c>
      <c r="D302" s="0" t="s">
        <v>74</v>
      </c>
      <c r="E302" s="0" t="s">
        <v>988</v>
      </c>
      <c r="F302" s="0" t="s">
        <v>989</v>
      </c>
      <c r="G302" s="0" t="s">
        <v>990</v>
      </c>
      <c r="H302" s="0" t="n">
        <v>0</v>
      </c>
      <c r="I302" s="0" t="n">
        <v>0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7.9</v>
      </c>
      <c r="R302" s="0" t="n">
        <v>0</v>
      </c>
      <c r="S302" s="0" t="s">
        <v>4</v>
      </c>
    </row>
    <row r="303" customFormat="false" ht="14.4" hidden="false" customHeight="false" outlineLevel="0" collapsed="false">
      <c r="A303" s="0" t="s">
        <v>28</v>
      </c>
      <c r="B303" s="0" t="n">
        <v>1</v>
      </c>
      <c r="C303" s="0" t="s">
        <v>991</v>
      </c>
      <c r="D303" s="0" t="s">
        <v>58</v>
      </c>
      <c r="E303" s="0" t="s">
        <v>992</v>
      </c>
      <c r="F303" s="0" t="s">
        <v>268</v>
      </c>
      <c r="G303" s="0" t="s">
        <v>269</v>
      </c>
      <c r="H303" s="0" t="n">
        <v>0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5.7</v>
      </c>
      <c r="R303" s="0" t="n">
        <v>0</v>
      </c>
      <c r="S303" s="0" t="s">
        <v>4</v>
      </c>
    </row>
    <row r="304" customFormat="false" ht="14.4" hidden="false" customHeight="false" outlineLevel="0" collapsed="false">
      <c r="A304" s="0" t="s">
        <v>28</v>
      </c>
      <c r="B304" s="0" t="n">
        <v>1</v>
      </c>
      <c r="C304" s="0" t="s">
        <v>993</v>
      </c>
      <c r="D304" s="0" t="s">
        <v>50</v>
      </c>
      <c r="E304" s="0" t="s">
        <v>994</v>
      </c>
      <c r="F304" s="0" t="s">
        <v>725</v>
      </c>
      <c r="G304" s="0" t="s">
        <v>726</v>
      </c>
      <c r="H304" s="0" t="n">
        <v>0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8.3</v>
      </c>
      <c r="R304" s="0" t="n">
        <v>0</v>
      </c>
      <c r="S304" s="0" t="s">
        <v>4</v>
      </c>
    </row>
    <row r="305" customFormat="false" ht="14.4" hidden="false" customHeight="false" outlineLevel="0" collapsed="false">
      <c r="A305" s="0" t="s">
        <v>28</v>
      </c>
      <c r="B305" s="0" t="n">
        <v>1</v>
      </c>
      <c r="C305" s="0" t="s">
        <v>995</v>
      </c>
      <c r="D305" s="0" t="s">
        <v>127</v>
      </c>
      <c r="E305" s="0" t="s">
        <v>996</v>
      </c>
      <c r="F305" s="0" t="s">
        <v>997</v>
      </c>
      <c r="G305" s="0" t="s">
        <v>998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5.2</v>
      </c>
      <c r="S305" s="0" t="s">
        <v>4</v>
      </c>
    </row>
    <row r="306" customFormat="false" ht="14.4" hidden="false" customHeight="false" outlineLevel="0" collapsed="false">
      <c r="A306" s="0" t="s">
        <v>28</v>
      </c>
      <c r="B306" s="0" t="n">
        <v>1</v>
      </c>
      <c r="C306" s="0" t="s">
        <v>999</v>
      </c>
      <c r="D306" s="0" t="s">
        <v>40</v>
      </c>
      <c r="E306" s="0" t="s">
        <v>1000</v>
      </c>
      <c r="F306" s="0" t="s">
        <v>1001</v>
      </c>
      <c r="G306" s="0" t="s">
        <v>1002</v>
      </c>
      <c r="H306" s="0" t="n">
        <v>0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6.2</v>
      </c>
      <c r="S306" s="0" t="s">
        <v>4</v>
      </c>
    </row>
    <row r="307" customFormat="false" ht="14.4" hidden="false" customHeight="false" outlineLevel="0" collapsed="false">
      <c r="A307" s="0" t="s">
        <v>28</v>
      </c>
      <c r="B307" s="0" t="n">
        <v>1</v>
      </c>
      <c r="C307" s="0" t="s">
        <v>1003</v>
      </c>
      <c r="D307" s="0" t="s">
        <v>79</v>
      </c>
      <c r="E307" s="0" t="s">
        <v>1004</v>
      </c>
      <c r="F307" s="0" t="s">
        <v>1005</v>
      </c>
      <c r="G307" s="0" t="s">
        <v>1006</v>
      </c>
      <c r="H307" s="0" t="n">
        <v>0</v>
      </c>
      <c r="I307" s="0" t="n">
        <v>0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7.1</v>
      </c>
      <c r="S307" s="0" t="s">
        <v>4</v>
      </c>
    </row>
    <row r="308" customFormat="false" ht="14.4" hidden="false" customHeight="false" outlineLevel="0" collapsed="false">
      <c r="A308" s="0" t="s">
        <v>28</v>
      </c>
      <c r="B308" s="0" t="n">
        <v>1</v>
      </c>
      <c r="C308" s="0" t="s">
        <v>1007</v>
      </c>
      <c r="D308" s="0" t="s">
        <v>79</v>
      </c>
      <c r="E308" s="0" t="s">
        <v>1008</v>
      </c>
      <c r="F308" s="0" t="s">
        <v>1009</v>
      </c>
      <c r="G308" s="0" t="s">
        <v>1010</v>
      </c>
      <c r="H308" s="0" t="n">
        <v>0</v>
      </c>
      <c r="I308" s="0" t="n">
        <v>0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6.1</v>
      </c>
      <c r="S308" s="0" t="s">
        <v>4</v>
      </c>
    </row>
    <row r="309" customFormat="false" ht="14.4" hidden="false" customHeight="false" outlineLevel="0" collapsed="false">
      <c r="A309" s="0" t="s">
        <v>28</v>
      </c>
      <c r="B309" s="0" t="n">
        <v>1</v>
      </c>
      <c r="C309" s="0" t="s">
        <v>1011</v>
      </c>
      <c r="D309" s="0" t="s">
        <v>79</v>
      </c>
      <c r="E309" s="0" t="s">
        <v>1012</v>
      </c>
      <c r="F309" s="0" t="s">
        <v>1013</v>
      </c>
      <c r="G309" s="0" t="s">
        <v>1014</v>
      </c>
      <c r="H309" s="0" t="n">
        <v>0</v>
      </c>
      <c r="I309" s="0" t="n">
        <v>0</v>
      </c>
      <c r="J309" s="0" t="n">
        <v>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5.1</v>
      </c>
      <c r="S309" s="0" t="s">
        <v>4</v>
      </c>
    </row>
    <row r="310" customFormat="false" ht="14.4" hidden="false" customHeight="false" outlineLevel="0" collapsed="false">
      <c r="A310" s="0" t="s">
        <v>28</v>
      </c>
      <c r="B310" s="0" t="n">
        <v>1</v>
      </c>
      <c r="C310" s="0" t="s">
        <v>1015</v>
      </c>
      <c r="D310" s="0" t="s">
        <v>92</v>
      </c>
      <c r="E310" s="0" t="s">
        <v>1016</v>
      </c>
      <c r="F310" s="0" t="s">
        <v>509</v>
      </c>
      <c r="G310" s="0" t="s">
        <v>510</v>
      </c>
      <c r="H310" s="0" t="n">
        <v>0</v>
      </c>
      <c r="I310" s="0" t="n">
        <v>0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9.5</v>
      </c>
      <c r="S310" s="0" t="s">
        <v>4</v>
      </c>
    </row>
    <row r="311" customFormat="false" ht="14.4" hidden="false" customHeight="false" outlineLevel="0" collapsed="false">
      <c r="A311" s="0" t="s">
        <v>28</v>
      </c>
      <c r="B311" s="0" t="n">
        <v>1</v>
      </c>
      <c r="C311" s="0" t="s">
        <v>1017</v>
      </c>
      <c r="D311" s="0" t="s">
        <v>40</v>
      </c>
      <c r="E311" s="0" t="s">
        <v>1018</v>
      </c>
      <c r="F311" s="0" t="s">
        <v>222</v>
      </c>
      <c r="G311" s="0" t="s">
        <v>223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11.9</v>
      </c>
      <c r="S311" s="0" t="s">
        <v>4</v>
      </c>
    </row>
    <row r="312" customFormat="false" ht="14.4" hidden="false" customHeight="false" outlineLevel="0" collapsed="false">
      <c r="A312" s="0" t="s">
        <v>28</v>
      </c>
      <c r="B312" s="0" t="n">
        <v>1</v>
      </c>
      <c r="C312" s="0" t="s">
        <v>1019</v>
      </c>
      <c r="D312" s="0" t="s">
        <v>40</v>
      </c>
      <c r="E312" s="0" t="s">
        <v>1020</v>
      </c>
      <c r="F312" s="0" t="s">
        <v>222</v>
      </c>
      <c r="G312" s="0" t="s">
        <v>223</v>
      </c>
      <c r="H312" s="0" t="n">
        <v>0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8.1</v>
      </c>
      <c r="S312" s="0" t="s">
        <v>4</v>
      </c>
    </row>
    <row r="313" customFormat="false" ht="14.4" hidden="false" customHeight="false" outlineLevel="0" collapsed="false">
      <c r="A313" s="0" t="s">
        <v>28</v>
      </c>
      <c r="B313" s="0" t="n">
        <v>1</v>
      </c>
      <c r="C313" s="0" t="s">
        <v>1021</v>
      </c>
      <c r="D313" s="0" t="s">
        <v>58</v>
      </c>
      <c r="E313" s="0" t="s">
        <v>1022</v>
      </c>
      <c r="F313" s="0" t="s">
        <v>403</v>
      </c>
      <c r="G313" s="0" t="s">
        <v>404</v>
      </c>
      <c r="H313" s="0" t="n">
        <v>0</v>
      </c>
      <c r="I313" s="0" t="n">
        <v>0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8.7</v>
      </c>
      <c r="S313" s="0" t="s">
        <v>4</v>
      </c>
    </row>
    <row r="314" customFormat="false" ht="14.4" hidden="false" customHeight="false" outlineLevel="0" collapsed="false">
      <c r="A314" s="0" t="s">
        <v>28</v>
      </c>
      <c r="B314" s="0" t="n">
        <v>1</v>
      </c>
      <c r="C314" s="0" t="s">
        <v>1023</v>
      </c>
      <c r="D314" s="0" t="s">
        <v>40</v>
      </c>
      <c r="E314" s="0" t="s">
        <v>1024</v>
      </c>
      <c r="F314" s="0" t="s">
        <v>810</v>
      </c>
      <c r="G314" s="0" t="s">
        <v>583</v>
      </c>
      <c r="H314" s="0" t="n">
        <v>0</v>
      </c>
      <c r="I314" s="0" t="n">
        <v>0</v>
      </c>
      <c r="J314" s="0" t="n">
        <v>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5.6</v>
      </c>
      <c r="S314" s="0" t="s">
        <v>4</v>
      </c>
    </row>
    <row r="315" customFormat="false" ht="14.4" hidden="false" customHeight="false" outlineLevel="0" collapsed="false">
      <c r="A315" s="0" t="s">
        <v>28</v>
      </c>
      <c r="B315" s="0" t="n">
        <v>3</v>
      </c>
      <c r="C315" s="0" t="s">
        <v>1025</v>
      </c>
      <c r="D315" s="0" t="s">
        <v>79</v>
      </c>
      <c r="E315" s="0" t="s">
        <v>1026</v>
      </c>
      <c r="F315" s="0" t="s">
        <v>1027</v>
      </c>
      <c r="G315" s="0" t="s">
        <v>1028</v>
      </c>
      <c r="H315" s="0" t="n">
        <v>100</v>
      </c>
      <c r="I315" s="0" t="n">
        <v>100</v>
      </c>
      <c r="J315" s="0" t="n">
        <v>100</v>
      </c>
      <c r="K315" s="0" t="n">
        <v>100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100</v>
      </c>
      <c r="Q315" s="0" t="n">
        <v>100</v>
      </c>
      <c r="R315" s="0" t="n">
        <v>100</v>
      </c>
      <c r="S315" s="0" t="s">
        <v>9</v>
      </c>
    </row>
    <row r="316" customFormat="false" ht="14.4" hidden="false" customHeight="false" outlineLevel="0" collapsed="false">
      <c r="A316" s="0" t="s">
        <v>28</v>
      </c>
      <c r="B316" s="0" t="n">
        <v>3</v>
      </c>
      <c r="C316" s="0" t="s">
        <v>1029</v>
      </c>
      <c r="D316" s="0" t="s">
        <v>74</v>
      </c>
      <c r="E316" s="0" t="s">
        <v>1030</v>
      </c>
      <c r="F316" s="0" t="s">
        <v>1031</v>
      </c>
      <c r="G316" s="0" t="s">
        <v>1032</v>
      </c>
      <c r="H316" s="0" t="n">
        <v>100</v>
      </c>
      <c r="I316" s="0" t="n">
        <v>100</v>
      </c>
      <c r="J316" s="0" t="n">
        <v>100</v>
      </c>
      <c r="K316" s="0" t="n">
        <v>100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100</v>
      </c>
      <c r="Q316" s="0" t="n">
        <v>100</v>
      </c>
      <c r="R316" s="0" t="n">
        <v>100</v>
      </c>
      <c r="S316" s="0" t="s">
        <v>9</v>
      </c>
    </row>
    <row r="317" customFormat="false" ht="14.4" hidden="false" customHeight="false" outlineLevel="0" collapsed="false">
      <c r="A317" s="0" t="s">
        <v>28</v>
      </c>
      <c r="B317" s="0" t="n">
        <v>3</v>
      </c>
      <c r="C317" s="0" t="s">
        <v>1033</v>
      </c>
      <c r="D317" s="0" t="s">
        <v>40</v>
      </c>
      <c r="E317" s="0" t="s">
        <v>1034</v>
      </c>
      <c r="F317" s="0" t="s">
        <v>1035</v>
      </c>
      <c r="G317" s="0" t="s">
        <v>1036</v>
      </c>
      <c r="H317" s="0" t="n">
        <v>0</v>
      </c>
      <c r="I317" s="0" t="n">
        <v>6.9</v>
      </c>
      <c r="J317" s="0" t="n">
        <v>5.4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s">
        <v>9</v>
      </c>
    </row>
    <row r="318" customFormat="false" ht="14.4" hidden="false" customHeight="false" outlineLevel="0" collapsed="false">
      <c r="A318" s="0" t="s">
        <v>28</v>
      </c>
      <c r="B318" s="0" t="n">
        <v>3</v>
      </c>
      <c r="C318" s="0" t="s">
        <v>1037</v>
      </c>
      <c r="D318" s="0" t="s">
        <v>58</v>
      </c>
      <c r="E318" s="0" t="s">
        <v>1038</v>
      </c>
      <c r="F318" s="0" t="s">
        <v>1039</v>
      </c>
      <c r="G318" s="0" t="s">
        <v>1040</v>
      </c>
      <c r="H318" s="0" t="n">
        <v>0</v>
      </c>
      <c r="I318" s="0" t="n">
        <v>0</v>
      </c>
      <c r="J318" s="0" t="n">
        <v>0</v>
      </c>
      <c r="K318" s="0" t="n">
        <v>10.2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s">
        <v>9</v>
      </c>
    </row>
    <row r="319" customFormat="false" ht="14.4" hidden="false" customHeight="false" outlineLevel="0" collapsed="false">
      <c r="A319" s="0" t="s">
        <v>1041</v>
      </c>
      <c r="B319" s="0" t="n">
        <v>3</v>
      </c>
      <c r="C319" s="0" t="s">
        <v>3</v>
      </c>
      <c r="D319" s="0" t="s">
        <v>1042</v>
      </c>
      <c r="F319" s="0" t="s">
        <v>1043</v>
      </c>
      <c r="G319" s="0" t="s">
        <v>1044</v>
      </c>
      <c r="H319" s="0" t="n">
        <v>0</v>
      </c>
      <c r="I319" s="0" t="n">
        <v>0</v>
      </c>
      <c r="J319" s="0" t="n">
        <v>0</v>
      </c>
      <c r="K319" s="0" t="n">
        <v>0</v>
      </c>
      <c r="L319" s="0" t="n">
        <v>100</v>
      </c>
      <c r="M319" s="0" t="n">
        <v>100</v>
      </c>
      <c r="N319" s="0" t="n">
        <v>100</v>
      </c>
      <c r="O319" s="0" t="n">
        <v>100</v>
      </c>
      <c r="P319" s="0" t="n">
        <v>0</v>
      </c>
      <c r="Q319" s="0" t="n">
        <v>0</v>
      </c>
      <c r="R319" s="0" t="n">
        <v>0</v>
      </c>
      <c r="S319" s="0" t="s">
        <v>9</v>
      </c>
    </row>
    <row r="320" customFormat="false" ht="14.4" hidden="false" customHeight="false" outlineLevel="0" collapsed="false">
      <c r="A320" s="0" t="s">
        <v>28</v>
      </c>
      <c r="B320" s="0" t="n">
        <v>3</v>
      </c>
      <c r="C320" s="0" t="s">
        <v>1045</v>
      </c>
      <c r="D320" s="0" t="s">
        <v>50</v>
      </c>
      <c r="E320" s="0" t="s">
        <v>1046</v>
      </c>
      <c r="F320" s="0" t="s">
        <v>1039</v>
      </c>
      <c r="G320" s="0" t="s">
        <v>1040</v>
      </c>
      <c r="H320" s="0" t="n">
        <v>0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5.1</v>
      </c>
      <c r="R320" s="0" t="n">
        <v>0</v>
      </c>
      <c r="S320" s="0" t="s">
        <v>9</v>
      </c>
    </row>
    <row r="321" customFormat="false" ht="14.4" hidden="false" customHeight="false" outlineLevel="0" collapsed="false">
      <c r="A321" s="0" t="s">
        <v>28</v>
      </c>
      <c r="B321" s="0" t="n">
        <v>2</v>
      </c>
      <c r="C321" s="0" t="s">
        <v>1047</v>
      </c>
      <c r="D321" s="0" t="s">
        <v>79</v>
      </c>
      <c r="E321" s="0" t="s">
        <v>1048</v>
      </c>
      <c r="F321" s="0" t="s">
        <v>1049</v>
      </c>
      <c r="G321" s="0" t="s">
        <v>1028</v>
      </c>
      <c r="H321" s="0" t="n">
        <v>8.4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s">
        <v>6</v>
      </c>
    </row>
    <row r="322" customFormat="false" ht="14.4" hidden="false" customHeight="false" outlineLevel="0" collapsed="false">
      <c r="A322" s="0" t="s">
        <v>28</v>
      </c>
      <c r="B322" s="0" t="n">
        <v>2</v>
      </c>
      <c r="C322" s="0" t="s">
        <v>1050</v>
      </c>
      <c r="D322" s="0" t="s">
        <v>67</v>
      </c>
      <c r="E322" s="0" t="s">
        <v>1051</v>
      </c>
      <c r="F322" s="0" t="s">
        <v>1052</v>
      </c>
      <c r="G322" s="0" t="s">
        <v>1053</v>
      </c>
      <c r="H322" s="0" t="n">
        <v>0</v>
      </c>
      <c r="I322" s="0" t="n">
        <v>0</v>
      </c>
      <c r="J322" s="0" t="n">
        <v>100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s">
        <v>6</v>
      </c>
    </row>
    <row r="323" customFormat="false" ht="14.4" hidden="false" customHeight="false" outlineLevel="0" collapsed="false">
      <c r="A323" s="0" t="s">
        <v>28</v>
      </c>
      <c r="B323" s="0" t="n">
        <v>2</v>
      </c>
      <c r="C323" s="0" t="s">
        <v>1054</v>
      </c>
      <c r="D323" s="0" t="s">
        <v>127</v>
      </c>
      <c r="E323" s="0" t="s">
        <v>1055</v>
      </c>
      <c r="F323" s="0" t="s">
        <v>1056</v>
      </c>
      <c r="G323" s="0" t="s">
        <v>1057</v>
      </c>
      <c r="H323" s="0" t="n">
        <v>0</v>
      </c>
      <c r="I323" s="0" t="n">
        <v>0</v>
      </c>
      <c r="J323" s="0" t="n">
        <v>7.1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s">
        <v>6</v>
      </c>
    </row>
    <row r="324" customFormat="false" ht="14.4" hidden="false" customHeight="false" outlineLevel="0" collapsed="false">
      <c r="A324" s="0" t="s">
        <v>28</v>
      </c>
      <c r="B324" s="0" t="n">
        <v>2</v>
      </c>
      <c r="C324" s="0" t="s">
        <v>1058</v>
      </c>
      <c r="D324" s="0" t="s">
        <v>79</v>
      </c>
      <c r="E324" s="0" t="s">
        <v>1059</v>
      </c>
      <c r="F324" s="0" t="s">
        <v>1060</v>
      </c>
      <c r="G324" s="0" t="s">
        <v>1061</v>
      </c>
      <c r="H324" s="0" t="n">
        <v>0</v>
      </c>
      <c r="I324" s="0" t="n">
        <v>0</v>
      </c>
      <c r="J324" s="0" t="n">
        <v>0</v>
      </c>
      <c r="K324" s="0" t="n">
        <v>5.7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s">
        <v>6</v>
      </c>
    </row>
    <row r="325" customFormat="false" ht="14.4" hidden="false" customHeight="false" outlineLevel="0" collapsed="false">
      <c r="A325" s="0" t="s">
        <v>28</v>
      </c>
      <c r="B325" s="0" t="n">
        <v>2</v>
      </c>
      <c r="C325" s="0" t="s">
        <v>1062</v>
      </c>
      <c r="D325" s="0" t="s">
        <v>79</v>
      </c>
      <c r="E325" s="0" t="s">
        <v>1063</v>
      </c>
      <c r="F325" s="0" t="s">
        <v>1064</v>
      </c>
      <c r="G325" s="0" t="s">
        <v>1065</v>
      </c>
      <c r="H325" s="0" t="n">
        <v>0</v>
      </c>
      <c r="I325" s="0" t="n">
        <v>0</v>
      </c>
      <c r="J325" s="0" t="n">
        <v>0</v>
      </c>
      <c r="K325" s="0" t="n">
        <v>0</v>
      </c>
      <c r="L325" s="0" t="n">
        <v>5.7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s">
        <v>6</v>
      </c>
    </row>
    <row r="326" customFormat="false" ht="14.4" hidden="false" customHeight="false" outlineLevel="0" collapsed="false">
      <c r="A326" s="0" t="s">
        <v>28</v>
      </c>
      <c r="B326" s="0" t="n">
        <v>2</v>
      </c>
      <c r="C326" s="0" t="s">
        <v>1066</v>
      </c>
      <c r="D326" s="0" t="s">
        <v>109</v>
      </c>
      <c r="E326" s="0" t="s">
        <v>1067</v>
      </c>
      <c r="F326" s="0" t="s">
        <v>1068</v>
      </c>
      <c r="G326" s="0" t="s">
        <v>1069</v>
      </c>
      <c r="H326" s="0" t="n">
        <v>0</v>
      </c>
      <c r="I326" s="0" t="n">
        <v>0</v>
      </c>
      <c r="J326" s="0" t="n">
        <v>0</v>
      </c>
      <c r="K326" s="0" t="n">
        <v>0</v>
      </c>
      <c r="L326" s="0" t="n">
        <v>5.3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s">
        <v>6</v>
      </c>
    </row>
    <row r="327" customFormat="false" ht="14.4" hidden="false" customHeight="false" outlineLevel="0" collapsed="false">
      <c r="A327" s="0" t="s">
        <v>28</v>
      </c>
      <c r="B327" s="0" t="n">
        <v>2</v>
      </c>
      <c r="C327" s="0" t="s">
        <v>1070</v>
      </c>
      <c r="D327" s="0" t="s">
        <v>127</v>
      </c>
      <c r="E327" s="0" t="s">
        <v>1071</v>
      </c>
      <c r="F327" s="0" t="s">
        <v>1072</v>
      </c>
      <c r="G327" s="0" t="s">
        <v>1073</v>
      </c>
      <c r="H327" s="0" t="n">
        <v>0</v>
      </c>
      <c r="I327" s="0" t="n">
        <v>0</v>
      </c>
      <c r="J327" s="0" t="n">
        <v>0</v>
      </c>
      <c r="K327" s="0" t="n">
        <v>0</v>
      </c>
      <c r="L327" s="0" t="n">
        <v>11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s">
        <v>6</v>
      </c>
    </row>
    <row r="328" customFormat="false" ht="14.4" hidden="false" customHeight="false" outlineLevel="0" collapsed="false">
      <c r="A328" s="0" t="s">
        <v>28</v>
      </c>
      <c r="B328" s="0" t="n">
        <v>2</v>
      </c>
      <c r="C328" s="0" t="s">
        <v>1074</v>
      </c>
      <c r="D328" s="0" t="s">
        <v>30</v>
      </c>
      <c r="E328" s="0" t="s">
        <v>1075</v>
      </c>
      <c r="F328" s="0" t="s">
        <v>1076</v>
      </c>
      <c r="G328" s="0" t="s">
        <v>1077</v>
      </c>
      <c r="H328" s="0" t="n">
        <v>0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5.3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s">
        <v>6</v>
      </c>
    </row>
    <row r="329" customFormat="false" ht="14.4" hidden="false" customHeight="false" outlineLevel="0" collapsed="false">
      <c r="A329" s="0" t="s">
        <v>28</v>
      </c>
      <c r="B329" s="0" t="n">
        <v>2</v>
      </c>
      <c r="C329" s="0" t="s">
        <v>1078</v>
      </c>
      <c r="D329" s="0" t="s">
        <v>79</v>
      </c>
      <c r="E329" s="0" t="s">
        <v>1079</v>
      </c>
      <c r="F329" s="0" t="s">
        <v>1080</v>
      </c>
      <c r="G329" s="0" t="s">
        <v>1081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5.8</v>
      </c>
      <c r="O329" s="0" t="n">
        <v>0</v>
      </c>
      <c r="P329" s="0" t="n">
        <v>0</v>
      </c>
      <c r="Q329" s="0" t="n">
        <v>0</v>
      </c>
      <c r="R329" s="0" t="n">
        <v>0</v>
      </c>
      <c r="S329" s="0" t="s">
        <v>6</v>
      </c>
    </row>
    <row r="330" customFormat="false" ht="14.4" hidden="false" customHeight="false" outlineLevel="0" collapsed="false">
      <c r="A330" s="0" t="s">
        <v>28</v>
      </c>
      <c r="B330" s="0" t="n">
        <v>2</v>
      </c>
      <c r="C330" s="0" t="s">
        <v>1082</v>
      </c>
      <c r="D330" s="0" t="s">
        <v>40</v>
      </c>
      <c r="E330" s="0" t="s">
        <v>1083</v>
      </c>
      <c r="F330" s="0" t="s">
        <v>1084</v>
      </c>
      <c r="G330" s="0" t="s">
        <v>1085</v>
      </c>
      <c r="H330" s="0" t="n">
        <v>0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5.1</v>
      </c>
      <c r="O330" s="0" t="n">
        <v>0</v>
      </c>
      <c r="P330" s="0" t="n">
        <v>0</v>
      </c>
      <c r="Q330" s="0" t="n">
        <v>0</v>
      </c>
      <c r="R330" s="0" t="n">
        <v>0</v>
      </c>
      <c r="S330" s="0" t="s">
        <v>6</v>
      </c>
    </row>
    <row r="331" customFormat="false" ht="14.4" hidden="false" customHeight="false" outlineLevel="0" collapsed="false">
      <c r="A331" s="0" t="s">
        <v>28</v>
      </c>
      <c r="B331" s="0" t="n">
        <v>2</v>
      </c>
      <c r="C331" s="0" t="s">
        <v>1086</v>
      </c>
      <c r="D331" s="0" t="s">
        <v>67</v>
      </c>
      <c r="E331" s="0" t="s">
        <v>1087</v>
      </c>
      <c r="F331" s="0" t="s">
        <v>1088</v>
      </c>
      <c r="G331" s="0" t="s">
        <v>1089</v>
      </c>
      <c r="H331" s="0" t="n">
        <v>0</v>
      </c>
      <c r="I331" s="0" t="n">
        <v>0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13.1</v>
      </c>
      <c r="Q331" s="0" t="n">
        <v>0</v>
      </c>
      <c r="R331" s="0" t="n">
        <v>0</v>
      </c>
      <c r="S331" s="0" t="s">
        <v>6</v>
      </c>
    </row>
    <row r="332" customFormat="false" ht="14.4" hidden="false" customHeight="false" outlineLevel="0" collapsed="false">
      <c r="A332" s="0" t="s">
        <v>28</v>
      </c>
      <c r="B332" s="0" t="n">
        <v>2</v>
      </c>
      <c r="C332" s="0" t="s">
        <v>1090</v>
      </c>
      <c r="D332" s="0" t="s">
        <v>79</v>
      </c>
      <c r="E332" s="0" t="s">
        <v>1091</v>
      </c>
      <c r="F332" s="0" t="s">
        <v>1092</v>
      </c>
      <c r="G332" s="0" t="s">
        <v>1028</v>
      </c>
      <c r="H332" s="0" t="n">
        <v>0</v>
      </c>
      <c r="I332" s="0" t="n">
        <v>0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5.9</v>
      </c>
      <c r="R332" s="0" t="n">
        <v>0</v>
      </c>
      <c r="S332" s="0" t="s">
        <v>6</v>
      </c>
    </row>
    <row r="333" customFormat="false" ht="14.4" hidden="false" customHeight="false" outlineLevel="0" collapsed="false">
      <c r="A333" s="0" t="s">
        <v>28</v>
      </c>
      <c r="B333" s="0" t="n">
        <v>2</v>
      </c>
      <c r="C333" s="0" t="s">
        <v>1093</v>
      </c>
      <c r="D333" s="0" t="s">
        <v>122</v>
      </c>
      <c r="E333" s="0" t="s">
        <v>1094</v>
      </c>
      <c r="F333" s="0" t="s">
        <v>1095</v>
      </c>
      <c r="G333" s="0" t="s">
        <v>1096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5.1</v>
      </c>
      <c r="S333" s="0" t="s">
        <v>6</v>
      </c>
    </row>
    <row r="334" customFormat="false" ht="14.4" hidden="false" customHeight="false" outlineLevel="0" collapsed="false">
      <c r="A334" s="0" t="s">
        <v>28</v>
      </c>
      <c r="B334" s="0" t="n">
        <v>2</v>
      </c>
      <c r="C334" s="0" t="s">
        <v>1097</v>
      </c>
      <c r="D334" s="0" t="s">
        <v>122</v>
      </c>
      <c r="E334" s="0" t="s">
        <v>1098</v>
      </c>
      <c r="F334" s="0" t="s">
        <v>1095</v>
      </c>
      <c r="G334" s="0" t="s">
        <v>1096</v>
      </c>
      <c r="H334" s="0" t="n">
        <v>0</v>
      </c>
      <c r="I334" s="0" t="n">
        <v>0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5.3</v>
      </c>
      <c r="S334" s="0" t="s">
        <v>6</v>
      </c>
    </row>
  </sheetData>
  <autoFilter ref="A1:S334"/>
  <conditionalFormatting sqref="H2:R33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79:B334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30"/>
  <sheetViews>
    <sheetView showFormulas="false" showGridLines="true" showRowColHeaders="true" showZeros="true" rightToLeft="false" tabSelected="false" showOutlineSymbols="true" defaultGridColor="true" view="normal" topLeftCell="D308" colorId="64" zoomScale="100" zoomScaleNormal="100" zoomScalePageLayoutView="100" workbookViewId="0">
      <selection pane="topLeft" activeCell="E2" activeCellId="0" sqref="E2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12</v>
      </c>
      <c r="C1" s="1" t="s">
        <v>1099</v>
      </c>
      <c r="D1" s="1" t="s">
        <v>1100</v>
      </c>
      <c r="E1" s="1" t="s">
        <v>1101</v>
      </c>
      <c r="F1" s="1" t="s">
        <v>1102</v>
      </c>
      <c r="G1" s="1" t="s">
        <v>1103</v>
      </c>
      <c r="H1" s="1" t="s">
        <v>1104</v>
      </c>
      <c r="I1" s="1" t="s">
        <v>1105</v>
      </c>
      <c r="J1" s="1" t="s">
        <v>1106</v>
      </c>
      <c r="K1" s="1" t="s">
        <v>1107</v>
      </c>
      <c r="L1" s="1" t="s">
        <v>1108</v>
      </c>
      <c r="M1" s="1" t="s">
        <v>1109</v>
      </c>
      <c r="N1" s="1" t="s">
        <v>1110</v>
      </c>
      <c r="O1" s="1" t="s">
        <v>1111</v>
      </c>
      <c r="P1" s="1" t="s">
        <v>1112</v>
      </c>
      <c r="Q1" s="1" t="s">
        <v>1113</v>
      </c>
      <c r="R1" s="1" t="s">
        <v>1114</v>
      </c>
      <c r="S1" s="1" t="s">
        <v>1115</v>
      </c>
      <c r="T1" s="1" t="s">
        <v>1116</v>
      </c>
      <c r="U1" s="1" t="s">
        <v>1117</v>
      </c>
      <c r="V1" s="1" t="s">
        <v>1118</v>
      </c>
      <c r="W1" s="1" t="s">
        <v>1119</v>
      </c>
      <c r="X1" s="1" t="s">
        <v>1120</v>
      </c>
      <c r="Y1" s="1" t="s">
        <v>1121</v>
      </c>
      <c r="Z1" s="1" t="s">
        <v>1122</v>
      </c>
    </row>
    <row r="2" customFormat="false" ht="14.4" hidden="false" customHeight="false" outlineLevel="0" collapsed="false">
      <c r="A2" s="0" t="s">
        <v>3</v>
      </c>
      <c r="B2" s="0" t="s">
        <v>1123</v>
      </c>
      <c r="C2" s="0" t="s">
        <v>1124</v>
      </c>
      <c r="D2" s="0" t="s">
        <v>1125</v>
      </c>
      <c r="E2" s="0" t="n">
        <v>17</v>
      </c>
      <c r="F2" s="0" t="n">
        <v>182</v>
      </c>
      <c r="G2" s="0" t="n">
        <v>0</v>
      </c>
      <c r="H2" s="0" t="n">
        <v>0</v>
      </c>
      <c r="I2" s="0" t="n">
        <v>16</v>
      </c>
      <c r="J2" s="0" t="n">
        <v>192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12</v>
      </c>
      <c r="V2" s="0" t="n">
        <v>210</v>
      </c>
      <c r="W2" s="0" t="n">
        <v>17</v>
      </c>
      <c r="X2" s="0" t="n">
        <v>263</v>
      </c>
      <c r="Y2" s="0" t="n">
        <v>14</v>
      </c>
      <c r="Z2" s="0" t="n">
        <v>207</v>
      </c>
    </row>
    <row r="3" customFormat="false" ht="14.4" hidden="false" customHeight="false" outlineLevel="0" collapsed="false">
      <c r="A3" s="0" t="s">
        <v>3</v>
      </c>
      <c r="B3" s="0" t="s">
        <v>1126</v>
      </c>
      <c r="C3" s="0" t="s">
        <v>1127</v>
      </c>
      <c r="D3" s="0" t="s">
        <v>1128</v>
      </c>
      <c r="E3" s="0" t="n">
        <v>20</v>
      </c>
      <c r="F3" s="0" t="n">
        <v>186</v>
      </c>
      <c r="G3" s="0" t="n">
        <v>0</v>
      </c>
      <c r="H3" s="0" t="n">
        <v>0</v>
      </c>
      <c r="I3" s="0" t="n">
        <v>13</v>
      </c>
      <c r="J3" s="0" t="n">
        <v>189</v>
      </c>
      <c r="K3" s="0" t="n">
        <v>15</v>
      </c>
      <c r="L3" s="0" t="n">
        <v>171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15</v>
      </c>
      <c r="R3" s="0" t="n">
        <v>241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</row>
    <row r="4" customFormat="false" ht="14.4" hidden="false" customHeight="false" outlineLevel="0" collapsed="false">
      <c r="A4" s="0" t="s">
        <v>3</v>
      </c>
      <c r="B4" s="0" t="s">
        <v>1129</v>
      </c>
      <c r="C4" s="0" t="s">
        <v>1127</v>
      </c>
      <c r="D4" s="0" t="s">
        <v>1124</v>
      </c>
      <c r="E4" s="0" t="n">
        <v>25</v>
      </c>
      <c r="F4" s="0" t="n">
        <v>297</v>
      </c>
      <c r="G4" s="0" t="n">
        <v>0</v>
      </c>
      <c r="H4" s="0" t="n">
        <v>0</v>
      </c>
      <c r="I4" s="0" t="n">
        <v>28</v>
      </c>
      <c r="J4" s="0" t="n">
        <v>350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26</v>
      </c>
      <c r="V4" s="0" t="n">
        <v>340</v>
      </c>
      <c r="W4" s="0" t="n">
        <v>43</v>
      </c>
      <c r="X4" s="0" t="n">
        <v>509</v>
      </c>
      <c r="Y4" s="0" t="n">
        <v>30</v>
      </c>
      <c r="Z4" s="0" t="n">
        <v>381</v>
      </c>
    </row>
    <row r="5" customFormat="false" ht="14.4" hidden="false" customHeight="false" outlineLevel="0" collapsed="false">
      <c r="A5" s="0" t="s">
        <v>3</v>
      </c>
      <c r="B5" s="0" t="s">
        <v>1130</v>
      </c>
      <c r="C5" s="0" t="s">
        <v>1127</v>
      </c>
      <c r="D5" s="0" t="s">
        <v>1124</v>
      </c>
      <c r="E5" s="0" t="n">
        <v>37</v>
      </c>
      <c r="F5" s="0" t="n">
        <v>211</v>
      </c>
      <c r="G5" s="0" t="n">
        <v>28</v>
      </c>
      <c r="H5" s="0" t="n">
        <v>299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</row>
    <row r="6" customFormat="false" ht="14.4" hidden="false" customHeight="false" outlineLevel="0" collapsed="false">
      <c r="A6" s="0" t="s">
        <v>3</v>
      </c>
      <c r="B6" s="0" t="s">
        <v>1131</v>
      </c>
      <c r="C6" s="0" t="s">
        <v>1124</v>
      </c>
      <c r="D6" s="0" t="s">
        <v>1127</v>
      </c>
      <c r="E6" s="0" t="n">
        <v>19</v>
      </c>
      <c r="F6" s="0" t="n">
        <v>215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</row>
    <row r="7" customFormat="false" ht="14.4" hidden="false" customHeight="false" outlineLevel="0" collapsed="false">
      <c r="A7" s="0" t="s">
        <v>3</v>
      </c>
      <c r="B7" s="0" t="s">
        <v>1132</v>
      </c>
      <c r="C7" s="0" t="s">
        <v>1124</v>
      </c>
      <c r="D7" s="0" t="s">
        <v>1127</v>
      </c>
      <c r="E7" s="0" t="n">
        <v>25</v>
      </c>
      <c r="F7" s="0" t="n">
        <v>206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</row>
    <row r="8" customFormat="false" ht="14.4" hidden="false" customHeight="false" outlineLevel="0" collapsed="false">
      <c r="A8" s="0" t="s">
        <v>3</v>
      </c>
      <c r="B8" s="0" t="s">
        <v>1133</v>
      </c>
      <c r="C8" s="0" t="s">
        <v>1124</v>
      </c>
      <c r="D8" s="0" t="s">
        <v>1128</v>
      </c>
      <c r="E8" s="0" t="n">
        <v>178</v>
      </c>
      <c r="F8" s="0" t="n">
        <v>703</v>
      </c>
      <c r="G8" s="0" t="n">
        <v>262</v>
      </c>
      <c r="H8" s="0" t="n">
        <v>926</v>
      </c>
      <c r="I8" s="0" t="n">
        <v>209</v>
      </c>
      <c r="J8" s="0" t="n">
        <v>789</v>
      </c>
      <c r="K8" s="0" t="n">
        <v>210</v>
      </c>
      <c r="L8" s="0" t="n">
        <v>785</v>
      </c>
      <c r="M8" s="0" t="n">
        <v>272</v>
      </c>
      <c r="N8" s="0" t="n">
        <v>844</v>
      </c>
      <c r="O8" s="0" t="n">
        <v>304</v>
      </c>
      <c r="P8" s="0" t="n">
        <v>1044</v>
      </c>
      <c r="Q8" s="0" t="n">
        <v>282</v>
      </c>
      <c r="R8" s="0" t="n">
        <v>941</v>
      </c>
      <c r="S8" s="0" t="n">
        <v>216</v>
      </c>
      <c r="T8" s="0" t="n">
        <v>818</v>
      </c>
      <c r="U8" s="0" t="n">
        <v>220</v>
      </c>
      <c r="V8" s="0" t="n">
        <v>891</v>
      </c>
      <c r="W8" s="0" t="n">
        <v>304</v>
      </c>
      <c r="X8" s="0" t="n">
        <v>1019</v>
      </c>
      <c r="Y8" s="0" t="n">
        <v>279</v>
      </c>
      <c r="Z8" s="0" t="n">
        <v>965</v>
      </c>
    </row>
    <row r="9" customFormat="false" ht="14.4" hidden="false" customHeight="false" outlineLevel="0" collapsed="false">
      <c r="A9" s="0" t="s">
        <v>3</v>
      </c>
      <c r="B9" s="0" t="s">
        <v>1134</v>
      </c>
      <c r="C9" s="0" t="s">
        <v>1128</v>
      </c>
      <c r="D9" s="0" t="s">
        <v>1127</v>
      </c>
      <c r="E9" s="0" t="n">
        <v>66</v>
      </c>
      <c r="F9" s="0" t="n">
        <v>128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</row>
    <row r="10" customFormat="false" ht="14.4" hidden="false" customHeight="false" outlineLevel="0" collapsed="false">
      <c r="A10" s="0" t="s">
        <v>3</v>
      </c>
      <c r="B10" s="0" t="s">
        <v>1135</v>
      </c>
      <c r="C10" s="0" t="s">
        <v>1125</v>
      </c>
      <c r="D10" s="0" t="s">
        <v>1127</v>
      </c>
      <c r="E10" s="0" t="n">
        <v>12</v>
      </c>
      <c r="F10" s="0" t="n">
        <v>216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</row>
    <row r="11" customFormat="false" ht="14.4" hidden="false" customHeight="false" outlineLevel="0" collapsed="false">
      <c r="A11" s="0" t="s">
        <v>3</v>
      </c>
      <c r="B11" s="0" t="s">
        <v>1136</v>
      </c>
      <c r="C11" s="0" t="s">
        <v>1128</v>
      </c>
      <c r="D11" s="0" t="s">
        <v>1125</v>
      </c>
      <c r="E11" s="0" t="n">
        <v>19</v>
      </c>
      <c r="F11" s="0" t="n">
        <v>189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</row>
    <row r="12" customFormat="false" ht="14.4" hidden="false" customHeight="false" outlineLevel="0" collapsed="false">
      <c r="A12" s="0" t="s">
        <v>3</v>
      </c>
      <c r="B12" s="0" t="s">
        <v>1137</v>
      </c>
      <c r="C12" s="0" t="s">
        <v>1127</v>
      </c>
      <c r="D12" s="0" t="s">
        <v>1124</v>
      </c>
      <c r="E12" s="0" t="n">
        <v>31</v>
      </c>
      <c r="F12" s="0" t="n">
        <v>234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</row>
    <row r="13" customFormat="false" ht="14.4" hidden="false" customHeight="false" outlineLevel="0" collapsed="false">
      <c r="A13" s="0" t="s">
        <v>3</v>
      </c>
      <c r="B13" s="0" t="s">
        <v>1138</v>
      </c>
      <c r="C13" s="0" t="s">
        <v>1125</v>
      </c>
      <c r="D13" s="0" t="s">
        <v>1128</v>
      </c>
      <c r="E13" s="0" t="n">
        <v>16</v>
      </c>
      <c r="F13" s="0" t="n">
        <v>171</v>
      </c>
      <c r="G13" s="0" t="n">
        <v>28</v>
      </c>
      <c r="H13" s="0" t="n">
        <v>213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23</v>
      </c>
      <c r="R13" s="0" t="n">
        <v>218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</row>
    <row r="14" customFormat="false" ht="14.4" hidden="false" customHeight="false" outlineLevel="0" collapsed="false">
      <c r="A14" s="0" t="s">
        <v>3</v>
      </c>
      <c r="B14" s="0" t="s">
        <v>1139</v>
      </c>
      <c r="C14" s="0" t="s">
        <v>1127</v>
      </c>
      <c r="D14" s="0" t="s">
        <v>1128</v>
      </c>
      <c r="E14" s="0" t="n">
        <v>26</v>
      </c>
      <c r="F14" s="0" t="n">
        <v>184</v>
      </c>
      <c r="G14" s="0" t="n">
        <v>25</v>
      </c>
      <c r="H14" s="0" t="n">
        <v>230</v>
      </c>
      <c r="I14" s="0" t="n">
        <v>20</v>
      </c>
      <c r="J14" s="0" t="n">
        <v>181</v>
      </c>
      <c r="K14" s="0" t="n">
        <v>41</v>
      </c>
      <c r="L14" s="0" t="n">
        <v>232</v>
      </c>
      <c r="M14" s="0" t="n">
        <v>26</v>
      </c>
      <c r="N14" s="0" t="n">
        <v>174</v>
      </c>
      <c r="O14" s="0" t="n">
        <v>23</v>
      </c>
      <c r="P14" s="0" t="n">
        <v>234</v>
      </c>
      <c r="Q14" s="0" t="n">
        <v>28</v>
      </c>
      <c r="R14" s="0" t="n">
        <v>224</v>
      </c>
      <c r="S14" s="0" t="n">
        <v>32</v>
      </c>
      <c r="T14" s="0" t="n">
        <v>190</v>
      </c>
      <c r="U14" s="0" t="n">
        <v>21</v>
      </c>
      <c r="V14" s="0" t="n">
        <v>168</v>
      </c>
      <c r="W14" s="0" t="n">
        <v>32</v>
      </c>
      <c r="X14" s="0" t="n">
        <v>207</v>
      </c>
      <c r="Y14" s="0" t="n">
        <v>25</v>
      </c>
      <c r="Z14" s="0" t="n">
        <v>165</v>
      </c>
    </row>
    <row r="15" customFormat="false" ht="14.4" hidden="false" customHeight="false" outlineLevel="0" collapsed="false">
      <c r="A15" s="0" t="s">
        <v>3</v>
      </c>
      <c r="B15" s="0" t="s">
        <v>1140</v>
      </c>
      <c r="C15" s="0" t="s">
        <v>1128</v>
      </c>
      <c r="D15" s="0" t="s">
        <v>1125</v>
      </c>
      <c r="E15" s="0" t="n">
        <v>16</v>
      </c>
      <c r="F15" s="0" t="n">
        <v>187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</row>
    <row r="16" customFormat="false" ht="14.4" hidden="false" customHeight="false" outlineLevel="0" collapsed="false">
      <c r="A16" s="0" t="s">
        <v>3</v>
      </c>
      <c r="B16" s="0" t="s">
        <v>1141</v>
      </c>
      <c r="C16" s="0" t="s">
        <v>1124</v>
      </c>
      <c r="D16" s="0" t="s">
        <v>1127</v>
      </c>
      <c r="E16" s="0" t="n">
        <v>28</v>
      </c>
      <c r="F16" s="0" t="n">
        <v>129</v>
      </c>
      <c r="G16" s="0" t="n">
        <v>50</v>
      </c>
      <c r="H16" s="0" t="n">
        <v>207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37</v>
      </c>
      <c r="N16" s="0" t="n">
        <v>186</v>
      </c>
      <c r="O16" s="0" t="n">
        <v>59</v>
      </c>
      <c r="P16" s="0" t="n">
        <v>197</v>
      </c>
      <c r="Q16" s="0" t="n">
        <v>50</v>
      </c>
      <c r="R16" s="0" t="n">
        <v>207</v>
      </c>
      <c r="S16" s="0" t="n">
        <v>62</v>
      </c>
      <c r="T16" s="0" t="n">
        <v>195</v>
      </c>
      <c r="U16" s="0" t="n">
        <v>0</v>
      </c>
      <c r="V16" s="0" t="n">
        <v>0</v>
      </c>
      <c r="W16" s="0" t="n">
        <v>44</v>
      </c>
      <c r="X16" s="0" t="n">
        <v>175</v>
      </c>
      <c r="Y16" s="0" t="n">
        <v>47</v>
      </c>
      <c r="Z16" s="0" t="n">
        <v>187</v>
      </c>
    </row>
    <row r="17" customFormat="false" ht="14.4" hidden="false" customHeight="false" outlineLevel="0" collapsed="false">
      <c r="A17" s="0" t="s">
        <v>3</v>
      </c>
      <c r="B17" s="0" t="s">
        <v>1142</v>
      </c>
      <c r="C17" s="0" t="s">
        <v>1127</v>
      </c>
      <c r="D17" s="0" t="s">
        <v>1124</v>
      </c>
      <c r="E17" s="0" t="n">
        <v>20</v>
      </c>
      <c r="F17" s="0" t="n">
        <v>148</v>
      </c>
      <c r="G17" s="0" t="n">
        <v>20</v>
      </c>
      <c r="H17" s="0" t="n">
        <v>184</v>
      </c>
      <c r="I17" s="0" t="n">
        <v>0</v>
      </c>
      <c r="J17" s="0" t="n">
        <v>0</v>
      </c>
      <c r="K17" s="0" t="n">
        <v>19</v>
      </c>
      <c r="L17" s="0" t="n">
        <v>212</v>
      </c>
      <c r="M17" s="0" t="n">
        <v>19</v>
      </c>
      <c r="N17" s="0" t="n">
        <v>218</v>
      </c>
      <c r="O17" s="0" t="n">
        <v>20</v>
      </c>
      <c r="P17" s="0" t="n">
        <v>205</v>
      </c>
      <c r="Q17" s="0" t="n">
        <v>21</v>
      </c>
      <c r="R17" s="0" t="n">
        <v>164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18</v>
      </c>
      <c r="X17" s="0" t="n">
        <v>194</v>
      </c>
      <c r="Y17" s="0" t="n">
        <v>0</v>
      </c>
      <c r="Z17" s="0" t="n">
        <v>0</v>
      </c>
    </row>
    <row r="18" customFormat="false" ht="14.4" hidden="false" customHeight="false" outlineLevel="0" collapsed="false">
      <c r="A18" s="0" t="s">
        <v>3</v>
      </c>
      <c r="B18" s="0" t="s">
        <v>1143</v>
      </c>
      <c r="C18" s="0" t="s">
        <v>1125</v>
      </c>
      <c r="D18" s="0" t="s">
        <v>1124</v>
      </c>
      <c r="E18" s="0" t="n">
        <v>22</v>
      </c>
      <c r="F18" s="0" t="n">
        <v>134</v>
      </c>
      <c r="G18" s="0" t="n">
        <v>11</v>
      </c>
      <c r="H18" s="0" t="n">
        <v>174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16</v>
      </c>
      <c r="N18" s="0" t="n">
        <v>179</v>
      </c>
      <c r="O18" s="0" t="n">
        <v>20</v>
      </c>
      <c r="P18" s="0" t="n">
        <v>188</v>
      </c>
      <c r="Q18" s="0" t="n">
        <v>14</v>
      </c>
      <c r="R18" s="0" t="n">
        <v>171</v>
      </c>
      <c r="S18" s="0" t="n">
        <v>14</v>
      </c>
      <c r="T18" s="0" t="n">
        <v>191</v>
      </c>
      <c r="U18" s="0" t="n">
        <v>18</v>
      </c>
      <c r="V18" s="0" t="n">
        <v>173</v>
      </c>
      <c r="W18" s="0" t="n">
        <v>0</v>
      </c>
      <c r="X18" s="0" t="n">
        <v>0</v>
      </c>
      <c r="Y18" s="0" t="n">
        <v>14</v>
      </c>
      <c r="Z18" s="0" t="n">
        <v>173</v>
      </c>
    </row>
    <row r="19" customFormat="false" ht="14.4" hidden="false" customHeight="false" outlineLevel="0" collapsed="false">
      <c r="A19" s="0" t="s">
        <v>3</v>
      </c>
      <c r="B19" s="0" t="s">
        <v>1144</v>
      </c>
      <c r="C19" s="0" t="s">
        <v>1128</v>
      </c>
      <c r="D19" s="0" t="s">
        <v>1127</v>
      </c>
      <c r="E19" s="0" t="n">
        <v>16</v>
      </c>
      <c r="F19" s="0" t="n">
        <v>132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20</v>
      </c>
      <c r="P19" s="0" t="n">
        <v>170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11</v>
      </c>
      <c r="V19" s="0" t="n">
        <v>155</v>
      </c>
      <c r="W19" s="0" t="n">
        <v>0</v>
      </c>
      <c r="X19" s="0" t="n">
        <v>0</v>
      </c>
      <c r="Y19" s="0" t="n">
        <v>0</v>
      </c>
      <c r="Z19" s="0" t="n">
        <v>0</v>
      </c>
    </row>
    <row r="20" customFormat="false" ht="14.4" hidden="false" customHeight="false" outlineLevel="0" collapsed="false">
      <c r="A20" s="0" t="s">
        <v>3</v>
      </c>
      <c r="B20" s="0" t="s">
        <v>1145</v>
      </c>
      <c r="C20" s="0" t="s">
        <v>1128</v>
      </c>
      <c r="D20" s="0" t="s">
        <v>1127</v>
      </c>
      <c r="E20" s="0" t="n">
        <v>17</v>
      </c>
      <c r="F20" s="0" t="n">
        <v>132</v>
      </c>
      <c r="G20" s="0" t="n">
        <v>13</v>
      </c>
      <c r="H20" s="0" t="n">
        <v>168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18</v>
      </c>
      <c r="N20" s="0" t="n">
        <v>164</v>
      </c>
      <c r="O20" s="0" t="n">
        <v>19</v>
      </c>
      <c r="P20" s="0" t="n">
        <v>170</v>
      </c>
      <c r="Q20" s="0" t="n">
        <v>0</v>
      </c>
      <c r="R20" s="0" t="n">
        <v>0</v>
      </c>
      <c r="S20" s="0" t="n">
        <v>13</v>
      </c>
      <c r="T20" s="0" t="n">
        <v>183</v>
      </c>
      <c r="U20" s="0" t="n">
        <v>12</v>
      </c>
      <c r="V20" s="0" t="n">
        <v>155</v>
      </c>
      <c r="W20" s="0" t="n">
        <v>0</v>
      </c>
      <c r="X20" s="0" t="n">
        <v>0</v>
      </c>
      <c r="Y20" s="0" t="n">
        <v>15</v>
      </c>
      <c r="Z20" s="0" t="n">
        <v>163</v>
      </c>
    </row>
    <row r="21" customFormat="false" ht="14.4" hidden="false" customHeight="false" outlineLevel="0" collapsed="false">
      <c r="A21" s="0" t="s">
        <v>3</v>
      </c>
      <c r="B21" s="0" t="s">
        <v>1146</v>
      </c>
      <c r="C21" s="0" t="s">
        <v>1125</v>
      </c>
      <c r="D21" s="0" t="s">
        <v>1128</v>
      </c>
      <c r="E21" s="0" t="n">
        <v>19</v>
      </c>
      <c r="F21" s="0" t="n">
        <v>155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28</v>
      </c>
      <c r="L21" s="0" t="n">
        <v>233</v>
      </c>
      <c r="M21" s="0" t="n">
        <v>18</v>
      </c>
      <c r="N21" s="0" t="n">
        <v>177</v>
      </c>
      <c r="O21" s="0" t="n">
        <v>30</v>
      </c>
      <c r="P21" s="0" t="n">
        <v>202</v>
      </c>
      <c r="Q21" s="0" t="n">
        <v>20</v>
      </c>
      <c r="R21" s="0" t="n">
        <v>199</v>
      </c>
      <c r="S21" s="0" t="n">
        <v>25</v>
      </c>
      <c r="T21" s="0" t="n">
        <v>217</v>
      </c>
      <c r="U21" s="0" t="n">
        <v>14</v>
      </c>
      <c r="V21" s="0" t="n">
        <v>176</v>
      </c>
      <c r="W21" s="0" t="n">
        <v>0</v>
      </c>
      <c r="X21" s="0" t="n">
        <v>0</v>
      </c>
      <c r="Y21" s="0" t="n">
        <v>0</v>
      </c>
      <c r="Z21" s="0" t="n">
        <v>0</v>
      </c>
    </row>
    <row r="22" customFormat="false" ht="14.4" hidden="false" customHeight="false" outlineLevel="0" collapsed="false">
      <c r="A22" s="0" t="s">
        <v>3</v>
      </c>
      <c r="B22" s="0" t="s">
        <v>1147</v>
      </c>
      <c r="C22" s="0" t="s">
        <v>1124</v>
      </c>
      <c r="D22" s="0" t="s">
        <v>1127</v>
      </c>
      <c r="E22" s="0" t="n">
        <v>15</v>
      </c>
      <c r="F22" s="0" t="n">
        <v>155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15</v>
      </c>
      <c r="V22" s="0" t="n">
        <v>179</v>
      </c>
      <c r="W22" s="0" t="n">
        <v>0</v>
      </c>
      <c r="X22" s="0" t="n">
        <v>0</v>
      </c>
      <c r="Y22" s="0" t="n">
        <v>0</v>
      </c>
      <c r="Z22" s="0" t="n">
        <v>0</v>
      </c>
    </row>
    <row r="23" customFormat="false" ht="14.4" hidden="false" customHeight="false" outlineLevel="0" collapsed="false">
      <c r="A23" s="0" t="s">
        <v>3</v>
      </c>
      <c r="B23" s="0" t="s">
        <v>1148</v>
      </c>
      <c r="C23" s="0" t="s">
        <v>1125</v>
      </c>
      <c r="D23" s="0" t="s">
        <v>1149</v>
      </c>
      <c r="E23" s="0" t="n">
        <v>176</v>
      </c>
      <c r="F23" s="0" t="n">
        <v>176</v>
      </c>
      <c r="G23" s="0" t="n">
        <v>268</v>
      </c>
      <c r="H23" s="0" t="n">
        <v>269</v>
      </c>
      <c r="I23" s="0" t="n">
        <v>270</v>
      </c>
      <c r="J23" s="0" t="n">
        <v>270</v>
      </c>
      <c r="K23" s="0" t="n">
        <v>277</v>
      </c>
      <c r="L23" s="0" t="n">
        <v>277</v>
      </c>
      <c r="M23" s="0" t="n">
        <v>208</v>
      </c>
      <c r="N23" s="0" t="n">
        <v>208</v>
      </c>
      <c r="O23" s="0" t="n">
        <v>261</v>
      </c>
      <c r="P23" s="0" t="n">
        <v>261</v>
      </c>
      <c r="Q23" s="0" t="n">
        <v>266</v>
      </c>
      <c r="R23" s="0" t="n">
        <v>266</v>
      </c>
      <c r="S23" s="0" t="n">
        <v>259</v>
      </c>
      <c r="T23" s="0" t="n">
        <v>260</v>
      </c>
      <c r="U23" s="0" t="n">
        <v>190</v>
      </c>
      <c r="V23" s="0" t="n">
        <v>190</v>
      </c>
      <c r="W23" s="0" t="n">
        <v>251</v>
      </c>
      <c r="X23" s="0" t="n">
        <v>251</v>
      </c>
      <c r="Y23" s="0" t="n">
        <v>237</v>
      </c>
      <c r="Z23" s="0" t="n">
        <v>237</v>
      </c>
    </row>
    <row r="24" customFormat="false" ht="14.4" hidden="false" customHeight="false" outlineLevel="0" collapsed="false">
      <c r="A24" s="0" t="s">
        <v>3</v>
      </c>
      <c r="B24" s="0" t="s">
        <v>1150</v>
      </c>
      <c r="C24" s="0" t="s">
        <v>1128</v>
      </c>
      <c r="D24" s="0" t="s">
        <v>1125</v>
      </c>
      <c r="E24" s="0" t="n">
        <v>168</v>
      </c>
      <c r="F24" s="0" t="n">
        <v>168</v>
      </c>
      <c r="G24" s="0" t="n">
        <v>237</v>
      </c>
      <c r="H24" s="0" t="n">
        <v>237</v>
      </c>
      <c r="I24" s="0" t="n">
        <v>200</v>
      </c>
      <c r="J24" s="0" t="n">
        <v>200</v>
      </c>
      <c r="K24" s="0" t="n">
        <v>203</v>
      </c>
      <c r="L24" s="0" t="n">
        <v>203</v>
      </c>
      <c r="M24" s="0" t="n">
        <v>257</v>
      </c>
      <c r="N24" s="0" t="n">
        <v>257</v>
      </c>
      <c r="O24" s="0" t="n">
        <v>262</v>
      </c>
      <c r="P24" s="0" t="n">
        <v>262</v>
      </c>
      <c r="Q24" s="0" t="n">
        <v>231</v>
      </c>
      <c r="R24" s="0" t="n">
        <v>231</v>
      </c>
      <c r="S24" s="0" t="n">
        <v>225</v>
      </c>
      <c r="T24" s="0" t="n">
        <v>225</v>
      </c>
      <c r="U24" s="0" t="n">
        <v>162</v>
      </c>
      <c r="V24" s="0" t="n">
        <v>162</v>
      </c>
      <c r="W24" s="0" t="n">
        <v>213</v>
      </c>
      <c r="X24" s="0" t="n">
        <v>213</v>
      </c>
      <c r="Y24" s="0" t="n">
        <v>207</v>
      </c>
      <c r="Z24" s="0" t="n">
        <v>207</v>
      </c>
    </row>
    <row r="25" customFormat="false" ht="14.4" hidden="false" customHeight="false" outlineLevel="0" collapsed="false">
      <c r="A25" s="0" t="s">
        <v>3</v>
      </c>
      <c r="B25" s="0" t="s">
        <v>1151</v>
      </c>
      <c r="C25" s="0" t="s">
        <v>1127</v>
      </c>
      <c r="D25" s="0" t="s">
        <v>1125</v>
      </c>
      <c r="E25" s="0" t="n">
        <v>10</v>
      </c>
      <c r="F25" s="0" t="n">
        <v>181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</row>
    <row r="26" customFormat="false" ht="14.4" hidden="false" customHeight="false" outlineLevel="0" collapsed="false">
      <c r="A26" s="0" t="s">
        <v>3</v>
      </c>
      <c r="B26" s="0" t="s">
        <v>1152</v>
      </c>
      <c r="C26" s="0" t="s">
        <v>1128</v>
      </c>
      <c r="D26" s="0" t="s">
        <v>1124</v>
      </c>
      <c r="E26" s="0" t="n">
        <v>8</v>
      </c>
      <c r="F26" s="0" t="n">
        <v>151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</row>
    <row r="27" customFormat="false" ht="14.4" hidden="false" customHeight="false" outlineLevel="0" collapsed="false">
      <c r="A27" s="0" t="s">
        <v>3</v>
      </c>
      <c r="B27" s="0" t="s">
        <v>1153</v>
      </c>
      <c r="C27" s="0" t="s">
        <v>1124</v>
      </c>
      <c r="D27" s="0" t="s">
        <v>1127</v>
      </c>
      <c r="E27" s="0" t="n">
        <v>18</v>
      </c>
      <c r="F27" s="0" t="n">
        <v>111</v>
      </c>
      <c r="G27" s="0" t="n">
        <v>17</v>
      </c>
      <c r="H27" s="0" t="n">
        <v>172</v>
      </c>
      <c r="I27" s="0" t="n">
        <v>17</v>
      </c>
      <c r="J27" s="0" t="n">
        <v>130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19</v>
      </c>
      <c r="T27" s="0" t="n">
        <v>131</v>
      </c>
      <c r="U27" s="0" t="n">
        <v>0</v>
      </c>
      <c r="V27" s="0" t="n">
        <v>0</v>
      </c>
      <c r="W27" s="0" t="n">
        <v>17</v>
      </c>
      <c r="X27" s="0" t="n">
        <v>195</v>
      </c>
      <c r="Y27" s="0" t="n">
        <v>0</v>
      </c>
      <c r="Z27" s="0" t="n">
        <v>0</v>
      </c>
    </row>
    <row r="28" customFormat="false" ht="14.4" hidden="false" customHeight="false" outlineLevel="0" collapsed="false">
      <c r="A28" s="0" t="s">
        <v>3</v>
      </c>
      <c r="B28" s="0" t="s">
        <v>1154</v>
      </c>
      <c r="C28" s="0" t="s">
        <v>1124</v>
      </c>
      <c r="D28" s="0" t="s">
        <v>1125</v>
      </c>
      <c r="E28" s="0" t="n">
        <v>18</v>
      </c>
      <c r="F28" s="0" t="n">
        <v>71</v>
      </c>
      <c r="G28" s="0" t="n">
        <v>0</v>
      </c>
      <c r="H28" s="0" t="n">
        <v>0</v>
      </c>
      <c r="I28" s="0" t="n">
        <v>20</v>
      </c>
      <c r="J28" s="0" t="n">
        <v>105</v>
      </c>
      <c r="K28" s="0" t="n">
        <v>27</v>
      </c>
      <c r="L28" s="0" t="n">
        <v>102</v>
      </c>
      <c r="M28" s="0" t="n">
        <v>19</v>
      </c>
      <c r="N28" s="0" t="n">
        <v>100</v>
      </c>
      <c r="O28" s="0" t="n">
        <v>19</v>
      </c>
      <c r="P28" s="0" t="n">
        <v>105</v>
      </c>
      <c r="Q28" s="0" t="n">
        <v>18</v>
      </c>
      <c r="R28" s="0" t="n">
        <v>81</v>
      </c>
      <c r="S28" s="0" t="n">
        <v>20</v>
      </c>
      <c r="T28" s="0" t="n">
        <v>93</v>
      </c>
      <c r="U28" s="0" t="n">
        <v>0</v>
      </c>
      <c r="V28" s="0" t="n">
        <v>0</v>
      </c>
      <c r="W28" s="0" t="n">
        <v>16</v>
      </c>
      <c r="X28" s="0" t="n">
        <v>102</v>
      </c>
      <c r="Y28" s="0" t="n">
        <v>0</v>
      </c>
      <c r="Z28" s="0" t="n">
        <v>0</v>
      </c>
    </row>
    <row r="29" customFormat="false" ht="14.4" hidden="false" customHeight="false" outlineLevel="0" collapsed="false">
      <c r="A29" s="0" t="s">
        <v>3</v>
      </c>
      <c r="B29" s="0" t="s">
        <v>1155</v>
      </c>
      <c r="C29" s="0" t="s">
        <v>1128</v>
      </c>
      <c r="D29" s="0" t="s">
        <v>1125</v>
      </c>
      <c r="E29" s="0" t="n">
        <v>10</v>
      </c>
      <c r="F29" s="0" t="n">
        <v>147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</row>
    <row r="30" customFormat="false" ht="14.4" hidden="false" customHeight="false" outlineLevel="0" collapsed="false">
      <c r="A30" s="0" t="s">
        <v>3</v>
      </c>
      <c r="B30" s="0" t="s">
        <v>1156</v>
      </c>
      <c r="C30" s="0" t="s">
        <v>1128</v>
      </c>
      <c r="D30" s="0" t="s">
        <v>1124</v>
      </c>
      <c r="E30" s="0" t="n">
        <v>8</v>
      </c>
      <c r="F30" s="0" t="n">
        <v>154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</row>
    <row r="31" customFormat="false" ht="14.4" hidden="false" customHeight="false" outlineLevel="0" collapsed="false">
      <c r="A31" s="0" t="s">
        <v>3</v>
      </c>
      <c r="B31" s="0" t="s">
        <v>1157</v>
      </c>
      <c r="C31" s="0" t="s">
        <v>1128</v>
      </c>
      <c r="D31" s="0" t="s">
        <v>1124</v>
      </c>
      <c r="E31" s="0" t="n">
        <v>10</v>
      </c>
      <c r="F31" s="0" t="n">
        <v>171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</row>
    <row r="32" customFormat="false" ht="14.4" hidden="false" customHeight="false" outlineLevel="0" collapsed="false">
      <c r="A32" s="0" t="s">
        <v>3</v>
      </c>
      <c r="B32" s="0" t="s">
        <v>1158</v>
      </c>
      <c r="C32" s="0" t="s">
        <v>1128</v>
      </c>
      <c r="D32" s="0" t="s">
        <v>1125</v>
      </c>
      <c r="E32" s="0" t="n">
        <v>14</v>
      </c>
      <c r="F32" s="0" t="n">
        <v>130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</row>
    <row r="33" customFormat="false" ht="14.4" hidden="false" customHeight="false" outlineLevel="0" collapsed="false">
      <c r="A33" s="0" t="s">
        <v>3</v>
      </c>
      <c r="B33" s="0" t="s">
        <v>1159</v>
      </c>
      <c r="C33" s="0" t="s">
        <v>1124</v>
      </c>
      <c r="D33" s="0" t="s">
        <v>1125</v>
      </c>
      <c r="E33" s="0" t="n">
        <v>18</v>
      </c>
      <c r="F33" s="0" t="n">
        <v>145</v>
      </c>
      <c r="G33" s="0" t="n">
        <v>30</v>
      </c>
      <c r="H33" s="0" t="n">
        <v>200</v>
      </c>
      <c r="I33" s="0" t="n">
        <v>20</v>
      </c>
      <c r="J33" s="0" t="n">
        <v>182</v>
      </c>
      <c r="K33" s="0" t="n">
        <v>27</v>
      </c>
      <c r="L33" s="0" t="n">
        <v>167</v>
      </c>
      <c r="M33" s="0" t="n">
        <v>22</v>
      </c>
      <c r="N33" s="0" t="n">
        <v>154</v>
      </c>
      <c r="O33" s="0" t="n">
        <v>23</v>
      </c>
      <c r="P33" s="0" t="n">
        <v>182</v>
      </c>
      <c r="Q33" s="0" t="n">
        <v>20</v>
      </c>
      <c r="R33" s="0" t="n">
        <v>230</v>
      </c>
      <c r="S33" s="0" t="n">
        <v>19</v>
      </c>
      <c r="T33" s="0" t="n">
        <v>164</v>
      </c>
      <c r="U33" s="0" t="n">
        <v>21</v>
      </c>
      <c r="V33" s="0" t="n">
        <v>130</v>
      </c>
      <c r="W33" s="0" t="n">
        <v>30</v>
      </c>
      <c r="X33" s="0" t="n">
        <v>212</v>
      </c>
      <c r="Y33" s="0" t="n">
        <v>0</v>
      </c>
      <c r="Z33" s="0" t="n">
        <v>0</v>
      </c>
    </row>
    <row r="34" customFormat="false" ht="14.4" hidden="false" customHeight="false" outlineLevel="0" collapsed="false">
      <c r="A34" s="0" t="s">
        <v>3</v>
      </c>
      <c r="B34" s="0" t="s">
        <v>1160</v>
      </c>
      <c r="C34" s="0" t="s">
        <v>1125</v>
      </c>
      <c r="D34" s="0" t="s">
        <v>1127</v>
      </c>
      <c r="E34" s="0" t="n">
        <v>12</v>
      </c>
      <c r="F34" s="0" t="n">
        <v>181</v>
      </c>
      <c r="G34" s="0" t="n">
        <v>19</v>
      </c>
      <c r="H34" s="0" t="n">
        <v>332</v>
      </c>
      <c r="I34" s="0" t="n">
        <v>21</v>
      </c>
      <c r="J34" s="0" t="n">
        <v>294</v>
      </c>
      <c r="K34" s="0" t="n">
        <v>21</v>
      </c>
      <c r="L34" s="0" t="n">
        <v>270</v>
      </c>
      <c r="M34" s="0" t="n">
        <v>21</v>
      </c>
      <c r="N34" s="0" t="n">
        <v>228</v>
      </c>
      <c r="O34" s="0" t="n">
        <v>18</v>
      </c>
      <c r="P34" s="0" t="n">
        <v>316</v>
      </c>
      <c r="Q34" s="0" t="n">
        <v>30</v>
      </c>
      <c r="R34" s="0" t="n">
        <v>295</v>
      </c>
      <c r="S34" s="0" t="n">
        <v>33</v>
      </c>
      <c r="T34" s="0" t="n">
        <v>283</v>
      </c>
      <c r="U34" s="0" t="n">
        <v>19</v>
      </c>
      <c r="V34" s="0" t="n">
        <v>228</v>
      </c>
      <c r="W34" s="0" t="n">
        <v>17</v>
      </c>
      <c r="X34" s="0" t="n">
        <v>305</v>
      </c>
      <c r="Y34" s="0" t="n">
        <v>15</v>
      </c>
      <c r="Z34" s="0" t="n">
        <v>262</v>
      </c>
    </row>
    <row r="35" customFormat="false" ht="14.4" hidden="false" customHeight="false" outlineLevel="0" collapsed="false">
      <c r="A35" s="0" t="s">
        <v>3</v>
      </c>
      <c r="B35" s="0" t="s">
        <v>1161</v>
      </c>
      <c r="C35" s="0" t="s">
        <v>1128</v>
      </c>
      <c r="D35" s="0" t="s">
        <v>1125</v>
      </c>
      <c r="E35" s="0" t="n">
        <v>9</v>
      </c>
      <c r="F35" s="0" t="n">
        <v>179</v>
      </c>
      <c r="G35" s="0" t="n">
        <v>0</v>
      </c>
      <c r="H35" s="0" t="n">
        <v>0</v>
      </c>
      <c r="I35" s="0" t="n">
        <v>21</v>
      </c>
      <c r="J35" s="0" t="n">
        <v>293</v>
      </c>
      <c r="K35" s="0" t="n">
        <v>19</v>
      </c>
      <c r="L35" s="0" t="n">
        <v>267</v>
      </c>
      <c r="M35" s="0" t="n">
        <v>19</v>
      </c>
      <c r="N35" s="0" t="n">
        <v>224</v>
      </c>
      <c r="O35" s="0" t="n">
        <v>19</v>
      </c>
      <c r="P35" s="0" t="n">
        <v>316</v>
      </c>
      <c r="Q35" s="0" t="n">
        <v>29</v>
      </c>
      <c r="R35" s="0" t="n">
        <v>291</v>
      </c>
      <c r="S35" s="0" t="n">
        <v>30</v>
      </c>
      <c r="T35" s="0" t="n">
        <v>278</v>
      </c>
      <c r="U35" s="0" t="n">
        <v>19</v>
      </c>
      <c r="V35" s="0" t="n">
        <v>225</v>
      </c>
      <c r="W35" s="0" t="n">
        <v>16</v>
      </c>
      <c r="X35" s="0" t="n">
        <v>304</v>
      </c>
      <c r="Y35" s="0" t="n">
        <v>15</v>
      </c>
      <c r="Z35" s="0" t="n">
        <v>265</v>
      </c>
    </row>
    <row r="36" customFormat="false" ht="14.4" hidden="false" customHeight="false" outlineLevel="0" collapsed="false">
      <c r="A36" s="0" t="s">
        <v>3</v>
      </c>
      <c r="B36" s="0" t="s">
        <v>1162</v>
      </c>
      <c r="C36" s="0" t="s">
        <v>1125</v>
      </c>
      <c r="D36" s="0" t="s">
        <v>1127</v>
      </c>
      <c r="E36" s="0" t="n">
        <v>8</v>
      </c>
      <c r="F36" s="0" t="n">
        <v>130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</row>
    <row r="37" customFormat="false" ht="14.4" hidden="false" customHeight="false" outlineLevel="0" collapsed="false">
      <c r="A37" s="0" t="s">
        <v>3</v>
      </c>
      <c r="B37" s="0" t="s">
        <v>1163</v>
      </c>
      <c r="C37" s="0" t="s">
        <v>1128</v>
      </c>
      <c r="D37" s="0" t="s">
        <v>1125</v>
      </c>
      <c r="E37" s="0" t="n">
        <v>19</v>
      </c>
      <c r="F37" s="0" t="n">
        <v>113</v>
      </c>
      <c r="G37" s="0" t="n">
        <v>28</v>
      </c>
      <c r="H37" s="0" t="n">
        <v>218</v>
      </c>
      <c r="I37" s="0" t="n">
        <v>17</v>
      </c>
      <c r="J37" s="0" t="n">
        <v>198</v>
      </c>
      <c r="K37" s="0" t="n">
        <v>23</v>
      </c>
      <c r="L37" s="0" t="n">
        <v>178</v>
      </c>
      <c r="M37" s="0" t="n">
        <v>25</v>
      </c>
      <c r="N37" s="0" t="n">
        <v>192</v>
      </c>
      <c r="O37" s="0" t="n">
        <v>29</v>
      </c>
      <c r="P37" s="0" t="n">
        <v>225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19</v>
      </c>
      <c r="Z37" s="0" t="n">
        <v>170</v>
      </c>
    </row>
    <row r="38" customFormat="false" ht="14.4" hidden="false" customHeight="false" outlineLevel="0" collapsed="false">
      <c r="A38" s="0" t="s">
        <v>3</v>
      </c>
      <c r="B38" s="0" t="s">
        <v>1164</v>
      </c>
      <c r="C38" s="0" t="s">
        <v>1124</v>
      </c>
      <c r="D38" s="0" t="s">
        <v>1125</v>
      </c>
      <c r="E38" s="0" t="n">
        <v>31</v>
      </c>
      <c r="F38" s="0" t="n">
        <v>164</v>
      </c>
      <c r="G38" s="0" t="n">
        <v>19</v>
      </c>
      <c r="H38" s="0" t="n">
        <v>143</v>
      </c>
      <c r="I38" s="0" t="n">
        <v>24</v>
      </c>
      <c r="J38" s="0" t="n">
        <v>160</v>
      </c>
      <c r="K38" s="0" t="n">
        <v>27</v>
      </c>
      <c r="L38" s="0" t="n">
        <v>167</v>
      </c>
      <c r="M38" s="0" t="n">
        <v>28</v>
      </c>
      <c r="N38" s="0" t="n">
        <v>179</v>
      </c>
      <c r="O38" s="0" t="n">
        <v>31</v>
      </c>
      <c r="P38" s="0" t="n">
        <v>159</v>
      </c>
      <c r="Q38" s="0" t="n">
        <v>33</v>
      </c>
      <c r="R38" s="0" t="n">
        <v>179</v>
      </c>
      <c r="S38" s="0" t="n">
        <v>21</v>
      </c>
      <c r="T38" s="0" t="n">
        <v>162</v>
      </c>
      <c r="U38" s="0" t="n">
        <v>20</v>
      </c>
      <c r="V38" s="0" t="n">
        <v>143</v>
      </c>
      <c r="W38" s="0" t="n">
        <v>31</v>
      </c>
      <c r="X38" s="0" t="n">
        <v>182</v>
      </c>
      <c r="Y38" s="0" t="n">
        <v>15</v>
      </c>
      <c r="Z38" s="0" t="n">
        <v>140</v>
      </c>
    </row>
    <row r="39" customFormat="false" ht="14.4" hidden="false" customHeight="false" outlineLevel="0" collapsed="false">
      <c r="A39" s="0" t="s">
        <v>3</v>
      </c>
      <c r="B39" s="0" t="s">
        <v>1165</v>
      </c>
      <c r="C39" s="0" t="s">
        <v>1127</v>
      </c>
      <c r="D39" s="0" t="s">
        <v>1128</v>
      </c>
      <c r="E39" s="0" t="n">
        <v>27</v>
      </c>
      <c r="F39" s="0" t="n">
        <v>167</v>
      </c>
      <c r="G39" s="0" t="n">
        <v>15</v>
      </c>
      <c r="H39" s="0" t="n">
        <v>164</v>
      </c>
      <c r="I39" s="0" t="n">
        <v>0</v>
      </c>
      <c r="J39" s="0" t="n">
        <v>0</v>
      </c>
      <c r="K39" s="0" t="n">
        <v>19</v>
      </c>
      <c r="L39" s="0" t="n">
        <v>174</v>
      </c>
      <c r="M39" s="0" t="n">
        <v>27</v>
      </c>
      <c r="N39" s="0" t="n">
        <v>182</v>
      </c>
      <c r="O39" s="0" t="n">
        <v>19</v>
      </c>
      <c r="P39" s="0" t="n">
        <v>171</v>
      </c>
      <c r="Q39" s="0" t="n">
        <v>18</v>
      </c>
      <c r="R39" s="0" t="n">
        <v>186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16</v>
      </c>
      <c r="Z39" s="0" t="n">
        <v>151</v>
      </c>
    </row>
    <row r="40" customFormat="false" ht="14.4" hidden="false" customHeight="false" outlineLevel="0" collapsed="false">
      <c r="A40" s="0" t="s">
        <v>3</v>
      </c>
      <c r="B40" s="0" t="s">
        <v>1166</v>
      </c>
      <c r="C40" s="0" t="s">
        <v>1127</v>
      </c>
      <c r="D40" s="0" t="s">
        <v>1128</v>
      </c>
      <c r="E40" s="0" t="n">
        <v>22</v>
      </c>
      <c r="F40" s="0" t="n">
        <v>175</v>
      </c>
      <c r="G40" s="0" t="n">
        <v>0</v>
      </c>
      <c r="H40" s="0" t="n">
        <v>0</v>
      </c>
      <c r="I40" s="0" t="n">
        <v>24</v>
      </c>
      <c r="J40" s="0" t="n">
        <v>183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</row>
    <row r="41" customFormat="false" ht="14.4" hidden="false" customHeight="false" outlineLevel="0" collapsed="false">
      <c r="A41" s="0" t="s">
        <v>3</v>
      </c>
      <c r="B41" s="0" t="s">
        <v>1167</v>
      </c>
      <c r="C41" s="0" t="s">
        <v>1124</v>
      </c>
      <c r="D41" s="0" t="s">
        <v>1128</v>
      </c>
      <c r="E41" s="0" t="n">
        <v>146</v>
      </c>
      <c r="F41" s="0" t="n">
        <v>275</v>
      </c>
      <c r="G41" s="0" t="n">
        <v>158</v>
      </c>
      <c r="H41" s="0" t="n">
        <v>304</v>
      </c>
      <c r="I41" s="0" t="n">
        <v>157</v>
      </c>
      <c r="J41" s="0" t="n">
        <v>316</v>
      </c>
      <c r="K41" s="0" t="n">
        <v>187</v>
      </c>
      <c r="L41" s="0" t="n">
        <v>315</v>
      </c>
      <c r="M41" s="0" t="n">
        <v>146</v>
      </c>
      <c r="N41" s="0" t="n">
        <v>314</v>
      </c>
      <c r="O41" s="0" t="n">
        <v>190</v>
      </c>
      <c r="P41" s="0" t="n">
        <v>352</v>
      </c>
      <c r="Q41" s="0" t="n">
        <v>164</v>
      </c>
      <c r="R41" s="0" t="n">
        <v>314</v>
      </c>
      <c r="S41" s="0" t="n">
        <v>120</v>
      </c>
      <c r="T41" s="0" t="n">
        <v>275</v>
      </c>
      <c r="U41" s="0" t="n">
        <v>102</v>
      </c>
      <c r="V41" s="0" t="n">
        <v>219</v>
      </c>
      <c r="W41" s="0" t="n">
        <v>165</v>
      </c>
      <c r="X41" s="0" t="n">
        <v>358</v>
      </c>
      <c r="Y41" s="0" t="n">
        <v>125</v>
      </c>
      <c r="Z41" s="0" t="n">
        <v>278</v>
      </c>
    </row>
    <row r="42" customFormat="false" ht="14.4" hidden="false" customHeight="false" outlineLevel="0" collapsed="false">
      <c r="A42" s="0" t="s">
        <v>3</v>
      </c>
      <c r="B42" s="0" t="s">
        <v>1168</v>
      </c>
      <c r="C42" s="0" t="s">
        <v>1124</v>
      </c>
      <c r="D42" s="0" t="s">
        <v>1127</v>
      </c>
      <c r="E42" s="0" t="n">
        <v>142</v>
      </c>
      <c r="F42" s="0" t="n">
        <v>273</v>
      </c>
      <c r="G42" s="0" t="n">
        <v>155</v>
      </c>
      <c r="H42" s="0" t="n">
        <v>303</v>
      </c>
      <c r="I42" s="0" t="n">
        <v>154</v>
      </c>
      <c r="J42" s="0" t="n">
        <v>314</v>
      </c>
      <c r="K42" s="0" t="n">
        <v>186</v>
      </c>
      <c r="L42" s="0" t="n">
        <v>315</v>
      </c>
      <c r="M42" s="0" t="n">
        <v>145</v>
      </c>
      <c r="N42" s="0" t="n">
        <v>312</v>
      </c>
      <c r="O42" s="0" t="n">
        <v>191</v>
      </c>
      <c r="P42" s="0" t="n">
        <v>352</v>
      </c>
      <c r="Q42" s="0" t="n">
        <v>162</v>
      </c>
      <c r="R42" s="0" t="n">
        <v>314</v>
      </c>
      <c r="S42" s="0" t="n">
        <v>118</v>
      </c>
      <c r="T42" s="0" t="n">
        <v>273</v>
      </c>
      <c r="U42" s="0" t="n">
        <v>97</v>
      </c>
      <c r="V42" s="0" t="n">
        <v>216</v>
      </c>
      <c r="W42" s="0" t="n">
        <v>166</v>
      </c>
      <c r="X42" s="0" t="n">
        <v>358</v>
      </c>
      <c r="Y42" s="0" t="n">
        <v>123</v>
      </c>
      <c r="Z42" s="0" t="n">
        <v>276</v>
      </c>
    </row>
    <row r="43" customFormat="false" ht="14.4" hidden="false" customHeight="false" outlineLevel="0" collapsed="false">
      <c r="A43" s="0" t="s">
        <v>3</v>
      </c>
      <c r="B43" s="0" t="s">
        <v>1169</v>
      </c>
      <c r="C43" s="0" t="s">
        <v>1170</v>
      </c>
      <c r="D43" s="0" t="s">
        <v>1128</v>
      </c>
      <c r="E43" s="0" t="n">
        <v>140</v>
      </c>
      <c r="F43" s="0" t="n">
        <v>252</v>
      </c>
      <c r="G43" s="0" t="n">
        <v>153</v>
      </c>
      <c r="H43" s="0" t="n">
        <v>274</v>
      </c>
      <c r="I43" s="0" t="n">
        <v>149</v>
      </c>
      <c r="J43" s="0" t="n">
        <v>269</v>
      </c>
      <c r="K43" s="0" t="n">
        <v>185</v>
      </c>
      <c r="L43" s="0" t="n">
        <v>287</v>
      </c>
      <c r="M43" s="0" t="n">
        <v>143</v>
      </c>
      <c r="N43" s="0" t="n">
        <v>280</v>
      </c>
      <c r="O43" s="0" t="n">
        <v>184</v>
      </c>
      <c r="P43" s="0" t="n">
        <v>320</v>
      </c>
      <c r="Q43" s="0" t="n">
        <v>161</v>
      </c>
      <c r="R43" s="0" t="n">
        <v>294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</row>
    <row r="44" customFormat="false" ht="14.4" hidden="false" customHeight="false" outlineLevel="0" collapsed="false">
      <c r="A44" s="0" t="s">
        <v>3</v>
      </c>
      <c r="B44" s="0" t="s">
        <v>1171</v>
      </c>
      <c r="C44" s="0" t="s">
        <v>1125</v>
      </c>
      <c r="D44" s="0" t="s">
        <v>1127</v>
      </c>
      <c r="E44" s="0" t="n">
        <v>137</v>
      </c>
      <c r="F44" s="0" t="n">
        <v>244</v>
      </c>
      <c r="G44" s="0" t="n">
        <v>151</v>
      </c>
      <c r="H44" s="0" t="n">
        <v>248</v>
      </c>
      <c r="I44" s="0" t="n">
        <v>142</v>
      </c>
      <c r="J44" s="0" t="n">
        <v>258</v>
      </c>
      <c r="K44" s="0" t="n">
        <v>179</v>
      </c>
      <c r="L44" s="0" t="n">
        <v>290</v>
      </c>
      <c r="M44" s="0" t="n">
        <v>124</v>
      </c>
      <c r="N44" s="0" t="n">
        <v>252</v>
      </c>
      <c r="O44" s="0" t="n">
        <v>178</v>
      </c>
      <c r="P44" s="0" t="n">
        <v>316</v>
      </c>
      <c r="Q44" s="0" t="n">
        <v>154</v>
      </c>
      <c r="R44" s="0" t="n">
        <v>263</v>
      </c>
      <c r="S44" s="0" t="n">
        <v>111</v>
      </c>
      <c r="T44" s="0" t="n">
        <v>237</v>
      </c>
      <c r="U44" s="0" t="n">
        <v>94</v>
      </c>
      <c r="V44" s="0" t="n">
        <v>201</v>
      </c>
      <c r="W44" s="0" t="n">
        <v>142</v>
      </c>
      <c r="X44" s="0" t="n">
        <v>287</v>
      </c>
      <c r="Y44" s="0" t="n">
        <v>111</v>
      </c>
      <c r="Z44" s="0" t="n">
        <v>233</v>
      </c>
    </row>
    <row r="45" customFormat="false" ht="14.4" hidden="false" customHeight="false" outlineLevel="0" collapsed="false">
      <c r="A45" s="0" t="s">
        <v>3</v>
      </c>
      <c r="B45" s="0" t="s">
        <v>1172</v>
      </c>
      <c r="C45" s="0" t="s">
        <v>1125</v>
      </c>
      <c r="D45" s="0" t="s">
        <v>1127</v>
      </c>
      <c r="E45" s="0" t="n">
        <v>82</v>
      </c>
      <c r="F45" s="0" t="n">
        <v>218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130</v>
      </c>
      <c r="N45" s="0" t="n">
        <v>338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86</v>
      </c>
      <c r="V45" s="0" t="n">
        <v>236</v>
      </c>
      <c r="W45" s="0" t="n">
        <v>84</v>
      </c>
      <c r="X45" s="0" t="n">
        <v>245</v>
      </c>
      <c r="Y45" s="0" t="n">
        <v>0</v>
      </c>
      <c r="Z45" s="0" t="n">
        <v>0</v>
      </c>
    </row>
    <row r="46" customFormat="false" ht="14.4" hidden="false" customHeight="false" outlineLevel="0" collapsed="false">
      <c r="A46" s="0" t="s">
        <v>3</v>
      </c>
      <c r="B46" s="0" t="s">
        <v>1173</v>
      </c>
      <c r="C46" s="0" t="s">
        <v>1125</v>
      </c>
      <c r="D46" s="0" t="s">
        <v>1149</v>
      </c>
      <c r="E46" s="0" t="n">
        <v>65</v>
      </c>
      <c r="F46" s="0" t="n">
        <v>311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94</v>
      </c>
      <c r="N46" s="0" t="n">
        <v>385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53</v>
      </c>
      <c r="V46" s="0" t="n">
        <v>279</v>
      </c>
      <c r="W46" s="0" t="n">
        <v>77</v>
      </c>
      <c r="X46" s="0" t="n">
        <v>341</v>
      </c>
      <c r="Y46" s="0" t="n">
        <v>0</v>
      </c>
      <c r="Z46" s="0" t="n">
        <v>0</v>
      </c>
    </row>
    <row r="47" customFormat="false" ht="14.4" hidden="false" customHeight="false" outlineLevel="0" collapsed="false">
      <c r="A47" s="0" t="s">
        <v>3</v>
      </c>
      <c r="B47" s="0" t="s">
        <v>1174</v>
      </c>
      <c r="C47" s="0" t="s">
        <v>1124</v>
      </c>
      <c r="D47" s="0" t="s">
        <v>1125</v>
      </c>
      <c r="E47" s="0" t="n">
        <v>67</v>
      </c>
      <c r="F47" s="0" t="n">
        <v>312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95</v>
      </c>
      <c r="N47" s="0" t="n">
        <v>385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56</v>
      </c>
      <c r="V47" s="0" t="n">
        <v>279</v>
      </c>
      <c r="W47" s="0" t="n">
        <v>84</v>
      </c>
      <c r="X47" s="0" t="n">
        <v>342</v>
      </c>
      <c r="Y47" s="0" t="n">
        <v>0</v>
      </c>
      <c r="Z47" s="0" t="n">
        <v>0</v>
      </c>
    </row>
    <row r="48" customFormat="false" ht="14.4" hidden="false" customHeight="false" outlineLevel="0" collapsed="false">
      <c r="A48" s="0" t="s">
        <v>3</v>
      </c>
      <c r="B48" s="0" t="s">
        <v>1175</v>
      </c>
      <c r="C48" s="0" t="s">
        <v>1124</v>
      </c>
      <c r="D48" s="0" t="s">
        <v>1125</v>
      </c>
      <c r="E48" s="0" t="n">
        <v>58</v>
      </c>
      <c r="F48" s="0" t="n">
        <v>312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66</v>
      </c>
      <c r="N48" s="0" t="n">
        <v>385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52</v>
      </c>
      <c r="V48" s="0" t="n">
        <v>279</v>
      </c>
      <c r="W48" s="0" t="n">
        <v>48</v>
      </c>
      <c r="X48" s="0" t="n">
        <v>342</v>
      </c>
      <c r="Y48" s="0" t="n">
        <v>0</v>
      </c>
      <c r="Z48" s="0" t="n">
        <v>0</v>
      </c>
    </row>
    <row r="49" customFormat="false" ht="14.4" hidden="false" customHeight="false" outlineLevel="0" collapsed="false">
      <c r="A49" s="0" t="s">
        <v>3</v>
      </c>
      <c r="B49" s="0" t="s">
        <v>1176</v>
      </c>
      <c r="C49" s="0" t="s">
        <v>1128</v>
      </c>
      <c r="D49" s="0" t="s">
        <v>1125</v>
      </c>
      <c r="E49" s="0" t="n">
        <v>69</v>
      </c>
      <c r="F49" s="0" t="n">
        <v>310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95</v>
      </c>
      <c r="N49" s="0" t="n">
        <v>383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56</v>
      </c>
      <c r="V49" s="0" t="n">
        <v>276</v>
      </c>
      <c r="W49" s="0" t="n">
        <v>87</v>
      </c>
      <c r="X49" s="0" t="n">
        <v>342</v>
      </c>
      <c r="Y49" s="0" t="n">
        <v>0</v>
      </c>
      <c r="Z49" s="0" t="n">
        <v>0</v>
      </c>
    </row>
    <row r="50" customFormat="false" ht="14.4" hidden="false" customHeight="false" outlineLevel="0" collapsed="false">
      <c r="A50" s="0" t="s">
        <v>3</v>
      </c>
      <c r="B50" s="0" t="s">
        <v>1177</v>
      </c>
      <c r="C50" s="0" t="s">
        <v>1125</v>
      </c>
      <c r="D50" s="0" t="s">
        <v>1128</v>
      </c>
      <c r="E50" s="0" t="n">
        <v>63</v>
      </c>
      <c r="F50" s="0" t="n">
        <v>313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94</v>
      </c>
      <c r="N50" s="0" t="n">
        <v>388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54</v>
      </c>
      <c r="V50" s="0" t="n">
        <v>275</v>
      </c>
      <c r="W50" s="0" t="n">
        <v>84</v>
      </c>
      <c r="X50" s="0" t="n">
        <v>343</v>
      </c>
      <c r="Y50" s="0" t="n">
        <v>0</v>
      </c>
      <c r="Z50" s="0" t="n">
        <v>0</v>
      </c>
    </row>
    <row r="51" customFormat="false" ht="14.4" hidden="false" customHeight="false" outlineLevel="0" collapsed="false">
      <c r="A51" s="0" t="s">
        <v>3</v>
      </c>
      <c r="B51" s="0" t="s">
        <v>1177</v>
      </c>
      <c r="C51" s="0" t="s">
        <v>1125</v>
      </c>
      <c r="D51" s="0" t="s">
        <v>1149</v>
      </c>
      <c r="E51" s="0" t="n">
        <v>55</v>
      </c>
      <c r="F51" s="0" t="n">
        <v>313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65</v>
      </c>
      <c r="N51" s="0" t="n">
        <v>388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51</v>
      </c>
      <c r="V51" s="0" t="n">
        <v>275</v>
      </c>
      <c r="W51" s="0" t="n">
        <v>45</v>
      </c>
      <c r="X51" s="0" t="n">
        <v>343</v>
      </c>
      <c r="Y51" s="0" t="n">
        <v>0</v>
      </c>
      <c r="Z51" s="0" t="n">
        <v>0</v>
      </c>
    </row>
    <row r="52" customFormat="false" ht="14.4" hidden="false" customHeight="false" outlineLevel="0" collapsed="false">
      <c r="A52" s="0" t="s">
        <v>3</v>
      </c>
      <c r="B52" s="0" t="s">
        <v>1178</v>
      </c>
      <c r="C52" s="0" t="s">
        <v>1127</v>
      </c>
      <c r="D52" s="0" t="s">
        <v>1124</v>
      </c>
      <c r="E52" s="0" t="n">
        <v>121</v>
      </c>
      <c r="F52" s="0" t="n">
        <v>313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155</v>
      </c>
      <c r="N52" s="0" t="n">
        <v>397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108</v>
      </c>
      <c r="V52" s="0" t="n">
        <v>279</v>
      </c>
      <c r="W52" s="0" t="n">
        <v>128</v>
      </c>
      <c r="X52" s="0" t="n">
        <v>347</v>
      </c>
      <c r="Y52" s="0" t="n">
        <v>0</v>
      </c>
      <c r="Z52" s="0" t="n">
        <v>0</v>
      </c>
    </row>
    <row r="53" customFormat="false" ht="14.4" hidden="false" customHeight="false" outlineLevel="0" collapsed="false">
      <c r="A53" s="0" t="s">
        <v>3</v>
      </c>
      <c r="B53" s="0" t="s">
        <v>1179</v>
      </c>
      <c r="C53" s="0" t="s">
        <v>1125</v>
      </c>
      <c r="D53" s="0" t="s">
        <v>1127</v>
      </c>
      <c r="E53" s="0" t="n">
        <v>125</v>
      </c>
      <c r="F53" s="0" t="n">
        <v>313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159</v>
      </c>
      <c r="N53" s="0" t="n">
        <v>397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106</v>
      </c>
      <c r="V53" s="0" t="n">
        <v>281</v>
      </c>
      <c r="W53" s="0" t="n">
        <v>130</v>
      </c>
      <c r="X53" s="0" t="n">
        <v>347</v>
      </c>
      <c r="Y53" s="0" t="n">
        <v>0</v>
      </c>
      <c r="Z53" s="0" t="n">
        <v>0</v>
      </c>
    </row>
    <row r="54" customFormat="false" ht="14.4" hidden="false" customHeight="false" outlineLevel="0" collapsed="false">
      <c r="A54" s="0" t="s">
        <v>3</v>
      </c>
      <c r="B54" s="0" t="s">
        <v>1180</v>
      </c>
      <c r="C54" s="0" t="s">
        <v>1128</v>
      </c>
      <c r="D54" s="0" t="s">
        <v>1124</v>
      </c>
      <c r="E54" s="0" t="n">
        <v>126</v>
      </c>
      <c r="F54" s="0" t="n">
        <v>315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160</v>
      </c>
      <c r="N54" s="0" t="n">
        <v>397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107</v>
      </c>
      <c r="V54" s="0" t="n">
        <v>282</v>
      </c>
      <c r="W54" s="0" t="n">
        <v>132</v>
      </c>
      <c r="X54" s="0" t="n">
        <v>352</v>
      </c>
      <c r="Y54" s="0" t="n">
        <v>0</v>
      </c>
      <c r="Z54" s="0" t="n">
        <v>0</v>
      </c>
    </row>
    <row r="55" customFormat="false" ht="14.4" hidden="false" customHeight="false" outlineLevel="0" collapsed="false">
      <c r="A55" s="0" t="s">
        <v>3</v>
      </c>
      <c r="B55" s="0" t="s">
        <v>1181</v>
      </c>
      <c r="C55" s="0" t="s">
        <v>1127</v>
      </c>
      <c r="D55" s="0" t="s">
        <v>1125</v>
      </c>
      <c r="E55" s="0" t="n">
        <v>30</v>
      </c>
      <c r="F55" s="0" t="n">
        <v>222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27</v>
      </c>
      <c r="N55" s="0" t="n">
        <v>249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22</v>
      </c>
      <c r="V55" s="0" t="n">
        <v>216</v>
      </c>
      <c r="W55" s="0" t="n">
        <v>19</v>
      </c>
      <c r="X55" s="0" t="n">
        <v>262</v>
      </c>
      <c r="Y55" s="0" t="n">
        <v>0</v>
      </c>
      <c r="Z55" s="0" t="n">
        <v>0</v>
      </c>
    </row>
    <row r="56" customFormat="false" ht="14.4" hidden="false" customHeight="false" outlineLevel="0" collapsed="false">
      <c r="A56" s="0" t="s">
        <v>3</v>
      </c>
      <c r="B56" s="0" t="s">
        <v>1182</v>
      </c>
      <c r="C56" s="0" t="s">
        <v>1128</v>
      </c>
      <c r="D56" s="0" t="s">
        <v>1127</v>
      </c>
      <c r="E56" s="0" t="n">
        <v>18</v>
      </c>
      <c r="F56" s="0" t="n">
        <v>180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</row>
    <row r="57" customFormat="false" ht="14.4" hidden="false" customHeight="false" outlineLevel="0" collapsed="false">
      <c r="A57" s="0" t="s">
        <v>3</v>
      </c>
      <c r="B57" s="0" t="s">
        <v>1183</v>
      </c>
      <c r="C57" s="0" t="s">
        <v>1127</v>
      </c>
      <c r="D57" s="0" t="s">
        <v>1128</v>
      </c>
      <c r="E57" s="0" t="n">
        <v>13</v>
      </c>
      <c r="F57" s="0" t="n">
        <v>69</v>
      </c>
      <c r="G57" s="0" t="n">
        <v>15</v>
      </c>
      <c r="H57" s="0" t="n">
        <v>109</v>
      </c>
      <c r="I57" s="0" t="n">
        <v>0</v>
      </c>
      <c r="J57" s="0" t="n">
        <v>0</v>
      </c>
      <c r="K57" s="0" t="n">
        <v>13</v>
      </c>
      <c r="L57" s="0" t="n">
        <v>95</v>
      </c>
      <c r="M57" s="0" t="n">
        <v>21</v>
      </c>
      <c r="N57" s="0" t="n">
        <v>103</v>
      </c>
      <c r="O57" s="0" t="n">
        <v>15</v>
      </c>
      <c r="P57" s="0" t="n">
        <v>107</v>
      </c>
      <c r="Q57" s="0" t="n">
        <v>0</v>
      </c>
      <c r="R57" s="0" t="n">
        <v>0</v>
      </c>
      <c r="S57" s="0" t="n">
        <v>10</v>
      </c>
      <c r="T57" s="0" t="n">
        <v>82</v>
      </c>
      <c r="U57" s="0" t="n">
        <v>11</v>
      </c>
      <c r="V57" s="0" t="n">
        <v>82</v>
      </c>
      <c r="W57" s="0" t="n">
        <v>18</v>
      </c>
      <c r="X57" s="0" t="n">
        <v>104</v>
      </c>
      <c r="Y57" s="0" t="n">
        <v>13</v>
      </c>
      <c r="Z57" s="0" t="n">
        <v>74</v>
      </c>
    </row>
    <row r="58" customFormat="false" ht="14.4" hidden="false" customHeight="false" outlineLevel="0" collapsed="false">
      <c r="A58" s="0" t="s">
        <v>3</v>
      </c>
      <c r="B58" s="0" t="s">
        <v>1184</v>
      </c>
      <c r="C58" s="0" t="s">
        <v>1127</v>
      </c>
      <c r="D58" s="0" t="s">
        <v>1128</v>
      </c>
      <c r="E58" s="0" t="n">
        <v>9</v>
      </c>
      <c r="F58" s="0" t="n">
        <v>79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13</v>
      </c>
      <c r="X58" s="0" t="n">
        <v>119</v>
      </c>
      <c r="Y58" s="0" t="n">
        <v>0</v>
      </c>
      <c r="Z58" s="0" t="n">
        <v>0</v>
      </c>
    </row>
    <row r="59" customFormat="false" ht="14.4" hidden="false" customHeight="false" outlineLevel="0" collapsed="false">
      <c r="A59" s="0" t="s">
        <v>3</v>
      </c>
      <c r="B59" s="0" t="s">
        <v>1185</v>
      </c>
      <c r="C59" s="0" t="s">
        <v>1124</v>
      </c>
      <c r="D59" s="0" t="s">
        <v>1125</v>
      </c>
      <c r="E59" s="0" t="n">
        <v>17</v>
      </c>
      <c r="F59" s="0" t="n">
        <v>83</v>
      </c>
      <c r="G59" s="0" t="n">
        <v>17</v>
      </c>
      <c r="H59" s="0" t="n">
        <v>147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23</v>
      </c>
      <c r="N59" s="0" t="n">
        <v>108</v>
      </c>
      <c r="O59" s="0" t="n">
        <v>16</v>
      </c>
      <c r="P59" s="0" t="n">
        <v>134</v>
      </c>
      <c r="Q59" s="0" t="n">
        <v>14</v>
      </c>
      <c r="R59" s="0" t="n">
        <v>113</v>
      </c>
      <c r="S59" s="0" t="n">
        <v>0</v>
      </c>
      <c r="T59" s="0" t="n">
        <v>0</v>
      </c>
      <c r="U59" s="0" t="n">
        <v>13</v>
      </c>
      <c r="V59" s="0" t="n">
        <v>92</v>
      </c>
      <c r="W59" s="0" t="n">
        <v>19</v>
      </c>
      <c r="X59" s="0" t="n">
        <v>121</v>
      </c>
      <c r="Y59" s="0" t="n">
        <v>10</v>
      </c>
      <c r="Z59" s="0" t="n">
        <v>83</v>
      </c>
    </row>
    <row r="60" customFormat="false" ht="14.4" hidden="false" customHeight="false" outlineLevel="0" collapsed="false">
      <c r="A60" s="0" t="s">
        <v>3</v>
      </c>
      <c r="B60" s="0" t="s">
        <v>1186</v>
      </c>
      <c r="C60" s="0" t="s">
        <v>1125</v>
      </c>
      <c r="D60" s="0" t="s">
        <v>1128</v>
      </c>
      <c r="E60" s="0" t="n">
        <v>30</v>
      </c>
      <c r="F60" s="0" t="n">
        <v>115</v>
      </c>
      <c r="G60" s="0" t="n">
        <v>42</v>
      </c>
      <c r="H60" s="0" t="n">
        <v>252</v>
      </c>
      <c r="I60" s="0" t="n">
        <v>37</v>
      </c>
      <c r="J60" s="0" t="n">
        <v>193</v>
      </c>
      <c r="K60" s="0" t="n">
        <v>32</v>
      </c>
      <c r="L60" s="0" t="n">
        <v>223</v>
      </c>
      <c r="M60" s="0" t="n">
        <v>39</v>
      </c>
      <c r="N60" s="0" t="n">
        <v>162</v>
      </c>
      <c r="O60" s="0" t="n">
        <v>53</v>
      </c>
      <c r="P60" s="0" t="n">
        <v>244</v>
      </c>
      <c r="Q60" s="0" t="n">
        <v>34</v>
      </c>
      <c r="R60" s="0" t="n">
        <v>192</v>
      </c>
      <c r="S60" s="0" t="n">
        <v>37</v>
      </c>
      <c r="T60" s="0" t="n">
        <v>205</v>
      </c>
      <c r="U60" s="0" t="n">
        <v>29</v>
      </c>
      <c r="V60" s="0" t="n">
        <v>175</v>
      </c>
      <c r="W60" s="0" t="n">
        <v>37</v>
      </c>
      <c r="X60" s="0" t="n">
        <v>213</v>
      </c>
      <c r="Y60" s="0" t="n">
        <v>31</v>
      </c>
      <c r="Z60" s="0" t="n">
        <v>175</v>
      </c>
    </row>
    <row r="61" customFormat="false" ht="14.4" hidden="false" customHeight="false" outlineLevel="0" collapsed="false">
      <c r="A61" s="0" t="s">
        <v>3</v>
      </c>
      <c r="B61" s="0" t="s">
        <v>1187</v>
      </c>
      <c r="C61" s="0" t="s">
        <v>1125</v>
      </c>
      <c r="D61" s="0" t="s">
        <v>1128</v>
      </c>
      <c r="E61" s="0" t="n">
        <v>25</v>
      </c>
      <c r="F61" s="0" t="n">
        <v>115</v>
      </c>
      <c r="G61" s="0" t="n">
        <v>32</v>
      </c>
      <c r="H61" s="0" t="n">
        <v>252</v>
      </c>
      <c r="I61" s="0" t="n">
        <v>26</v>
      </c>
      <c r="J61" s="0" t="n">
        <v>193</v>
      </c>
      <c r="K61" s="0" t="n">
        <v>34</v>
      </c>
      <c r="L61" s="0" t="n">
        <v>223</v>
      </c>
      <c r="M61" s="0" t="n">
        <v>25</v>
      </c>
      <c r="N61" s="0" t="n">
        <v>161</v>
      </c>
      <c r="O61" s="0" t="n">
        <v>45</v>
      </c>
      <c r="P61" s="0" t="n">
        <v>244</v>
      </c>
      <c r="Q61" s="0" t="n">
        <v>28</v>
      </c>
      <c r="R61" s="0" t="n">
        <v>191</v>
      </c>
      <c r="S61" s="0" t="n">
        <v>36</v>
      </c>
      <c r="T61" s="0" t="n">
        <v>205</v>
      </c>
      <c r="U61" s="0" t="n">
        <v>27</v>
      </c>
      <c r="V61" s="0" t="n">
        <v>174</v>
      </c>
      <c r="W61" s="0" t="n">
        <v>28</v>
      </c>
      <c r="X61" s="0" t="n">
        <v>213</v>
      </c>
      <c r="Y61" s="0" t="n">
        <v>28</v>
      </c>
      <c r="Z61" s="0" t="n">
        <v>175</v>
      </c>
    </row>
    <row r="62" customFormat="false" ht="14.4" hidden="false" customHeight="false" outlineLevel="0" collapsed="false">
      <c r="A62" s="0" t="s">
        <v>3</v>
      </c>
      <c r="B62" s="0" t="s">
        <v>1188</v>
      </c>
      <c r="C62" s="0" t="s">
        <v>1128</v>
      </c>
      <c r="D62" s="0" t="s">
        <v>1125</v>
      </c>
      <c r="E62" s="0" t="n">
        <v>17</v>
      </c>
      <c r="F62" s="0" t="n">
        <v>112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</row>
    <row r="63" customFormat="false" ht="14.4" hidden="false" customHeight="false" outlineLevel="0" collapsed="false">
      <c r="A63" s="0" t="s">
        <v>3</v>
      </c>
      <c r="B63" s="0" t="s">
        <v>1189</v>
      </c>
      <c r="C63" s="0" t="s">
        <v>1128</v>
      </c>
      <c r="D63" s="0" t="s">
        <v>1125</v>
      </c>
      <c r="E63" s="0" t="n">
        <v>16</v>
      </c>
      <c r="F63" s="0" t="n">
        <v>143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21</v>
      </c>
      <c r="T63" s="0" t="n">
        <v>230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</row>
    <row r="64" customFormat="false" ht="14.4" hidden="false" customHeight="false" outlineLevel="0" collapsed="false">
      <c r="A64" s="0" t="s">
        <v>3</v>
      </c>
      <c r="B64" s="0" t="s">
        <v>1190</v>
      </c>
      <c r="C64" s="0" t="s">
        <v>1125</v>
      </c>
      <c r="D64" s="0" t="s">
        <v>1128</v>
      </c>
      <c r="E64" s="0" t="n">
        <v>16</v>
      </c>
      <c r="F64" s="0" t="n">
        <v>235</v>
      </c>
      <c r="G64" s="0" t="n">
        <v>25</v>
      </c>
      <c r="H64" s="0" t="n">
        <v>353</v>
      </c>
      <c r="I64" s="0" t="n">
        <v>18</v>
      </c>
      <c r="J64" s="0" t="n">
        <v>321</v>
      </c>
      <c r="K64" s="0" t="n">
        <v>23</v>
      </c>
      <c r="L64" s="0" t="n">
        <v>357</v>
      </c>
      <c r="M64" s="0" t="n">
        <v>0</v>
      </c>
      <c r="N64" s="0" t="n">
        <v>0</v>
      </c>
      <c r="O64" s="0" t="n">
        <v>26</v>
      </c>
      <c r="P64" s="0" t="n">
        <v>371</v>
      </c>
      <c r="Q64" s="0" t="n">
        <v>34</v>
      </c>
      <c r="R64" s="0" t="n">
        <v>356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22</v>
      </c>
      <c r="X64" s="0" t="n">
        <v>385</v>
      </c>
      <c r="Y64" s="0" t="n">
        <v>16</v>
      </c>
      <c r="Z64" s="0" t="n">
        <v>310</v>
      </c>
    </row>
    <row r="65" customFormat="false" ht="14.4" hidden="false" customHeight="false" outlineLevel="0" collapsed="false">
      <c r="A65" s="0" t="s">
        <v>3</v>
      </c>
      <c r="B65" s="0" t="s">
        <v>1191</v>
      </c>
      <c r="C65" s="0" t="s">
        <v>1127</v>
      </c>
      <c r="D65" s="0" t="s">
        <v>1125</v>
      </c>
      <c r="E65" s="0" t="n">
        <v>14</v>
      </c>
      <c r="F65" s="0" t="n">
        <v>224</v>
      </c>
      <c r="G65" s="0" t="n">
        <v>26</v>
      </c>
      <c r="H65" s="0" t="n">
        <v>352</v>
      </c>
      <c r="I65" s="0" t="n">
        <v>21</v>
      </c>
      <c r="J65" s="0" t="n">
        <v>321</v>
      </c>
      <c r="K65" s="0" t="n">
        <v>19</v>
      </c>
      <c r="L65" s="0" t="n">
        <v>358</v>
      </c>
      <c r="M65" s="0" t="n">
        <v>0</v>
      </c>
      <c r="N65" s="0" t="n">
        <v>0</v>
      </c>
      <c r="O65" s="0" t="n">
        <v>24</v>
      </c>
      <c r="P65" s="0" t="n">
        <v>370</v>
      </c>
      <c r="Q65" s="0" t="n">
        <v>34</v>
      </c>
      <c r="R65" s="0" t="n">
        <v>355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21</v>
      </c>
      <c r="X65" s="0" t="n">
        <v>386</v>
      </c>
      <c r="Y65" s="0" t="n">
        <v>17</v>
      </c>
      <c r="Z65" s="0" t="n">
        <v>308</v>
      </c>
    </row>
    <row r="66" customFormat="false" ht="14.4" hidden="false" customHeight="false" outlineLevel="0" collapsed="false">
      <c r="A66" s="0" t="s">
        <v>3</v>
      </c>
      <c r="B66" s="0" t="s">
        <v>1192</v>
      </c>
      <c r="C66" s="0" t="s">
        <v>1125</v>
      </c>
      <c r="D66" s="0" t="s">
        <v>1127</v>
      </c>
      <c r="E66" s="0" t="n">
        <v>190</v>
      </c>
      <c r="F66" s="0" t="n">
        <v>406</v>
      </c>
      <c r="G66" s="0" t="n">
        <v>242</v>
      </c>
      <c r="H66" s="0" t="n">
        <v>578</v>
      </c>
      <c r="I66" s="0" t="n">
        <v>245</v>
      </c>
      <c r="J66" s="0" t="n">
        <v>535</v>
      </c>
      <c r="K66" s="0" t="n">
        <v>246</v>
      </c>
      <c r="L66" s="0" t="n">
        <v>548</v>
      </c>
      <c r="M66" s="0" t="n">
        <v>241</v>
      </c>
      <c r="N66" s="0" t="n">
        <v>548</v>
      </c>
      <c r="O66" s="0" t="n">
        <v>227</v>
      </c>
      <c r="P66" s="0" t="n">
        <v>569</v>
      </c>
      <c r="Q66" s="0" t="n">
        <v>288</v>
      </c>
      <c r="R66" s="0" t="n">
        <v>636</v>
      </c>
      <c r="S66" s="0" t="n">
        <v>209</v>
      </c>
      <c r="T66" s="0" t="n">
        <v>532</v>
      </c>
      <c r="U66" s="0" t="n">
        <v>195</v>
      </c>
      <c r="V66" s="0" t="n">
        <v>468</v>
      </c>
      <c r="W66" s="0" t="n">
        <v>257</v>
      </c>
      <c r="X66" s="0" t="n">
        <v>611</v>
      </c>
      <c r="Y66" s="0" t="n">
        <v>217</v>
      </c>
      <c r="Z66" s="0" t="n">
        <v>471</v>
      </c>
    </row>
    <row r="67" customFormat="false" ht="14.4" hidden="false" customHeight="false" outlineLevel="0" collapsed="false">
      <c r="A67" s="0" t="s">
        <v>3</v>
      </c>
      <c r="B67" s="0" t="s">
        <v>1193</v>
      </c>
      <c r="C67" s="0" t="s">
        <v>1127</v>
      </c>
      <c r="D67" s="0" t="s">
        <v>1124</v>
      </c>
      <c r="E67" s="0" t="n">
        <v>33</v>
      </c>
      <c r="F67" s="0" t="n">
        <v>236</v>
      </c>
      <c r="G67" s="0" t="n">
        <v>73</v>
      </c>
      <c r="H67" s="0" t="n">
        <v>339</v>
      </c>
      <c r="I67" s="0" t="n">
        <v>62</v>
      </c>
      <c r="J67" s="0" t="n">
        <v>339</v>
      </c>
      <c r="K67" s="0" t="n">
        <v>48</v>
      </c>
      <c r="L67" s="0" t="n">
        <v>323</v>
      </c>
      <c r="M67" s="0" t="n">
        <v>53</v>
      </c>
      <c r="N67" s="0" t="n">
        <v>370</v>
      </c>
      <c r="O67" s="0" t="n">
        <v>65</v>
      </c>
      <c r="P67" s="0" t="n">
        <v>371</v>
      </c>
      <c r="Q67" s="0" t="n">
        <v>60</v>
      </c>
      <c r="R67" s="0" t="n">
        <v>365</v>
      </c>
      <c r="S67" s="0" t="n">
        <v>56</v>
      </c>
      <c r="T67" s="0" t="n">
        <v>269</v>
      </c>
      <c r="U67" s="0" t="n">
        <v>41</v>
      </c>
      <c r="V67" s="0" t="n">
        <v>324</v>
      </c>
      <c r="W67" s="0" t="n">
        <v>74</v>
      </c>
      <c r="X67" s="0" t="n">
        <v>409</v>
      </c>
      <c r="Y67" s="0" t="n">
        <v>41</v>
      </c>
      <c r="Z67" s="0" t="n">
        <v>295</v>
      </c>
    </row>
    <row r="68" customFormat="false" ht="14.4" hidden="false" customHeight="false" outlineLevel="0" collapsed="false">
      <c r="A68" s="0" t="s">
        <v>3</v>
      </c>
      <c r="B68" s="0" t="s">
        <v>1194</v>
      </c>
      <c r="C68" s="0" t="s">
        <v>1128</v>
      </c>
      <c r="D68" s="0" t="s">
        <v>1127</v>
      </c>
      <c r="E68" s="0" t="n">
        <v>26</v>
      </c>
      <c r="F68" s="0" t="n">
        <v>201</v>
      </c>
      <c r="G68" s="0" t="n">
        <v>65</v>
      </c>
      <c r="H68" s="0" t="n">
        <v>301</v>
      </c>
      <c r="I68" s="0" t="n">
        <v>47</v>
      </c>
      <c r="J68" s="0" t="n">
        <v>295</v>
      </c>
      <c r="K68" s="0" t="n">
        <v>46</v>
      </c>
      <c r="L68" s="0" t="n">
        <v>288</v>
      </c>
      <c r="M68" s="0" t="n">
        <v>37</v>
      </c>
      <c r="N68" s="0" t="n">
        <v>324</v>
      </c>
      <c r="O68" s="0" t="n">
        <v>53</v>
      </c>
      <c r="P68" s="0" t="n">
        <v>338</v>
      </c>
      <c r="Q68" s="0" t="n">
        <v>32</v>
      </c>
      <c r="R68" s="0" t="n">
        <v>314</v>
      </c>
      <c r="S68" s="0" t="n">
        <v>32</v>
      </c>
      <c r="T68" s="0" t="n">
        <v>221</v>
      </c>
      <c r="U68" s="0" t="n">
        <v>41</v>
      </c>
      <c r="V68" s="0" t="n">
        <v>290</v>
      </c>
      <c r="W68" s="0" t="n">
        <v>61</v>
      </c>
      <c r="X68" s="0" t="n">
        <v>376</v>
      </c>
      <c r="Y68" s="0" t="n">
        <v>31</v>
      </c>
      <c r="Z68" s="0" t="n">
        <v>264</v>
      </c>
    </row>
    <row r="69" customFormat="false" ht="14.4" hidden="false" customHeight="false" outlineLevel="0" collapsed="false">
      <c r="A69" s="0" t="s">
        <v>3</v>
      </c>
      <c r="B69" s="0" t="s">
        <v>1195</v>
      </c>
      <c r="C69" s="0" t="s">
        <v>1125</v>
      </c>
      <c r="D69" s="0" t="s">
        <v>1128</v>
      </c>
      <c r="E69" s="0" t="n">
        <v>17</v>
      </c>
      <c r="F69" s="0" t="n">
        <v>132</v>
      </c>
      <c r="G69" s="0" t="n">
        <v>24</v>
      </c>
      <c r="H69" s="0" t="n">
        <v>229</v>
      </c>
      <c r="I69" s="0" t="n">
        <v>0</v>
      </c>
      <c r="J69" s="0" t="n">
        <v>0</v>
      </c>
      <c r="K69" s="0" t="n">
        <v>19</v>
      </c>
      <c r="L69" s="0" t="n">
        <v>201</v>
      </c>
      <c r="M69" s="0" t="n">
        <v>24</v>
      </c>
      <c r="N69" s="0" t="n">
        <v>186</v>
      </c>
      <c r="O69" s="0" t="n">
        <v>20</v>
      </c>
      <c r="P69" s="0" t="n">
        <v>217</v>
      </c>
      <c r="Q69" s="0" t="n">
        <v>21</v>
      </c>
      <c r="R69" s="0" t="n">
        <v>230</v>
      </c>
      <c r="S69" s="0" t="n">
        <v>0</v>
      </c>
      <c r="T69" s="0" t="n">
        <v>0</v>
      </c>
      <c r="U69" s="0" t="n">
        <v>22</v>
      </c>
      <c r="V69" s="0" t="n">
        <v>180</v>
      </c>
      <c r="W69" s="0" t="n">
        <v>21</v>
      </c>
      <c r="X69" s="0" t="n">
        <v>255</v>
      </c>
      <c r="Y69" s="0" t="n">
        <v>0</v>
      </c>
      <c r="Z69" s="0" t="n">
        <v>0</v>
      </c>
    </row>
    <row r="70" customFormat="false" ht="14.4" hidden="false" customHeight="false" outlineLevel="0" collapsed="false">
      <c r="A70" s="0" t="s">
        <v>3</v>
      </c>
      <c r="B70" s="0" t="s">
        <v>1196</v>
      </c>
      <c r="C70" s="0" t="s">
        <v>1127</v>
      </c>
      <c r="D70" s="0" t="s">
        <v>1124</v>
      </c>
      <c r="E70" s="0" t="n">
        <v>34</v>
      </c>
      <c r="F70" s="0" t="n">
        <v>232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</row>
    <row r="71" customFormat="false" ht="14.4" hidden="false" customHeight="false" outlineLevel="0" collapsed="false">
      <c r="A71" s="0" t="s">
        <v>3</v>
      </c>
      <c r="B71" s="0" t="s">
        <v>1197</v>
      </c>
      <c r="C71" s="0" t="s">
        <v>1125</v>
      </c>
      <c r="D71" s="0" t="s">
        <v>1124</v>
      </c>
      <c r="E71" s="0" t="n">
        <v>17</v>
      </c>
      <c r="F71" s="0" t="n">
        <v>229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26</v>
      </c>
      <c r="L71" s="0" t="n">
        <v>356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</row>
    <row r="72" customFormat="false" ht="14.4" hidden="false" customHeight="false" outlineLevel="0" collapsed="false">
      <c r="A72" s="0" t="s">
        <v>3</v>
      </c>
      <c r="B72" s="0" t="s">
        <v>1198</v>
      </c>
      <c r="C72" s="0" t="s">
        <v>1127</v>
      </c>
      <c r="D72" s="0" t="s">
        <v>1124</v>
      </c>
      <c r="E72" s="0" t="n">
        <v>16</v>
      </c>
      <c r="F72" s="0" t="n">
        <v>212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</row>
    <row r="73" customFormat="false" ht="14.4" hidden="false" customHeight="false" outlineLevel="0" collapsed="false">
      <c r="A73" s="0" t="s">
        <v>3</v>
      </c>
      <c r="B73" s="0" t="s">
        <v>1199</v>
      </c>
      <c r="C73" s="0" t="s">
        <v>1128</v>
      </c>
      <c r="D73" s="0" t="s">
        <v>1127</v>
      </c>
      <c r="E73" s="0" t="n">
        <v>18</v>
      </c>
      <c r="F73" s="0" t="n">
        <v>277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</row>
    <row r="74" customFormat="false" ht="14.4" hidden="false" customHeight="false" outlineLevel="0" collapsed="false">
      <c r="A74" s="0" t="s">
        <v>3</v>
      </c>
      <c r="B74" s="0" t="s">
        <v>1200</v>
      </c>
      <c r="C74" s="0" t="s">
        <v>1124</v>
      </c>
      <c r="D74" s="0" t="s">
        <v>1127</v>
      </c>
      <c r="E74" s="0" t="n">
        <v>22</v>
      </c>
      <c r="F74" s="0" t="n">
        <v>299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</row>
    <row r="75" customFormat="false" ht="14.4" hidden="false" customHeight="false" outlineLevel="0" collapsed="false">
      <c r="A75" s="0" t="s">
        <v>3</v>
      </c>
      <c r="B75" s="0" t="s">
        <v>1201</v>
      </c>
      <c r="C75" s="0" t="s">
        <v>1124</v>
      </c>
      <c r="D75" s="0" t="s">
        <v>1127</v>
      </c>
      <c r="E75" s="0" t="n">
        <v>22</v>
      </c>
      <c r="F75" s="0" t="n">
        <v>236</v>
      </c>
      <c r="G75" s="0" t="n">
        <v>21</v>
      </c>
      <c r="H75" s="0" t="n">
        <v>279</v>
      </c>
      <c r="I75" s="0" t="n">
        <v>26</v>
      </c>
      <c r="J75" s="0" t="n">
        <v>222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33</v>
      </c>
      <c r="R75" s="0" t="n">
        <v>347</v>
      </c>
      <c r="S75" s="0" t="n">
        <v>0</v>
      </c>
      <c r="T75" s="0" t="n">
        <v>0</v>
      </c>
      <c r="U75" s="0" t="n">
        <v>25</v>
      </c>
      <c r="V75" s="0" t="n">
        <v>255</v>
      </c>
      <c r="W75" s="0" t="n">
        <v>0</v>
      </c>
      <c r="X75" s="0" t="n">
        <v>0</v>
      </c>
      <c r="Y75" s="0" t="n">
        <v>0</v>
      </c>
      <c r="Z75" s="0" t="n">
        <v>0</v>
      </c>
    </row>
    <row r="76" customFormat="false" ht="14.4" hidden="false" customHeight="false" outlineLevel="0" collapsed="false">
      <c r="A76" s="0" t="s">
        <v>5</v>
      </c>
      <c r="B76" s="0" t="s">
        <v>1202</v>
      </c>
      <c r="C76" s="0" t="s">
        <v>1125</v>
      </c>
      <c r="D76" s="0" t="s">
        <v>1127</v>
      </c>
      <c r="E76" s="0" t="n">
        <v>8</v>
      </c>
      <c r="F76" s="0" t="n">
        <v>95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</row>
    <row r="77" customFormat="false" ht="14.4" hidden="false" customHeight="false" outlineLevel="0" collapsed="false">
      <c r="A77" s="0" t="s">
        <v>8</v>
      </c>
      <c r="B77" s="0" t="s">
        <v>1203</v>
      </c>
      <c r="C77" s="0" t="s">
        <v>1125</v>
      </c>
      <c r="D77" s="0" t="s">
        <v>1127</v>
      </c>
      <c r="E77" s="0" t="n">
        <v>413</v>
      </c>
      <c r="F77" s="0" t="n">
        <v>413</v>
      </c>
      <c r="G77" s="0" t="n">
        <v>402</v>
      </c>
      <c r="H77" s="0" t="n">
        <v>402</v>
      </c>
      <c r="I77" s="0" t="n">
        <v>415</v>
      </c>
      <c r="J77" s="0" t="n">
        <v>415</v>
      </c>
      <c r="K77" s="0" t="n">
        <v>366</v>
      </c>
      <c r="L77" s="0" t="n">
        <v>367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592</v>
      </c>
      <c r="V77" s="0" t="n">
        <v>592</v>
      </c>
      <c r="W77" s="0" t="n">
        <v>619</v>
      </c>
      <c r="X77" s="0" t="n">
        <v>620</v>
      </c>
      <c r="Y77" s="0" t="n">
        <v>604</v>
      </c>
      <c r="Z77" s="0" t="n">
        <v>605</v>
      </c>
    </row>
    <row r="78" customFormat="false" ht="14.4" hidden="false" customHeight="false" outlineLevel="0" collapsed="false">
      <c r="A78" s="0" t="s">
        <v>8</v>
      </c>
      <c r="B78" s="0" t="s">
        <v>1204</v>
      </c>
      <c r="C78" s="0" t="s">
        <v>1124</v>
      </c>
      <c r="D78" s="0" t="s">
        <v>1128</v>
      </c>
      <c r="E78" s="0" t="n">
        <v>314</v>
      </c>
      <c r="F78" s="0" t="n">
        <v>314</v>
      </c>
      <c r="G78" s="0" t="n">
        <v>317</v>
      </c>
      <c r="H78" s="0" t="n">
        <v>317</v>
      </c>
      <c r="I78" s="0" t="n">
        <v>335</v>
      </c>
      <c r="J78" s="0" t="n">
        <v>335</v>
      </c>
      <c r="K78" s="0" t="n">
        <v>290</v>
      </c>
      <c r="L78" s="0" t="n">
        <v>290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587</v>
      </c>
      <c r="V78" s="0" t="n">
        <v>587</v>
      </c>
      <c r="W78" s="0" t="n">
        <v>456</v>
      </c>
      <c r="X78" s="0" t="n">
        <v>456</v>
      </c>
      <c r="Y78" s="0" t="n">
        <v>548</v>
      </c>
      <c r="Z78" s="0" t="n">
        <v>548</v>
      </c>
    </row>
    <row r="79" customFormat="false" ht="14.4" hidden="false" customHeight="false" outlineLevel="0" collapsed="false">
      <c r="A79" s="0" t="s">
        <v>3</v>
      </c>
      <c r="B79" s="0" t="s">
        <v>1205</v>
      </c>
      <c r="C79" s="0" t="s">
        <v>1124</v>
      </c>
      <c r="D79" s="0" t="s">
        <v>1127</v>
      </c>
      <c r="E79" s="0" t="n">
        <v>0</v>
      </c>
      <c r="F79" s="0" t="n">
        <v>0</v>
      </c>
      <c r="G79" s="0" t="n">
        <v>42</v>
      </c>
      <c r="H79" s="0" t="n">
        <v>416</v>
      </c>
      <c r="I79" s="0" t="n">
        <v>0</v>
      </c>
      <c r="J79" s="0" t="n">
        <v>0</v>
      </c>
      <c r="K79" s="0" t="n">
        <v>40</v>
      </c>
      <c r="L79" s="0" t="n">
        <v>380</v>
      </c>
      <c r="M79" s="0" t="n">
        <v>52</v>
      </c>
      <c r="N79" s="0" t="n">
        <v>403</v>
      </c>
      <c r="O79" s="0" t="n">
        <v>38</v>
      </c>
      <c r="P79" s="0" t="n">
        <v>426</v>
      </c>
      <c r="Q79" s="0" t="n">
        <v>44</v>
      </c>
      <c r="R79" s="0" t="n">
        <v>432</v>
      </c>
      <c r="S79" s="0" t="n">
        <v>39</v>
      </c>
      <c r="T79" s="0" t="n">
        <v>429</v>
      </c>
      <c r="U79" s="0" t="n">
        <v>42</v>
      </c>
      <c r="V79" s="0" t="n">
        <v>346</v>
      </c>
      <c r="W79" s="0" t="n">
        <v>57</v>
      </c>
      <c r="X79" s="0" t="n">
        <v>519</v>
      </c>
      <c r="Y79" s="0" t="n">
        <v>40</v>
      </c>
      <c r="Z79" s="0" t="n">
        <v>366</v>
      </c>
    </row>
    <row r="80" customFormat="false" ht="14.4" hidden="false" customHeight="false" outlineLevel="0" collapsed="false">
      <c r="A80" s="0" t="s">
        <v>3</v>
      </c>
      <c r="B80" s="0" t="s">
        <v>1206</v>
      </c>
      <c r="C80" s="0" t="s">
        <v>1125</v>
      </c>
      <c r="D80" s="0" t="s">
        <v>1127</v>
      </c>
      <c r="E80" s="0" t="n">
        <v>0</v>
      </c>
      <c r="F80" s="0" t="n">
        <v>0</v>
      </c>
      <c r="G80" s="0" t="n">
        <v>30</v>
      </c>
      <c r="H80" s="0" t="n">
        <v>74</v>
      </c>
      <c r="I80" s="0" t="n">
        <v>10</v>
      </c>
      <c r="J80" s="0" t="n">
        <v>45</v>
      </c>
      <c r="K80" s="0" t="n">
        <v>17</v>
      </c>
      <c r="L80" s="0" t="n">
        <v>58</v>
      </c>
      <c r="M80" s="0" t="n">
        <v>16</v>
      </c>
      <c r="N80" s="0" t="n">
        <v>59</v>
      </c>
      <c r="O80" s="0" t="n">
        <v>19</v>
      </c>
      <c r="P80" s="0" t="n">
        <v>60</v>
      </c>
      <c r="Q80" s="0" t="n">
        <v>7</v>
      </c>
      <c r="R80" s="0" t="n">
        <v>59</v>
      </c>
      <c r="S80" s="0" t="n">
        <v>18</v>
      </c>
      <c r="T80" s="0" t="n">
        <v>72</v>
      </c>
      <c r="U80" s="0" t="n">
        <v>9</v>
      </c>
      <c r="V80" s="0" t="n">
        <v>46</v>
      </c>
      <c r="W80" s="0" t="n">
        <v>15</v>
      </c>
      <c r="X80" s="0" t="n">
        <v>72</v>
      </c>
      <c r="Y80" s="0" t="n">
        <v>13</v>
      </c>
      <c r="Z80" s="0" t="n">
        <v>43</v>
      </c>
    </row>
    <row r="81" customFormat="false" ht="14.4" hidden="false" customHeight="false" outlineLevel="0" collapsed="false">
      <c r="A81" s="0" t="s">
        <v>3</v>
      </c>
      <c r="B81" s="0" t="s">
        <v>1207</v>
      </c>
      <c r="C81" s="0" t="s">
        <v>1128</v>
      </c>
      <c r="D81" s="0" t="s">
        <v>1125</v>
      </c>
      <c r="E81" s="0" t="n">
        <v>0</v>
      </c>
      <c r="F81" s="0" t="n">
        <v>0</v>
      </c>
      <c r="G81" s="0" t="n">
        <v>25</v>
      </c>
      <c r="H81" s="0" t="n">
        <v>140</v>
      </c>
      <c r="I81" s="0" t="n">
        <v>0</v>
      </c>
      <c r="J81" s="0" t="n">
        <v>0</v>
      </c>
      <c r="K81" s="0" t="n">
        <v>25</v>
      </c>
      <c r="L81" s="0" t="n">
        <v>155</v>
      </c>
      <c r="M81" s="0" t="n">
        <v>26</v>
      </c>
      <c r="N81" s="0" t="n">
        <v>106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29</v>
      </c>
      <c r="X81" s="0" t="n">
        <v>138</v>
      </c>
      <c r="Y81" s="0" t="n">
        <v>0</v>
      </c>
      <c r="Z81" s="0" t="n">
        <v>0</v>
      </c>
    </row>
    <row r="82" customFormat="false" ht="14.4" hidden="false" customHeight="false" outlineLevel="0" collapsed="false">
      <c r="A82" s="0" t="s">
        <v>3</v>
      </c>
      <c r="B82" s="0" t="s">
        <v>1208</v>
      </c>
      <c r="C82" s="0" t="s">
        <v>1128</v>
      </c>
      <c r="D82" s="0" t="s">
        <v>1125</v>
      </c>
      <c r="E82" s="0" t="n">
        <v>0</v>
      </c>
      <c r="F82" s="0" t="n">
        <v>0</v>
      </c>
      <c r="G82" s="0" t="n">
        <v>14</v>
      </c>
      <c r="H82" s="0" t="n">
        <v>141</v>
      </c>
      <c r="I82" s="0" t="n">
        <v>0</v>
      </c>
      <c r="J82" s="0" t="n">
        <v>0</v>
      </c>
      <c r="K82" s="0" t="n">
        <v>17</v>
      </c>
      <c r="L82" s="0" t="n">
        <v>153</v>
      </c>
      <c r="M82" s="0" t="n">
        <v>0</v>
      </c>
      <c r="N82" s="0" t="n">
        <v>0</v>
      </c>
      <c r="O82" s="0" t="n">
        <v>12</v>
      </c>
      <c r="P82" s="0" t="n">
        <v>127</v>
      </c>
      <c r="Q82" s="0" t="n">
        <v>0</v>
      </c>
      <c r="R82" s="0" t="n">
        <v>0</v>
      </c>
      <c r="S82" s="0" t="n">
        <v>21</v>
      </c>
      <c r="T82" s="0" t="n">
        <v>155</v>
      </c>
      <c r="U82" s="0" t="n">
        <v>0</v>
      </c>
      <c r="V82" s="0" t="n">
        <v>0</v>
      </c>
      <c r="W82" s="0" t="n">
        <v>19</v>
      </c>
      <c r="X82" s="0" t="n">
        <v>139</v>
      </c>
      <c r="Y82" s="0" t="n">
        <v>0</v>
      </c>
      <c r="Z82" s="0" t="n">
        <v>0</v>
      </c>
    </row>
    <row r="83" customFormat="false" ht="14.4" hidden="false" customHeight="false" outlineLevel="0" collapsed="false">
      <c r="A83" s="0" t="s">
        <v>3</v>
      </c>
      <c r="B83" s="0" t="s">
        <v>1209</v>
      </c>
      <c r="C83" s="0" t="s">
        <v>1125</v>
      </c>
      <c r="D83" s="0" t="s">
        <v>1124</v>
      </c>
      <c r="E83" s="0" t="n">
        <v>0</v>
      </c>
      <c r="F83" s="0" t="n">
        <v>0</v>
      </c>
      <c r="G83" s="0" t="n">
        <v>21</v>
      </c>
      <c r="H83" s="0" t="n">
        <v>290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</row>
    <row r="84" customFormat="false" ht="14.4" hidden="false" customHeight="false" outlineLevel="0" collapsed="false">
      <c r="A84" s="0" t="s">
        <v>3</v>
      </c>
      <c r="B84" s="0" t="s">
        <v>1210</v>
      </c>
      <c r="C84" s="0" t="s">
        <v>1124</v>
      </c>
      <c r="D84" s="0" t="s">
        <v>1127</v>
      </c>
      <c r="E84" s="0" t="n">
        <v>0</v>
      </c>
      <c r="F84" s="0" t="n">
        <v>0</v>
      </c>
      <c r="G84" s="0" t="n">
        <v>35</v>
      </c>
      <c r="H84" s="0" t="n">
        <v>280</v>
      </c>
      <c r="I84" s="0" t="n">
        <v>29</v>
      </c>
      <c r="J84" s="0" t="n">
        <v>322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40</v>
      </c>
      <c r="P84" s="0" t="n">
        <v>292</v>
      </c>
      <c r="Q84" s="0" t="n">
        <v>25</v>
      </c>
      <c r="R84" s="0" t="n">
        <v>299</v>
      </c>
      <c r="S84" s="0" t="n">
        <v>0</v>
      </c>
      <c r="T84" s="0" t="n">
        <v>0</v>
      </c>
      <c r="U84" s="0" t="n">
        <v>26</v>
      </c>
      <c r="V84" s="0" t="n">
        <v>229</v>
      </c>
      <c r="W84" s="0" t="n">
        <v>33</v>
      </c>
      <c r="X84" s="0" t="n">
        <v>309</v>
      </c>
      <c r="Y84" s="0" t="n">
        <v>0</v>
      </c>
      <c r="Z84" s="0" t="n">
        <v>0</v>
      </c>
    </row>
    <row r="85" customFormat="false" ht="14.4" hidden="false" customHeight="false" outlineLevel="0" collapsed="false">
      <c r="A85" s="0" t="s">
        <v>3</v>
      </c>
      <c r="B85" s="0" t="s">
        <v>1211</v>
      </c>
      <c r="C85" s="0" t="s">
        <v>1125</v>
      </c>
      <c r="D85" s="0" t="s">
        <v>1127</v>
      </c>
      <c r="E85" s="0" t="n">
        <v>0</v>
      </c>
      <c r="F85" s="0" t="n">
        <v>0</v>
      </c>
      <c r="G85" s="0" t="n">
        <v>19</v>
      </c>
      <c r="H85" s="0" t="n">
        <v>374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</row>
    <row r="86" customFormat="false" ht="14.4" hidden="false" customHeight="false" outlineLevel="0" collapsed="false">
      <c r="A86" s="0" t="s">
        <v>3</v>
      </c>
      <c r="B86" s="0" t="s">
        <v>1212</v>
      </c>
      <c r="C86" s="0" t="s">
        <v>1125</v>
      </c>
      <c r="D86" s="0" t="s">
        <v>1128</v>
      </c>
      <c r="E86" s="0" t="n">
        <v>0</v>
      </c>
      <c r="F86" s="0" t="n">
        <v>0</v>
      </c>
      <c r="G86" s="0" t="n">
        <v>27</v>
      </c>
      <c r="H86" s="0" t="n">
        <v>217</v>
      </c>
      <c r="I86" s="0" t="n">
        <v>15</v>
      </c>
      <c r="J86" s="0" t="n">
        <v>189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26</v>
      </c>
      <c r="T86" s="0" t="n">
        <v>225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16</v>
      </c>
      <c r="Z86" s="0" t="n">
        <v>205</v>
      </c>
    </row>
    <row r="87" customFormat="false" ht="14.4" hidden="false" customHeight="false" outlineLevel="0" collapsed="false">
      <c r="A87" s="0" t="s">
        <v>3</v>
      </c>
      <c r="B87" s="0" t="s">
        <v>1213</v>
      </c>
      <c r="C87" s="0" t="s">
        <v>1127</v>
      </c>
      <c r="D87" s="0" t="s">
        <v>1125</v>
      </c>
      <c r="E87" s="0" t="n">
        <v>0</v>
      </c>
      <c r="F87" s="0" t="n">
        <v>0</v>
      </c>
      <c r="G87" s="0" t="n">
        <v>53</v>
      </c>
      <c r="H87" s="0" t="n">
        <v>354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</row>
    <row r="88" customFormat="false" ht="14.4" hidden="false" customHeight="false" outlineLevel="0" collapsed="false">
      <c r="A88" s="0" t="s">
        <v>3</v>
      </c>
      <c r="B88" s="0" t="s">
        <v>1214</v>
      </c>
      <c r="C88" s="0" t="s">
        <v>1128</v>
      </c>
      <c r="D88" s="0" t="s">
        <v>1125</v>
      </c>
      <c r="E88" s="0" t="n">
        <v>0</v>
      </c>
      <c r="F88" s="0" t="n">
        <v>0</v>
      </c>
      <c r="G88" s="0" t="n">
        <v>25</v>
      </c>
      <c r="H88" s="0" t="n">
        <v>218</v>
      </c>
      <c r="I88" s="0" t="n">
        <v>0</v>
      </c>
      <c r="J88" s="0" t="n">
        <v>0</v>
      </c>
      <c r="K88" s="0" t="n">
        <v>30</v>
      </c>
      <c r="L88" s="0" t="n">
        <v>203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26</v>
      </c>
      <c r="X88" s="0" t="n">
        <v>255</v>
      </c>
      <c r="Y88" s="0" t="n">
        <v>0</v>
      </c>
      <c r="Z88" s="0" t="n">
        <v>0</v>
      </c>
    </row>
    <row r="89" customFormat="false" ht="14.4" hidden="false" customHeight="false" outlineLevel="0" collapsed="false">
      <c r="A89" s="0" t="s">
        <v>3</v>
      </c>
      <c r="B89" s="0" t="s">
        <v>1215</v>
      </c>
      <c r="C89" s="0" t="s">
        <v>1125</v>
      </c>
      <c r="D89" s="0" t="s">
        <v>1127</v>
      </c>
      <c r="E89" s="0" t="n">
        <v>0</v>
      </c>
      <c r="F89" s="0" t="n">
        <v>0</v>
      </c>
      <c r="G89" s="0" t="n">
        <v>16</v>
      </c>
      <c r="H89" s="0" t="n">
        <v>314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</row>
    <row r="90" customFormat="false" ht="14.4" hidden="false" customHeight="false" outlineLevel="0" collapsed="false">
      <c r="A90" s="0" t="s">
        <v>3</v>
      </c>
      <c r="B90" s="0" t="s">
        <v>1216</v>
      </c>
      <c r="C90" s="0" t="s">
        <v>1124</v>
      </c>
      <c r="D90" s="0" t="s">
        <v>1125</v>
      </c>
      <c r="E90" s="0" t="n">
        <v>0</v>
      </c>
      <c r="F90" s="0" t="n">
        <v>0</v>
      </c>
      <c r="G90" s="0" t="n">
        <v>21</v>
      </c>
      <c r="H90" s="0" t="n">
        <v>215</v>
      </c>
      <c r="I90" s="0" t="n">
        <v>14</v>
      </c>
      <c r="J90" s="0" t="n">
        <v>172</v>
      </c>
      <c r="K90" s="0" t="n">
        <v>25</v>
      </c>
      <c r="L90" s="0" t="n">
        <v>221</v>
      </c>
      <c r="M90" s="0" t="n">
        <v>20</v>
      </c>
      <c r="N90" s="0" t="n">
        <v>172</v>
      </c>
      <c r="O90" s="0" t="n">
        <v>17</v>
      </c>
      <c r="P90" s="0" t="n">
        <v>227</v>
      </c>
      <c r="Q90" s="0" t="n">
        <v>15</v>
      </c>
      <c r="R90" s="0" t="n">
        <v>217</v>
      </c>
      <c r="S90" s="0" t="n">
        <v>22</v>
      </c>
      <c r="T90" s="0" t="n">
        <v>179</v>
      </c>
      <c r="U90" s="0" t="n">
        <v>19</v>
      </c>
      <c r="V90" s="0" t="n">
        <v>159</v>
      </c>
      <c r="W90" s="0" t="n">
        <v>19</v>
      </c>
      <c r="X90" s="0" t="n">
        <v>202</v>
      </c>
      <c r="Y90" s="0" t="n">
        <v>13</v>
      </c>
      <c r="Z90" s="0" t="n">
        <v>164</v>
      </c>
    </row>
    <row r="91" customFormat="false" ht="14.4" hidden="false" customHeight="false" outlineLevel="0" collapsed="false">
      <c r="A91" s="0" t="s">
        <v>3</v>
      </c>
      <c r="B91" s="0" t="s">
        <v>1217</v>
      </c>
      <c r="C91" s="0" t="s">
        <v>1125</v>
      </c>
      <c r="D91" s="0" t="s">
        <v>1128</v>
      </c>
      <c r="E91" s="0" t="n">
        <v>0</v>
      </c>
      <c r="F91" s="0" t="n">
        <v>0</v>
      </c>
      <c r="G91" s="0" t="n">
        <v>20</v>
      </c>
      <c r="H91" s="0" t="n">
        <v>150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24</v>
      </c>
      <c r="T91" s="0" t="n">
        <v>182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</row>
    <row r="92" customFormat="false" ht="14.4" hidden="false" customHeight="false" outlineLevel="0" collapsed="false">
      <c r="A92" s="0" t="s">
        <v>3</v>
      </c>
      <c r="B92" s="0" t="s">
        <v>1218</v>
      </c>
      <c r="C92" s="0" t="s">
        <v>1127</v>
      </c>
      <c r="D92" s="0" t="s">
        <v>1124</v>
      </c>
      <c r="E92" s="0" t="n">
        <v>0</v>
      </c>
      <c r="F92" s="0" t="n">
        <v>0</v>
      </c>
      <c r="G92" s="0" t="n">
        <v>27</v>
      </c>
      <c r="H92" s="0" t="n">
        <v>282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</row>
    <row r="93" customFormat="false" ht="14.4" hidden="false" customHeight="false" outlineLevel="0" collapsed="false">
      <c r="A93" s="0" t="s">
        <v>3</v>
      </c>
      <c r="B93" s="0" t="s">
        <v>1219</v>
      </c>
      <c r="C93" s="0" t="s">
        <v>1125</v>
      </c>
      <c r="D93" s="0" t="s">
        <v>1128</v>
      </c>
      <c r="E93" s="0" t="n">
        <v>0</v>
      </c>
      <c r="F93" s="0" t="n">
        <v>0</v>
      </c>
      <c r="G93" s="0" t="n">
        <v>12</v>
      </c>
      <c r="H93" s="0" t="n">
        <v>120</v>
      </c>
      <c r="I93" s="0" t="n">
        <v>0</v>
      </c>
      <c r="J93" s="0" t="n">
        <v>0</v>
      </c>
      <c r="K93" s="0" t="n">
        <v>15</v>
      </c>
      <c r="L93" s="0" t="n">
        <v>111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14</v>
      </c>
      <c r="R93" s="0" t="n">
        <v>141</v>
      </c>
      <c r="S93" s="0" t="n">
        <v>15</v>
      </c>
      <c r="T93" s="0" t="n">
        <v>109</v>
      </c>
      <c r="U93" s="0" t="n">
        <v>0</v>
      </c>
      <c r="V93" s="0" t="n">
        <v>0</v>
      </c>
      <c r="W93" s="0" t="n">
        <v>15</v>
      </c>
      <c r="X93" s="0" t="n">
        <v>129</v>
      </c>
      <c r="Y93" s="0" t="n">
        <v>0</v>
      </c>
      <c r="Z93" s="0" t="n">
        <v>0</v>
      </c>
    </row>
    <row r="94" customFormat="false" ht="14.4" hidden="false" customHeight="false" outlineLevel="0" collapsed="false">
      <c r="A94" s="0" t="s">
        <v>3</v>
      </c>
      <c r="B94" s="0" t="s">
        <v>1220</v>
      </c>
      <c r="C94" s="0" t="s">
        <v>1124</v>
      </c>
      <c r="D94" s="0" t="s">
        <v>1127</v>
      </c>
      <c r="E94" s="0" t="n">
        <v>0</v>
      </c>
      <c r="F94" s="0" t="n">
        <v>0</v>
      </c>
      <c r="G94" s="0" t="n">
        <v>24</v>
      </c>
      <c r="H94" s="0" t="n">
        <v>225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</row>
    <row r="95" customFormat="false" ht="14.4" hidden="false" customHeight="false" outlineLevel="0" collapsed="false">
      <c r="A95" s="0" t="s">
        <v>3</v>
      </c>
      <c r="B95" s="0" t="s">
        <v>1221</v>
      </c>
      <c r="C95" s="0" t="s">
        <v>1127</v>
      </c>
      <c r="D95" s="0" t="s">
        <v>1124</v>
      </c>
      <c r="E95" s="0" t="n">
        <v>0</v>
      </c>
      <c r="F95" s="0" t="n">
        <v>0</v>
      </c>
      <c r="G95" s="0" t="n">
        <v>14</v>
      </c>
      <c r="H95" s="0" t="n">
        <v>268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</row>
    <row r="96" customFormat="false" ht="14.4" hidden="false" customHeight="false" outlineLevel="0" collapsed="false">
      <c r="A96" s="0" t="s">
        <v>3</v>
      </c>
      <c r="B96" s="0" t="s">
        <v>1222</v>
      </c>
      <c r="C96" s="0" t="s">
        <v>1125</v>
      </c>
      <c r="D96" s="0" t="s">
        <v>1124</v>
      </c>
      <c r="E96" s="0" t="n">
        <v>0</v>
      </c>
      <c r="F96" s="0" t="n">
        <v>0</v>
      </c>
      <c r="G96" s="0" t="n">
        <v>15</v>
      </c>
      <c r="H96" s="0" t="n">
        <v>222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17</v>
      </c>
      <c r="P96" s="0" t="n">
        <v>222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</row>
    <row r="97" customFormat="false" ht="14.4" hidden="false" customHeight="false" outlineLevel="0" collapsed="false">
      <c r="A97" s="0" t="s">
        <v>3</v>
      </c>
      <c r="B97" s="0" t="s">
        <v>1223</v>
      </c>
      <c r="C97" s="0" t="s">
        <v>1127</v>
      </c>
      <c r="D97" s="0" t="s">
        <v>1128</v>
      </c>
      <c r="E97" s="0" t="n">
        <v>0</v>
      </c>
      <c r="F97" s="0" t="n">
        <v>0</v>
      </c>
      <c r="G97" s="0" t="n">
        <v>18</v>
      </c>
      <c r="H97" s="0" t="n">
        <v>319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</row>
    <row r="98" customFormat="false" ht="14.4" hidden="false" customHeight="false" outlineLevel="0" collapsed="false">
      <c r="A98" s="0" t="s">
        <v>3</v>
      </c>
      <c r="B98" s="0" t="s">
        <v>1224</v>
      </c>
      <c r="C98" s="0" t="s">
        <v>1124</v>
      </c>
      <c r="D98" s="0" t="s">
        <v>1125</v>
      </c>
      <c r="E98" s="0" t="n">
        <v>0</v>
      </c>
      <c r="F98" s="0" t="n">
        <v>0</v>
      </c>
      <c r="G98" s="0" t="n">
        <v>13</v>
      </c>
      <c r="H98" s="0" t="n">
        <v>175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</row>
    <row r="99" customFormat="false" ht="14.4" hidden="false" customHeight="false" outlineLevel="0" collapsed="false">
      <c r="A99" s="0" t="s">
        <v>3</v>
      </c>
      <c r="B99" s="0" t="s">
        <v>1225</v>
      </c>
      <c r="C99" s="0" t="s">
        <v>1128</v>
      </c>
      <c r="D99" s="0" t="s">
        <v>1125</v>
      </c>
      <c r="E99" s="0" t="n">
        <v>0</v>
      </c>
      <c r="F99" s="0" t="n">
        <v>0</v>
      </c>
      <c r="G99" s="0" t="n">
        <v>12</v>
      </c>
      <c r="H99" s="0" t="n">
        <v>167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</row>
    <row r="100" customFormat="false" ht="14.4" hidden="false" customHeight="false" outlineLevel="0" collapsed="false">
      <c r="A100" s="0" t="s">
        <v>3</v>
      </c>
      <c r="B100" s="0" t="s">
        <v>1226</v>
      </c>
      <c r="C100" s="0" t="s">
        <v>1128</v>
      </c>
      <c r="D100" s="0" t="s">
        <v>1124</v>
      </c>
      <c r="E100" s="0" t="n">
        <v>0</v>
      </c>
      <c r="F100" s="0" t="n">
        <v>0</v>
      </c>
      <c r="G100" s="0" t="n">
        <v>12</v>
      </c>
      <c r="H100" s="0" t="n">
        <v>215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</row>
    <row r="101" customFormat="false" ht="14.4" hidden="false" customHeight="false" outlineLevel="0" collapsed="false">
      <c r="A101" s="0" t="s">
        <v>3</v>
      </c>
      <c r="B101" s="0" t="s">
        <v>1227</v>
      </c>
      <c r="C101" s="0" t="s">
        <v>1127</v>
      </c>
      <c r="D101" s="0" t="s">
        <v>1124</v>
      </c>
      <c r="E101" s="0" t="n">
        <v>0</v>
      </c>
      <c r="F101" s="0" t="n">
        <v>0</v>
      </c>
      <c r="G101" s="0" t="n">
        <v>32</v>
      </c>
      <c r="H101" s="0" t="n">
        <v>261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</row>
    <row r="102" customFormat="false" ht="14.4" hidden="false" customHeight="false" outlineLevel="0" collapsed="false">
      <c r="A102" s="0" t="s">
        <v>3</v>
      </c>
      <c r="B102" s="0" t="s">
        <v>1228</v>
      </c>
      <c r="C102" s="0" t="s">
        <v>1128</v>
      </c>
      <c r="D102" s="0" t="s">
        <v>1125</v>
      </c>
      <c r="E102" s="0" t="n">
        <v>0</v>
      </c>
      <c r="F102" s="0" t="n">
        <v>0</v>
      </c>
      <c r="G102" s="0" t="n">
        <v>17</v>
      </c>
      <c r="H102" s="0" t="n">
        <v>146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</row>
    <row r="103" customFormat="false" ht="14.4" hidden="false" customHeight="false" outlineLevel="0" collapsed="false">
      <c r="A103" s="0" t="s">
        <v>3</v>
      </c>
      <c r="B103" s="0" t="s">
        <v>1229</v>
      </c>
      <c r="C103" s="0" t="s">
        <v>1128</v>
      </c>
      <c r="D103" s="0" t="s">
        <v>1127</v>
      </c>
      <c r="E103" s="0" t="n">
        <v>0</v>
      </c>
      <c r="F103" s="0" t="n">
        <v>0</v>
      </c>
      <c r="G103" s="0" t="n">
        <v>24</v>
      </c>
      <c r="H103" s="0" t="n">
        <v>264</v>
      </c>
      <c r="I103" s="0" t="n">
        <v>33</v>
      </c>
      <c r="J103" s="0" t="n">
        <v>198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20</v>
      </c>
      <c r="P103" s="0" t="n">
        <v>269</v>
      </c>
      <c r="Q103" s="0" t="n">
        <v>23</v>
      </c>
      <c r="R103" s="0" t="n">
        <v>224</v>
      </c>
      <c r="S103" s="0" t="n">
        <v>22</v>
      </c>
      <c r="T103" s="0" t="n">
        <v>250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</row>
    <row r="104" customFormat="false" ht="14.4" hidden="false" customHeight="false" outlineLevel="0" collapsed="false">
      <c r="A104" s="0" t="s">
        <v>3</v>
      </c>
      <c r="B104" s="0" t="s">
        <v>1230</v>
      </c>
      <c r="C104" s="0" t="s">
        <v>1125</v>
      </c>
      <c r="D104" s="0" t="s">
        <v>1124</v>
      </c>
      <c r="E104" s="0" t="n">
        <v>0</v>
      </c>
      <c r="F104" s="0" t="n">
        <v>0</v>
      </c>
      <c r="G104" s="0" t="n">
        <v>21</v>
      </c>
      <c r="H104" s="0" t="n">
        <v>259</v>
      </c>
      <c r="I104" s="0" t="n">
        <v>22</v>
      </c>
      <c r="J104" s="0" t="n">
        <v>194</v>
      </c>
      <c r="K104" s="0" t="n">
        <v>27</v>
      </c>
      <c r="L104" s="0" t="n">
        <v>233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19</v>
      </c>
      <c r="R104" s="0" t="n">
        <v>214</v>
      </c>
      <c r="S104" s="0" t="n">
        <v>24</v>
      </c>
      <c r="T104" s="0" t="n">
        <v>247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</row>
    <row r="105" customFormat="false" ht="14.4" hidden="false" customHeight="false" outlineLevel="0" collapsed="false">
      <c r="A105" s="0" t="s">
        <v>3</v>
      </c>
      <c r="B105" s="0" t="s">
        <v>1231</v>
      </c>
      <c r="C105" s="0" t="s">
        <v>1125</v>
      </c>
      <c r="D105" s="0" t="s">
        <v>1128</v>
      </c>
      <c r="E105" s="0" t="n">
        <v>0</v>
      </c>
      <c r="F105" s="0" t="n">
        <v>0</v>
      </c>
      <c r="G105" s="0" t="n">
        <v>22</v>
      </c>
      <c r="H105" s="0" t="n">
        <v>194</v>
      </c>
      <c r="I105" s="0" t="n">
        <v>21</v>
      </c>
      <c r="J105" s="0" t="n">
        <v>176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18</v>
      </c>
      <c r="P105" s="0" t="n">
        <v>181</v>
      </c>
      <c r="Q105" s="0" t="n">
        <v>24</v>
      </c>
      <c r="R105" s="0" t="n">
        <v>222</v>
      </c>
      <c r="S105" s="0" t="n">
        <v>0</v>
      </c>
      <c r="T105" s="0" t="n">
        <v>0</v>
      </c>
      <c r="U105" s="0" t="n">
        <v>13</v>
      </c>
      <c r="V105" s="0" t="n">
        <v>127</v>
      </c>
      <c r="W105" s="0" t="n">
        <v>0</v>
      </c>
      <c r="X105" s="0" t="n">
        <v>0</v>
      </c>
      <c r="Y105" s="0" t="n">
        <v>0</v>
      </c>
      <c r="Z105" s="0" t="n">
        <v>0</v>
      </c>
    </row>
    <row r="106" customFormat="false" ht="14.4" hidden="false" customHeight="false" outlineLevel="0" collapsed="false">
      <c r="A106" s="0" t="s">
        <v>3</v>
      </c>
      <c r="B106" s="0" t="s">
        <v>1232</v>
      </c>
      <c r="C106" s="0" t="s">
        <v>1127</v>
      </c>
      <c r="D106" s="0" t="s">
        <v>1128</v>
      </c>
      <c r="E106" s="0" t="n">
        <v>0</v>
      </c>
      <c r="F106" s="0" t="n">
        <v>0</v>
      </c>
      <c r="G106" s="0" t="n">
        <v>32</v>
      </c>
      <c r="H106" s="0" t="n">
        <v>194</v>
      </c>
      <c r="I106" s="0" t="n">
        <v>0</v>
      </c>
      <c r="J106" s="0" t="n">
        <v>0</v>
      </c>
      <c r="K106" s="0" t="n">
        <v>22</v>
      </c>
      <c r="L106" s="0" t="n">
        <v>161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</row>
    <row r="107" customFormat="false" ht="14.4" hidden="false" customHeight="false" outlineLevel="0" collapsed="false">
      <c r="A107" s="0" t="s">
        <v>3</v>
      </c>
      <c r="B107" s="0" t="s">
        <v>1233</v>
      </c>
      <c r="C107" s="0" t="s">
        <v>1234</v>
      </c>
      <c r="D107" s="0" t="s">
        <v>1127</v>
      </c>
      <c r="E107" s="0" t="n">
        <v>0</v>
      </c>
      <c r="F107" s="0" t="n">
        <v>0</v>
      </c>
      <c r="G107" s="0" t="n">
        <v>4</v>
      </c>
      <c r="H107" s="0" t="s">
        <v>1235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</row>
    <row r="108" customFormat="false" ht="14.4" hidden="false" customHeight="false" outlineLevel="0" collapsed="false">
      <c r="A108" s="0" t="s">
        <v>3</v>
      </c>
      <c r="B108" s="0" t="s">
        <v>1236</v>
      </c>
      <c r="C108" s="0" t="s">
        <v>1125</v>
      </c>
      <c r="D108" s="0" t="s">
        <v>1128</v>
      </c>
      <c r="E108" s="0" t="n">
        <v>0</v>
      </c>
      <c r="F108" s="0" t="n">
        <v>0</v>
      </c>
      <c r="G108" s="0" t="n">
        <v>29</v>
      </c>
      <c r="H108" s="0" t="n">
        <v>231</v>
      </c>
      <c r="I108" s="0" t="n">
        <v>0</v>
      </c>
      <c r="J108" s="0" t="n">
        <v>0</v>
      </c>
      <c r="K108" s="0" t="n">
        <v>24</v>
      </c>
      <c r="L108" s="0" t="n">
        <v>208</v>
      </c>
      <c r="M108" s="0" t="n">
        <v>20</v>
      </c>
      <c r="N108" s="0" t="n">
        <v>215</v>
      </c>
      <c r="O108" s="0" t="n">
        <v>24</v>
      </c>
      <c r="P108" s="0" t="n">
        <v>227</v>
      </c>
      <c r="Q108" s="0" t="n">
        <v>27</v>
      </c>
      <c r="R108" s="0" t="n">
        <v>223</v>
      </c>
      <c r="S108" s="0" t="n">
        <v>26</v>
      </c>
      <c r="T108" s="0" t="n">
        <v>207</v>
      </c>
      <c r="U108" s="0" t="n">
        <v>21</v>
      </c>
      <c r="V108" s="0" t="n">
        <v>180</v>
      </c>
      <c r="W108" s="0" t="n">
        <v>21</v>
      </c>
      <c r="X108" s="0" t="n">
        <v>208</v>
      </c>
      <c r="Y108" s="0" t="n">
        <v>0</v>
      </c>
      <c r="Z108" s="0" t="n">
        <v>0</v>
      </c>
    </row>
    <row r="109" customFormat="false" ht="14.4" hidden="false" customHeight="false" outlineLevel="0" collapsed="false">
      <c r="A109" s="0" t="s">
        <v>3</v>
      </c>
      <c r="B109" s="0" t="s">
        <v>1237</v>
      </c>
      <c r="C109" s="0" t="s">
        <v>1125</v>
      </c>
      <c r="D109" s="0" t="s">
        <v>1128</v>
      </c>
      <c r="E109" s="0" t="n">
        <v>0</v>
      </c>
      <c r="F109" s="0" t="n">
        <v>0</v>
      </c>
      <c r="G109" s="0" t="n">
        <v>22</v>
      </c>
      <c r="H109" s="0" t="n">
        <v>204</v>
      </c>
      <c r="I109" s="0" t="n">
        <v>23</v>
      </c>
      <c r="J109" s="0" t="n">
        <v>167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20</v>
      </c>
      <c r="Z109" s="0" t="n">
        <v>165</v>
      </c>
    </row>
    <row r="110" customFormat="false" ht="14.4" hidden="false" customHeight="false" outlineLevel="0" collapsed="false">
      <c r="A110" s="0" t="s">
        <v>3</v>
      </c>
      <c r="B110" s="0" t="s">
        <v>1238</v>
      </c>
      <c r="C110" s="0" t="s">
        <v>1128</v>
      </c>
      <c r="D110" s="0" t="s">
        <v>1125</v>
      </c>
      <c r="E110" s="0" t="n">
        <v>0</v>
      </c>
      <c r="F110" s="0" t="n">
        <v>0</v>
      </c>
      <c r="G110" s="0" t="n">
        <v>30</v>
      </c>
      <c r="H110" s="0" t="n">
        <v>199</v>
      </c>
      <c r="I110" s="0" t="n">
        <v>29</v>
      </c>
      <c r="J110" s="0" t="n">
        <v>170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35</v>
      </c>
      <c r="R110" s="0" t="n">
        <v>194</v>
      </c>
      <c r="S110" s="0" t="n">
        <v>0</v>
      </c>
      <c r="T110" s="0" t="n">
        <v>0</v>
      </c>
      <c r="U110" s="0" t="n">
        <v>23</v>
      </c>
      <c r="V110" s="0" t="n">
        <v>166</v>
      </c>
      <c r="W110" s="0" t="n">
        <v>24</v>
      </c>
      <c r="X110" s="0" t="n">
        <v>187</v>
      </c>
      <c r="Y110" s="0" t="n">
        <v>26</v>
      </c>
      <c r="Z110" s="0" t="n">
        <v>162</v>
      </c>
    </row>
    <row r="111" customFormat="false" ht="14.4" hidden="false" customHeight="false" outlineLevel="0" collapsed="false">
      <c r="A111" s="0" t="s">
        <v>3</v>
      </c>
      <c r="B111" s="0" t="s">
        <v>1239</v>
      </c>
      <c r="C111" s="0" t="s">
        <v>1128</v>
      </c>
      <c r="D111" s="0" t="s">
        <v>1125</v>
      </c>
      <c r="E111" s="0" t="n">
        <v>0</v>
      </c>
      <c r="F111" s="0" t="n">
        <v>0</v>
      </c>
      <c r="G111" s="0" t="n">
        <v>25</v>
      </c>
      <c r="H111" s="0" t="n">
        <v>236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</row>
    <row r="112" customFormat="false" ht="14.4" hidden="false" customHeight="false" outlineLevel="0" collapsed="false">
      <c r="A112" s="0" t="s">
        <v>3</v>
      </c>
      <c r="B112" s="0" t="s">
        <v>1240</v>
      </c>
      <c r="C112" s="0" t="s">
        <v>1124</v>
      </c>
      <c r="D112" s="0" t="s">
        <v>1128</v>
      </c>
      <c r="E112" s="0" t="n">
        <v>0</v>
      </c>
      <c r="F112" s="0" t="n">
        <v>0</v>
      </c>
      <c r="G112" s="0" t="n">
        <v>37</v>
      </c>
      <c r="H112" s="0" t="n">
        <v>258</v>
      </c>
      <c r="I112" s="0" t="n">
        <v>37</v>
      </c>
      <c r="J112" s="0" t="n">
        <v>246</v>
      </c>
      <c r="K112" s="0" t="n">
        <v>24</v>
      </c>
      <c r="L112" s="0" t="n">
        <v>221</v>
      </c>
      <c r="M112" s="0" t="n">
        <v>0</v>
      </c>
      <c r="N112" s="0" t="n">
        <v>0</v>
      </c>
      <c r="O112" s="0" t="n">
        <v>37</v>
      </c>
      <c r="P112" s="0" t="n">
        <v>327</v>
      </c>
      <c r="Q112" s="0" t="n">
        <v>39</v>
      </c>
      <c r="R112" s="0" t="n">
        <v>298</v>
      </c>
      <c r="S112" s="0" t="n">
        <v>37</v>
      </c>
      <c r="T112" s="0" t="n">
        <v>267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39</v>
      </c>
      <c r="Z112" s="0" t="n">
        <v>273</v>
      </c>
    </row>
    <row r="113" customFormat="false" ht="14.4" hidden="false" customHeight="false" outlineLevel="0" collapsed="false">
      <c r="A113" s="0" t="s">
        <v>3</v>
      </c>
      <c r="B113" s="0" t="s">
        <v>1241</v>
      </c>
      <c r="C113" s="0" t="s">
        <v>1242</v>
      </c>
      <c r="D113" s="0" t="s">
        <v>1125</v>
      </c>
      <c r="E113" s="0" t="n">
        <v>0</v>
      </c>
      <c r="F113" s="0" t="n">
        <v>0</v>
      </c>
      <c r="G113" s="0" t="n">
        <v>36</v>
      </c>
      <c r="H113" s="0" t="n">
        <v>258</v>
      </c>
      <c r="I113" s="0" t="n">
        <v>34</v>
      </c>
      <c r="J113" s="0" t="n">
        <v>246</v>
      </c>
      <c r="K113" s="0" t="n">
        <v>22</v>
      </c>
      <c r="L113" s="0" t="n">
        <v>221</v>
      </c>
      <c r="M113" s="0" t="n">
        <v>0</v>
      </c>
      <c r="N113" s="0" t="n">
        <v>0</v>
      </c>
      <c r="O113" s="0" t="n">
        <v>37</v>
      </c>
      <c r="P113" s="0" t="n">
        <v>327</v>
      </c>
      <c r="Q113" s="0" t="n">
        <v>39</v>
      </c>
      <c r="R113" s="0" t="n">
        <v>298</v>
      </c>
      <c r="S113" s="0" t="n">
        <v>36</v>
      </c>
      <c r="T113" s="0" t="n">
        <v>267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41</v>
      </c>
      <c r="Z113" s="0" t="n">
        <v>273</v>
      </c>
    </row>
    <row r="114" customFormat="false" ht="14.4" hidden="false" customHeight="false" outlineLevel="0" collapsed="false">
      <c r="A114" s="0" t="s">
        <v>3</v>
      </c>
      <c r="B114" s="0" t="s">
        <v>1243</v>
      </c>
      <c r="C114" s="0" t="s">
        <v>1128</v>
      </c>
      <c r="D114" s="0" t="s">
        <v>1127</v>
      </c>
      <c r="E114" s="0" t="n">
        <v>0</v>
      </c>
      <c r="F114" s="0" t="n">
        <v>0</v>
      </c>
      <c r="G114" s="0" t="n">
        <v>36</v>
      </c>
      <c r="H114" s="0" t="n">
        <v>250</v>
      </c>
      <c r="I114" s="0" t="n">
        <v>37</v>
      </c>
      <c r="J114" s="0" t="n">
        <v>223</v>
      </c>
      <c r="K114" s="0" t="n">
        <v>25</v>
      </c>
      <c r="L114" s="0" t="n">
        <v>215</v>
      </c>
      <c r="M114" s="0" t="n">
        <v>0</v>
      </c>
      <c r="N114" s="0" t="n">
        <v>0</v>
      </c>
      <c r="O114" s="0" t="n">
        <v>36</v>
      </c>
      <c r="P114" s="0" t="n">
        <v>308</v>
      </c>
      <c r="Q114" s="0" t="n">
        <v>39</v>
      </c>
      <c r="R114" s="0" t="n">
        <v>284</v>
      </c>
      <c r="S114" s="0" t="n">
        <v>34</v>
      </c>
      <c r="T114" s="0" t="n">
        <v>253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43</v>
      </c>
      <c r="Z114" s="0" t="n">
        <v>259</v>
      </c>
    </row>
    <row r="115" customFormat="false" ht="14.4" hidden="false" customHeight="false" outlineLevel="0" collapsed="false">
      <c r="A115" s="0" t="s">
        <v>3</v>
      </c>
      <c r="B115" s="0" t="s">
        <v>1244</v>
      </c>
      <c r="C115" s="0" t="s">
        <v>1125</v>
      </c>
      <c r="D115" s="0" t="s">
        <v>1127</v>
      </c>
      <c r="E115" s="0" t="n">
        <v>0</v>
      </c>
      <c r="F115" s="0" t="n">
        <v>0</v>
      </c>
      <c r="G115" s="0" t="n">
        <v>83</v>
      </c>
      <c r="H115" s="0" t="n">
        <v>304</v>
      </c>
      <c r="I115" s="0" t="n">
        <v>91</v>
      </c>
      <c r="J115" s="0" t="n">
        <v>268</v>
      </c>
      <c r="K115" s="0" t="n">
        <v>101</v>
      </c>
      <c r="L115" s="0" t="n">
        <v>297</v>
      </c>
      <c r="M115" s="0" t="n">
        <v>0</v>
      </c>
      <c r="N115" s="0" t="n">
        <v>0</v>
      </c>
      <c r="O115" s="0" t="n">
        <v>122</v>
      </c>
      <c r="P115" s="0" t="n">
        <v>385</v>
      </c>
      <c r="Q115" s="0" t="n">
        <v>83</v>
      </c>
      <c r="R115" s="0" t="n">
        <v>335</v>
      </c>
      <c r="S115" s="0" t="n">
        <v>90</v>
      </c>
      <c r="T115" s="0" t="n">
        <v>291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74</v>
      </c>
      <c r="Z115" s="0" t="n">
        <v>297</v>
      </c>
    </row>
    <row r="116" customFormat="false" ht="14.4" hidden="false" customHeight="false" outlineLevel="0" collapsed="false">
      <c r="A116" s="0" t="s">
        <v>3</v>
      </c>
      <c r="B116" s="0" t="s">
        <v>1245</v>
      </c>
      <c r="C116" s="0" t="s">
        <v>1127</v>
      </c>
      <c r="D116" s="0" t="s">
        <v>1124</v>
      </c>
      <c r="E116" s="0" t="n">
        <v>0</v>
      </c>
      <c r="F116" s="0" t="n">
        <v>0</v>
      </c>
      <c r="G116" s="0" t="n">
        <v>40</v>
      </c>
      <c r="H116" s="0" t="n">
        <v>290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</row>
    <row r="117" customFormat="false" ht="14.4" hidden="false" customHeight="false" outlineLevel="0" collapsed="false">
      <c r="A117" s="0" t="s">
        <v>3</v>
      </c>
      <c r="B117" s="0" t="s">
        <v>1246</v>
      </c>
      <c r="C117" s="0" t="s">
        <v>1124</v>
      </c>
      <c r="D117" s="0" t="s">
        <v>1127</v>
      </c>
      <c r="E117" s="0" t="n">
        <v>0</v>
      </c>
      <c r="F117" s="0" t="n">
        <v>0</v>
      </c>
      <c r="G117" s="0" t="n">
        <v>33</v>
      </c>
      <c r="H117" s="0" t="n">
        <v>326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</row>
    <row r="118" customFormat="false" ht="14.4" hidden="false" customHeight="false" outlineLevel="0" collapsed="false">
      <c r="A118" s="0" t="s">
        <v>3</v>
      </c>
      <c r="B118" s="0" t="s">
        <v>1247</v>
      </c>
      <c r="C118" s="0" t="s">
        <v>1127</v>
      </c>
      <c r="D118" s="0" t="s">
        <v>1124</v>
      </c>
      <c r="E118" s="0" t="n">
        <v>0</v>
      </c>
      <c r="F118" s="0" t="n">
        <v>0</v>
      </c>
      <c r="G118" s="0" t="n">
        <v>20</v>
      </c>
      <c r="H118" s="0" t="n">
        <v>223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</row>
    <row r="119" customFormat="false" ht="14.4" hidden="false" customHeight="false" outlineLevel="0" collapsed="false">
      <c r="A119" s="0" t="s">
        <v>3</v>
      </c>
      <c r="B119" s="0" t="s">
        <v>1248</v>
      </c>
      <c r="C119" s="0" t="s">
        <v>1128</v>
      </c>
      <c r="D119" s="0" t="s">
        <v>1125</v>
      </c>
      <c r="E119" s="0" t="n">
        <v>0</v>
      </c>
      <c r="F119" s="0" t="n">
        <v>0</v>
      </c>
      <c r="G119" s="0" t="n">
        <v>32</v>
      </c>
      <c r="H119" s="0" t="n">
        <v>249</v>
      </c>
      <c r="I119" s="0" t="n">
        <v>0</v>
      </c>
      <c r="J119" s="0" t="n">
        <v>0</v>
      </c>
      <c r="K119" s="0" t="n">
        <v>27</v>
      </c>
      <c r="L119" s="0" t="n">
        <v>228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28</v>
      </c>
      <c r="Z119" s="0" t="n">
        <v>184</v>
      </c>
    </row>
    <row r="120" customFormat="false" ht="14.4" hidden="false" customHeight="false" outlineLevel="0" collapsed="false">
      <c r="A120" s="0" t="s">
        <v>3</v>
      </c>
      <c r="B120" s="0" t="s">
        <v>1249</v>
      </c>
      <c r="C120" s="0" t="s">
        <v>1128</v>
      </c>
      <c r="D120" s="0" t="s">
        <v>1125</v>
      </c>
      <c r="E120" s="0" t="n">
        <v>0</v>
      </c>
      <c r="F120" s="0" t="n">
        <v>0</v>
      </c>
      <c r="G120" s="0" t="n">
        <v>28</v>
      </c>
      <c r="H120" s="0" t="n">
        <v>287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</row>
    <row r="121" customFormat="false" ht="14.4" hidden="false" customHeight="false" outlineLevel="0" collapsed="false">
      <c r="A121" s="0" t="s">
        <v>3</v>
      </c>
      <c r="B121" s="0" t="s">
        <v>1250</v>
      </c>
      <c r="C121" s="0" t="s">
        <v>1124</v>
      </c>
      <c r="D121" s="0" t="s">
        <v>1127</v>
      </c>
      <c r="E121" s="0" t="n">
        <v>0</v>
      </c>
      <c r="F121" s="0" t="n">
        <v>0</v>
      </c>
      <c r="G121" s="0" t="n">
        <v>30</v>
      </c>
      <c r="H121" s="0" t="n">
        <v>272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</row>
    <row r="122" customFormat="false" ht="14.4" hidden="false" customHeight="false" outlineLevel="0" collapsed="false">
      <c r="A122" s="0" t="s">
        <v>3</v>
      </c>
      <c r="B122" s="0" t="s">
        <v>1251</v>
      </c>
      <c r="C122" s="0" t="s">
        <v>1125</v>
      </c>
      <c r="D122" s="0" t="s">
        <v>1128</v>
      </c>
      <c r="E122" s="0" t="n">
        <v>0</v>
      </c>
      <c r="F122" s="0" t="n">
        <v>0</v>
      </c>
      <c r="G122" s="0" t="n">
        <v>22</v>
      </c>
      <c r="H122" s="0" t="n">
        <v>230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25</v>
      </c>
      <c r="R122" s="0" t="n">
        <v>229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18</v>
      </c>
      <c r="X122" s="0" t="n">
        <v>253</v>
      </c>
      <c r="Y122" s="0" t="n">
        <v>0</v>
      </c>
      <c r="Z122" s="0" t="n">
        <v>0</v>
      </c>
    </row>
    <row r="123" customFormat="false" ht="14.4" hidden="false" customHeight="false" outlineLevel="0" collapsed="false">
      <c r="A123" s="0" t="s">
        <v>3</v>
      </c>
      <c r="B123" s="0" t="s">
        <v>1252</v>
      </c>
      <c r="C123" s="0" t="s">
        <v>1127</v>
      </c>
      <c r="D123" s="0" t="s">
        <v>1124</v>
      </c>
      <c r="E123" s="0" t="n">
        <v>0</v>
      </c>
      <c r="F123" s="0" t="n">
        <v>0</v>
      </c>
      <c r="G123" s="0" t="n">
        <v>35</v>
      </c>
      <c r="H123" s="0" t="n">
        <v>343</v>
      </c>
      <c r="I123" s="0" t="n">
        <v>24</v>
      </c>
      <c r="J123" s="0" t="n">
        <v>298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</row>
    <row r="124" customFormat="false" ht="14.4" hidden="false" customHeight="false" outlineLevel="0" collapsed="false">
      <c r="A124" s="0" t="s">
        <v>3</v>
      </c>
      <c r="B124" s="0" t="s">
        <v>1253</v>
      </c>
      <c r="C124" s="0" t="s">
        <v>1127</v>
      </c>
      <c r="D124" s="0" t="s">
        <v>1124</v>
      </c>
      <c r="E124" s="0" t="n">
        <v>0</v>
      </c>
      <c r="F124" s="0" t="n">
        <v>0</v>
      </c>
      <c r="G124" s="0" t="n">
        <v>21</v>
      </c>
      <c r="H124" s="0" t="n">
        <v>260</v>
      </c>
      <c r="I124" s="0" t="n">
        <v>0</v>
      </c>
      <c r="J124" s="0" t="n">
        <v>0</v>
      </c>
      <c r="K124" s="0" t="n">
        <v>31</v>
      </c>
      <c r="L124" s="0" t="n">
        <v>262</v>
      </c>
      <c r="M124" s="0" t="n">
        <v>0</v>
      </c>
      <c r="N124" s="0" t="n">
        <v>0</v>
      </c>
      <c r="O124" s="0" t="n">
        <v>28</v>
      </c>
      <c r="P124" s="0" t="n">
        <v>269</v>
      </c>
      <c r="Q124" s="0" t="n">
        <v>24</v>
      </c>
      <c r="R124" s="0" t="n">
        <v>265</v>
      </c>
      <c r="S124" s="0" t="n">
        <v>28</v>
      </c>
      <c r="T124" s="0" t="n">
        <v>252</v>
      </c>
      <c r="U124" s="0" t="n">
        <v>23</v>
      </c>
      <c r="V124" s="0" t="n">
        <v>216</v>
      </c>
      <c r="W124" s="0" t="n">
        <v>27</v>
      </c>
      <c r="X124" s="0" t="n">
        <v>347</v>
      </c>
      <c r="Y124" s="0" t="n">
        <v>25</v>
      </c>
      <c r="Z124" s="0" t="n">
        <v>240</v>
      </c>
    </row>
    <row r="125" customFormat="false" ht="14.4" hidden="false" customHeight="false" outlineLevel="0" collapsed="false">
      <c r="A125" s="0" t="s">
        <v>3</v>
      </c>
      <c r="B125" s="0" t="s">
        <v>1254</v>
      </c>
      <c r="C125" s="0" t="s">
        <v>1128</v>
      </c>
      <c r="D125" s="0" t="s">
        <v>1127</v>
      </c>
      <c r="E125" s="0" t="n">
        <v>0</v>
      </c>
      <c r="F125" s="0" t="n">
        <v>0</v>
      </c>
      <c r="G125" s="0" t="n">
        <v>20</v>
      </c>
      <c r="H125" s="0" t="n">
        <v>276</v>
      </c>
      <c r="I125" s="0" t="n">
        <v>18</v>
      </c>
      <c r="J125" s="0" t="n">
        <v>255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17</v>
      </c>
      <c r="T125" s="0" t="n">
        <v>256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</row>
    <row r="126" customFormat="false" ht="14.4" hidden="false" customHeight="false" outlineLevel="0" collapsed="false">
      <c r="A126" s="0" t="s">
        <v>3</v>
      </c>
      <c r="B126" s="0" t="s">
        <v>1255</v>
      </c>
      <c r="C126" s="0" t="s">
        <v>1125</v>
      </c>
      <c r="D126" s="0" t="s">
        <v>1128</v>
      </c>
      <c r="E126" s="0" t="n">
        <v>0</v>
      </c>
      <c r="F126" s="0" t="n">
        <v>0</v>
      </c>
      <c r="G126" s="0" t="n">
        <v>23</v>
      </c>
      <c r="H126" s="0" t="n">
        <v>223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19</v>
      </c>
      <c r="V126" s="0" t="n">
        <v>158</v>
      </c>
      <c r="W126" s="0" t="n">
        <v>0</v>
      </c>
      <c r="X126" s="0" t="n">
        <v>0</v>
      </c>
      <c r="Y126" s="0" t="n">
        <v>0</v>
      </c>
      <c r="Z126" s="0" t="n">
        <v>0</v>
      </c>
    </row>
    <row r="127" customFormat="false" ht="14.4" hidden="false" customHeight="false" outlineLevel="0" collapsed="false">
      <c r="A127" s="0" t="s">
        <v>3</v>
      </c>
      <c r="B127" s="0" t="s">
        <v>1256</v>
      </c>
      <c r="C127" s="0" t="s">
        <v>1125</v>
      </c>
      <c r="D127" s="0" t="s">
        <v>1128</v>
      </c>
      <c r="E127" s="0" t="n">
        <v>0</v>
      </c>
      <c r="F127" s="0" t="n">
        <v>0</v>
      </c>
      <c r="G127" s="0" t="n">
        <v>29</v>
      </c>
      <c r="H127" s="0" t="n">
        <v>229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24</v>
      </c>
      <c r="R127" s="0" t="n">
        <v>220</v>
      </c>
      <c r="S127" s="0" t="n">
        <v>0</v>
      </c>
      <c r="T127" s="0" t="n">
        <v>0</v>
      </c>
      <c r="U127" s="0" t="n">
        <v>21</v>
      </c>
      <c r="V127" s="0" t="n">
        <v>187</v>
      </c>
      <c r="W127" s="0" t="n">
        <v>27</v>
      </c>
      <c r="X127" s="0" t="n">
        <v>239</v>
      </c>
      <c r="Y127" s="0" t="n">
        <v>21</v>
      </c>
      <c r="Z127" s="0" t="n">
        <v>153</v>
      </c>
    </row>
    <row r="128" customFormat="false" ht="14.4" hidden="false" customHeight="false" outlineLevel="0" collapsed="false">
      <c r="A128" s="0" t="s">
        <v>3</v>
      </c>
      <c r="B128" s="0" t="s">
        <v>1257</v>
      </c>
      <c r="C128" s="0" t="s">
        <v>1127</v>
      </c>
      <c r="D128" s="0" t="s">
        <v>1124</v>
      </c>
      <c r="E128" s="0" t="n">
        <v>0</v>
      </c>
      <c r="F128" s="0" t="n">
        <v>0</v>
      </c>
      <c r="G128" s="0" t="n">
        <v>21</v>
      </c>
      <c r="H128" s="0" t="n">
        <v>265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23</v>
      </c>
      <c r="N128" s="0" t="n">
        <v>276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</row>
    <row r="129" customFormat="false" ht="14.4" hidden="false" customHeight="false" outlineLevel="0" collapsed="false">
      <c r="A129" s="0" t="s">
        <v>3</v>
      </c>
      <c r="B129" s="0" t="s">
        <v>1258</v>
      </c>
      <c r="C129" s="0" t="s">
        <v>1128</v>
      </c>
      <c r="D129" s="0" t="s">
        <v>1125</v>
      </c>
      <c r="E129" s="0" t="n">
        <v>0</v>
      </c>
      <c r="F129" s="0" t="n">
        <v>0</v>
      </c>
      <c r="G129" s="0" t="n">
        <v>19</v>
      </c>
      <c r="H129" s="0" t="n">
        <v>255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</row>
    <row r="130" customFormat="false" ht="14.4" hidden="false" customHeight="false" outlineLevel="0" collapsed="false">
      <c r="A130" s="0" t="s">
        <v>8</v>
      </c>
      <c r="B130" s="0" t="s">
        <v>1259</v>
      </c>
      <c r="C130" s="0" t="s">
        <v>1128</v>
      </c>
      <c r="D130" s="0" t="s">
        <v>1125</v>
      </c>
      <c r="E130" s="0" t="n">
        <v>0</v>
      </c>
      <c r="F130" s="0" t="n">
        <v>0</v>
      </c>
      <c r="G130" s="0" t="n">
        <v>26</v>
      </c>
      <c r="H130" s="0" t="n">
        <v>286</v>
      </c>
      <c r="I130" s="0" t="n">
        <v>20</v>
      </c>
      <c r="J130" s="0" t="n">
        <v>276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</row>
    <row r="131" customFormat="false" ht="14.4" hidden="false" customHeight="false" outlineLevel="0" collapsed="false">
      <c r="A131" s="0" t="s">
        <v>3</v>
      </c>
      <c r="B131" s="0" t="s">
        <v>1260</v>
      </c>
      <c r="C131" s="0" t="s">
        <v>1125</v>
      </c>
      <c r="D131" s="0" t="s">
        <v>1128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45</v>
      </c>
      <c r="J131" s="0" t="n">
        <v>390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</row>
    <row r="132" customFormat="false" ht="14.4" hidden="false" customHeight="false" outlineLevel="0" collapsed="false">
      <c r="A132" s="0" t="s">
        <v>3</v>
      </c>
      <c r="B132" s="0" t="s">
        <v>1261</v>
      </c>
      <c r="C132" s="0" t="s">
        <v>1127</v>
      </c>
      <c r="D132" s="0" t="s">
        <v>1124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30</v>
      </c>
      <c r="J132" s="0" t="n">
        <v>342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42</v>
      </c>
      <c r="R132" s="0" t="n">
        <v>381</v>
      </c>
      <c r="S132" s="0" t="n">
        <v>0</v>
      </c>
      <c r="T132" s="0" t="n">
        <v>0</v>
      </c>
      <c r="U132" s="0" t="n">
        <v>29</v>
      </c>
      <c r="V132" s="0" t="n">
        <v>338</v>
      </c>
      <c r="W132" s="0" t="n">
        <v>51</v>
      </c>
      <c r="X132" s="0" t="n">
        <v>526</v>
      </c>
      <c r="Y132" s="0" t="n">
        <v>35</v>
      </c>
      <c r="Z132" s="0" t="n">
        <v>365</v>
      </c>
    </row>
    <row r="133" customFormat="false" ht="14.4" hidden="false" customHeight="false" outlineLevel="0" collapsed="false">
      <c r="A133" s="0" t="s">
        <v>3</v>
      </c>
      <c r="B133" s="0" t="s">
        <v>1262</v>
      </c>
      <c r="C133" s="0" t="s">
        <v>1128</v>
      </c>
      <c r="D133" s="0" t="s">
        <v>1127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26</v>
      </c>
      <c r="J133" s="0" t="n">
        <v>329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30</v>
      </c>
      <c r="T133" s="0" t="n">
        <v>396</v>
      </c>
      <c r="U133" s="0" t="n">
        <v>0</v>
      </c>
      <c r="V133" s="0" t="n">
        <v>0</v>
      </c>
      <c r="W133" s="0" t="n">
        <v>41</v>
      </c>
      <c r="X133" s="0" t="n">
        <v>490</v>
      </c>
      <c r="Y133" s="0" t="n">
        <v>30</v>
      </c>
      <c r="Z133" s="0" t="n">
        <v>351</v>
      </c>
    </row>
    <row r="134" customFormat="false" ht="14.4" hidden="false" customHeight="false" outlineLevel="0" collapsed="false">
      <c r="A134" s="0" t="s">
        <v>3</v>
      </c>
      <c r="B134" s="0" t="s">
        <v>1263</v>
      </c>
      <c r="C134" s="0" t="s">
        <v>1124</v>
      </c>
      <c r="D134" s="0" t="s">
        <v>1127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25</v>
      </c>
      <c r="J134" s="0" t="n">
        <v>212</v>
      </c>
      <c r="K134" s="0" t="n">
        <v>26</v>
      </c>
      <c r="L134" s="0" t="n">
        <v>186</v>
      </c>
      <c r="M134" s="0" t="n">
        <v>0</v>
      </c>
      <c r="N134" s="0" t="n">
        <v>0</v>
      </c>
      <c r="O134" s="0" t="n">
        <v>28</v>
      </c>
      <c r="P134" s="0" t="n">
        <v>225</v>
      </c>
      <c r="Q134" s="0" t="n">
        <v>0</v>
      </c>
      <c r="R134" s="0" t="n">
        <v>0</v>
      </c>
      <c r="S134" s="0" t="n">
        <v>29</v>
      </c>
      <c r="T134" s="0" t="n">
        <v>203</v>
      </c>
      <c r="U134" s="0" t="n">
        <v>28</v>
      </c>
      <c r="V134" s="0" t="n">
        <v>242</v>
      </c>
      <c r="W134" s="0" t="n">
        <v>0</v>
      </c>
      <c r="X134" s="0" t="n">
        <v>0</v>
      </c>
      <c r="Y134" s="0" t="n">
        <v>0</v>
      </c>
      <c r="Z134" s="0" t="n">
        <v>0</v>
      </c>
    </row>
    <row r="135" customFormat="false" ht="14.4" hidden="false" customHeight="false" outlineLevel="0" collapsed="false">
      <c r="A135" s="0" t="s">
        <v>3</v>
      </c>
      <c r="B135" s="0" t="s">
        <v>1264</v>
      </c>
      <c r="C135" s="0" t="s">
        <v>1127</v>
      </c>
      <c r="D135" s="0" t="s">
        <v>1124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33</v>
      </c>
      <c r="J135" s="0" t="n">
        <v>234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</row>
    <row r="136" customFormat="false" ht="14.4" hidden="false" customHeight="false" outlineLevel="0" collapsed="false">
      <c r="A136" s="0" t="s">
        <v>3</v>
      </c>
      <c r="B136" s="0" t="s">
        <v>1265</v>
      </c>
      <c r="C136" s="0" t="s">
        <v>1125</v>
      </c>
      <c r="D136" s="0" t="s">
        <v>1128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21</v>
      </c>
      <c r="J136" s="0" t="n">
        <v>252</v>
      </c>
      <c r="K136" s="0" t="n">
        <v>22</v>
      </c>
      <c r="L136" s="0" t="n">
        <v>227</v>
      </c>
      <c r="M136" s="0" t="n">
        <v>36</v>
      </c>
      <c r="N136" s="0" t="n">
        <v>273</v>
      </c>
      <c r="O136" s="0" t="n">
        <v>27</v>
      </c>
      <c r="P136" s="0" t="n">
        <v>288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27</v>
      </c>
      <c r="V136" s="0" t="n">
        <v>256</v>
      </c>
      <c r="W136" s="0" t="n">
        <v>0</v>
      </c>
      <c r="X136" s="0" t="n">
        <v>0</v>
      </c>
      <c r="Y136" s="0" t="n">
        <v>0</v>
      </c>
      <c r="Z136" s="0" t="n">
        <v>0</v>
      </c>
    </row>
    <row r="137" customFormat="false" ht="14.4" hidden="false" customHeight="false" outlineLevel="0" collapsed="false">
      <c r="A137" s="0" t="s">
        <v>3</v>
      </c>
      <c r="B137" s="0" t="s">
        <v>1266</v>
      </c>
      <c r="C137" s="0" t="s">
        <v>1125</v>
      </c>
      <c r="D137" s="0" t="s">
        <v>1127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256</v>
      </c>
      <c r="J137" s="0" t="n">
        <v>299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</row>
    <row r="138" customFormat="false" ht="14.4" hidden="false" customHeight="false" outlineLevel="0" collapsed="false">
      <c r="A138" s="0" t="s">
        <v>3</v>
      </c>
      <c r="B138" s="0" t="s">
        <v>1267</v>
      </c>
      <c r="C138" s="0" t="s">
        <v>1124</v>
      </c>
      <c r="D138" s="0" t="s">
        <v>1125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16</v>
      </c>
      <c r="J138" s="0" t="n">
        <v>246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</row>
    <row r="139" customFormat="false" ht="14.4" hidden="false" customHeight="false" outlineLevel="0" collapsed="false">
      <c r="A139" s="0" t="s">
        <v>3</v>
      </c>
      <c r="B139" s="0" t="s">
        <v>1268</v>
      </c>
      <c r="C139" s="0" t="s">
        <v>1124</v>
      </c>
      <c r="D139" s="0" t="s">
        <v>1127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28</v>
      </c>
      <c r="J139" s="0" t="n">
        <v>292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</row>
    <row r="140" customFormat="false" ht="14.4" hidden="false" customHeight="false" outlineLevel="0" collapsed="false">
      <c r="A140" s="0" t="s">
        <v>3</v>
      </c>
      <c r="B140" s="0" t="s">
        <v>1269</v>
      </c>
      <c r="C140" s="0" t="s">
        <v>1128</v>
      </c>
      <c r="D140" s="0" t="s">
        <v>1125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23</v>
      </c>
      <c r="J140" s="0" t="n">
        <v>187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20</v>
      </c>
      <c r="P140" s="0" t="n">
        <v>193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</row>
    <row r="141" customFormat="false" ht="14.4" hidden="false" customHeight="false" outlineLevel="0" collapsed="false">
      <c r="A141" s="0" t="s">
        <v>3</v>
      </c>
      <c r="B141" s="0" t="s">
        <v>1270</v>
      </c>
      <c r="C141" s="0" t="s">
        <v>1128</v>
      </c>
      <c r="D141" s="0" t="s">
        <v>1127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18</v>
      </c>
      <c r="J141" s="0" t="n">
        <v>211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</row>
    <row r="142" customFormat="false" ht="14.4" hidden="false" customHeight="false" outlineLevel="0" collapsed="false">
      <c r="A142" s="0" t="s">
        <v>3</v>
      </c>
      <c r="B142" s="0" t="s">
        <v>1271</v>
      </c>
      <c r="C142" s="0" t="s">
        <v>1128</v>
      </c>
      <c r="D142" s="0" t="s">
        <v>1125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18</v>
      </c>
      <c r="J142" s="0" t="n">
        <v>156</v>
      </c>
      <c r="K142" s="0" t="n">
        <v>18</v>
      </c>
      <c r="L142" s="0" t="n">
        <v>174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</row>
    <row r="143" customFormat="false" ht="14.4" hidden="false" customHeight="false" outlineLevel="0" collapsed="false">
      <c r="A143" s="0" t="s">
        <v>3</v>
      </c>
      <c r="B143" s="0" t="s">
        <v>1272</v>
      </c>
      <c r="C143" s="0" t="s">
        <v>1124</v>
      </c>
      <c r="D143" s="0" t="s">
        <v>1127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23</v>
      </c>
      <c r="J143" s="0" t="n">
        <v>202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20</v>
      </c>
      <c r="V143" s="0" t="n">
        <v>202</v>
      </c>
      <c r="W143" s="0" t="n">
        <v>0</v>
      </c>
      <c r="X143" s="0" t="n">
        <v>0</v>
      </c>
      <c r="Y143" s="0" t="n">
        <v>0</v>
      </c>
      <c r="Z143" s="0" t="n">
        <v>0</v>
      </c>
    </row>
    <row r="144" customFormat="false" ht="14.4" hidden="false" customHeight="false" outlineLevel="0" collapsed="false">
      <c r="A144" s="0" t="s">
        <v>3</v>
      </c>
      <c r="B144" s="0" t="s">
        <v>1273</v>
      </c>
      <c r="C144" s="0" t="s">
        <v>1125</v>
      </c>
      <c r="D144" s="0" t="s">
        <v>1127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10</v>
      </c>
      <c r="J144" s="0" t="n">
        <v>192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</row>
    <row r="145" customFormat="false" ht="14.4" hidden="false" customHeight="false" outlineLevel="0" collapsed="false">
      <c r="A145" s="0" t="s">
        <v>3</v>
      </c>
      <c r="B145" s="0" t="s">
        <v>1274</v>
      </c>
      <c r="C145" s="0" t="s">
        <v>1125</v>
      </c>
      <c r="D145" s="0" t="s">
        <v>1127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8</v>
      </c>
      <c r="J145" s="0" t="n">
        <v>133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</row>
    <row r="146" customFormat="false" ht="14.4" hidden="false" customHeight="false" outlineLevel="0" collapsed="false">
      <c r="A146" s="0" t="s">
        <v>3</v>
      </c>
      <c r="B146" s="0" t="s">
        <v>1275</v>
      </c>
      <c r="C146" s="0" t="s">
        <v>1125</v>
      </c>
      <c r="D146" s="0" t="s">
        <v>1128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14</v>
      </c>
      <c r="J146" s="0" t="n">
        <v>165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</row>
    <row r="147" customFormat="false" ht="14.4" hidden="false" customHeight="false" outlineLevel="0" collapsed="false">
      <c r="A147" s="0" t="s">
        <v>3</v>
      </c>
      <c r="B147" s="0" t="s">
        <v>1276</v>
      </c>
      <c r="C147" s="0" t="s">
        <v>1127</v>
      </c>
      <c r="D147" s="0" t="s">
        <v>1124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22</v>
      </c>
      <c r="J147" s="0" t="n">
        <v>197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20</v>
      </c>
      <c r="P147" s="0" t="n">
        <v>253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</row>
    <row r="148" customFormat="false" ht="14.4" hidden="false" customHeight="false" outlineLevel="0" collapsed="false">
      <c r="A148" s="0" t="s">
        <v>3</v>
      </c>
      <c r="B148" s="0" t="s">
        <v>1277</v>
      </c>
      <c r="C148" s="0" t="s">
        <v>1124</v>
      </c>
      <c r="D148" s="0" t="s">
        <v>1125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12</v>
      </c>
      <c r="J148" s="0" t="n">
        <v>129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</row>
    <row r="149" customFormat="false" ht="14.4" hidden="false" customHeight="false" outlineLevel="0" collapsed="false">
      <c r="A149" s="0" t="s">
        <v>3</v>
      </c>
      <c r="B149" s="0" t="s">
        <v>1278</v>
      </c>
      <c r="C149" s="0" t="s">
        <v>1124</v>
      </c>
      <c r="D149" s="0" t="s">
        <v>1125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21</v>
      </c>
      <c r="J149" s="0" t="n">
        <v>313</v>
      </c>
      <c r="K149" s="0" t="n">
        <v>18</v>
      </c>
      <c r="L149" s="0" t="n">
        <v>302</v>
      </c>
      <c r="M149" s="0" t="n">
        <v>19</v>
      </c>
      <c r="N149" s="0" t="n">
        <v>232</v>
      </c>
      <c r="O149" s="0" t="n">
        <v>18</v>
      </c>
      <c r="P149" s="0" t="n">
        <v>333</v>
      </c>
      <c r="Q149" s="0" t="n">
        <v>28</v>
      </c>
      <c r="R149" s="0" t="n">
        <v>309</v>
      </c>
      <c r="S149" s="0" t="n">
        <v>30</v>
      </c>
      <c r="T149" s="0" t="n">
        <v>292</v>
      </c>
      <c r="U149" s="0" t="n">
        <v>19</v>
      </c>
      <c r="V149" s="0" t="n">
        <v>233</v>
      </c>
      <c r="W149" s="0" t="n">
        <v>16</v>
      </c>
      <c r="X149" s="0" t="n">
        <v>308</v>
      </c>
      <c r="Y149" s="0" t="n">
        <v>15</v>
      </c>
      <c r="Z149" s="0" t="n">
        <v>282</v>
      </c>
    </row>
    <row r="150" customFormat="false" ht="14.4" hidden="false" customHeight="false" outlineLevel="0" collapsed="false">
      <c r="A150" s="0" t="s">
        <v>3</v>
      </c>
      <c r="B150" s="0" t="s">
        <v>1279</v>
      </c>
      <c r="C150" s="0" t="s">
        <v>1128</v>
      </c>
      <c r="D150" s="0" t="s">
        <v>1125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17</v>
      </c>
      <c r="J150" s="0" t="n">
        <v>165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</row>
    <row r="151" customFormat="false" ht="14.4" hidden="false" customHeight="false" outlineLevel="0" collapsed="false">
      <c r="A151" s="0" t="s">
        <v>3</v>
      </c>
      <c r="B151" s="0" t="s">
        <v>1280</v>
      </c>
      <c r="C151" s="0" t="s">
        <v>1124</v>
      </c>
      <c r="D151" s="0" t="s">
        <v>1127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25</v>
      </c>
      <c r="J151" s="0" t="n">
        <v>257</v>
      </c>
      <c r="K151" s="0" t="n">
        <v>33</v>
      </c>
      <c r="L151" s="0" t="n">
        <v>308</v>
      </c>
      <c r="M151" s="0" t="n">
        <v>0</v>
      </c>
      <c r="N151" s="0" t="n">
        <v>0</v>
      </c>
      <c r="O151" s="0" t="n">
        <v>36</v>
      </c>
      <c r="P151" s="0" t="n">
        <v>300</v>
      </c>
      <c r="Q151" s="0" t="n">
        <v>28</v>
      </c>
      <c r="R151" s="0" t="n">
        <v>270</v>
      </c>
      <c r="S151" s="0" t="n">
        <v>26</v>
      </c>
      <c r="T151" s="0" t="n">
        <v>252</v>
      </c>
      <c r="U151" s="0" t="n">
        <v>20</v>
      </c>
      <c r="V151" s="0" t="n">
        <v>218</v>
      </c>
      <c r="W151" s="0" t="n">
        <v>19</v>
      </c>
      <c r="X151" s="0" t="n">
        <v>252</v>
      </c>
      <c r="Y151" s="0" t="n">
        <v>0</v>
      </c>
      <c r="Z151" s="0" t="n">
        <v>0</v>
      </c>
    </row>
    <row r="152" customFormat="false" ht="14.4" hidden="false" customHeight="false" outlineLevel="0" collapsed="false">
      <c r="A152" s="0" t="s">
        <v>3</v>
      </c>
      <c r="B152" s="0" t="s">
        <v>1281</v>
      </c>
      <c r="C152" s="0" t="s">
        <v>1127</v>
      </c>
      <c r="D152" s="0" t="s">
        <v>1128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17</v>
      </c>
      <c r="J152" s="0" t="n">
        <v>148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</row>
    <row r="153" customFormat="false" ht="14.4" hidden="false" customHeight="false" outlineLevel="0" collapsed="false">
      <c r="A153" s="0" t="s">
        <v>3</v>
      </c>
      <c r="B153" s="0" t="s">
        <v>1282</v>
      </c>
      <c r="C153" s="0" t="s">
        <v>1125</v>
      </c>
      <c r="D153" s="0" t="s">
        <v>1128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30</v>
      </c>
      <c r="J153" s="0" t="n">
        <v>206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</row>
    <row r="154" customFormat="false" ht="14.4" hidden="false" customHeight="false" outlineLevel="0" collapsed="false">
      <c r="A154" s="0" t="s">
        <v>3</v>
      </c>
      <c r="B154" s="0" t="s">
        <v>1283</v>
      </c>
      <c r="C154" s="0" t="s">
        <v>1128</v>
      </c>
      <c r="D154" s="0" t="s">
        <v>1125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21</v>
      </c>
      <c r="J154" s="0" t="n">
        <v>261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22</v>
      </c>
      <c r="P154" s="0" t="n">
        <v>269</v>
      </c>
      <c r="Q154" s="0" t="n">
        <v>0</v>
      </c>
      <c r="R154" s="0" t="n">
        <v>0</v>
      </c>
      <c r="S154" s="0" t="n">
        <v>23</v>
      </c>
      <c r="T154" s="0" t="n">
        <v>226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</row>
    <row r="155" customFormat="false" ht="14.4" hidden="false" customHeight="false" outlineLevel="0" collapsed="false">
      <c r="A155" s="0" t="s">
        <v>3</v>
      </c>
      <c r="B155" s="0" t="s">
        <v>1284</v>
      </c>
      <c r="C155" s="0" t="s">
        <v>1128</v>
      </c>
      <c r="D155" s="0" t="s">
        <v>1125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28</v>
      </c>
      <c r="J155" s="0" t="n">
        <v>191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26</v>
      </c>
      <c r="R155" s="0" t="n">
        <v>258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</row>
    <row r="156" customFormat="false" ht="14.4" hidden="false" customHeight="false" outlineLevel="0" collapsed="false">
      <c r="A156" s="0" t="s">
        <v>3</v>
      </c>
      <c r="B156" s="0" t="s">
        <v>1285</v>
      </c>
      <c r="C156" s="0" t="s">
        <v>1128</v>
      </c>
      <c r="D156" s="0" t="s">
        <v>1125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21</v>
      </c>
      <c r="J156" s="0" t="n">
        <v>240</v>
      </c>
      <c r="K156" s="0" t="n">
        <v>30</v>
      </c>
      <c r="L156" s="0" t="n">
        <v>268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</row>
    <row r="157" customFormat="false" ht="14.4" hidden="false" customHeight="false" outlineLevel="0" collapsed="false">
      <c r="A157" s="0" t="s">
        <v>3</v>
      </c>
      <c r="B157" s="0" t="s">
        <v>1286</v>
      </c>
      <c r="C157" s="0" t="s">
        <v>1124</v>
      </c>
      <c r="D157" s="0" t="s">
        <v>1125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17</v>
      </c>
      <c r="J157" s="0" t="n">
        <v>212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20</v>
      </c>
      <c r="V157" s="0" t="n">
        <v>199</v>
      </c>
      <c r="W157" s="0" t="n">
        <v>0</v>
      </c>
      <c r="X157" s="0" t="n">
        <v>0</v>
      </c>
      <c r="Y157" s="0" t="n">
        <v>0</v>
      </c>
      <c r="Z157" s="0" t="n">
        <v>0</v>
      </c>
    </row>
    <row r="158" customFormat="false" ht="14.4" hidden="false" customHeight="false" outlineLevel="0" collapsed="false">
      <c r="A158" s="0" t="s">
        <v>3</v>
      </c>
      <c r="B158" s="0" t="s">
        <v>1287</v>
      </c>
      <c r="C158" s="0" t="s">
        <v>1124</v>
      </c>
      <c r="D158" s="0" t="s">
        <v>1125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20</v>
      </c>
      <c r="J158" s="0" t="n">
        <v>326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</row>
    <row r="159" customFormat="false" ht="14.4" hidden="false" customHeight="false" outlineLevel="0" collapsed="false">
      <c r="A159" s="0" t="s">
        <v>3</v>
      </c>
      <c r="B159" s="0" t="s">
        <v>1288</v>
      </c>
      <c r="C159" s="0" t="s">
        <v>1127</v>
      </c>
      <c r="D159" s="0" t="s">
        <v>1124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24</v>
      </c>
      <c r="J159" s="0" t="n">
        <v>267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</row>
    <row r="160" customFormat="false" ht="14.4" hidden="false" customHeight="false" outlineLevel="0" collapsed="false">
      <c r="A160" s="0" t="s">
        <v>3</v>
      </c>
      <c r="B160" s="0" t="s">
        <v>1289</v>
      </c>
      <c r="C160" s="0" t="s">
        <v>1128</v>
      </c>
      <c r="D160" s="0" t="s">
        <v>1127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18</v>
      </c>
      <c r="J160" s="0" t="n">
        <v>281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</row>
    <row r="161" customFormat="false" ht="14.4" hidden="false" customHeight="false" outlineLevel="0" collapsed="false">
      <c r="A161" s="0" t="s">
        <v>3</v>
      </c>
      <c r="B161" s="0" t="s">
        <v>1290</v>
      </c>
      <c r="C161" s="0" t="s">
        <v>1124</v>
      </c>
      <c r="D161" s="0" t="s">
        <v>1127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35</v>
      </c>
      <c r="J161" s="0" t="n">
        <v>366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30</v>
      </c>
      <c r="T161" s="0" t="n">
        <v>406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</row>
    <row r="162" customFormat="false" ht="14.4" hidden="false" customHeight="false" outlineLevel="0" collapsed="false">
      <c r="A162" s="0" t="s">
        <v>3</v>
      </c>
      <c r="B162" s="0" t="s">
        <v>1291</v>
      </c>
      <c r="C162" s="0" t="s">
        <v>1124</v>
      </c>
      <c r="D162" s="0" t="s">
        <v>1125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30</v>
      </c>
      <c r="J162" s="0" t="n">
        <v>394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</row>
    <row r="163" customFormat="false" ht="14.4" hidden="false" customHeight="false" outlineLevel="0" collapsed="false">
      <c r="A163" s="0" t="s">
        <v>3</v>
      </c>
      <c r="B163" s="0" t="s">
        <v>1292</v>
      </c>
      <c r="C163" s="0" t="s">
        <v>1128</v>
      </c>
      <c r="D163" s="0" t="s">
        <v>1125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27</v>
      </c>
      <c r="J163" s="0" t="n">
        <v>298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</row>
    <row r="164" customFormat="false" ht="14.4" hidden="false" customHeight="false" outlineLevel="0" collapsed="false">
      <c r="A164" s="0" t="s">
        <v>3</v>
      </c>
      <c r="B164" s="0" t="s">
        <v>1293</v>
      </c>
      <c r="C164" s="0" t="s">
        <v>1128</v>
      </c>
      <c r="D164" s="0" t="s">
        <v>1125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37</v>
      </c>
      <c r="J164" s="0" t="n">
        <v>365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</row>
    <row r="165" customFormat="false" ht="14.4" hidden="false" customHeight="false" outlineLevel="0" collapsed="false">
      <c r="A165" s="0" t="s">
        <v>3</v>
      </c>
      <c r="B165" s="0" t="s">
        <v>1294</v>
      </c>
      <c r="C165" s="0" t="s">
        <v>1125</v>
      </c>
      <c r="D165" s="0" t="s">
        <v>1128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16</v>
      </c>
      <c r="J165" s="0" t="n">
        <v>174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20</v>
      </c>
      <c r="T165" s="0" t="n">
        <v>184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</row>
    <row r="166" customFormat="false" ht="14.4" hidden="false" customHeight="false" outlineLevel="0" collapsed="false">
      <c r="A166" s="0" t="s">
        <v>3</v>
      </c>
      <c r="B166" s="0" t="s">
        <v>1295</v>
      </c>
      <c r="C166" s="0" t="s">
        <v>1128</v>
      </c>
      <c r="D166" s="0" t="s">
        <v>1125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28</v>
      </c>
      <c r="J166" s="0" t="n">
        <v>223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</row>
    <row r="167" customFormat="false" ht="14.4" hidden="false" customHeight="false" outlineLevel="0" collapsed="false">
      <c r="A167" s="0" t="s">
        <v>5</v>
      </c>
      <c r="B167" s="0" t="s">
        <v>1296</v>
      </c>
      <c r="C167" s="0" t="s">
        <v>1124</v>
      </c>
      <c r="D167" s="0" t="s">
        <v>1127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76</v>
      </c>
      <c r="J167" s="0" t="n">
        <v>143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</row>
    <row r="168" customFormat="false" ht="14.4" hidden="false" customHeight="false" outlineLevel="0" collapsed="false">
      <c r="A168" s="0" t="s">
        <v>5</v>
      </c>
      <c r="B168" s="0" t="s">
        <v>1297</v>
      </c>
      <c r="C168" s="0" t="s">
        <v>1128</v>
      </c>
      <c r="D168" s="0" t="s">
        <v>1124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4</v>
      </c>
      <c r="J168" s="0" t="n">
        <v>56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</row>
    <row r="169" customFormat="false" ht="14.4" hidden="false" customHeight="false" outlineLevel="0" collapsed="false">
      <c r="A169" s="0" t="s">
        <v>3</v>
      </c>
      <c r="B169" s="0" t="s">
        <v>1298</v>
      </c>
      <c r="C169" s="0" t="s">
        <v>1128</v>
      </c>
      <c r="D169" s="0" t="s">
        <v>1127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16</v>
      </c>
      <c r="L169" s="0" t="n">
        <v>237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</row>
    <row r="170" customFormat="false" ht="14.4" hidden="false" customHeight="false" outlineLevel="0" collapsed="false">
      <c r="A170" s="0" t="s">
        <v>3</v>
      </c>
      <c r="B170" s="0" t="s">
        <v>1299</v>
      </c>
      <c r="C170" s="0" t="s">
        <v>1128</v>
      </c>
      <c r="D170" s="0" t="s">
        <v>1125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36</v>
      </c>
      <c r="L170" s="0" t="n">
        <v>303</v>
      </c>
      <c r="M170" s="0" t="n">
        <v>36</v>
      </c>
      <c r="N170" s="0" t="n">
        <v>239</v>
      </c>
      <c r="O170" s="0" t="n">
        <v>45</v>
      </c>
      <c r="P170" s="0" t="n">
        <v>338</v>
      </c>
      <c r="Q170" s="0" t="n">
        <v>39</v>
      </c>
      <c r="R170" s="0" t="n">
        <v>293</v>
      </c>
      <c r="S170" s="0" t="n">
        <v>26</v>
      </c>
      <c r="T170" s="0" t="n">
        <v>244</v>
      </c>
      <c r="U170" s="0" t="n">
        <v>26</v>
      </c>
      <c r="V170" s="0" t="n">
        <v>243</v>
      </c>
      <c r="W170" s="0" t="n">
        <v>38</v>
      </c>
      <c r="X170" s="0" t="n">
        <v>318</v>
      </c>
      <c r="Y170" s="0" t="n">
        <v>0</v>
      </c>
      <c r="Z170" s="0" t="n">
        <v>0</v>
      </c>
    </row>
    <row r="171" customFormat="false" ht="14.4" hidden="false" customHeight="false" outlineLevel="0" collapsed="false">
      <c r="A171" s="0" t="s">
        <v>3</v>
      </c>
      <c r="B171" s="0" t="s">
        <v>1300</v>
      </c>
      <c r="C171" s="0" t="s">
        <v>1124</v>
      </c>
      <c r="D171" s="0" t="s">
        <v>1127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27</v>
      </c>
      <c r="L171" s="0" t="n">
        <v>355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</row>
    <row r="172" customFormat="false" ht="14.4" hidden="false" customHeight="false" outlineLevel="0" collapsed="false">
      <c r="A172" s="0" t="s">
        <v>3</v>
      </c>
      <c r="B172" s="0" t="s">
        <v>1301</v>
      </c>
      <c r="C172" s="0" t="s">
        <v>1128</v>
      </c>
      <c r="D172" s="0" t="s">
        <v>1125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29</v>
      </c>
      <c r="L172" s="0" t="n">
        <v>361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</row>
    <row r="173" customFormat="false" ht="14.4" hidden="false" customHeight="false" outlineLevel="0" collapsed="false">
      <c r="A173" s="0" t="s">
        <v>3</v>
      </c>
      <c r="B173" s="0" t="s">
        <v>1302</v>
      </c>
      <c r="C173" s="0" t="s">
        <v>1128</v>
      </c>
      <c r="D173" s="0" t="s">
        <v>1125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29</v>
      </c>
      <c r="L173" s="0" t="n">
        <v>212</v>
      </c>
      <c r="M173" s="0" t="n">
        <v>19</v>
      </c>
      <c r="N173" s="0" t="n">
        <v>222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23</v>
      </c>
      <c r="X173" s="0" t="n">
        <v>253</v>
      </c>
      <c r="Y173" s="0" t="n">
        <v>0</v>
      </c>
      <c r="Z173" s="0" t="n">
        <v>0</v>
      </c>
    </row>
    <row r="174" customFormat="false" ht="14.4" hidden="false" customHeight="false" outlineLevel="0" collapsed="false">
      <c r="A174" s="0" t="s">
        <v>3</v>
      </c>
      <c r="B174" s="0" t="s">
        <v>1303</v>
      </c>
      <c r="C174" s="0" t="s">
        <v>1124</v>
      </c>
      <c r="D174" s="0" t="s">
        <v>1125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23</v>
      </c>
      <c r="L174" s="0" t="n">
        <v>309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</row>
    <row r="175" customFormat="false" ht="14.4" hidden="false" customHeight="false" outlineLevel="0" collapsed="false">
      <c r="A175" s="0" t="s">
        <v>3</v>
      </c>
      <c r="B175" s="0" t="s">
        <v>1304</v>
      </c>
      <c r="C175" s="0" t="s">
        <v>1128</v>
      </c>
      <c r="D175" s="0" t="s">
        <v>1125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15</v>
      </c>
      <c r="L175" s="0" t="n">
        <v>174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15</v>
      </c>
      <c r="Z175" s="0" t="n">
        <v>120</v>
      </c>
    </row>
    <row r="176" customFormat="false" ht="14.4" hidden="false" customHeight="false" outlineLevel="0" collapsed="false">
      <c r="A176" s="0" t="s">
        <v>3</v>
      </c>
      <c r="B176" s="0" t="s">
        <v>1305</v>
      </c>
      <c r="C176" s="0" t="s">
        <v>1125</v>
      </c>
      <c r="D176" s="0" t="s">
        <v>1124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18</v>
      </c>
      <c r="L176" s="0" t="n">
        <v>217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</row>
    <row r="177" customFormat="false" ht="14.4" hidden="false" customHeight="false" outlineLevel="0" collapsed="false">
      <c r="A177" s="0" t="s">
        <v>3</v>
      </c>
      <c r="B177" s="0" t="s">
        <v>1306</v>
      </c>
      <c r="C177" s="0" t="s">
        <v>1124</v>
      </c>
      <c r="D177" s="0" t="s">
        <v>1127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13</v>
      </c>
      <c r="L177" s="0" t="n">
        <v>174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</row>
    <row r="178" customFormat="false" ht="14.4" hidden="false" customHeight="false" outlineLevel="0" collapsed="false">
      <c r="A178" s="0" t="s">
        <v>3</v>
      </c>
      <c r="B178" s="0" t="s">
        <v>1307</v>
      </c>
      <c r="C178" s="0" t="s">
        <v>1124</v>
      </c>
      <c r="D178" s="0" t="s">
        <v>1127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32</v>
      </c>
      <c r="L178" s="0" t="n">
        <v>261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24</v>
      </c>
      <c r="R178" s="0" t="n">
        <v>235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</row>
    <row r="179" customFormat="false" ht="14.4" hidden="false" customHeight="false" outlineLevel="0" collapsed="false">
      <c r="A179" s="0" t="s">
        <v>3</v>
      </c>
      <c r="B179" s="0" t="s">
        <v>1308</v>
      </c>
      <c r="C179" s="0" t="s">
        <v>1127</v>
      </c>
      <c r="D179" s="0" t="s">
        <v>1128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12</v>
      </c>
      <c r="L179" s="0" t="n">
        <v>191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</row>
    <row r="180" customFormat="false" ht="14.4" hidden="false" customHeight="false" outlineLevel="0" collapsed="false">
      <c r="A180" s="0" t="s">
        <v>3</v>
      </c>
      <c r="B180" s="0" t="s">
        <v>1309</v>
      </c>
      <c r="C180" s="0" t="s">
        <v>1124</v>
      </c>
      <c r="D180" s="0" t="s">
        <v>1127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28</v>
      </c>
      <c r="L180" s="0" t="n">
        <v>291</v>
      </c>
      <c r="M180" s="0" t="n">
        <v>0</v>
      </c>
      <c r="N180" s="0" t="n">
        <v>0</v>
      </c>
      <c r="O180" s="0" t="n">
        <v>24</v>
      </c>
      <c r="P180" s="0" t="n">
        <v>282</v>
      </c>
      <c r="Q180" s="0" t="n">
        <v>21</v>
      </c>
      <c r="R180" s="0" t="n">
        <v>266</v>
      </c>
      <c r="S180" s="0" t="n">
        <v>25</v>
      </c>
      <c r="T180" s="0" t="n">
        <v>236</v>
      </c>
      <c r="U180" s="0" t="n">
        <v>17</v>
      </c>
      <c r="V180" s="0" t="n">
        <v>202</v>
      </c>
      <c r="W180" s="0" t="n">
        <v>0</v>
      </c>
      <c r="X180" s="0" t="n">
        <v>0</v>
      </c>
      <c r="Y180" s="0" t="n">
        <v>0</v>
      </c>
      <c r="Z180" s="0" t="n">
        <v>0</v>
      </c>
    </row>
    <row r="181" customFormat="false" ht="14.4" hidden="false" customHeight="false" outlineLevel="0" collapsed="false">
      <c r="A181" s="0" t="s">
        <v>3</v>
      </c>
      <c r="B181" s="0" t="s">
        <v>1310</v>
      </c>
      <c r="C181" s="0" t="s">
        <v>1125</v>
      </c>
      <c r="D181" s="0" t="s">
        <v>1128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33</v>
      </c>
      <c r="L181" s="0" t="n">
        <v>225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26</v>
      </c>
      <c r="T181" s="0" t="n">
        <v>191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</row>
    <row r="182" customFormat="false" ht="14.4" hidden="false" customHeight="false" outlineLevel="0" collapsed="false">
      <c r="A182" s="0" t="s">
        <v>3</v>
      </c>
      <c r="B182" s="0" t="s">
        <v>1311</v>
      </c>
      <c r="C182" s="0" t="s">
        <v>1124</v>
      </c>
      <c r="D182" s="0" t="s">
        <v>1125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25</v>
      </c>
      <c r="L182" s="0" t="n">
        <v>272</v>
      </c>
      <c r="M182" s="0" t="n">
        <v>0</v>
      </c>
      <c r="N182" s="0" t="n">
        <v>0</v>
      </c>
      <c r="O182" s="0" t="n">
        <v>35</v>
      </c>
      <c r="P182" s="0" t="n">
        <v>327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</row>
    <row r="183" customFormat="false" ht="14.4" hidden="false" customHeight="false" outlineLevel="0" collapsed="false">
      <c r="A183" s="0" t="s">
        <v>3</v>
      </c>
      <c r="B183" s="0" t="s">
        <v>1312</v>
      </c>
      <c r="C183" s="0" t="s">
        <v>1125</v>
      </c>
      <c r="D183" s="0" t="s">
        <v>1128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26</v>
      </c>
      <c r="L183" s="0" t="n">
        <v>230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23</v>
      </c>
      <c r="X183" s="0" t="n">
        <v>197</v>
      </c>
      <c r="Y183" s="0" t="n">
        <v>0</v>
      </c>
      <c r="Z183" s="0" t="n">
        <v>0</v>
      </c>
    </row>
    <row r="184" customFormat="false" ht="14.4" hidden="false" customHeight="false" outlineLevel="0" collapsed="false">
      <c r="A184" s="0" t="s">
        <v>3</v>
      </c>
      <c r="B184" s="0" t="s">
        <v>1313</v>
      </c>
      <c r="C184" s="0" t="s">
        <v>1127</v>
      </c>
      <c r="D184" s="0" t="s">
        <v>1128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31</v>
      </c>
      <c r="L184" s="0" t="n">
        <v>219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21</v>
      </c>
      <c r="R184" s="0" t="n">
        <v>206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21</v>
      </c>
      <c r="X184" s="0" t="n">
        <v>265</v>
      </c>
      <c r="Y184" s="0" t="n">
        <v>0</v>
      </c>
      <c r="Z184" s="0" t="n">
        <v>0</v>
      </c>
    </row>
    <row r="185" customFormat="false" ht="14.4" hidden="false" customHeight="false" outlineLevel="0" collapsed="false">
      <c r="A185" s="0" t="s">
        <v>3</v>
      </c>
      <c r="B185" s="0" t="s">
        <v>1314</v>
      </c>
      <c r="C185" s="0" t="s">
        <v>1127</v>
      </c>
      <c r="D185" s="0" t="s">
        <v>1128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15</v>
      </c>
      <c r="L185" s="0" t="n">
        <v>204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15</v>
      </c>
      <c r="T185" s="0" t="n">
        <v>236</v>
      </c>
      <c r="U185" s="0" t="n">
        <v>0</v>
      </c>
      <c r="V185" s="0" t="n">
        <v>0</v>
      </c>
      <c r="W185" s="0" t="n">
        <v>19</v>
      </c>
      <c r="X185" s="0" t="n">
        <v>236</v>
      </c>
      <c r="Y185" s="0" t="n">
        <v>16</v>
      </c>
      <c r="Z185" s="0" t="n">
        <v>165</v>
      </c>
    </row>
    <row r="186" customFormat="false" ht="14.4" hidden="false" customHeight="false" outlineLevel="0" collapsed="false">
      <c r="A186" s="0" t="s">
        <v>3</v>
      </c>
      <c r="B186" s="0" t="s">
        <v>1315</v>
      </c>
      <c r="C186" s="0" t="s">
        <v>1124</v>
      </c>
      <c r="D186" s="0" t="s">
        <v>1127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31</v>
      </c>
      <c r="L186" s="0" t="n">
        <v>385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</row>
    <row r="187" customFormat="false" ht="14.4" hidden="false" customHeight="false" outlineLevel="0" collapsed="false">
      <c r="A187" s="0" t="s">
        <v>3</v>
      </c>
      <c r="B187" s="0" t="s">
        <v>1316</v>
      </c>
      <c r="C187" s="0" t="s">
        <v>1127</v>
      </c>
      <c r="D187" s="0" t="s">
        <v>1124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32</v>
      </c>
      <c r="L187" s="0" t="n">
        <v>296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</row>
    <row r="188" customFormat="false" ht="14.4" hidden="false" customHeight="false" outlineLevel="0" collapsed="false">
      <c r="A188" s="0" t="s">
        <v>3</v>
      </c>
      <c r="B188" s="0" t="s">
        <v>1317</v>
      </c>
      <c r="C188" s="0" t="s">
        <v>1127</v>
      </c>
      <c r="D188" s="0" t="s">
        <v>1124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35</v>
      </c>
      <c r="L188" s="0" t="n">
        <v>615</v>
      </c>
      <c r="M188" s="0" t="n">
        <v>46</v>
      </c>
      <c r="N188" s="0" t="n">
        <v>640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33</v>
      </c>
      <c r="T188" s="0" t="n">
        <v>555</v>
      </c>
      <c r="U188" s="0" t="n">
        <v>41</v>
      </c>
      <c r="V188" s="0" t="n">
        <v>525</v>
      </c>
      <c r="W188" s="0" t="n">
        <v>58</v>
      </c>
      <c r="X188" s="0" t="n">
        <v>723</v>
      </c>
      <c r="Y188" s="0" t="n">
        <v>45</v>
      </c>
      <c r="Z188" s="0" t="n">
        <v>559</v>
      </c>
    </row>
    <row r="189" customFormat="false" ht="14.4" hidden="false" customHeight="false" outlineLevel="0" collapsed="false">
      <c r="A189" s="0" t="s">
        <v>3</v>
      </c>
      <c r="B189" s="0" t="s">
        <v>1318</v>
      </c>
      <c r="C189" s="0" t="s">
        <v>1125</v>
      </c>
      <c r="D189" s="0" t="s">
        <v>1128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25</v>
      </c>
      <c r="L189" s="0" t="n">
        <v>208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35</v>
      </c>
      <c r="R189" s="0" t="n">
        <v>234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</row>
    <row r="190" customFormat="false" ht="14.4" hidden="false" customHeight="false" outlineLevel="0" collapsed="false">
      <c r="A190" s="0" t="s">
        <v>3</v>
      </c>
      <c r="B190" s="0" t="s">
        <v>1319</v>
      </c>
      <c r="C190" s="0" t="s">
        <v>1124</v>
      </c>
      <c r="D190" s="0" t="s">
        <v>1127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34</v>
      </c>
      <c r="L190" s="0" t="n">
        <v>431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</row>
    <row r="191" customFormat="false" ht="14.4" hidden="false" customHeight="false" outlineLevel="0" collapsed="false">
      <c r="A191" s="0" t="s">
        <v>5</v>
      </c>
      <c r="B191" s="0" t="s">
        <v>1320</v>
      </c>
      <c r="C191" s="0" t="s">
        <v>1125</v>
      </c>
      <c r="D191" s="0" t="s">
        <v>1127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6</v>
      </c>
      <c r="L191" s="0" t="n">
        <v>105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</row>
    <row r="192" customFormat="false" ht="14.4" hidden="false" customHeight="false" outlineLevel="0" collapsed="false">
      <c r="A192" s="0" t="s">
        <v>8</v>
      </c>
      <c r="B192" s="0" t="s">
        <v>1321</v>
      </c>
      <c r="C192" s="0" t="s">
        <v>1127</v>
      </c>
      <c r="D192" s="0" t="s">
        <v>1124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24</v>
      </c>
      <c r="L192" s="0" t="n">
        <v>188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</row>
    <row r="193" customFormat="false" ht="14.4" hidden="false" customHeight="false" outlineLevel="0" collapsed="false">
      <c r="A193" s="0" t="s">
        <v>3</v>
      </c>
      <c r="B193" s="0" t="s">
        <v>1322</v>
      </c>
      <c r="C193" s="0" t="s">
        <v>1128</v>
      </c>
      <c r="D193" s="0" t="s">
        <v>1125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26</v>
      </c>
      <c r="N193" s="0" t="n">
        <v>194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</row>
    <row r="194" customFormat="false" ht="14.4" hidden="false" customHeight="false" outlineLevel="0" collapsed="false">
      <c r="A194" s="0" t="s">
        <v>3</v>
      </c>
      <c r="B194" s="0" t="s">
        <v>1323</v>
      </c>
      <c r="C194" s="0" t="s">
        <v>1128</v>
      </c>
      <c r="D194" s="0" t="s">
        <v>1124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25</v>
      </c>
      <c r="N194" s="0" t="n">
        <v>250</v>
      </c>
      <c r="O194" s="0" t="n">
        <v>0</v>
      </c>
      <c r="P194" s="0" t="n">
        <v>0</v>
      </c>
      <c r="Q194" s="0" t="n">
        <v>22</v>
      </c>
      <c r="R194" s="0" t="n">
        <v>300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</row>
    <row r="195" customFormat="false" ht="14.4" hidden="false" customHeight="false" outlineLevel="0" collapsed="false">
      <c r="A195" s="0" t="s">
        <v>3</v>
      </c>
      <c r="B195" s="0" t="s">
        <v>1324</v>
      </c>
      <c r="C195" s="0" t="s">
        <v>1128</v>
      </c>
      <c r="D195" s="0" t="s">
        <v>1125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18</v>
      </c>
      <c r="N195" s="0" t="n">
        <v>244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</row>
    <row r="196" customFormat="false" ht="14.4" hidden="false" customHeight="false" outlineLevel="0" collapsed="false">
      <c r="A196" s="0" t="s">
        <v>3</v>
      </c>
      <c r="B196" s="0" t="s">
        <v>1325</v>
      </c>
      <c r="C196" s="0" t="s">
        <v>1124</v>
      </c>
      <c r="D196" s="0" t="s">
        <v>1127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22</v>
      </c>
      <c r="N196" s="0" t="n">
        <v>307</v>
      </c>
      <c r="O196" s="0" t="n">
        <v>28</v>
      </c>
      <c r="P196" s="0" t="n">
        <v>330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</row>
    <row r="197" customFormat="false" ht="14.4" hidden="false" customHeight="false" outlineLevel="0" collapsed="false">
      <c r="A197" s="0" t="s">
        <v>3</v>
      </c>
      <c r="B197" s="0" t="s">
        <v>1326</v>
      </c>
      <c r="C197" s="0" t="s">
        <v>1125</v>
      </c>
      <c r="D197" s="0" t="s">
        <v>1124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13</v>
      </c>
      <c r="N197" s="0" t="n">
        <v>168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</row>
    <row r="198" customFormat="false" ht="14.4" hidden="false" customHeight="false" outlineLevel="0" collapsed="false">
      <c r="A198" s="0" t="s">
        <v>3</v>
      </c>
      <c r="B198" s="0" t="s">
        <v>1327</v>
      </c>
      <c r="C198" s="0" t="s">
        <v>1124</v>
      </c>
      <c r="D198" s="0" t="s">
        <v>1127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23</v>
      </c>
      <c r="N198" s="0" t="n">
        <v>202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</row>
    <row r="199" customFormat="false" ht="14.4" hidden="false" customHeight="false" outlineLevel="0" collapsed="false">
      <c r="A199" s="0" t="s">
        <v>3</v>
      </c>
      <c r="B199" s="0" t="s">
        <v>1328</v>
      </c>
      <c r="C199" s="0" t="s">
        <v>1128</v>
      </c>
      <c r="D199" s="0" t="s">
        <v>1125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24</v>
      </c>
      <c r="N199" s="0" t="n">
        <v>180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</row>
    <row r="200" customFormat="false" ht="14.4" hidden="false" customHeight="false" outlineLevel="0" collapsed="false">
      <c r="A200" s="0" t="s">
        <v>3</v>
      </c>
      <c r="B200" s="0" t="s">
        <v>1329</v>
      </c>
      <c r="C200" s="0" t="s">
        <v>1124</v>
      </c>
      <c r="D200" s="0" t="s">
        <v>1125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38</v>
      </c>
      <c r="N200" s="0" t="n">
        <v>199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</row>
    <row r="201" customFormat="false" ht="14.4" hidden="false" customHeight="false" outlineLevel="0" collapsed="false">
      <c r="A201" s="0" t="s">
        <v>3</v>
      </c>
      <c r="B201" s="0" t="s">
        <v>1330</v>
      </c>
      <c r="C201" s="0" t="s">
        <v>1128</v>
      </c>
      <c r="D201" s="0" t="s">
        <v>1124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12</v>
      </c>
      <c r="N201" s="0" t="n">
        <v>222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</row>
    <row r="202" customFormat="false" ht="14.4" hidden="false" customHeight="false" outlineLevel="0" collapsed="false">
      <c r="A202" s="0" t="s">
        <v>3</v>
      </c>
      <c r="B202" s="0" t="s">
        <v>1331</v>
      </c>
      <c r="C202" s="0" t="s">
        <v>1128</v>
      </c>
      <c r="D202" s="0" t="s">
        <v>1124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12</v>
      </c>
      <c r="N202" s="0" t="n">
        <v>220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</row>
    <row r="203" customFormat="false" ht="14.4" hidden="false" customHeight="false" outlineLevel="0" collapsed="false">
      <c r="A203" s="0" t="s">
        <v>3</v>
      </c>
      <c r="B203" s="0" t="s">
        <v>1332</v>
      </c>
      <c r="C203" s="0" t="s">
        <v>1128</v>
      </c>
      <c r="D203" s="0" t="s">
        <v>1125</v>
      </c>
      <c r="E203" s="0" t="n">
        <v>0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23</v>
      </c>
      <c r="N203" s="0" t="n">
        <v>209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</row>
    <row r="204" customFormat="false" ht="14.4" hidden="false" customHeight="false" outlineLevel="0" collapsed="false">
      <c r="A204" s="0" t="s">
        <v>3</v>
      </c>
      <c r="B204" s="0" t="s">
        <v>1333</v>
      </c>
      <c r="C204" s="0" t="s">
        <v>1124</v>
      </c>
      <c r="D204" s="0" t="s">
        <v>1125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13</v>
      </c>
      <c r="N204" s="0" t="n">
        <v>102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</row>
    <row r="205" customFormat="false" ht="14.4" hidden="false" customHeight="false" outlineLevel="0" collapsed="false">
      <c r="A205" s="0" t="s">
        <v>3</v>
      </c>
      <c r="B205" s="0" t="s">
        <v>1334</v>
      </c>
      <c r="C205" s="0" t="s">
        <v>1124</v>
      </c>
      <c r="D205" s="0" t="s">
        <v>1125</v>
      </c>
      <c r="E205" s="0" t="n">
        <v>0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15</v>
      </c>
      <c r="N205" s="0" t="n">
        <v>258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</row>
    <row r="206" customFormat="false" ht="14.4" hidden="false" customHeight="false" outlineLevel="0" collapsed="false">
      <c r="A206" s="0" t="s">
        <v>3</v>
      </c>
      <c r="B206" s="0" t="s">
        <v>1335</v>
      </c>
      <c r="C206" s="0" t="s">
        <v>1124</v>
      </c>
      <c r="D206" s="0" t="s">
        <v>1127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24</v>
      </c>
      <c r="N206" s="0" t="n">
        <v>265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</row>
    <row r="207" customFormat="false" ht="14.4" hidden="false" customHeight="false" outlineLevel="0" collapsed="false">
      <c r="A207" s="0" t="s">
        <v>3</v>
      </c>
      <c r="B207" s="0" t="s">
        <v>1336</v>
      </c>
      <c r="C207" s="0" t="s">
        <v>1128</v>
      </c>
      <c r="D207" s="0" t="s">
        <v>1124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30</v>
      </c>
      <c r="N207" s="0" t="n">
        <v>524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30</v>
      </c>
      <c r="X207" s="0" t="n">
        <v>600</v>
      </c>
      <c r="Y207" s="0" t="n">
        <v>0</v>
      </c>
      <c r="Z207" s="0" t="n">
        <v>0</v>
      </c>
    </row>
    <row r="208" customFormat="false" ht="14.4" hidden="false" customHeight="false" outlineLevel="0" collapsed="false">
      <c r="A208" s="0" t="s">
        <v>3</v>
      </c>
      <c r="B208" s="0" t="s">
        <v>1337</v>
      </c>
      <c r="C208" s="0" t="s">
        <v>1127</v>
      </c>
      <c r="D208" s="0" t="s">
        <v>1128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33</v>
      </c>
      <c r="N208" s="0" t="n">
        <v>263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</row>
    <row r="209" customFormat="false" ht="14.4" hidden="false" customHeight="false" outlineLevel="0" collapsed="false">
      <c r="A209" s="0" t="s">
        <v>3</v>
      </c>
      <c r="B209" s="0" t="s">
        <v>1338</v>
      </c>
      <c r="C209" s="0" t="s">
        <v>1125</v>
      </c>
      <c r="D209" s="0" t="s">
        <v>1128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12</v>
      </c>
      <c r="N209" s="0" t="n">
        <v>137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</row>
    <row r="210" customFormat="false" ht="14.4" hidden="false" customHeight="false" outlineLevel="0" collapsed="false">
      <c r="A210" s="0" t="s">
        <v>3</v>
      </c>
      <c r="B210" s="0" t="s">
        <v>1339</v>
      </c>
      <c r="C210" s="0" t="s">
        <v>1127</v>
      </c>
      <c r="D210" s="0" t="s">
        <v>1128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13</v>
      </c>
      <c r="N210" s="0" t="n">
        <v>137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</row>
    <row r="211" customFormat="false" ht="14.4" hidden="false" customHeight="false" outlineLevel="0" collapsed="false">
      <c r="A211" s="0" t="s">
        <v>3</v>
      </c>
      <c r="B211" s="0" t="s">
        <v>1340</v>
      </c>
      <c r="C211" s="0" t="s">
        <v>1127</v>
      </c>
      <c r="D211" s="0" t="s">
        <v>1128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13</v>
      </c>
      <c r="N211" s="0" t="n">
        <v>153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</row>
    <row r="212" customFormat="false" ht="14.4" hidden="false" customHeight="false" outlineLevel="0" collapsed="false">
      <c r="A212" s="0" t="s">
        <v>5</v>
      </c>
      <c r="B212" s="0" t="s">
        <v>1341</v>
      </c>
      <c r="C212" s="0" t="s">
        <v>1125</v>
      </c>
      <c r="D212" s="0" t="s">
        <v>1127</v>
      </c>
      <c r="E212" s="0" t="n">
        <v>0</v>
      </c>
      <c r="F212" s="0" t="n">
        <v>0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6</v>
      </c>
      <c r="N212" s="0" t="n">
        <v>106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</row>
    <row r="213" customFormat="false" ht="14.4" hidden="false" customHeight="false" outlineLevel="0" collapsed="false">
      <c r="A213" s="0" t="s">
        <v>5</v>
      </c>
      <c r="B213" s="0" t="s">
        <v>1342</v>
      </c>
      <c r="C213" s="0" t="s">
        <v>1125</v>
      </c>
      <c r="D213" s="0" t="s">
        <v>1124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6</v>
      </c>
      <c r="N213" s="0" t="n">
        <v>114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</row>
    <row r="214" customFormat="false" ht="14.4" hidden="false" customHeight="false" outlineLevel="0" collapsed="false">
      <c r="A214" s="0" t="s">
        <v>5</v>
      </c>
      <c r="B214" s="0" t="s">
        <v>1343</v>
      </c>
      <c r="C214" s="0" t="s">
        <v>1128</v>
      </c>
      <c r="D214" s="0" t="s">
        <v>1124</v>
      </c>
      <c r="E214" s="0" t="n">
        <v>0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10</v>
      </c>
      <c r="N214" s="0" t="n">
        <v>91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</row>
    <row r="215" customFormat="false" ht="14.4" hidden="false" customHeight="false" outlineLevel="0" collapsed="false">
      <c r="A215" s="0" t="s">
        <v>3</v>
      </c>
      <c r="B215" s="0" t="s">
        <v>1344</v>
      </c>
      <c r="C215" s="0" t="s">
        <v>1125</v>
      </c>
      <c r="D215" s="0" t="s">
        <v>1124</v>
      </c>
      <c r="E215" s="0" t="n">
        <v>0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28</v>
      </c>
      <c r="P215" s="0" t="n">
        <v>404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</row>
    <row r="216" customFormat="false" ht="14.4" hidden="false" customHeight="false" outlineLevel="0" collapsed="false">
      <c r="A216" s="0" t="s">
        <v>3</v>
      </c>
      <c r="B216" s="0" t="s">
        <v>1345</v>
      </c>
      <c r="C216" s="0" t="s">
        <v>1124</v>
      </c>
      <c r="D216" s="0" t="s">
        <v>1125</v>
      </c>
      <c r="E216" s="0" t="n">
        <v>0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59</v>
      </c>
      <c r="P216" s="0" t="n">
        <v>411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</row>
    <row r="217" customFormat="false" ht="14.4" hidden="false" customHeight="false" outlineLevel="0" collapsed="false">
      <c r="A217" s="0" t="s">
        <v>3</v>
      </c>
      <c r="B217" s="0" t="s">
        <v>1346</v>
      </c>
      <c r="C217" s="0" t="s">
        <v>1128</v>
      </c>
      <c r="D217" s="0" t="s">
        <v>1125</v>
      </c>
      <c r="E217" s="0" t="n">
        <v>0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30</v>
      </c>
      <c r="P217" s="0" t="n">
        <v>281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</row>
    <row r="218" customFormat="false" ht="14.4" hidden="false" customHeight="false" outlineLevel="0" collapsed="false">
      <c r="A218" s="0" t="s">
        <v>3</v>
      </c>
      <c r="B218" s="0" t="s">
        <v>1347</v>
      </c>
      <c r="C218" s="0" t="s">
        <v>1348</v>
      </c>
      <c r="D218" s="0" t="s">
        <v>1127</v>
      </c>
      <c r="E218" s="0" t="n">
        <v>0</v>
      </c>
      <c r="F218" s="0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19</v>
      </c>
      <c r="P218" s="0" t="n">
        <v>282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</row>
    <row r="219" customFormat="false" ht="14.4" hidden="false" customHeight="false" outlineLevel="0" collapsed="false">
      <c r="A219" s="0" t="s">
        <v>3</v>
      </c>
      <c r="B219" s="0" t="s">
        <v>1349</v>
      </c>
      <c r="C219" s="0" t="s">
        <v>1124</v>
      </c>
      <c r="D219" s="0" t="s">
        <v>1128</v>
      </c>
      <c r="E219" s="0" t="n">
        <v>0</v>
      </c>
      <c r="F219" s="0" t="n">
        <v>0</v>
      </c>
      <c r="G219" s="0" t="n">
        <v>0</v>
      </c>
      <c r="H219" s="0" t="n">
        <v>0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16</v>
      </c>
      <c r="P219" s="0" t="n">
        <v>271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</row>
    <row r="220" customFormat="false" ht="14.4" hidden="false" customHeight="false" outlineLevel="0" collapsed="false">
      <c r="A220" s="0" t="s">
        <v>3</v>
      </c>
      <c r="B220" s="0" t="s">
        <v>1350</v>
      </c>
      <c r="C220" s="0" t="s">
        <v>1128</v>
      </c>
      <c r="D220" s="0" t="s">
        <v>1125</v>
      </c>
      <c r="E220" s="0" t="n">
        <v>0</v>
      </c>
      <c r="F220" s="0" t="n">
        <v>0</v>
      </c>
      <c r="G220" s="0" t="n">
        <v>0</v>
      </c>
      <c r="H220" s="0" t="n">
        <v>0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18</v>
      </c>
      <c r="P220" s="0" t="n">
        <v>198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19</v>
      </c>
      <c r="X220" s="0" t="n">
        <v>199</v>
      </c>
      <c r="Y220" s="0" t="n">
        <v>0</v>
      </c>
      <c r="Z220" s="0" t="n">
        <v>0</v>
      </c>
    </row>
    <row r="221" customFormat="false" ht="14.4" hidden="false" customHeight="false" outlineLevel="0" collapsed="false">
      <c r="A221" s="0" t="s">
        <v>3</v>
      </c>
      <c r="B221" s="0" t="s">
        <v>1351</v>
      </c>
      <c r="C221" s="0" t="s">
        <v>1128</v>
      </c>
      <c r="D221" s="0" t="s">
        <v>1125</v>
      </c>
      <c r="E221" s="0" t="n">
        <v>0</v>
      </c>
      <c r="F221" s="0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24</v>
      </c>
      <c r="P221" s="0" t="n">
        <v>240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</row>
    <row r="222" customFormat="false" ht="14.4" hidden="false" customHeight="false" outlineLevel="0" collapsed="false">
      <c r="A222" s="0" t="s">
        <v>3</v>
      </c>
      <c r="B222" s="0" t="s">
        <v>1352</v>
      </c>
      <c r="C222" s="0" t="s">
        <v>1125</v>
      </c>
      <c r="D222" s="0" t="s">
        <v>1127</v>
      </c>
      <c r="E222" s="0" t="n">
        <v>0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12</v>
      </c>
      <c r="P222" s="0" t="n">
        <v>174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</row>
    <row r="223" customFormat="false" ht="14.4" hidden="false" customHeight="false" outlineLevel="0" collapsed="false">
      <c r="A223" s="0" t="s">
        <v>3</v>
      </c>
      <c r="B223" s="0" t="s">
        <v>1353</v>
      </c>
      <c r="C223" s="0" t="s">
        <v>1125</v>
      </c>
      <c r="D223" s="0" t="s">
        <v>1128</v>
      </c>
      <c r="E223" s="0" t="n">
        <v>0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23</v>
      </c>
      <c r="P223" s="0" t="n">
        <v>208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</row>
    <row r="224" customFormat="false" ht="14.4" hidden="false" customHeight="false" outlineLevel="0" collapsed="false">
      <c r="A224" s="0" t="s">
        <v>3</v>
      </c>
      <c r="B224" s="0" t="s">
        <v>1354</v>
      </c>
      <c r="C224" s="0" t="s">
        <v>1125</v>
      </c>
      <c r="D224" s="0" t="s">
        <v>1127</v>
      </c>
      <c r="E224" s="0" t="n">
        <v>0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21</v>
      </c>
      <c r="P224" s="0" t="n">
        <v>295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28</v>
      </c>
      <c r="X224" s="0" t="n">
        <v>308</v>
      </c>
      <c r="Y224" s="0" t="n">
        <v>0</v>
      </c>
      <c r="Z224" s="0" t="n">
        <v>0</v>
      </c>
    </row>
    <row r="225" customFormat="false" ht="14.4" hidden="false" customHeight="false" outlineLevel="0" collapsed="false">
      <c r="A225" s="0" t="s">
        <v>3</v>
      </c>
      <c r="B225" s="0" t="s">
        <v>1355</v>
      </c>
      <c r="C225" s="0" t="s">
        <v>1124</v>
      </c>
      <c r="D225" s="0" t="s">
        <v>1125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22</v>
      </c>
      <c r="P225" s="0" t="n">
        <v>302</v>
      </c>
      <c r="Q225" s="0" t="n">
        <v>18</v>
      </c>
      <c r="R225" s="0" t="n">
        <v>254</v>
      </c>
      <c r="S225" s="0" t="n">
        <v>14</v>
      </c>
      <c r="T225" s="0" t="n">
        <v>222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21</v>
      </c>
      <c r="Z225" s="0" t="n">
        <v>235</v>
      </c>
    </row>
    <row r="226" customFormat="false" ht="14.4" hidden="false" customHeight="false" outlineLevel="0" collapsed="false">
      <c r="A226" s="0" t="s">
        <v>3</v>
      </c>
      <c r="B226" s="0" t="s">
        <v>1356</v>
      </c>
      <c r="C226" s="0" t="s">
        <v>1124</v>
      </c>
      <c r="D226" s="0" t="s">
        <v>1127</v>
      </c>
      <c r="E226" s="0" t="n">
        <v>0</v>
      </c>
      <c r="F226" s="0" t="n">
        <v>0</v>
      </c>
      <c r="G226" s="0" t="n">
        <v>0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29</v>
      </c>
      <c r="P226" s="0" t="n">
        <v>295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</row>
    <row r="227" customFormat="false" ht="14.4" hidden="false" customHeight="false" outlineLevel="0" collapsed="false">
      <c r="A227" s="0" t="s">
        <v>3</v>
      </c>
      <c r="B227" s="0" t="s">
        <v>1357</v>
      </c>
      <c r="C227" s="0" t="s">
        <v>1128</v>
      </c>
      <c r="D227" s="0" t="s">
        <v>1125</v>
      </c>
      <c r="E227" s="0" t="n">
        <v>0</v>
      </c>
      <c r="F227" s="0" t="n">
        <v>0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17</v>
      </c>
      <c r="P227" s="0" t="n">
        <v>226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</row>
    <row r="228" customFormat="false" ht="14.4" hidden="false" customHeight="false" outlineLevel="0" collapsed="false">
      <c r="A228" s="0" t="s">
        <v>3</v>
      </c>
      <c r="B228" s="0" t="s">
        <v>1358</v>
      </c>
      <c r="C228" s="0" t="s">
        <v>1125</v>
      </c>
      <c r="D228" s="0" t="s">
        <v>1128</v>
      </c>
      <c r="E228" s="0" t="n">
        <v>0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21</v>
      </c>
      <c r="P228" s="0" t="n">
        <v>189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</row>
    <row r="229" customFormat="false" ht="14.4" hidden="false" customHeight="false" outlineLevel="0" collapsed="false">
      <c r="A229" s="0" t="s">
        <v>3</v>
      </c>
      <c r="B229" s="0" t="s">
        <v>1359</v>
      </c>
      <c r="C229" s="0" t="s">
        <v>1127</v>
      </c>
      <c r="D229" s="0" t="s">
        <v>1128</v>
      </c>
      <c r="E229" s="0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16</v>
      </c>
      <c r="P229" s="0" t="n">
        <v>234</v>
      </c>
      <c r="Q229" s="0" t="n">
        <v>0</v>
      </c>
      <c r="R229" s="0" t="n">
        <v>0</v>
      </c>
      <c r="S229" s="0" t="n">
        <v>19</v>
      </c>
      <c r="T229" s="0" t="n">
        <v>306</v>
      </c>
      <c r="U229" s="0" t="n">
        <v>0</v>
      </c>
      <c r="V229" s="0" t="n">
        <v>0</v>
      </c>
      <c r="W229" s="0" t="n">
        <v>18</v>
      </c>
      <c r="X229" s="0" t="n">
        <v>188</v>
      </c>
      <c r="Y229" s="0" t="n">
        <v>0</v>
      </c>
      <c r="Z229" s="0" t="n">
        <v>0</v>
      </c>
    </row>
    <row r="230" customFormat="false" ht="14.4" hidden="false" customHeight="false" outlineLevel="0" collapsed="false">
      <c r="A230" s="0" t="s">
        <v>3</v>
      </c>
      <c r="B230" s="0" t="s">
        <v>1360</v>
      </c>
      <c r="C230" s="0" t="s">
        <v>1128</v>
      </c>
      <c r="D230" s="0" t="s">
        <v>1125</v>
      </c>
      <c r="E230" s="0" t="n">
        <v>0</v>
      </c>
      <c r="F230" s="0" t="n">
        <v>0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43</v>
      </c>
      <c r="P230" s="0" t="n">
        <v>395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</row>
    <row r="231" customFormat="false" ht="14.4" hidden="false" customHeight="false" outlineLevel="0" collapsed="false">
      <c r="A231" s="0" t="s">
        <v>3</v>
      </c>
      <c r="B231" s="0" t="s">
        <v>1361</v>
      </c>
      <c r="C231" s="0" t="s">
        <v>1125</v>
      </c>
      <c r="D231" s="0" t="s">
        <v>1128</v>
      </c>
      <c r="E231" s="0" t="n">
        <v>0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29</v>
      </c>
      <c r="P231" s="0" t="n">
        <v>268</v>
      </c>
      <c r="Q231" s="0" t="n">
        <v>24</v>
      </c>
      <c r="R231" s="0" t="n">
        <v>258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0</v>
      </c>
    </row>
    <row r="232" customFormat="false" ht="14.4" hidden="false" customHeight="false" outlineLevel="0" collapsed="false">
      <c r="A232" s="0" t="s">
        <v>5</v>
      </c>
      <c r="B232" s="0" t="s">
        <v>1362</v>
      </c>
      <c r="C232" s="0" t="s">
        <v>1128</v>
      </c>
      <c r="D232" s="0" t="s">
        <v>1127</v>
      </c>
      <c r="E232" s="0" t="n">
        <v>0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4</v>
      </c>
      <c r="P232" s="0" t="n">
        <v>75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</row>
    <row r="233" customFormat="false" ht="14.4" hidden="false" customHeight="false" outlineLevel="0" collapsed="false">
      <c r="A233" s="0" t="s">
        <v>3</v>
      </c>
      <c r="B233" s="0" t="s">
        <v>1363</v>
      </c>
      <c r="C233" s="0" t="s">
        <v>1125</v>
      </c>
      <c r="D233" s="0" t="s">
        <v>1128</v>
      </c>
      <c r="E233" s="0" t="n">
        <v>0</v>
      </c>
      <c r="F233" s="0" t="n">
        <v>0</v>
      </c>
      <c r="G233" s="0" t="n">
        <v>0</v>
      </c>
      <c r="H233" s="0" t="n">
        <v>0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39</v>
      </c>
      <c r="R233" s="0" t="n">
        <v>412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42</v>
      </c>
      <c r="X233" s="0" t="n">
        <v>380</v>
      </c>
      <c r="Y233" s="0" t="n">
        <v>29</v>
      </c>
      <c r="Z233" s="0" t="n">
        <v>317</v>
      </c>
    </row>
    <row r="234" customFormat="false" ht="14.4" hidden="false" customHeight="false" outlineLevel="0" collapsed="false">
      <c r="A234" s="0" t="s">
        <v>3</v>
      </c>
      <c r="B234" s="0" t="s">
        <v>1364</v>
      </c>
      <c r="C234" s="0" t="s">
        <v>1124</v>
      </c>
      <c r="D234" s="0" t="s">
        <v>1127</v>
      </c>
      <c r="E234" s="0" t="n">
        <v>0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71</v>
      </c>
      <c r="R234" s="0" t="n">
        <v>396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</row>
    <row r="235" customFormat="false" ht="14.4" hidden="false" customHeight="false" outlineLevel="0" collapsed="false">
      <c r="A235" s="0" t="s">
        <v>3</v>
      </c>
      <c r="B235" s="0" t="s">
        <v>1365</v>
      </c>
      <c r="C235" s="0" t="s">
        <v>1124</v>
      </c>
      <c r="D235" s="0" t="s">
        <v>1127</v>
      </c>
      <c r="E235" s="0" t="n">
        <v>0</v>
      </c>
      <c r="F235" s="0" t="n">
        <v>0</v>
      </c>
      <c r="G235" s="0" t="n">
        <v>0</v>
      </c>
      <c r="H235" s="0" t="n">
        <v>0</v>
      </c>
      <c r="I235" s="0" t="n">
        <v>0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23</v>
      </c>
      <c r="R235" s="0" t="n">
        <v>217</v>
      </c>
      <c r="S235" s="0" t="n">
        <v>0</v>
      </c>
      <c r="T235" s="0" t="n">
        <v>0</v>
      </c>
      <c r="U235" s="0" t="n">
        <v>0</v>
      </c>
      <c r="V235" s="0" t="n">
        <v>0</v>
      </c>
      <c r="W235" s="0" t="n">
        <v>0</v>
      </c>
      <c r="X235" s="0" t="n">
        <v>0</v>
      </c>
      <c r="Y235" s="0" t="n">
        <v>0</v>
      </c>
      <c r="Z235" s="0" t="n">
        <v>0</v>
      </c>
    </row>
    <row r="236" customFormat="false" ht="14.4" hidden="false" customHeight="false" outlineLevel="0" collapsed="false">
      <c r="A236" s="0" t="s">
        <v>3</v>
      </c>
      <c r="B236" s="0" t="s">
        <v>1366</v>
      </c>
      <c r="C236" s="0" t="s">
        <v>1125</v>
      </c>
      <c r="D236" s="0" t="s">
        <v>1128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21</v>
      </c>
      <c r="R236" s="0" t="n">
        <v>256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  <c r="X236" s="0" t="n">
        <v>0</v>
      </c>
      <c r="Y236" s="0" t="n">
        <v>0</v>
      </c>
      <c r="Z236" s="0" t="n">
        <v>0</v>
      </c>
    </row>
    <row r="237" customFormat="false" ht="14.4" hidden="false" customHeight="false" outlineLevel="0" collapsed="false">
      <c r="A237" s="0" t="s">
        <v>3</v>
      </c>
      <c r="B237" s="0" t="s">
        <v>1367</v>
      </c>
      <c r="C237" s="0" t="s">
        <v>1127</v>
      </c>
      <c r="D237" s="0" t="s">
        <v>1124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32</v>
      </c>
      <c r="R237" s="0" t="n">
        <v>289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0</v>
      </c>
    </row>
    <row r="238" customFormat="false" ht="14.4" hidden="false" customHeight="false" outlineLevel="0" collapsed="false">
      <c r="A238" s="0" t="s">
        <v>3</v>
      </c>
      <c r="B238" s="0" t="s">
        <v>1368</v>
      </c>
      <c r="C238" s="0" t="s">
        <v>1128</v>
      </c>
      <c r="D238" s="0" t="s">
        <v>1125</v>
      </c>
      <c r="E238" s="0" t="n">
        <v>0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24</v>
      </c>
      <c r="R238" s="0" t="n">
        <v>324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0</v>
      </c>
    </row>
    <row r="239" customFormat="false" ht="14.4" hidden="false" customHeight="false" outlineLevel="0" collapsed="false">
      <c r="A239" s="0" t="s">
        <v>3</v>
      </c>
      <c r="B239" s="0" t="s">
        <v>1369</v>
      </c>
      <c r="C239" s="0" t="s">
        <v>1127</v>
      </c>
      <c r="D239" s="0" t="s">
        <v>1125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47</v>
      </c>
      <c r="R239" s="0" t="n">
        <v>389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0</v>
      </c>
      <c r="X239" s="0" t="n">
        <v>0</v>
      </c>
      <c r="Y239" s="0" t="n">
        <v>0</v>
      </c>
      <c r="Z239" s="0" t="n">
        <v>0</v>
      </c>
    </row>
    <row r="240" customFormat="false" ht="14.4" hidden="false" customHeight="false" outlineLevel="0" collapsed="false">
      <c r="A240" s="0" t="s">
        <v>3</v>
      </c>
      <c r="B240" s="0" t="s">
        <v>1370</v>
      </c>
      <c r="C240" s="0" t="s">
        <v>1127</v>
      </c>
      <c r="D240" s="0" t="s">
        <v>1128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16</v>
      </c>
      <c r="R240" s="0" t="n">
        <v>256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0</v>
      </c>
    </row>
    <row r="241" customFormat="false" ht="14.4" hidden="false" customHeight="false" outlineLevel="0" collapsed="false">
      <c r="A241" s="0" t="s">
        <v>3</v>
      </c>
      <c r="B241" s="0" t="s">
        <v>1371</v>
      </c>
      <c r="C241" s="0" t="s">
        <v>1124</v>
      </c>
      <c r="D241" s="0" t="s">
        <v>1127</v>
      </c>
      <c r="E241" s="0" t="n">
        <v>0</v>
      </c>
      <c r="F241" s="0" t="n">
        <v>0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25</v>
      </c>
      <c r="R241" s="0" t="n">
        <v>275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</row>
    <row r="242" customFormat="false" ht="14.4" hidden="false" customHeight="false" outlineLevel="0" collapsed="false">
      <c r="A242" s="0" t="s">
        <v>3</v>
      </c>
      <c r="B242" s="0" t="s">
        <v>1372</v>
      </c>
      <c r="C242" s="0" t="s">
        <v>1127</v>
      </c>
      <c r="D242" s="0" t="s">
        <v>1124</v>
      </c>
      <c r="E242" s="0" t="n">
        <v>0</v>
      </c>
      <c r="F242" s="0" t="n">
        <v>0</v>
      </c>
      <c r="G242" s="0" t="n">
        <v>0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27</v>
      </c>
      <c r="R242" s="0" t="n">
        <v>329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27</v>
      </c>
      <c r="X242" s="0" t="n">
        <v>321</v>
      </c>
      <c r="Y242" s="0" t="n">
        <v>0</v>
      </c>
      <c r="Z242" s="0" t="n">
        <v>0</v>
      </c>
    </row>
    <row r="243" customFormat="false" ht="14.4" hidden="false" customHeight="false" outlineLevel="0" collapsed="false">
      <c r="A243" s="0" t="s">
        <v>3</v>
      </c>
      <c r="B243" s="0" t="s">
        <v>1373</v>
      </c>
      <c r="C243" s="0" t="s">
        <v>1127</v>
      </c>
      <c r="D243" s="0" t="s">
        <v>1124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36</v>
      </c>
      <c r="R243" s="0" t="n">
        <v>346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0</v>
      </c>
      <c r="Z243" s="0" t="n">
        <v>0</v>
      </c>
    </row>
    <row r="244" customFormat="false" ht="14.4" hidden="false" customHeight="false" outlineLevel="0" collapsed="false">
      <c r="A244" s="0" t="s">
        <v>3</v>
      </c>
      <c r="B244" s="0" t="s">
        <v>1374</v>
      </c>
      <c r="C244" s="0" t="s">
        <v>1124</v>
      </c>
      <c r="D244" s="0" t="s">
        <v>1125</v>
      </c>
      <c r="E244" s="0" t="n">
        <v>0</v>
      </c>
      <c r="F244" s="0" t="n">
        <v>0</v>
      </c>
      <c r="G244" s="0" t="n">
        <v>0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27</v>
      </c>
      <c r="R244" s="0" t="n">
        <v>325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0</v>
      </c>
    </row>
    <row r="245" customFormat="false" ht="14.4" hidden="false" customHeight="false" outlineLevel="0" collapsed="false">
      <c r="A245" s="0" t="s">
        <v>3</v>
      </c>
      <c r="B245" s="0" t="s">
        <v>1375</v>
      </c>
      <c r="C245" s="0" t="s">
        <v>1376</v>
      </c>
      <c r="D245" s="0" t="s">
        <v>1127</v>
      </c>
      <c r="E245" s="0" t="n">
        <v>0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15</v>
      </c>
      <c r="R245" s="0" t="n">
        <v>163</v>
      </c>
      <c r="S245" s="0" t="n">
        <v>8</v>
      </c>
      <c r="T245" s="0" t="n">
        <v>121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v>0</v>
      </c>
    </row>
    <row r="246" customFormat="false" ht="14.4" hidden="false" customHeight="false" outlineLevel="0" collapsed="false">
      <c r="A246" s="0" t="s">
        <v>3</v>
      </c>
      <c r="B246" s="0" t="s">
        <v>1377</v>
      </c>
      <c r="C246" s="0" t="s">
        <v>1149</v>
      </c>
      <c r="D246" s="0" t="s">
        <v>1125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15</v>
      </c>
      <c r="R246" s="0" t="n">
        <v>163</v>
      </c>
      <c r="S246" s="0" t="n">
        <v>8</v>
      </c>
      <c r="T246" s="0" t="n">
        <v>121</v>
      </c>
      <c r="U246" s="0" t="n">
        <v>0</v>
      </c>
      <c r="V246" s="0" t="n">
        <v>0</v>
      </c>
      <c r="W246" s="0" t="n">
        <v>0</v>
      </c>
      <c r="X246" s="0" t="n">
        <v>0</v>
      </c>
      <c r="Y246" s="0" t="n">
        <v>0</v>
      </c>
      <c r="Z246" s="0" t="n">
        <v>0</v>
      </c>
    </row>
    <row r="247" customFormat="false" ht="14.4" hidden="false" customHeight="false" outlineLevel="0" collapsed="false">
      <c r="A247" s="0" t="s">
        <v>3</v>
      </c>
      <c r="B247" s="0" t="s">
        <v>1378</v>
      </c>
      <c r="C247" s="0" t="s">
        <v>1127</v>
      </c>
      <c r="D247" s="0" t="s">
        <v>1124</v>
      </c>
      <c r="E247" s="0" t="n">
        <v>0</v>
      </c>
      <c r="F247" s="0" t="n">
        <v>0</v>
      </c>
      <c r="G247" s="0" t="n">
        <v>0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16</v>
      </c>
      <c r="R247" s="0" t="n">
        <v>225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</row>
    <row r="248" customFormat="false" ht="14.4" hidden="false" customHeight="false" outlineLevel="0" collapsed="false">
      <c r="A248" s="0" t="s">
        <v>3</v>
      </c>
      <c r="B248" s="0" t="s">
        <v>1379</v>
      </c>
      <c r="C248" s="0" t="s">
        <v>1125</v>
      </c>
      <c r="D248" s="0" t="s">
        <v>1124</v>
      </c>
      <c r="E248" s="0" t="n">
        <v>0</v>
      </c>
      <c r="F248" s="0" t="n">
        <v>0</v>
      </c>
      <c r="G248" s="0" t="n">
        <v>0</v>
      </c>
      <c r="H248" s="0" t="n">
        <v>0</v>
      </c>
      <c r="I248" s="0" t="n">
        <v>0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18</v>
      </c>
      <c r="R248" s="0" t="n">
        <v>164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</row>
    <row r="249" customFormat="false" ht="14.4" hidden="false" customHeight="false" outlineLevel="0" collapsed="false">
      <c r="A249" s="0" t="s">
        <v>3</v>
      </c>
      <c r="B249" s="0" t="s">
        <v>1380</v>
      </c>
      <c r="C249" s="0" t="s">
        <v>1128</v>
      </c>
      <c r="D249" s="0" t="s">
        <v>1125</v>
      </c>
      <c r="E249" s="0" t="n">
        <v>0</v>
      </c>
      <c r="F249" s="0" t="n">
        <v>0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28</v>
      </c>
      <c r="R249" s="0" t="n">
        <v>216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</row>
    <row r="250" customFormat="false" ht="14.4" hidden="false" customHeight="false" outlineLevel="0" collapsed="false">
      <c r="A250" s="0" t="s">
        <v>3</v>
      </c>
      <c r="B250" s="0" t="s">
        <v>1381</v>
      </c>
      <c r="C250" s="0" t="s">
        <v>1127</v>
      </c>
      <c r="D250" s="0" t="s">
        <v>1128</v>
      </c>
      <c r="E250" s="0" t="n">
        <v>0</v>
      </c>
      <c r="F250" s="0" t="n">
        <v>0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13</v>
      </c>
      <c r="R250" s="0" t="n">
        <v>162</v>
      </c>
      <c r="S250" s="0" t="n">
        <v>0</v>
      </c>
      <c r="T250" s="0" t="n">
        <v>0</v>
      </c>
      <c r="U250" s="0" t="n">
        <v>12</v>
      </c>
      <c r="V250" s="0" t="n">
        <v>138</v>
      </c>
      <c r="W250" s="0" t="n">
        <v>19</v>
      </c>
      <c r="X250" s="0" t="n">
        <v>157</v>
      </c>
      <c r="Y250" s="0" t="n">
        <v>0</v>
      </c>
      <c r="Z250" s="0" t="n">
        <v>0</v>
      </c>
    </row>
    <row r="251" customFormat="false" ht="14.4" hidden="false" customHeight="false" outlineLevel="0" collapsed="false">
      <c r="A251" s="0" t="s">
        <v>3</v>
      </c>
      <c r="B251" s="0" t="s">
        <v>1382</v>
      </c>
      <c r="C251" s="0" t="s">
        <v>1127</v>
      </c>
      <c r="D251" s="0" t="s">
        <v>1124</v>
      </c>
      <c r="E251" s="0" t="n">
        <v>0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21</v>
      </c>
      <c r="R251" s="0" t="n">
        <v>220</v>
      </c>
      <c r="S251" s="0" t="n">
        <v>0</v>
      </c>
      <c r="T251" s="0" t="n">
        <v>0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</row>
    <row r="252" customFormat="false" ht="14.4" hidden="false" customHeight="false" outlineLevel="0" collapsed="false">
      <c r="A252" s="0" t="s">
        <v>3</v>
      </c>
      <c r="B252" s="0" t="s">
        <v>1383</v>
      </c>
      <c r="C252" s="0" t="s">
        <v>1125</v>
      </c>
      <c r="D252" s="0" t="s">
        <v>1128</v>
      </c>
      <c r="E252" s="0" t="n">
        <v>0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18</v>
      </c>
      <c r="R252" s="0" t="n">
        <v>220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0</v>
      </c>
    </row>
    <row r="253" customFormat="false" ht="14.4" hidden="false" customHeight="false" outlineLevel="0" collapsed="false">
      <c r="A253" s="0" t="s">
        <v>3</v>
      </c>
      <c r="B253" s="0" t="s">
        <v>1384</v>
      </c>
      <c r="C253" s="0" t="s">
        <v>1125</v>
      </c>
      <c r="D253" s="0" t="s">
        <v>1128</v>
      </c>
      <c r="E253" s="0" t="n">
        <v>0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22</v>
      </c>
      <c r="R253" s="0" t="n">
        <v>223</v>
      </c>
      <c r="S253" s="0" t="n">
        <v>0</v>
      </c>
      <c r="T253" s="0" t="n">
        <v>0</v>
      </c>
      <c r="U253" s="0" t="n">
        <v>19</v>
      </c>
      <c r="V253" s="0" t="n">
        <v>175</v>
      </c>
      <c r="W253" s="0" t="n">
        <v>0</v>
      </c>
      <c r="X253" s="0" t="n">
        <v>0</v>
      </c>
      <c r="Y253" s="0" t="n">
        <v>20</v>
      </c>
      <c r="Z253" s="0" t="n">
        <v>180</v>
      </c>
    </row>
    <row r="254" customFormat="false" ht="14.4" hidden="false" customHeight="false" outlineLevel="0" collapsed="false">
      <c r="A254" s="0" t="s">
        <v>3</v>
      </c>
      <c r="B254" s="0" t="s">
        <v>1385</v>
      </c>
      <c r="C254" s="0" t="s">
        <v>1128</v>
      </c>
      <c r="D254" s="0" t="s">
        <v>1125</v>
      </c>
      <c r="E254" s="0" t="n">
        <v>0</v>
      </c>
      <c r="F254" s="0" t="n">
        <v>0</v>
      </c>
      <c r="G254" s="0" t="n">
        <v>0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23</v>
      </c>
      <c r="R254" s="0" t="n">
        <v>192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</row>
    <row r="255" customFormat="false" ht="14.4" hidden="false" customHeight="false" outlineLevel="0" collapsed="false">
      <c r="A255" s="0" t="s">
        <v>3</v>
      </c>
      <c r="B255" s="0" t="s">
        <v>1386</v>
      </c>
      <c r="C255" s="0" t="s">
        <v>1125</v>
      </c>
      <c r="D255" s="0" t="s">
        <v>1124</v>
      </c>
      <c r="E255" s="0" t="n">
        <v>0</v>
      </c>
      <c r="F255" s="0" t="n">
        <v>0</v>
      </c>
      <c r="G255" s="0" t="n">
        <v>0</v>
      </c>
      <c r="H255" s="0" t="n">
        <v>0</v>
      </c>
      <c r="I255" s="0" t="n">
        <v>0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11</v>
      </c>
      <c r="R255" s="0" t="n">
        <v>208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</row>
    <row r="256" customFormat="false" ht="14.4" hidden="false" customHeight="false" outlineLevel="0" collapsed="false">
      <c r="A256" s="0" t="s">
        <v>3</v>
      </c>
      <c r="B256" s="0" t="s">
        <v>1387</v>
      </c>
      <c r="C256" s="0" t="s">
        <v>1124</v>
      </c>
      <c r="D256" s="0" t="s">
        <v>1127</v>
      </c>
      <c r="E256" s="0" t="n">
        <v>0</v>
      </c>
      <c r="F256" s="0" t="n">
        <v>0</v>
      </c>
      <c r="G256" s="0" t="n">
        <v>0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16</v>
      </c>
      <c r="R256" s="0" t="n">
        <v>153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</row>
    <row r="257" customFormat="false" ht="14.4" hidden="false" customHeight="false" outlineLevel="0" collapsed="false">
      <c r="A257" s="0" t="s">
        <v>3</v>
      </c>
      <c r="B257" s="0" t="s">
        <v>1388</v>
      </c>
      <c r="C257" s="0" t="s">
        <v>1127</v>
      </c>
      <c r="D257" s="0" t="s">
        <v>1124</v>
      </c>
      <c r="E257" s="0" t="n">
        <v>0</v>
      </c>
      <c r="F257" s="0" t="n">
        <v>0</v>
      </c>
      <c r="G257" s="0" t="n">
        <v>0</v>
      </c>
      <c r="H257" s="0" t="n">
        <v>0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24</v>
      </c>
      <c r="R257" s="0" t="n">
        <v>326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</row>
    <row r="258" customFormat="false" ht="14.4" hidden="false" customHeight="false" outlineLevel="0" collapsed="false">
      <c r="A258" s="0" t="s">
        <v>3</v>
      </c>
      <c r="B258" s="0" t="s">
        <v>1389</v>
      </c>
      <c r="C258" s="0" t="s">
        <v>1127</v>
      </c>
      <c r="D258" s="0" t="s">
        <v>1124</v>
      </c>
      <c r="E258" s="0" t="n">
        <v>0</v>
      </c>
      <c r="F258" s="0" t="n">
        <v>0</v>
      </c>
      <c r="G258" s="0" t="n">
        <v>0</v>
      </c>
      <c r="H258" s="0" t="n">
        <v>0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26</v>
      </c>
      <c r="R258" s="0" t="n">
        <v>315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0</v>
      </c>
    </row>
    <row r="259" customFormat="false" ht="14.4" hidden="false" customHeight="false" outlineLevel="0" collapsed="false">
      <c r="A259" s="0" t="s">
        <v>3</v>
      </c>
      <c r="B259" s="0" t="s">
        <v>1390</v>
      </c>
      <c r="C259" s="0" t="s">
        <v>1128</v>
      </c>
      <c r="D259" s="0" t="s">
        <v>1125</v>
      </c>
      <c r="E259" s="0" t="n">
        <v>0</v>
      </c>
      <c r="F259" s="0" t="n">
        <v>0</v>
      </c>
      <c r="G259" s="0" t="n">
        <v>0</v>
      </c>
      <c r="H259" s="0" t="n">
        <v>0</v>
      </c>
      <c r="I259" s="0" t="n">
        <v>0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25</v>
      </c>
      <c r="R259" s="0" t="n">
        <v>310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0</v>
      </c>
    </row>
    <row r="260" customFormat="false" ht="14.4" hidden="false" customHeight="false" outlineLevel="0" collapsed="false">
      <c r="A260" s="0" t="s">
        <v>3</v>
      </c>
      <c r="B260" s="0" t="s">
        <v>1391</v>
      </c>
      <c r="C260" s="0" t="s">
        <v>1127</v>
      </c>
      <c r="D260" s="0" t="s">
        <v>1124</v>
      </c>
      <c r="E260" s="0" t="n">
        <v>0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24</v>
      </c>
      <c r="R260" s="0" t="n">
        <v>300</v>
      </c>
      <c r="S260" s="0" t="n">
        <v>20</v>
      </c>
      <c r="T260" s="0" t="n">
        <v>270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0</v>
      </c>
      <c r="Z260" s="0" t="n">
        <v>0</v>
      </c>
    </row>
    <row r="261" customFormat="false" ht="14.4" hidden="false" customHeight="false" outlineLevel="0" collapsed="false">
      <c r="A261" s="0" t="s">
        <v>3</v>
      </c>
      <c r="B261" s="0" t="s">
        <v>1392</v>
      </c>
      <c r="C261" s="0" t="s">
        <v>1127</v>
      </c>
      <c r="D261" s="0" t="s">
        <v>1128</v>
      </c>
      <c r="E261" s="0" t="n">
        <v>0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16</v>
      </c>
      <c r="R261" s="0" t="n">
        <v>333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0</v>
      </c>
      <c r="X261" s="0" t="n">
        <v>0</v>
      </c>
      <c r="Y261" s="0" t="n">
        <v>0</v>
      </c>
      <c r="Z261" s="0" t="n">
        <v>0</v>
      </c>
    </row>
    <row r="262" customFormat="false" ht="14.4" hidden="false" customHeight="false" outlineLevel="0" collapsed="false">
      <c r="A262" s="0" t="s">
        <v>5</v>
      </c>
      <c r="B262" s="0" t="s">
        <v>1393</v>
      </c>
      <c r="C262" s="0" t="s">
        <v>1125</v>
      </c>
      <c r="D262" s="0" t="s">
        <v>1127</v>
      </c>
      <c r="E262" s="0" t="n">
        <v>0</v>
      </c>
      <c r="F262" s="0" t="n">
        <v>0</v>
      </c>
      <c r="G262" s="0" t="n">
        <v>0</v>
      </c>
      <c r="H262" s="0" t="n">
        <v>0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8</v>
      </c>
      <c r="R262" s="0" t="n">
        <v>138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v>0</v>
      </c>
      <c r="Z262" s="0" t="n">
        <v>0</v>
      </c>
    </row>
    <row r="263" customFormat="false" ht="14.4" hidden="false" customHeight="false" outlineLevel="0" collapsed="false">
      <c r="A263" s="0" t="s">
        <v>5</v>
      </c>
      <c r="B263" s="0" t="s">
        <v>1394</v>
      </c>
      <c r="C263" s="0" t="s">
        <v>1128</v>
      </c>
      <c r="D263" s="0" t="s">
        <v>1125</v>
      </c>
      <c r="E263" s="0" t="n">
        <v>0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12</v>
      </c>
      <c r="R263" s="0" t="n">
        <v>196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0</v>
      </c>
    </row>
    <row r="264" customFormat="false" ht="14.4" hidden="false" customHeight="false" outlineLevel="0" collapsed="false">
      <c r="A264" s="0" t="s">
        <v>3</v>
      </c>
      <c r="B264" s="0" t="s">
        <v>1395</v>
      </c>
      <c r="C264" s="0" t="s">
        <v>1124</v>
      </c>
      <c r="D264" s="0" t="s">
        <v>1127</v>
      </c>
      <c r="E264" s="0" t="n">
        <v>0</v>
      </c>
      <c r="F264" s="0" t="n">
        <v>0</v>
      </c>
      <c r="G264" s="0" t="n">
        <v>0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54</v>
      </c>
      <c r="T264" s="0" t="n">
        <v>455</v>
      </c>
      <c r="U264" s="0" t="n">
        <v>0</v>
      </c>
      <c r="V264" s="0" t="n">
        <v>0</v>
      </c>
      <c r="W264" s="0" t="n">
        <v>0</v>
      </c>
      <c r="X264" s="0" t="n">
        <v>0</v>
      </c>
      <c r="Y264" s="0" t="n">
        <v>0</v>
      </c>
      <c r="Z264" s="0" t="n">
        <v>0</v>
      </c>
    </row>
    <row r="265" customFormat="false" ht="14.4" hidden="false" customHeight="false" outlineLevel="0" collapsed="false">
      <c r="A265" s="0" t="s">
        <v>3</v>
      </c>
      <c r="B265" s="0" t="s">
        <v>1396</v>
      </c>
      <c r="C265" s="0" t="s">
        <v>1125</v>
      </c>
      <c r="D265" s="0" t="s">
        <v>1124</v>
      </c>
      <c r="E265" s="0" t="n">
        <v>0</v>
      </c>
      <c r="F265" s="0" t="n">
        <v>0</v>
      </c>
      <c r="G265" s="0" t="n">
        <v>0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20</v>
      </c>
      <c r="T265" s="0" t="n">
        <v>317</v>
      </c>
      <c r="U265" s="0" t="n">
        <v>0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0</v>
      </c>
    </row>
    <row r="266" customFormat="false" ht="14.4" hidden="false" customHeight="false" outlineLevel="0" collapsed="false">
      <c r="A266" s="0" t="s">
        <v>3</v>
      </c>
      <c r="B266" s="0" t="s">
        <v>1397</v>
      </c>
      <c r="C266" s="0" t="s">
        <v>1128</v>
      </c>
      <c r="D266" s="0" t="s">
        <v>1125</v>
      </c>
      <c r="E266" s="0" t="n">
        <v>0</v>
      </c>
      <c r="F266" s="0" t="n">
        <v>0</v>
      </c>
      <c r="G266" s="0" t="n">
        <v>0</v>
      </c>
      <c r="H266" s="0" t="n">
        <v>0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22</v>
      </c>
      <c r="T266" s="0" t="n">
        <v>247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0</v>
      </c>
      <c r="Z266" s="0" t="n">
        <v>0</v>
      </c>
    </row>
    <row r="267" customFormat="false" ht="14.4" hidden="false" customHeight="false" outlineLevel="0" collapsed="false">
      <c r="A267" s="0" t="s">
        <v>3</v>
      </c>
      <c r="B267" s="0" t="s">
        <v>1398</v>
      </c>
      <c r="C267" s="0" t="s">
        <v>1128</v>
      </c>
      <c r="D267" s="0" t="s">
        <v>1124</v>
      </c>
      <c r="E267" s="0" t="n">
        <v>0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26</v>
      </c>
      <c r="T267" s="0" t="n">
        <v>359</v>
      </c>
      <c r="U267" s="0" t="n">
        <v>0</v>
      </c>
      <c r="V267" s="0" t="n">
        <v>0</v>
      </c>
      <c r="W267" s="0" t="n">
        <v>0</v>
      </c>
      <c r="X267" s="0" t="n">
        <v>0</v>
      </c>
      <c r="Y267" s="0" t="n">
        <v>0</v>
      </c>
      <c r="Z267" s="0" t="n">
        <v>0</v>
      </c>
    </row>
    <row r="268" customFormat="false" ht="14.4" hidden="false" customHeight="false" outlineLevel="0" collapsed="false">
      <c r="A268" s="0" t="s">
        <v>3</v>
      </c>
      <c r="B268" s="0" t="s">
        <v>1399</v>
      </c>
      <c r="C268" s="0" t="s">
        <v>1128</v>
      </c>
      <c r="D268" s="0" t="s">
        <v>1125</v>
      </c>
      <c r="E268" s="0" t="n">
        <v>0</v>
      </c>
      <c r="F268" s="0" t="n">
        <v>0</v>
      </c>
      <c r="G268" s="0" t="n">
        <v>0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28</v>
      </c>
      <c r="T268" s="0" t="n">
        <v>173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0</v>
      </c>
    </row>
    <row r="269" customFormat="false" ht="14.4" hidden="false" customHeight="false" outlineLevel="0" collapsed="false">
      <c r="A269" s="0" t="s">
        <v>3</v>
      </c>
      <c r="B269" s="0" t="s">
        <v>1400</v>
      </c>
      <c r="C269" s="0" t="s">
        <v>1128</v>
      </c>
      <c r="D269" s="0" t="s">
        <v>1127</v>
      </c>
      <c r="E269" s="0" t="n">
        <v>0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8</v>
      </c>
      <c r="T269" s="0" t="n">
        <v>152</v>
      </c>
      <c r="U269" s="0" t="n">
        <v>0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</row>
    <row r="270" customFormat="false" ht="14.4" hidden="false" customHeight="false" outlineLevel="0" collapsed="false">
      <c r="A270" s="0" t="s">
        <v>3</v>
      </c>
      <c r="B270" s="0" t="s">
        <v>1401</v>
      </c>
      <c r="C270" s="0" t="s">
        <v>1125</v>
      </c>
      <c r="D270" s="0" t="s">
        <v>1127</v>
      </c>
      <c r="E270" s="0" t="n">
        <v>0</v>
      </c>
      <c r="F270" s="0" t="n">
        <v>0</v>
      </c>
      <c r="G270" s="0" t="n">
        <v>0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11</v>
      </c>
      <c r="T270" s="0" t="n">
        <v>202</v>
      </c>
      <c r="U270" s="0" t="n">
        <v>0</v>
      </c>
      <c r="V270" s="0" t="n">
        <v>0</v>
      </c>
      <c r="W270" s="0" t="n">
        <v>0</v>
      </c>
      <c r="X270" s="0" t="n">
        <v>0</v>
      </c>
      <c r="Y270" s="0" t="n">
        <v>0</v>
      </c>
      <c r="Z270" s="0" t="n">
        <v>0</v>
      </c>
    </row>
    <row r="271" customFormat="false" ht="14.4" hidden="false" customHeight="false" outlineLevel="0" collapsed="false">
      <c r="A271" s="0" t="s">
        <v>3</v>
      </c>
      <c r="B271" s="0" t="s">
        <v>1402</v>
      </c>
      <c r="C271" s="0" t="s">
        <v>1128</v>
      </c>
      <c r="D271" s="0" t="s">
        <v>1124</v>
      </c>
      <c r="E271" s="0" t="n">
        <v>0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10</v>
      </c>
      <c r="T271" s="0" t="n">
        <v>196</v>
      </c>
      <c r="U271" s="0" t="n">
        <v>0</v>
      </c>
      <c r="V271" s="0" t="n">
        <v>0</v>
      </c>
      <c r="W271" s="0" t="n">
        <v>0</v>
      </c>
      <c r="X271" s="0" t="n">
        <v>0</v>
      </c>
      <c r="Y271" s="0" t="n">
        <v>0</v>
      </c>
      <c r="Z271" s="0" t="n">
        <v>0</v>
      </c>
    </row>
    <row r="272" customFormat="false" ht="14.4" hidden="false" customHeight="false" outlineLevel="0" collapsed="false">
      <c r="A272" s="0" t="s">
        <v>3</v>
      </c>
      <c r="B272" s="0" t="s">
        <v>1403</v>
      </c>
      <c r="C272" s="0" t="s">
        <v>1125</v>
      </c>
      <c r="D272" s="0" t="s">
        <v>1127</v>
      </c>
      <c r="E272" s="0" t="n">
        <v>0</v>
      </c>
      <c r="F272" s="0" t="n">
        <v>0</v>
      </c>
      <c r="G272" s="0" t="n">
        <v>0</v>
      </c>
      <c r="H272" s="0" t="n">
        <v>0</v>
      </c>
      <c r="I272" s="0" t="n">
        <v>0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10</v>
      </c>
      <c r="T272" s="0" t="n">
        <v>194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v>0</v>
      </c>
      <c r="Z272" s="0" t="n">
        <v>0</v>
      </c>
    </row>
    <row r="273" customFormat="false" ht="14.4" hidden="false" customHeight="false" outlineLevel="0" collapsed="false">
      <c r="A273" s="0" t="s">
        <v>3</v>
      </c>
      <c r="B273" s="0" t="s">
        <v>1404</v>
      </c>
      <c r="C273" s="0" t="s">
        <v>1125</v>
      </c>
      <c r="D273" s="0" t="s">
        <v>1124</v>
      </c>
      <c r="E273" s="0" t="n">
        <v>0</v>
      </c>
      <c r="F273" s="0" t="n">
        <v>0</v>
      </c>
      <c r="G273" s="0" t="n">
        <v>0</v>
      </c>
      <c r="H273" s="0" t="n">
        <v>0</v>
      </c>
      <c r="I273" s="0" t="n">
        <v>0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17</v>
      </c>
      <c r="T273" s="0" t="n">
        <v>181</v>
      </c>
      <c r="U273" s="0" t="n">
        <v>0</v>
      </c>
      <c r="V273" s="0" t="n">
        <v>0</v>
      </c>
      <c r="W273" s="0" t="n">
        <v>0</v>
      </c>
      <c r="X273" s="0" t="n">
        <v>0</v>
      </c>
      <c r="Y273" s="0" t="n">
        <v>0</v>
      </c>
      <c r="Z273" s="0" t="n">
        <v>0</v>
      </c>
    </row>
    <row r="274" customFormat="false" ht="14.4" hidden="false" customHeight="false" outlineLevel="0" collapsed="false">
      <c r="A274" s="0" t="s">
        <v>3</v>
      </c>
      <c r="B274" s="0" t="s">
        <v>1405</v>
      </c>
      <c r="C274" s="0" t="s">
        <v>1125</v>
      </c>
      <c r="D274" s="0" t="s">
        <v>1124</v>
      </c>
      <c r="E274" s="0" t="n">
        <v>0</v>
      </c>
      <c r="F274" s="0" t="n">
        <v>0</v>
      </c>
      <c r="G274" s="0" t="n">
        <v>0</v>
      </c>
      <c r="H274" s="0" t="n">
        <v>0</v>
      </c>
      <c r="I274" s="0" t="n">
        <v>0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16</v>
      </c>
      <c r="T274" s="0" t="n">
        <v>249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23</v>
      </c>
      <c r="Z274" s="0" t="n">
        <v>229</v>
      </c>
    </row>
    <row r="275" customFormat="false" ht="14.4" hidden="false" customHeight="false" outlineLevel="0" collapsed="false">
      <c r="A275" s="0" t="s">
        <v>3</v>
      </c>
      <c r="B275" s="0" t="s">
        <v>1406</v>
      </c>
      <c r="C275" s="0" t="s">
        <v>1127</v>
      </c>
      <c r="D275" s="0" t="s">
        <v>1124</v>
      </c>
      <c r="E275" s="0" t="n">
        <v>0</v>
      </c>
      <c r="F275" s="0" t="n">
        <v>0</v>
      </c>
      <c r="G275" s="0" t="n">
        <v>0</v>
      </c>
      <c r="H275" s="0" t="n">
        <v>0</v>
      </c>
      <c r="I275" s="0" t="n">
        <v>0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44</v>
      </c>
      <c r="T275" s="0" t="n">
        <v>224</v>
      </c>
      <c r="U275" s="0" t="n">
        <v>0</v>
      </c>
      <c r="V275" s="0" t="n">
        <v>0</v>
      </c>
      <c r="W275" s="0" t="n">
        <v>0</v>
      </c>
      <c r="X275" s="0" t="n">
        <v>0</v>
      </c>
      <c r="Y275" s="0" t="n">
        <v>0</v>
      </c>
      <c r="Z275" s="0" t="n">
        <v>0</v>
      </c>
    </row>
    <row r="276" customFormat="false" ht="14.4" hidden="false" customHeight="false" outlineLevel="0" collapsed="false">
      <c r="A276" s="0" t="s">
        <v>3</v>
      </c>
      <c r="B276" s="0" t="s">
        <v>1407</v>
      </c>
      <c r="C276" s="0" t="s">
        <v>1127</v>
      </c>
      <c r="D276" s="0" t="s">
        <v>1128</v>
      </c>
      <c r="E276" s="0" t="n">
        <v>0</v>
      </c>
      <c r="F276" s="0" t="n">
        <v>0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20</v>
      </c>
      <c r="T276" s="0" t="n">
        <v>290</v>
      </c>
      <c r="U276" s="0" t="n">
        <v>0</v>
      </c>
      <c r="V276" s="0" t="n">
        <v>0</v>
      </c>
      <c r="W276" s="0" t="n">
        <v>23</v>
      </c>
      <c r="X276" s="0" t="n">
        <v>309</v>
      </c>
      <c r="Y276" s="0" t="n">
        <v>0</v>
      </c>
      <c r="Z276" s="0" t="n">
        <v>0</v>
      </c>
    </row>
    <row r="277" customFormat="false" ht="14.4" hidden="false" customHeight="false" outlineLevel="0" collapsed="false">
      <c r="A277" s="0" t="s">
        <v>3</v>
      </c>
      <c r="B277" s="0" t="s">
        <v>1408</v>
      </c>
      <c r="C277" s="0" t="s">
        <v>1124</v>
      </c>
      <c r="D277" s="0" t="s">
        <v>1128</v>
      </c>
      <c r="E277" s="0" t="n">
        <v>0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21</v>
      </c>
      <c r="T277" s="0" t="n">
        <v>384</v>
      </c>
      <c r="U277" s="0" t="n">
        <v>0</v>
      </c>
      <c r="V277" s="0" t="n">
        <v>0</v>
      </c>
      <c r="W277" s="0" t="n">
        <v>0</v>
      </c>
      <c r="X277" s="0" t="n">
        <v>0</v>
      </c>
      <c r="Y277" s="0" t="n">
        <v>0</v>
      </c>
      <c r="Z277" s="0" t="n">
        <v>0</v>
      </c>
    </row>
    <row r="278" customFormat="false" ht="14.4" hidden="false" customHeight="false" outlineLevel="0" collapsed="false">
      <c r="A278" s="0" t="s">
        <v>3</v>
      </c>
      <c r="B278" s="0" t="s">
        <v>1409</v>
      </c>
      <c r="C278" s="0" t="s">
        <v>1124</v>
      </c>
      <c r="D278" s="0" t="s">
        <v>1127</v>
      </c>
      <c r="E278" s="0" t="n">
        <v>0</v>
      </c>
      <c r="F278" s="0" t="n">
        <v>0</v>
      </c>
      <c r="G278" s="0" t="n">
        <v>0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18</v>
      </c>
      <c r="T278" s="0" t="n">
        <v>199</v>
      </c>
      <c r="U278" s="0" t="n">
        <v>0</v>
      </c>
      <c r="V278" s="0" t="n">
        <v>0</v>
      </c>
      <c r="W278" s="0" t="n">
        <v>27</v>
      </c>
      <c r="X278" s="0" t="n">
        <v>291</v>
      </c>
      <c r="Y278" s="0" t="n">
        <v>0</v>
      </c>
      <c r="Z278" s="0" t="n">
        <v>0</v>
      </c>
    </row>
    <row r="279" customFormat="false" ht="14.4" hidden="false" customHeight="false" outlineLevel="0" collapsed="false">
      <c r="A279" s="0" t="s">
        <v>3</v>
      </c>
      <c r="B279" s="0" t="s">
        <v>1410</v>
      </c>
      <c r="C279" s="0" t="s">
        <v>1124</v>
      </c>
      <c r="D279" s="0" t="s">
        <v>1125</v>
      </c>
      <c r="E279" s="0" t="n">
        <v>0</v>
      </c>
      <c r="F279" s="0" t="n">
        <v>0</v>
      </c>
      <c r="G279" s="0" t="n">
        <v>0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13</v>
      </c>
      <c r="T279" s="0" t="n">
        <v>229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0</v>
      </c>
      <c r="Z279" s="0" t="n">
        <v>0</v>
      </c>
    </row>
    <row r="280" customFormat="false" ht="14.4" hidden="false" customHeight="false" outlineLevel="0" collapsed="false">
      <c r="A280" s="0" t="s">
        <v>3</v>
      </c>
      <c r="B280" s="0" t="s">
        <v>1411</v>
      </c>
      <c r="C280" s="0" t="s">
        <v>1128</v>
      </c>
      <c r="D280" s="0" t="s">
        <v>1125</v>
      </c>
      <c r="E280" s="0" t="n">
        <v>0</v>
      </c>
      <c r="F280" s="0" t="n">
        <v>0</v>
      </c>
      <c r="G280" s="0" t="n">
        <v>0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14</v>
      </c>
      <c r="T280" s="0" t="n">
        <v>186</v>
      </c>
      <c r="U280" s="0" t="n">
        <v>0</v>
      </c>
      <c r="V280" s="0" t="n">
        <v>0</v>
      </c>
      <c r="W280" s="0" t="n">
        <v>22</v>
      </c>
      <c r="X280" s="0" t="n">
        <v>206</v>
      </c>
      <c r="Y280" s="0" t="n">
        <v>0</v>
      </c>
      <c r="Z280" s="0" t="n">
        <v>0</v>
      </c>
    </row>
    <row r="281" customFormat="false" ht="14.4" hidden="false" customHeight="false" outlineLevel="0" collapsed="false">
      <c r="A281" s="0" t="s">
        <v>3</v>
      </c>
      <c r="B281" s="0" t="s">
        <v>1412</v>
      </c>
      <c r="C281" s="0" t="s">
        <v>1127</v>
      </c>
      <c r="D281" s="0" t="s">
        <v>1128</v>
      </c>
      <c r="E281" s="0" t="n">
        <v>0</v>
      </c>
      <c r="F281" s="0" t="n">
        <v>0</v>
      </c>
      <c r="G281" s="0" t="n">
        <v>0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27</v>
      </c>
      <c r="V281" s="0" t="n">
        <v>211</v>
      </c>
      <c r="W281" s="0" t="n">
        <v>0</v>
      </c>
      <c r="X281" s="0" t="n">
        <v>0</v>
      </c>
      <c r="Y281" s="0" t="n">
        <v>0</v>
      </c>
      <c r="Z281" s="0" t="n">
        <v>0</v>
      </c>
    </row>
    <row r="282" customFormat="false" ht="14.4" hidden="false" customHeight="false" outlineLevel="0" collapsed="false">
      <c r="A282" s="0" t="s">
        <v>3</v>
      </c>
      <c r="B282" s="0" t="s">
        <v>1413</v>
      </c>
      <c r="C282" s="0" t="s">
        <v>1125</v>
      </c>
      <c r="D282" s="0" t="s">
        <v>1124</v>
      </c>
      <c r="E282" s="0" t="n">
        <v>0</v>
      </c>
      <c r="F282" s="0" t="n">
        <v>0</v>
      </c>
      <c r="G282" s="0" t="n">
        <v>0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21</v>
      </c>
      <c r="V282" s="0" t="n">
        <v>311</v>
      </c>
      <c r="W282" s="0" t="n">
        <v>0</v>
      </c>
      <c r="X282" s="0" t="n">
        <v>0</v>
      </c>
      <c r="Y282" s="0" t="n">
        <v>0</v>
      </c>
      <c r="Z282" s="0" t="n">
        <v>0</v>
      </c>
    </row>
    <row r="283" customFormat="false" ht="14.4" hidden="false" customHeight="false" outlineLevel="0" collapsed="false">
      <c r="A283" s="0" t="s">
        <v>3</v>
      </c>
      <c r="B283" s="0" t="s">
        <v>1414</v>
      </c>
      <c r="C283" s="0" t="s">
        <v>1124</v>
      </c>
      <c r="D283" s="0" t="s">
        <v>1125</v>
      </c>
      <c r="E283" s="0" t="n">
        <v>0</v>
      </c>
      <c r="F283" s="0" t="n">
        <v>0</v>
      </c>
      <c r="G283" s="0" t="n">
        <v>0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17</v>
      </c>
      <c r="V283" s="0" t="n">
        <v>256</v>
      </c>
      <c r="W283" s="0" t="n">
        <v>0</v>
      </c>
      <c r="X283" s="0" t="n">
        <v>0</v>
      </c>
      <c r="Y283" s="0" t="n">
        <v>0</v>
      </c>
      <c r="Z283" s="0" t="n">
        <v>0</v>
      </c>
    </row>
    <row r="284" customFormat="false" ht="14.4" hidden="false" customHeight="false" outlineLevel="0" collapsed="false">
      <c r="A284" s="0" t="s">
        <v>3</v>
      </c>
      <c r="B284" s="0" t="s">
        <v>1415</v>
      </c>
      <c r="C284" s="0" t="s">
        <v>1124</v>
      </c>
      <c r="D284" s="0" t="s">
        <v>1127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29</v>
      </c>
      <c r="V284" s="0" t="n">
        <v>218</v>
      </c>
      <c r="W284" s="0" t="n">
        <v>0</v>
      </c>
      <c r="X284" s="0" t="n">
        <v>0</v>
      </c>
      <c r="Y284" s="0" t="n">
        <v>0</v>
      </c>
      <c r="Z284" s="0" t="n">
        <v>0</v>
      </c>
    </row>
    <row r="285" customFormat="false" ht="14.4" hidden="false" customHeight="false" outlineLevel="0" collapsed="false">
      <c r="A285" s="0" t="s">
        <v>3</v>
      </c>
      <c r="B285" s="0" t="s">
        <v>1416</v>
      </c>
      <c r="C285" s="0" t="s">
        <v>1124</v>
      </c>
      <c r="D285" s="0" t="s">
        <v>1127</v>
      </c>
      <c r="E285" s="0" t="n">
        <v>0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24</v>
      </c>
      <c r="V285" s="0" t="n">
        <v>230</v>
      </c>
      <c r="W285" s="0" t="n">
        <v>0</v>
      </c>
      <c r="X285" s="0" t="n">
        <v>0</v>
      </c>
      <c r="Y285" s="0" t="n">
        <v>0</v>
      </c>
      <c r="Z285" s="0" t="n">
        <v>0</v>
      </c>
    </row>
    <row r="286" customFormat="false" ht="14.4" hidden="false" customHeight="false" outlineLevel="0" collapsed="false">
      <c r="A286" s="0" t="s">
        <v>3</v>
      </c>
      <c r="B286" s="0" t="s">
        <v>1417</v>
      </c>
      <c r="C286" s="0" t="s">
        <v>1125</v>
      </c>
      <c r="D286" s="0" t="s">
        <v>1128</v>
      </c>
      <c r="E286" s="0" t="n">
        <v>0</v>
      </c>
      <c r="F286" s="0" t="n">
        <v>0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27</v>
      </c>
      <c r="V286" s="0" t="n">
        <v>232</v>
      </c>
      <c r="W286" s="0" t="n">
        <v>0</v>
      </c>
      <c r="X286" s="0" t="n">
        <v>0</v>
      </c>
      <c r="Y286" s="0" t="n">
        <v>0</v>
      </c>
      <c r="Z286" s="0" t="n">
        <v>0</v>
      </c>
    </row>
    <row r="287" customFormat="false" ht="14.4" hidden="false" customHeight="false" outlineLevel="0" collapsed="false">
      <c r="A287" s="0" t="s">
        <v>3</v>
      </c>
      <c r="B287" s="0" t="s">
        <v>1418</v>
      </c>
      <c r="C287" s="0" t="s">
        <v>1128</v>
      </c>
      <c r="D287" s="0" t="s">
        <v>1125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16</v>
      </c>
      <c r="V287" s="0" t="n">
        <v>214</v>
      </c>
      <c r="W287" s="0" t="n">
        <v>0</v>
      </c>
      <c r="X287" s="0" t="n">
        <v>0</v>
      </c>
      <c r="Y287" s="0" t="n">
        <v>0</v>
      </c>
      <c r="Z287" s="0" t="n">
        <v>0</v>
      </c>
    </row>
    <row r="288" customFormat="false" ht="14.4" hidden="false" customHeight="false" outlineLevel="0" collapsed="false">
      <c r="A288" s="0" t="s">
        <v>3</v>
      </c>
      <c r="B288" s="0" t="s">
        <v>1419</v>
      </c>
      <c r="C288" s="0" t="s">
        <v>1124</v>
      </c>
      <c r="D288" s="0" t="s">
        <v>1127</v>
      </c>
      <c r="E288" s="0" t="n">
        <v>0</v>
      </c>
      <c r="F288" s="0" t="n">
        <v>0</v>
      </c>
      <c r="G288" s="0" t="n">
        <v>0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20</v>
      </c>
      <c r="V288" s="0" t="n">
        <v>221</v>
      </c>
      <c r="W288" s="0" t="n">
        <v>0</v>
      </c>
      <c r="X288" s="0" t="n">
        <v>0</v>
      </c>
      <c r="Y288" s="0" t="n">
        <v>0</v>
      </c>
      <c r="Z288" s="0" t="n">
        <v>0</v>
      </c>
    </row>
    <row r="289" customFormat="false" ht="14.4" hidden="false" customHeight="false" outlineLevel="0" collapsed="false">
      <c r="A289" s="0" t="s">
        <v>3</v>
      </c>
      <c r="B289" s="0" t="s">
        <v>1420</v>
      </c>
      <c r="C289" s="0" t="s">
        <v>1421</v>
      </c>
      <c r="D289" s="0" t="s">
        <v>1125</v>
      </c>
      <c r="E289" s="0" t="n">
        <v>0</v>
      </c>
      <c r="F289" s="0" t="n">
        <v>0</v>
      </c>
      <c r="G289" s="0" t="n">
        <v>0</v>
      </c>
      <c r="H289" s="0" t="n">
        <v>0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11</v>
      </c>
      <c r="V289" s="0" t="n">
        <v>228</v>
      </c>
      <c r="W289" s="0" t="n">
        <v>0</v>
      </c>
      <c r="X289" s="0" t="n">
        <v>0</v>
      </c>
      <c r="Y289" s="0" t="n">
        <v>0</v>
      </c>
      <c r="Z289" s="0" t="n">
        <v>0</v>
      </c>
    </row>
    <row r="290" customFormat="false" ht="14.4" hidden="false" customHeight="false" outlineLevel="0" collapsed="false">
      <c r="A290" s="0" t="s">
        <v>3</v>
      </c>
      <c r="B290" s="0" t="s">
        <v>1422</v>
      </c>
      <c r="C290" s="0" t="s">
        <v>1128</v>
      </c>
      <c r="D290" s="0" t="s">
        <v>1124</v>
      </c>
      <c r="E290" s="0" t="n">
        <v>0</v>
      </c>
      <c r="F290" s="0" t="n">
        <v>0</v>
      </c>
      <c r="G290" s="0" t="n">
        <v>0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10</v>
      </c>
      <c r="V290" s="0" t="n">
        <v>196</v>
      </c>
      <c r="W290" s="0" t="n">
        <v>0</v>
      </c>
      <c r="X290" s="0" t="n">
        <v>0</v>
      </c>
      <c r="Y290" s="0" t="n">
        <v>0</v>
      </c>
      <c r="Z290" s="0" t="n">
        <v>0</v>
      </c>
    </row>
    <row r="291" customFormat="false" ht="14.4" hidden="false" customHeight="false" outlineLevel="0" collapsed="false">
      <c r="A291" s="0" t="s">
        <v>3</v>
      </c>
      <c r="B291" s="0" t="s">
        <v>1423</v>
      </c>
      <c r="C291" s="0" t="s">
        <v>1127</v>
      </c>
      <c r="D291" s="0" t="s">
        <v>1128</v>
      </c>
      <c r="E291" s="0" t="n">
        <v>0</v>
      </c>
      <c r="F291" s="0" t="n">
        <v>0</v>
      </c>
      <c r="G291" s="0" t="n">
        <v>0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35</v>
      </c>
      <c r="V291" s="0" t="n">
        <v>200</v>
      </c>
      <c r="W291" s="0" t="n">
        <v>0</v>
      </c>
      <c r="X291" s="0" t="n">
        <v>0</v>
      </c>
      <c r="Y291" s="0" t="n">
        <v>0</v>
      </c>
      <c r="Z291" s="0" t="n">
        <v>0</v>
      </c>
    </row>
    <row r="292" customFormat="false" ht="14.4" hidden="false" customHeight="false" outlineLevel="0" collapsed="false">
      <c r="A292" s="0" t="s">
        <v>3</v>
      </c>
      <c r="B292" s="0" t="s">
        <v>1424</v>
      </c>
      <c r="C292" s="0" t="s">
        <v>1128</v>
      </c>
      <c r="D292" s="0" t="s">
        <v>1127</v>
      </c>
      <c r="E292" s="0" t="n">
        <v>0</v>
      </c>
      <c r="F292" s="0" t="n">
        <v>0</v>
      </c>
      <c r="G292" s="0" t="n">
        <v>0</v>
      </c>
      <c r="H292" s="0" t="n">
        <v>0</v>
      </c>
      <c r="I292" s="0" t="n">
        <v>0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12</v>
      </c>
      <c r="V292" s="0" t="n">
        <v>221</v>
      </c>
      <c r="W292" s="0" t="n">
        <v>0</v>
      </c>
      <c r="X292" s="0" t="n">
        <v>0</v>
      </c>
      <c r="Y292" s="0" t="n">
        <v>0</v>
      </c>
      <c r="Z292" s="0" t="n">
        <v>0</v>
      </c>
    </row>
    <row r="293" customFormat="false" ht="14.4" hidden="false" customHeight="false" outlineLevel="0" collapsed="false">
      <c r="A293" s="0" t="s">
        <v>3</v>
      </c>
      <c r="B293" s="0" t="s">
        <v>1425</v>
      </c>
      <c r="C293" s="0" t="s">
        <v>1125</v>
      </c>
      <c r="D293" s="0" t="s">
        <v>1127</v>
      </c>
      <c r="E293" s="0" t="n">
        <v>0</v>
      </c>
      <c r="F293" s="0" t="n">
        <v>0</v>
      </c>
      <c r="G293" s="0" t="n">
        <v>0</v>
      </c>
      <c r="H293" s="0" t="n">
        <v>0</v>
      </c>
      <c r="I293" s="0" t="n">
        <v>0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70</v>
      </c>
      <c r="V293" s="0" t="n">
        <v>194</v>
      </c>
      <c r="W293" s="0" t="n">
        <v>0</v>
      </c>
      <c r="X293" s="0" t="n">
        <v>0</v>
      </c>
      <c r="Y293" s="0" t="n">
        <v>0</v>
      </c>
      <c r="Z293" s="0" t="n">
        <v>0</v>
      </c>
    </row>
    <row r="294" customFormat="false" ht="14.4" hidden="false" customHeight="false" outlineLevel="0" collapsed="false">
      <c r="A294" s="0" t="s">
        <v>3</v>
      </c>
      <c r="B294" s="0" t="s">
        <v>1426</v>
      </c>
      <c r="C294" s="0" t="s">
        <v>1127</v>
      </c>
      <c r="D294" s="0" t="s">
        <v>1124</v>
      </c>
      <c r="E294" s="0" t="n">
        <v>0</v>
      </c>
      <c r="F294" s="0" t="n">
        <v>0</v>
      </c>
      <c r="G294" s="0" t="n">
        <v>0</v>
      </c>
      <c r="H294" s="0" t="n">
        <v>0</v>
      </c>
      <c r="I294" s="0" t="n">
        <v>0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36</v>
      </c>
      <c r="V294" s="0" t="n">
        <v>220</v>
      </c>
      <c r="W294" s="0" t="n">
        <v>26</v>
      </c>
      <c r="X294" s="0" t="n">
        <v>259</v>
      </c>
      <c r="Y294" s="0" t="n">
        <v>0</v>
      </c>
      <c r="Z294" s="0" t="n">
        <v>0</v>
      </c>
    </row>
    <row r="295" customFormat="false" ht="14.4" hidden="false" customHeight="false" outlineLevel="0" collapsed="false">
      <c r="A295" s="0" t="s">
        <v>3</v>
      </c>
      <c r="B295" s="0" t="s">
        <v>1427</v>
      </c>
      <c r="C295" s="0" t="s">
        <v>1124</v>
      </c>
      <c r="D295" s="0" t="s">
        <v>1127</v>
      </c>
      <c r="E295" s="0" t="n">
        <v>0</v>
      </c>
      <c r="F295" s="0" t="n">
        <v>0</v>
      </c>
      <c r="G295" s="0" t="n">
        <v>0</v>
      </c>
      <c r="H295" s="0" t="n">
        <v>0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26</v>
      </c>
      <c r="V295" s="0" t="n">
        <v>297</v>
      </c>
      <c r="W295" s="0" t="n">
        <v>0</v>
      </c>
      <c r="X295" s="0" t="n">
        <v>0</v>
      </c>
      <c r="Y295" s="0" t="n">
        <v>0</v>
      </c>
      <c r="Z295" s="0" t="n">
        <v>0</v>
      </c>
    </row>
    <row r="296" customFormat="false" ht="14.4" hidden="false" customHeight="false" outlineLevel="0" collapsed="false">
      <c r="A296" s="0" t="s">
        <v>3</v>
      </c>
      <c r="B296" s="0" t="s">
        <v>1428</v>
      </c>
      <c r="C296" s="0" t="s">
        <v>1124</v>
      </c>
      <c r="D296" s="0" t="s">
        <v>1127</v>
      </c>
      <c r="E296" s="0" t="n">
        <v>0</v>
      </c>
      <c r="F296" s="0" t="n">
        <v>0</v>
      </c>
      <c r="G296" s="0" t="n">
        <v>0</v>
      </c>
      <c r="H296" s="0" t="n">
        <v>0</v>
      </c>
      <c r="I296" s="0" t="n">
        <v>0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38</v>
      </c>
      <c r="V296" s="0" t="n">
        <v>312</v>
      </c>
      <c r="W296" s="0" t="n">
        <v>0</v>
      </c>
      <c r="X296" s="0" t="n">
        <v>0</v>
      </c>
      <c r="Y296" s="0" t="n">
        <v>0</v>
      </c>
      <c r="Z296" s="0" t="n">
        <v>0</v>
      </c>
    </row>
    <row r="297" customFormat="false" ht="14.4" hidden="false" customHeight="false" outlineLevel="0" collapsed="false">
      <c r="A297" s="0" t="s">
        <v>3</v>
      </c>
      <c r="B297" s="0" t="s">
        <v>1429</v>
      </c>
      <c r="C297" s="0" t="s">
        <v>1127</v>
      </c>
      <c r="D297" s="0" t="s">
        <v>1128</v>
      </c>
      <c r="E297" s="0" t="n">
        <v>0</v>
      </c>
      <c r="F297" s="0" t="n">
        <v>0</v>
      </c>
      <c r="G297" s="0" t="n">
        <v>0</v>
      </c>
      <c r="H297" s="0" t="n">
        <v>0</v>
      </c>
      <c r="I297" s="0" t="n">
        <v>0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20</v>
      </c>
      <c r="V297" s="0" t="n">
        <v>203</v>
      </c>
      <c r="W297" s="0" t="n">
        <v>0</v>
      </c>
      <c r="X297" s="0" t="n">
        <v>0</v>
      </c>
      <c r="Y297" s="0" t="n">
        <v>0</v>
      </c>
      <c r="Z297" s="0" t="n">
        <v>0</v>
      </c>
    </row>
    <row r="298" customFormat="false" ht="14.4" hidden="false" customHeight="false" outlineLevel="0" collapsed="false">
      <c r="A298" s="0" t="s">
        <v>5</v>
      </c>
      <c r="B298" s="0" t="s">
        <v>1430</v>
      </c>
      <c r="C298" s="0" t="s">
        <v>1124</v>
      </c>
      <c r="D298" s="0" t="s">
        <v>1127</v>
      </c>
      <c r="E298" s="0" t="n">
        <v>0</v>
      </c>
      <c r="F298" s="0" t="n">
        <v>0</v>
      </c>
      <c r="G298" s="0" t="n">
        <v>0</v>
      </c>
      <c r="H298" s="0" t="n">
        <v>0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30</v>
      </c>
      <c r="V298" s="0" t="n">
        <v>198</v>
      </c>
      <c r="W298" s="0" t="n">
        <v>0</v>
      </c>
      <c r="X298" s="0" t="n">
        <v>0</v>
      </c>
      <c r="Y298" s="0" t="n">
        <v>0</v>
      </c>
      <c r="Z298" s="0" t="n">
        <v>0</v>
      </c>
    </row>
    <row r="299" customFormat="false" ht="14.4" hidden="false" customHeight="false" outlineLevel="0" collapsed="false">
      <c r="A299" s="0" t="s">
        <v>3</v>
      </c>
      <c r="B299" s="0" t="s">
        <v>1431</v>
      </c>
      <c r="C299" s="0" t="s">
        <v>1125</v>
      </c>
      <c r="D299" s="0" t="s">
        <v>1128</v>
      </c>
      <c r="E299" s="0" t="n">
        <v>0</v>
      </c>
      <c r="F299" s="0" t="n">
        <v>0</v>
      </c>
      <c r="G299" s="0" t="n">
        <v>0</v>
      </c>
      <c r="H299" s="0" t="n">
        <v>0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n">
        <v>0</v>
      </c>
      <c r="W299" s="0" t="n">
        <v>35</v>
      </c>
      <c r="X299" s="0" t="n">
        <v>462</v>
      </c>
      <c r="Y299" s="0" t="n">
        <v>0</v>
      </c>
      <c r="Z299" s="0" t="n">
        <v>0</v>
      </c>
    </row>
    <row r="300" customFormat="false" ht="14.4" hidden="false" customHeight="false" outlineLevel="0" collapsed="false">
      <c r="A300" s="0" t="s">
        <v>3</v>
      </c>
      <c r="B300" s="0" t="s">
        <v>1432</v>
      </c>
      <c r="C300" s="0" t="s">
        <v>1124</v>
      </c>
      <c r="D300" s="0" t="s">
        <v>1127</v>
      </c>
      <c r="E300" s="0" t="n">
        <v>0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39</v>
      </c>
      <c r="X300" s="0" t="n">
        <v>431</v>
      </c>
      <c r="Y300" s="0" t="n">
        <v>0</v>
      </c>
      <c r="Z300" s="0" t="n">
        <v>0</v>
      </c>
    </row>
    <row r="301" customFormat="false" ht="14.4" hidden="false" customHeight="false" outlineLevel="0" collapsed="false">
      <c r="A301" s="0" t="s">
        <v>3</v>
      </c>
      <c r="B301" s="0" t="s">
        <v>1433</v>
      </c>
      <c r="C301" s="0" t="s">
        <v>1125</v>
      </c>
      <c r="D301" s="0" t="s">
        <v>1128</v>
      </c>
      <c r="E301" s="0" t="n">
        <v>0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21</v>
      </c>
      <c r="X301" s="0" t="n">
        <v>253</v>
      </c>
      <c r="Y301" s="0" t="n">
        <v>0</v>
      </c>
      <c r="Z301" s="0" t="n">
        <v>0</v>
      </c>
    </row>
    <row r="302" customFormat="false" ht="14.4" hidden="false" customHeight="false" outlineLevel="0" collapsed="false">
      <c r="A302" s="0" t="s">
        <v>3</v>
      </c>
      <c r="B302" s="0" t="s">
        <v>1434</v>
      </c>
      <c r="C302" s="0" t="s">
        <v>1128</v>
      </c>
      <c r="D302" s="0" t="s">
        <v>1127</v>
      </c>
      <c r="E302" s="0" t="n">
        <v>0</v>
      </c>
      <c r="F302" s="0" t="n">
        <v>0</v>
      </c>
      <c r="G302" s="0" t="n">
        <v>0</v>
      </c>
      <c r="H302" s="0" t="n">
        <v>0</v>
      </c>
      <c r="I302" s="0" t="n">
        <v>0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34</v>
      </c>
      <c r="X302" s="0" t="n">
        <v>250</v>
      </c>
      <c r="Y302" s="0" t="n">
        <v>0</v>
      </c>
      <c r="Z302" s="0" t="n">
        <v>0</v>
      </c>
    </row>
    <row r="303" customFormat="false" ht="14.4" hidden="false" customHeight="false" outlineLevel="0" collapsed="false">
      <c r="A303" s="0" t="s">
        <v>3</v>
      </c>
      <c r="B303" s="0" t="s">
        <v>1435</v>
      </c>
      <c r="C303" s="0" t="s">
        <v>1128</v>
      </c>
      <c r="D303" s="0" t="s">
        <v>1124</v>
      </c>
      <c r="E303" s="0" t="n">
        <v>0</v>
      </c>
      <c r="F303" s="0" t="n">
        <v>0</v>
      </c>
      <c r="G303" s="0" t="n">
        <v>0</v>
      </c>
      <c r="H303" s="0" t="n">
        <v>0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23</v>
      </c>
      <c r="X303" s="0" t="n">
        <v>305</v>
      </c>
      <c r="Y303" s="0" t="n">
        <v>0</v>
      </c>
      <c r="Z303" s="0" t="n">
        <v>0</v>
      </c>
    </row>
    <row r="304" customFormat="false" ht="14.4" hidden="false" customHeight="false" outlineLevel="0" collapsed="false">
      <c r="A304" s="0" t="s">
        <v>3</v>
      </c>
      <c r="B304" s="0" t="s">
        <v>1436</v>
      </c>
      <c r="C304" s="0" t="s">
        <v>1125</v>
      </c>
      <c r="D304" s="0" t="s">
        <v>1127</v>
      </c>
      <c r="E304" s="0" t="n">
        <v>0</v>
      </c>
      <c r="F304" s="0" t="n">
        <v>0</v>
      </c>
      <c r="G304" s="0" t="n">
        <v>0</v>
      </c>
      <c r="H304" s="0" t="n">
        <v>0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4</v>
      </c>
      <c r="X304" s="0" t="n">
        <v>37</v>
      </c>
      <c r="Y304" s="0" t="n">
        <v>0</v>
      </c>
      <c r="Z304" s="0" t="n">
        <v>0</v>
      </c>
    </row>
    <row r="305" customFormat="false" ht="14.4" hidden="false" customHeight="false" outlineLevel="0" collapsed="false">
      <c r="A305" s="0" t="s">
        <v>3</v>
      </c>
      <c r="B305" s="0" t="s">
        <v>1437</v>
      </c>
      <c r="C305" s="0" t="s">
        <v>1127</v>
      </c>
      <c r="D305" s="0" t="s">
        <v>1124</v>
      </c>
      <c r="E305" s="0" t="n">
        <v>0</v>
      </c>
      <c r="F305" s="0" t="n">
        <v>0</v>
      </c>
      <c r="G305" s="0" t="n">
        <v>0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15</v>
      </c>
      <c r="X305" s="0" t="n">
        <v>237</v>
      </c>
      <c r="Y305" s="0" t="n">
        <v>0</v>
      </c>
      <c r="Z305" s="0" t="n">
        <v>0</v>
      </c>
    </row>
    <row r="306" customFormat="false" ht="14.4" hidden="false" customHeight="false" outlineLevel="0" collapsed="false">
      <c r="A306" s="0" t="s">
        <v>3</v>
      </c>
      <c r="B306" s="0" t="s">
        <v>1438</v>
      </c>
      <c r="C306" s="0" t="s">
        <v>1125</v>
      </c>
      <c r="D306" s="0" t="s">
        <v>1128</v>
      </c>
      <c r="E306" s="0" t="n">
        <v>0</v>
      </c>
      <c r="F306" s="0" t="n">
        <v>0</v>
      </c>
      <c r="G306" s="0" t="n">
        <v>0</v>
      </c>
      <c r="H306" s="0" t="n">
        <v>0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15</v>
      </c>
      <c r="X306" s="0" t="n">
        <v>191</v>
      </c>
      <c r="Y306" s="0" t="n">
        <v>0</v>
      </c>
      <c r="Z306" s="0" t="n">
        <v>0</v>
      </c>
    </row>
    <row r="307" customFormat="false" ht="14.4" hidden="false" customHeight="false" outlineLevel="0" collapsed="false">
      <c r="A307" s="0" t="s">
        <v>3</v>
      </c>
      <c r="B307" s="0" t="s">
        <v>1439</v>
      </c>
      <c r="C307" s="0" t="s">
        <v>1124</v>
      </c>
      <c r="D307" s="0" t="s">
        <v>1127</v>
      </c>
      <c r="E307" s="0" t="n">
        <v>0</v>
      </c>
      <c r="F307" s="0" t="n">
        <v>0</v>
      </c>
      <c r="G307" s="0" t="n">
        <v>0</v>
      </c>
      <c r="H307" s="0" t="n">
        <v>0</v>
      </c>
      <c r="I307" s="0" t="n">
        <v>0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18</v>
      </c>
      <c r="X307" s="0" t="n">
        <v>188</v>
      </c>
      <c r="Y307" s="0" t="n">
        <v>0</v>
      </c>
      <c r="Z307" s="0" t="n">
        <v>0</v>
      </c>
    </row>
    <row r="308" customFormat="false" ht="14.4" hidden="false" customHeight="false" outlineLevel="0" collapsed="false">
      <c r="A308" s="0" t="s">
        <v>3</v>
      </c>
      <c r="B308" s="0" t="s">
        <v>1440</v>
      </c>
      <c r="C308" s="0" t="s">
        <v>1127</v>
      </c>
      <c r="D308" s="0" t="s">
        <v>1128</v>
      </c>
      <c r="E308" s="0" t="n">
        <v>0</v>
      </c>
      <c r="F308" s="0" t="n">
        <v>0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18</v>
      </c>
      <c r="X308" s="0" t="n">
        <v>182</v>
      </c>
      <c r="Y308" s="0" t="n">
        <v>0</v>
      </c>
      <c r="Z308" s="0" t="n">
        <v>0</v>
      </c>
    </row>
    <row r="309" customFormat="false" ht="14.4" hidden="false" customHeight="false" outlineLevel="0" collapsed="false">
      <c r="A309" s="0" t="s">
        <v>3</v>
      </c>
      <c r="B309" s="0" t="s">
        <v>1441</v>
      </c>
      <c r="C309" s="0" t="s">
        <v>1128</v>
      </c>
      <c r="D309" s="0" t="s">
        <v>1127</v>
      </c>
      <c r="E309" s="0" t="n">
        <v>0</v>
      </c>
      <c r="F309" s="0" t="n">
        <v>0</v>
      </c>
      <c r="G309" s="0" t="n">
        <v>0</v>
      </c>
      <c r="H309" s="0" t="n">
        <v>0</v>
      </c>
      <c r="I309" s="0" t="n">
        <v>0</v>
      </c>
      <c r="J309" s="0" t="n">
        <v>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n">
        <v>0</v>
      </c>
      <c r="W309" s="0" t="n">
        <v>11</v>
      </c>
      <c r="X309" s="0" t="n">
        <v>194</v>
      </c>
      <c r="Y309" s="0" t="n">
        <v>0</v>
      </c>
      <c r="Z309" s="0" t="n">
        <v>0</v>
      </c>
    </row>
    <row r="310" customFormat="false" ht="14.4" hidden="false" customHeight="false" outlineLevel="0" collapsed="false">
      <c r="A310" s="0" t="s">
        <v>3</v>
      </c>
      <c r="B310" s="0" t="s">
        <v>1442</v>
      </c>
      <c r="C310" s="0" t="s">
        <v>1124</v>
      </c>
      <c r="D310" s="0" t="s">
        <v>1127</v>
      </c>
      <c r="E310" s="0" t="n">
        <v>0</v>
      </c>
      <c r="F310" s="0" t="n">
        <v>0</v>
      </c>
      <c r="G310" s="0" t="n">
        <v>0</v>
      </c>
      <c r="H310" s="0" t="n">
        <v>0</v>
      </c>
      <c r="I310" s="0" t="n">
        <v>0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51</v>
      </c>
      <c r="X310" s="0" t="n">
        <v>229</v>
      </c>
      <c r="Y310" s="0" t="n">
        <v>40</v>
      </c>
      <c r="Z310" s="0" t="n">
        <v>272</v>
      </c>
    </row>
    <row r="311" customFormat="false" ht="14.4" hidden="false" customHeight="false" outlineLevel="0" collapsed="false">
      <c r="A311" s="0" t="s">
        <v>3</v>
      </c>
      <c r="B311" s="0" t="s">
        <v>1443</v>
      </c>
      <c r="C311" s="0" t="s">
        <v>1128</v>
      </c>
      <c r="D311" s="0" t="s">
        <v>1124</v>
      </c>
      <c r="E311" s="0" t="n">
        <v>0</v>
      </c>
      <c r="F311" s="0" t="n">
        <v>0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0</v>
      </c>
      <c r="W311" s="0" t="n">
        <v>12</v>
      </c>
      <c r="X311" s="0" t="n">
        <v>206</v>
      </c>
      <c r="Y311" s="0" t="n">
        <v>0</v>
      </c>
      <c r="Z311" s="0" t="n">
        <v>0</v>
      </c>
    </row>
    <row r="312" customFormat="false" ht="14.4" hidden="false" customHeight="false" outlineLevel="0" collapsed="false">
      <c r="A312" s="0" t="s">
        <v>3</v>
      </c>
      <c r="B312" s="0" t="s">
        <v>1444</v>
      </c>
      <c r="C312" s="0" t="s">
        <v>1127</v>
      </c>
      <c r="D312" s="0" t="s">
        <v>1128</v>
      </c>
      <c r="E312" s="0" t="n">
        <v>0</v>
      </c>
      <c r="F312" s="0" t="n">
        <v>0</v>
      </c>
      <c r="G312" s="0" t="n">
        <v>0</v>
      </c>
      <c r="H312" s="0" t="n">
        <v>0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58</v>
      </c>
      <c r="X312" s="0" t="n">
        <v>294</v>
      </c>
      <c r="Y312" s="0" t="n">
        <v>0</v>
      </c>
      <c r="Z312" s="0" t="n">
        <v>0</v>
      </c>
    </row>
    <row r="313" customFormat="false" ht="14.4" hidden="false" customHeight="false" outlineLevel="0" collapsed="false">
      <c r="A313" s="0" t="s">
        <v>3</v>
      </c>
      <c r="B313" s="0" t="s">
        <v>1445</v>
      </c>
      <c r="C313" s="0" t="s">
        <v>1127</v>
      </c>
      <c r="D313" s="0" t="s">
        <v>1124</v>
      </c>
      <c r="E313" s="0" t="n">
        <v>0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n">
        <v>0</v>
      </c>
      <c r="W313" s="0" t="n">
        <v>18</v>
      </c>
      <c r="X313" s="0" t="n">
        <v>224</v>
      </c>
      <c r="Y313" s="0" t="n">
        <v>0</v>
      </c>
      <c r="Z313" s="0" t="n">
        <v>0</v>
      </c>
    </row>
    <row r="314" customFormat="false" ht="14.4" hidden="false" customHeight="false" outlineLevel="0" collapsed="false">
      <c r="A314" s="0" t="s">
        <v>3</v>
      </c>
      <c r="B314" s="0" t="s">
        <v>1446</v>
      </c>
      <c r="C314" s="0" t="s">
        <v>1124</v>
      </c>
      <c r="D314" s="0" t="s">
        <v>1128</v>
      </c>
      <c r="E314" s="0" t="n">
        <v>0</v>
      </c>
      <c r="F314" s="0" t="n">
        <v>0</v>
      </c>
      <c r="G314" s="0" t="n">
        <v>0</v>
      </c>
      <c r="H314" s="0" t="n">
        <v>0</v>
      </c>
      <c r="I314" s="0" t="n">
        <v>0</v>
      </c>
      <c r="J314" s="0" t="n">
        <v>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n">
        <v>0</v>
      </c>
      <c r="W314" s="0" t="n">
        <v>33</v>
      </c>
      <c r="X314" s="0" t="n">
        <v>419</v>
      </c>
      <c r="Y314" s="0" t="n">
        <v>0</v>
      </c>
      <c r="Z314" s="0" t="n">
        <v>0</v>
      </c>
    </row>
    <row r="315" customFormat="false" ht="14.4" hidden="false" customHeight="false" outlineLevel="0" collapsed="false">
      <c r="A315" s="0" t="s">
        <v>3</v>
      </c>
      <c r="B315" s="0" t="s">
        <v>1447</v>
      </c>
      <c r="C315" s="0" t="s">
        <v>1127</v>
      </c>
      <c r="D315" s="0" t="s">
        <v>1124</v>
      </c>
      <c r="E315" s="0" t="n">
        <v>0</v>
      </c>
      <c r="F315" s="0" t="n">
        <v>0</v>
      </c>
      <c r="G315" s="0" t="n">
        <v>0</v>
      </c>
      <c r="H315" s="0" t="n">
        <v>0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27</v>
      </c>
      <c r="X315" s="0" t="n">
        <v>334</v>
      </c>
      <c r="Y315" s="0" t="n">
        <v>0</v>
      </c>
      <c r="Z315" s="0" t="n">
        <v>0</v>
      </c>
    </row>
    <row r="316" customFormat="false" ht="14.4" hidden="false" customHeight="false" outlineLevel="0" collapsed="false">
      <c r="A316" s="0" t="s">
        <v>3</v>
      </c>
      <c r="B316" s="0" t="s">
        <v>1448</v>
      </c>
      <c r="C316" s="0" t="s">
        <v>1124</v>
      </c>
      <c r="D316" s="0" t="s">
        <v>1125</v>
      </c>
      <c r="E316" s="0" t="n">
        <v>0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17</v>
      </c>
      <c r="X316" s="0" t="n">
        <v>197</v>
      </c>
      <c r="Y316" s="0" t="n">
        <v>0</v>
      </c>
      <c r="Z316" s="0" t="n">
        <v>0</v>
      </c>
    </row>
    <row r="317" customFormat="false" ht="14.4" hidden="false" customHeight="false" outlineLevel="0" collapsed="false">
      <c r="A317" s="0" t="s">
        <v>5</v>
      </c>
      <c r="B317" s="0" t="s">
        <v>1449</v>
      </c>
      <c r="C317" s="0" t="s">
        <v>1125</v>
      </c>
      <c r="D317" s="0" t="s">
        <v>1127</v>
      </c>
      <c r="E317" s="0" t="n">
        <v>0</v>
      </c>
      <c r="F317" s="0" t="n">
        <v>0</v>
      </c>
      <c r="G317" s="0" t="n">
        <v>0</v>
      </c>
      <c r="H317" s="0" t="n">
        <v>0</v>
      </c>
      <c r="I317" s="0" t="n">
        <v>0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6</v>
      </c>
      <c r="X317" s="0" t="n">
        <v>102</v>
      </c>
      <c r="Y317" s="0" t="n">
        <v>0</v>
      </c>
      <c r="Z317" s="0" t="n">
        <v>0</v>
      </c>
    </row>
    <row r="318" customFormat="false" ht="14.4" hidden="false" customHeight="false" outlineLevel="0" collapsed="false">
      <c r="A318" s="0" t="s">
        <v>8</v>
      </c>
      <c r="B318" s="0" t="s">
        <v>1450</v>
      </c>
      <c r="C318" s="0" t="s">
        <v>1124</v>
      </c>
      <c r="D318" s="0" t="s">
        <v>1125</v>
      </c>
      <c r="E318" s="0" t="n">
        <v>0</v>
      </c>
      <c r="F318" s="0" t="n">
        <v>0</v>
      </c>
      <c r="G318" s="0" t="n">
        <v>0</v>
      </c>
      <c r="H318" s="0" t="n">
        <v>0</v>
      </c>
      <c r="I318" s="0" t="n">
        <v>0</v>
      </c>
      <c r="J318" s="0" t="n">
        <v>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0</v>
      </c>
      <c r="W318" s="0" t="n">
        <v>22</v>
      </c>
      <c r="X318" s="0" t="n">
        <v>395</v>
      </c>
      <c r="Y318" s="0" t="n">
        <v>0</v>
      </c>
      <c r="Z318" s="0" t="n">
        <v>0</v>
      </c>
    </row>
    <row r="319" customFormat="false" ht="14.4" hidden="false" customHeight="false" outlineLevel="0" collapsed="false">
      <c r="A319" s="0" t="s">
        <v>3</v>
      </c>
      <c r="B319" s="0" t="s">
        <v>1451</v>
      </c>
      <c r="C319" s="0" t="s">
        <v>1128</v>
      </c>
      <c r="D319" s="0" t="s">
        <v>1124</v>
      </c>
      <c r="E319" s="0" t="n">
        <v>0</v>
      </c>
      <c r="F319" s="0" t="n">
        <v>0</v>
      </c>
      <c r="G319" s="0" t="n">
        <v>0</v>
      </c>
      <c r="H319" s="0" t="n">
        <v>0</v>
      </c>
      <c r="I319" s="0" t="n">
        <v>0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18</v>
      </c>
      <c r="Z319" s="0" t="n">
        <v>348</v>
      </c>
    </row>
    <row r="320" customFormat="false" ht="14.4" hidden="false" customHeight="false" outlineLevel="0" collapsed="false">
      <c r="A320" s="0" t="s">
        <v>3</v>
      </c>
      <c r="B320" s="0" t="s">
        <v>1452</v>
      </c>
      <c r="C320" s="0" t="s">
        <v>1128</v>
      </c>
      <c r="D320" s="0" t="s">
        <v>1125</v>
      </c>
      <c r="E320" s="0" t="n">
        <v>0</v>
      </c>
      <c r="F320" s="0" t="n">
        <v>0</v>
      </c>
      <c r="G320" s="0" t="n">
        <v>0</v>
      </c>
      <c r="H320" s="0" t="n">
        <v>0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0</v>
      </c>
      <c r="X320" s="0" t="n">
        <v>0</v>
      </c>
      <c r="Y320" s="0" t="n">
        <v>21</v>
      </c>
      <c r="Z320" s="0" t="n">
        <v>260</v>
      </c>
    </row>
    <row r="321" customFormat="false" ht="14.4" hidden="false" customHeight="false" outlineLevel="0" collapsed="false">
      <c r="A321" s="0" t="s">
        <v>3</v>
      </c>
      <c r="B321" s="0" t="s">
        <v>1453</v>
      </c>
      <c r="C321" s="0" t="s">
        <v>1125</v>
      </c>
      <c r="D321" s="0" t="s">
        <v>1127</v>
      </c>
      <c r="E321" s="0" t="n">
        <v>0</v>
      </c>
      <c r="F321" s="0" t="n">
        <v>0</v>
      </c>
      <c r="G321" s="0" t="n">
        <v>0</v>
      </c>
      <c r="H321" s="0" t="n">
        <v>0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0</v>
      </c>
      <c r="X321" s="0" t="n">
        <v>0</v>
      </c>
      <c r="Y321" s="0" t="n">
        <v>12</v>
      </c>
      <c r="Z321" s="0" t="n">
        <v>168</v>
      </c>
    </row>
    <row r="322" customFormat="false" ht="14.4" hidden="false" customHeight="false" outlineLevel="0" collapsed="false">
      <c r="A322" s="0" t="s">
        <v>3</v>
      </c>
      <c r="B322" s="0" t="s">
        <v>1454</v>
      </c>
      <c r="C322" s="0" t="s">
        <v>1125</v>
      </c>
      <c r="D322" s="0" t="s">
        <v>1127</v>
      </c>
      <c r="E322" s="0" t="n">
        <v>0</v>
      </c>
      <c r="F322" s="0" t="n">
        <v>0</v>
      </c>
      <c r="G322" s="0" t="n">
        <v>0</v>
      </c>
      <c r="H322" s="0" t="n">
        <v>0</v>
      </c>
      <c r="I322" s="0" t="n">
        <v>0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0</v>
      </c>
      <c r="X322" s="0" t="n">
        <v>0</v>
      </c>
      <c r="Y322" s="0" t="n">
        <v>12</v>
      </c>
      <c r="Z322" s="0" t="n">
        <v>197</v>
      </c>
    </row>
    <row r="323" customFormat="false" ht="14.4" hidden="false" customHeight="false" outlineLevel="0" collapsed="false">
      <c r="A323" s="0" t="s">
        <v>3</v>
      </c>
      <c r="B323" s="0" t="s">
        <v>1455</v>
      </c>
      <c r="C323" s="0" t="s">
        <v>1125</v>
      </c>
      <c r="D323" s="0" t="s">
        <v>1127</v>
      </c>
      <c r="E323" s="0" t="n">
        <v>0</v>
      </c>
      <c r="F323" s="0" t="n">
        <v>0</v>
      </c>
      <c r="G323" s="0" t="n">
        <v>0</v>
      </c>
      <c r="H323" s="0" t="n">
        <v>0</v>
      </c>
      <c r="I323" s="0" t="n">
        <v>0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0</v>
      </c>
      <c r="X323" s="0" t="n">
        <v>0</v>
      </c>
      <c r="Y323" s="0" t="n">
        <v>9</v>
      </c>
      <c r="Z323" s="0" t="n">
        <v>178</v>
      </c>
    </row>
    <row r="324" customFormat="false" ht="14.4" hidden="false" customHeight="false" outlineLevel="0" collapsed="false">
      <c r="A324" s="0" t="s">
        <v>3</v>
      </c>
      <c r="B324" s="0" t="s">
        <v>1456</v>
      </c>
      <c r="C324" s="0" t="s">
        <v>1125</v>
      </c>
      <c r="D324" s="0" t="s">
        <v>1128</v>
      </c>
      <c r="E324" s="0" t="n">
        <v>0</v>
      </c>
      <c r="F324" s="0" t="n">
        <v>0</v>
      </c>
      <c r="G324" s="0" t="n">
        <v>0</v>
      </c>
      <c r="H324" s="0" t="n">
        <v>0</v>
      </c>
      <c r="I324" s="0" t="n">
        <v>0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v>19</v>
      </c>
      <c r="Z324" s="0" t="n">
        <v>164</v>
      </c>
    </row>
    <row r="325" customFormat="false" ht="14.4" hidden="false" customHeight="false" outlineLevel="0" collapsed="false">
      <c r="A325" s="0" t="s">
        <v>3</v>
      </c>
      <c r="B325" s="0" t="s">
        <v>1457</v>
      </c>
      <c r="C325" s="0" t="s">
        <v>1128</v>
      </c>
      <c r="D325" s="0" t="s">
        <v>1125</v>
      </c>
      <c r="E325" s="0" t="n">
        <v>0</v>
      </c>
      <c r="F325" s="0" t="n">
        <v>0</v>
      </c>
      <c r="G325" s="0" t="n">
        <v>0</v>
      </c>
      <c r="H325" s="0" t="n">
        <v>0</v>
      </c>
      <c r="I325" s="0" t="n">
        <v>0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  <c r="X325" s="0" t="n">
        <v>0</v>
      </c>
      <c r="Y325" s="0" t="n">
        <v>27</v>
      </c>
      <c r="Z325" s="0" t="n">
        <v>184</v>
      </c>
    </row>
    <row r="326" customFormat="false" ht="14.4" hidden="false" customHeight="false" outlineLevel="0" collapsed="false">
      <c r="A326" s="0" t="s">
        <v>3</v>
      </c>
      <c r="B326" s="0" t="s">
        <v>1458</v>
      </c>
      <c r="C326" s="0" t="s">
        <v>1128</v>
      </c>
      <c r="D326" s="0" t="s">
        <v>1125</v>
      </c>
      <c r="E326" s="0" t="n">
        <v>0</v>
      </c>
      <c r="F326" s="0" t="n">
        <v>0</v>
      </c>
      <c r="G326" s="0" t="n">
        <v>0</v>
      </c>
      <c r="H326" s="0" t="n">
        <v>0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0</v>
      </c>
      <c r="X326" s="0" t="n">
        <v>0</v>
      </c>
      <c r="Y326" s="0" t="n">
        <v>22</v>
      </c>
      <c r="Z326" s="0" t="n">
        <v>214</v>
      </c>
    </row>
    <row r="327" customFormat="false" ht="14.4" hidden="false" customHeight="false" outlineLevel="0" collapsed="false">
      <c r="A327" s="0" t="s">
        <v>3</v>
      </c>
      <c r="B327" s="0" t="s">
        <v>1459</v>
      </c>
      <c r="C327" s="0" t="s">
        <v>1127</v>
      </c>
      <c r="D327" s="0" t="s">
        <v>1124</v>
      </c>
      <c r="E327" s="0" t="n">
        <v>0</v>
      </c>
      <c r="F327" s="0" t="n">
        <v>0</v>
      </c>
      <c r="G327" s="0" t="n">
        <v>0</v>
      </c>
      <c r="H327" s="0" t="n">
        <v>0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  <c r="X327" s="0" t="n">
        <v>0</v>
      </c>
      <c r="Y327" s="0" t="n">
        <v>30</v>
      </c>
      <c r="Z327" s="0" t="n">
        <v>270</v>
      </c>
    </row>
    <row r="328" customFormat="false" ht="14.4" hidden="false" customHeight="false" outlineLevel="0" collapsed="false">
      <c r="A328" s="0" t="s">
        <v>3</v>
      </c>
      <c r="B328" s="0" t="s">
        <v>1460</v>
      </c>
      <c r="C328" s="0" t="s">
        <v>1128</v>
      </c>
      <c r="D328" s="0" t="s">
        <v>1125</v>
      </c>
      <c r="E328" s="0" t="n">
        <v>0</v>
      </c>
      <c r="F328" s="0" t="n">
        <v>0</v>
      </c>
      <c r="G328" s="0" t="n">
        <v>0</v>
      </c>
      <c r="H328" s="0" t="n">
        <v>0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  <c r="X328" s="0" t="n">
        <v>0</v>
      </c>
      <c r="Y328" s="0" t="n">
        <v>19</v>
      </c>
      <c r="Z328" s="0" t="n">
        <v>239</v>
      </c>
    </row>
    <row r="329" customFormat="false" ht="14.4" hidden="false" customHeight="false" outlineLevel="0" collapsed="false">
      <c r="A329" s="0" t="s">
        <v>5</v>
      </c>
      <c r="B329" s="0" t="s">
        <v>1461</v>
      </c>
      <c r="C329" s="0" t="s">
        <v>1127</v>
      </c>
      <c r="D329" s="0" t="s">
        <v>1125</v>
      </c>
      <c r="E329" s="0" t="n">
        <v>0</v>
      </c>
      <c r="F329" s="0" t="n">
        <v>0</v>
      </c>
      <c r="G329" s="0" t="n">
        <v>0</v>
      </c>
      <c r="H329" s="0" t="n">
        <v>0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  <c r="X329" s="0" t="n">
        <v>0</v>
      </c>
      <c r="Y329" s="0" t="n">
        <v>10</v>
      </c>
      <c r="Z329" s="0" t="n">
        <v>194</v>
      </c>
    </row>
    <row r="330" customFormat="false" ht="14.4" hidden="false" customHeight="false" outlineLevel="0" collapsed="false">
      <c r="A330" s="0" t="s">
        <v>5</v>
      </c>
      <c r="B330" s="0" t="s">
        <v>1462</v>
      </c>
      <c r="C330" s="0" t="s">
        <v>1127</v>
      </c>
      <c r="D330" s="0" t="s">
        <v>1125</v>
      </c>
      <c r="E330" s="0" t="n">
        <v>0</v>
      </c>
      <c r="F330" s="0" t="n">
        <v>0</v>
      </c>
      <c r="G330" s="0" t="n">
        <v>0</v>
      </c>
      <c r="H330" s="0" t="n">
        <v>0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10</v>
      </c>
      <c r="Z330" s="0" t="n">
        <v>192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15</v>
      </c>
      <c r="L1" s="1" t="s">
        <v>16</v>
      </c>
      <c r="M1" s="1" t="s">
        <v>27</v>
      </c>
      <c r="N1" s="1" t="s">
        <v>0</v>
      </c>
      <c r="O1" s="1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1463</v>
      </c>
      <c r="L1" s="1" t="s">
        <v>1464</v>
      </c>
      <c r="M1" s="1" t="s">
        <v>1465</v>
      </c>
      <c r="N1" s="1" t="s">
        <v>1466</v>
      </c>
      <c r="O1" s="1" t="s">
        <v>1467</v>
      </c>
      <c r="P1" s="1" t="s">
        <v>15</v>
      </c>
      <c r="Q1" s="1" t="s">
        <v>16</v>
      </c>
      <c r="R1" s="1" t="s">
        <v>27</v>
      </c>
      <c r="S1" s="1" t="s">
        <v>0</v>
      </c>
      <c r="T1" s="1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3" activeCellId="0" sqref="N13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1" t="s">
        <v>1468</v>
      </c>
      <c r="B1" s="1" t="s">
        <v>1469</v>
      </c>
      <c r="C1" s="1" t="s">
        <v>1470</v>
      </c>
      <c r="D1" s="1" t="s">
        <v>1471</v>
      </c>
      <c r="E1" s="1" t="s">
        <v>1472</v>
      </c>
      <c r="F1" s="1" t="s">
        <v>1473</v>
      </c>
      <c r="G1" s="1" t="s">
        <v>1474</v>
      </c>
      <c r="H1" s="1" t="s">
        <v>1475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1476</v>
      </c>
      <c r="U1" s="1" t="s">
        <v>1477</v>
      </c>
    </row>
    <row r="2" customFormat="false" ht="14.4" hidden="false" customHeight="false" outlineLevel="0" collapsed="false">
      <c r="A2" s="0" t="s">
        <v>3</v>
      </c>
      <c r="B2" s="0" t="s">
        <v>3</v>
      </c>
      <c r="C2" s="0" t="s">
        <v>1478</v>
      </c>
      <c r="D2" s="0" t="s">
        <v>1479</v>
      </c>
      <c r="E2" s="0" t="s">
        <v>1480</v>
      </c>
      <c r="F2" s="0" t="s">
        <v>1481</v>
      </c>
      <c r="G2" s="0" t="s">
        <v>1479</v>
      </c>
      <c r="H2" s="0" t="s">
        <v>1480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s">
        <v>4</v>
      </c>
      <c r="U2" s="0" t="s">
        <v>4</v>
      </c>
    </row>
    <row r="3" customFormat="false" ht="14.4" hidden="false" customHeight="false" outlineLevel="0" collapsed="false">
      <c r="A3" s="0" t="s">
        <v>3</v>
      </c>
      <c r="B3" s="0" t="s">
        <v>3</v>
      </c>
      <c r="C3" s="0" t="s">
        <v>1482</v>
      </c>
      <c r="D3" s="0" t="s">
        <v>1479</v>
      </c>
      <c r="E3" s="0" t="s">
        <v>1480</v>
      </c>
      <c r="F3" s="0" t="s">
        <v>1483</v>
      </c>
      <c r="G3" s="0" t="s">
        <v>1479</v>
      </c>
      <c r="H3" s="0" t="s">
        <v>1480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s">
        <v>4</v>
      </c>
      <c r="U3" s="0" t="s">
        <v>4</v>
      </c>
    </row>
    <row r="4" customFormat="false" ht="14.4" hidden="false" customHeight="false" outlineLevel="0" collapsed="false">
      <c r="A4" s="0" t="s">
        <v>3</v>
      </c>
      <c r="B4" s="0" t="s">
        <v>3</v>
      </c>
      <c r="C4" s="0" t="s">
        <v>1484</v>
      </c>
      <c r="D4" s="0" t="s">
        <v>1485</v>
      </c>
      <c r="E4" s="0" t="s">
        <v>1486</v>
      </c>
      <c r="F4" s="0" t="s">
        <v>1487</v>
      </c>
      <c r="G4" s="0" t="s">
        <v>1488</v>
      </c>
      <c r="H4" s="0" t="s">
        <v>1489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1</v>
      </c>
      <c r="T4" s="0" t="s">
        <v>4</v>
      </c>
      <c r="U4" s="0" t="s">
        <v>4</v>
      </c>
    </row>
    <row r="5" customFormat="false" ht="14.4" hidden="false" customHeight="false" outlineLevel="0" collapsed="false">
      <c r="A5" s="0" t="s">
        <v>3</v>
      </c>
      <c r="B5" s="0" t="s">
        <v>3</v>
      </c>
      <c r="C5" s="0" t="s">
        <v>1490</v>
      </c>
      <c r="D5" s="0" t="s">
        <v>1491</v>
      </c>
      <c r="E5" s="0" t="s">
        <v>1492</v>
      </c>
      <c r="F5" s="0" t="s">
        <v>1493</v>
      </c>
      <c r="G5" s="0" t="s">
        <v>1494</v>
      </c>
      <c r="H5" s="0" t="s">
        <v>188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1</v>
      </c>
      <c r="T5" s="0" t="s">
        <v>4</v>
      </c>
      <c r="U5" s="0" t="s">
        <v>4</v>
      </c>
    </row>
    <row r="6" customFormat="false" ht="14.4" hidden="false" customHeight="false" outlineLevel="0" collapsed="false">
      <c r="A6" s="0" t="s">
        <v>3</v>
      </c>
      <c r="B6" s="0" t="s">
        <v>3</v>
      </c>
      <c r="C6" s="0" t="s">
        <v>1495</v>
      </c>
      <c r="D6" s="0" t="s">
        <v>1494</v>
      </c>
      <c r="E6" s="0" t="s">
        <v>188</v>
      </c>
      <c r="F6" s="0" t="s">
        <v>1496</v>
      </c>
      <c r="G6" s="0" t="s">
        <v>1494</v>
      </c>
      <c r="H6" s="0" t="s">
        <v>188</v>
      </c>
      <c r="I6" s="0" t="n">
        <v>1</v>
      </c>
      <c r="J6" s="0" t="n">
        <v>0</v>
      </c>
      <c r="K6" s="0" t="n">
        <v>0</v>
      </c>
      <c r="L6" s="0" t="n">
        <v>0</v>
      </c>
      <c r="M6" s="0" t="n">
        <v>1</v>
      </c>
      <c r="N6" s="0" t="n">
        <v>0</v>
      </c>
      <c r="O6" s="0" t="n">
        <v>0</v>
      </c>
      <c r="P6" s="0" t="n">
        <v>0</v>
      </c>
      <c r="Q6" s="0" t="n">
        <v>1</v>
      </c>
      <c r="R6" s="0" t="n">
        <v>1</v>
      </c>
      <c r="S6" s="0" t="n">
        <v>0</v>
      </c>
      <c r="T6" s="0" t="s">
        <v>4</v>
      </c>
      <c r="U6" s="0" t="s">
        <v>4</v>
      </c>
    </row>
    <row r="7" customFormat="false" ht="14.4" hidden="false" customHeight="false" outlineLevel="0" collapsed="false">
      <c r="A7" s="0" t="s">
        <v>3</v>
      </c>
      <c r="B7" s="0" t="s">
        <v>3</v>
      </c>
      <c r="C7" s="0" t="s">
        <v>1497</v>
      </c>
      <c r="D7" s="0" t="s">
        <v>1479</v>
      </c>
      <c r="E7" s="0" t="s">
        <v>1480</v>
      </c>
      <c r="F7" s="0" t="s">
        <v>1498</v>
      </c>
      <c r="G7" s="0" t="s">
        <v>1499</v>
      </c>
      <c r="H7" s="0" t="s">
        <v>1500</v>
      </c>
      <c r="I7" s="0" t="n">
        <v>0</v>
      </c>
      <c r="J7" s="0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s">
        <v>4</v>
      </c>
      <c r="U7" s="0" t="s">
        <v>4</v>
      </c>
    </row>
    <row r="8" customFormat="false" ht="14.4" hidden="false" customHeight="false" outlineLevel="0" collapsed="false">
      <c r="A8" s="0" t="s">
        <v>3</v>
      </c>
      <c r="B8" s="0" t="s">
        <v>8</v>
      </c>
      <c r="C8" s="0" t="s">
        <v>1501</v>
      </c>
      <c r="D8" s="0" t="s">
        <v>1479</v>
      </c>
      <c r="E8" s="0" t="s">
        <v>1480</v>
      </c>
      <c r="F8" s="0" t="s">
        <v>1502</v>
      </c>
      <c r="G8" s="0" t="s">
        <v>1503</v>
      </c>
      <c r="H8" s="0" t="s">
        <v>1504</v>
      </c>
      <c r="I8" s="0" t="n">
        <v>0</v>
      </c>
      <c r="J8" s="0" t="n">
        <v>1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s">
        <v>4</v>
      </c>
      <c r="U8" s="0" t="s">
        <v>9</v>
      </c>
    </row>
    <row r="9" customFormat="false" ht="14.4" hidden="false" customHeight="false" outlineLevel="0" collapsed="false">
      <c r="A9" s="0" t="s">
        <v>3</v>
      </c>
      <c r="B9" s="0" t="s">
        <v>3</v>
      </c>
      <c r="C9" s="0" t="s">
        <v>1505</v>
      </c>
      <c r="D9" s="0" t="s">
        <v>1479</v>
      </c>
      <c r="E9" s="0" t="s">
        <v>1480</v>
      </c>
      <c r="F9" s="0" t="s">
        <v>1506</v>
      </c>
      <c r="G9" s="0" t="s">
        <v>1499</v>
      </c>
      <c r="H9" s="0" t="s">
        <v>1500</v>
      </c>
      <c r="I9" s="0" t="n">
        <v>0</v>
      </c>
      <c r="J9" s="0" t="n">
        <v>1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s">
        <v>4</v>
      </c>
      <c r="U9" s="0" t="s">
        <v>4</v>
      </c>
    </row>
    <row r="10" customFormat="false" ht="14.4" hidden="false" customHeight="false" outlineLevel="0" collapsed="false">
      <c r="A10" s="0" t="s">
        <v>3</v>
      </c>
      <c r="B10" s="0" t="s">
        <v>8</v>
      </c>
      <c r="C10" s="0" t="s">
        <v>1507</v>
      </c>
      <c r="D10" s="0" t="s">
        <v>1479</v>
      </c>
      <c r="E10" s="0" t="s">
        <v>1480</v>
      </c>
      <c r="F10" s="0" t="s">
        <v>1508</v>
      </c>
      <c r="G10" s="0" t="s">
        <v>1509</v>
      </c>
      <c r="H10" s="0" t="s">
        <v>1510</v>
      </c>
      <c r="I10" s="0" t="n">
        <v>0</v>
      </c>
      <c r="J10" s="0" t="n">
        <v>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s">
        <v>4</v>
      </c>
      <c r="U10" s="0" t="s">
        <v>9</v>
      </c>
    </row>
    <row r="11" customFormat="false" ht="14.4" hidden="false" customHeight="false" outlineLevel="0" collapsed="false">
      <c r="A11" s="0" t="s">
        <v>3</v>
      </c>
      <c r="B11" s="0" t="s">
        <v>8</v>
      </c>
      <c r="C11" s="0" t="s">
        <v>1511</v>
      </c>
      <c r="D11" s="0" t="s">
        <v>1512</v>
      </c>
      <c r="E11" s="0" t="s">
        <v>295</v>
      </c>
      <c r="F11" s="0" t="s">
        <v>1508</v>
      </c>
      <c r="G11" s="0" t="s">
        <v>1509</v>
      </c>
      <c r="H11" s="0" t="s">
        <v>1510</v>
      </c>
      <c r="I11" s="0" t="n">
        <v>0</v>
      </c>
      <c r="J11" s="0" t="n">
        <v>1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s">
        <v>4</v>
      </c>
      <c r="U11" s="0" t="s">
        <v>9</v>
      </c>
    </row>
    <row r="12" customFormat="false" ht="14.4" hidden="false" customHeight="false" outlineLevel="0" collapsed="false">
      <c r="A12" s="0" t="s">
        <v>3</v>
      </c>
      <c r="B12" s="0" t="s">
        <v>3</v>
      </c>
      <c r="C12" s="0" t="s">
        <v>1513</v>
      </c>
      <c r="D12" s="0" t="s">
        <v>1512</v>
      </c>
      <c r="E12" s="0" t="s">
        <v>295</v>
      </c>
      <c r="F12" s="0" t="s">
        <v>1498</v>
      </c>
      <c r="G12" s="0" t="s">
        <v>1499</v>
      </c>
      <c r="H12" s="0" t="s">
        <v>1500</v>
      </c>
      <c r="I12" s="0" t="n">
        <v>0</v>
      </c>
      <c r="J12" s="0" t="n">
        <v>1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s">
        <v>4</v>
      </c>
      <c r="U12" s="0" t="s">
        <v>4</v>
      </c>
    </row>
    <row r="13" customFormat="false" ht="14.4" hidden="false" customHeight="false" outlineLevel="0" collapsed="false">
      <c r="A13" s="0" t="s">
        <v>3</v>
      </c>
      <c r="B13" s="0" t="s">
        <v>8</v>
      </c>
      <c r="C13" s="0" t="s">
        <v>1514</v>
      </c>
      <c r="D13" s="0" t="s">
        <v>1515</v>
      </c>
      <c r="E13" s="0" t="s">
        <v>1516</v>
      </c>
      <c r="F13" s="0" t="s">
        <v>1517</v>
      </c>
      <c r="G13" s="0" t="s">
        <v>1518</v>
      </c>
      <c r="H13" s="0" t="s">
        <v>1519</v>
      </c>
      <c r="I13" s="0" t="n">
        <v>0</v>
      </c>
      <c r="J13" s="0" t="n">
        <v>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s">
        <v>4</v>
      </c>
      <c r="U13" s="0" t="s">
        <v>9</v>
      </c>
    </row>
    <row r="14" customFormat="false" ht="14.4" hidden="false" customHeight="false" outlineLevel="0" collapsed="false">
      <c r="A14" s="0" t="s">
        <v>3</v>
      </c>
      <c r="B14" s="0" t="s">
        <v>8</v>
      </c>
      <c r="C14" s="0" t="s">
        <v>1520</v>
      </c>
      <c r="D14" s="0" t="s">
        <v>1515</v>
      </c>
      <c r="E14" s="0" t="s">
        <v>1516</v>
      </c>
      <c r="F14" s="0" t="s">
        <v>1508</v>
      </c>
      <c r="G14" s="0" t="s">
        <v>1509</v>
      </c>
      <c r="H14" s="0" t="s">
        <v>1510</v>
      </c>
      <c r="I14" s="0" t="n">
        <v>0</v>
      </c>
      <c r="J14" s="0" t="n">
        <v>1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s">
        <v>4</v>
      </c>
      <c r="U14" s="0" t="s">
        <v>9</v>
      </c>
    </row>
    <row r="15" customFormat="false" ht="14.4" hidden="false" customHeight="false" outlineLevel="0" collapsed="false">
      <c r="A15" s="0" t="s">
        <v>3</v>
      </c>
      <c r="B15" s="0" t="s">
        <v>3</v>
      </c>
      <c r="C15" s="0" t="s">
        <v>1521</v>
      </c>
      <c r="D15" s="0" t="s">
        <v>1515</v>
      </c>
      <c r="E15" s="0" t="s">
        <v>1516</v>
      </c>
      <c r="F15" s="0" t="s">
        <v>1522</v>
      </c>
      <c r="G15" s="0" t="s">
        <v>1523</v>
      </c>
      <c r="H15" s="0" t="s">
        <v>1524</v>
      </c>
      <c r="I15" s="0" t="n">
        <v>0</v>
      </c>
      <c r="J15" s="0" t="n">
        <v>1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s">
        <v>4</v>
      </c>
      <c r="U15" s="0" t="s">
        <v>4</v>
      </c>
    </row>
    <row r="16" customFormat="false" ht="14.4" hidden="false" customHeight="false" outlineLevel="0" collapsed="false">
      <c r="A16" s="0" t="s">
        <v>3</v>
      </c>
      <c r="B16" s="0" t="s">
        <v>3</v>
      </c>
      <c r="C16" s="0" t="s">
        <v>1525</v>
      </c>
      <c r="D16" s="0" t="s">
        <v>1515</v>
      </c>
      <c r="E16" s="0" t="s">
        <v>1516</v>
      </c>
      <c r="F16" s="0" t="s">
        <v>1506</v>
      </c>
      <c r="G16" s="0" t="s">
        <v>1499</v>
      </c>
      <c r="H16" s="0" t="s">
        <v>1500</v>
      </c>
      <c r="I16" s="0" t="n">
        <v>0</v>
      </c>
      <c r="J16" s="0" t="n">
        <v>1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s">
        <v>4</v>
      </c>
      <c r="U16" s="0" t="s">
        <v>4</v>
      </c>
    </row>
    <row r="17" customFormat="false" ht="14.4" hidden="false" customHeight="false" outlineLevel="0" collapsed="false">
      <c r="A17" s="0" t="s">
        <v>3</v>
      </c>
      <c r="B17" s="0" t="s">
        <v>3</v>
      </c>
      <c r="C17" s="0" t="s">
        <v>1526</v>
      </c>
      <c r="D17" s="0" t="s">
        <v>1515</v>
      </c>
      <c r="E17" s="0" t="s">
        <v>1516</v>
      </c>
      <c r="F17" s="0" t="s">
        <v>1506</v>
      </c>
      <c r="G17" s="0" t="s">
        <v>1499</v>
      </c>
      <c r="H17" s="0" t="s">
        <v>1500</v>
      </c>
      <c r="I17" s="0" t="n">
        <v>0</v>
      </c>
      <c r="J17" s="0" t="n">
        <v>1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s">
        <v>4</v>
      </c>
      <c r="U17" s="0" t="s">
        <v>4</v>
      </c>
    </row>
    <row r="18" customFormat="false" ht="14.4" hidden="false" customHeight="false" outlineLevel="0" collapsed="false">
      <c r="A18" s="0" t="s">
        <v>3</v>
      </c>
      <c r="B18" s="0" t="s">
        <v>3</v>
      </c>
      <c r="C18" s="0" t="s">
        <v>1527</v>
      </c>
      <c r="D18" s="0" t="s">
        <v>1515</v>
      </c>
      <c r="E18" s="0" t="s">
        <v>1516</v>
      </c>
      <c r="F18" s="0" t="s">
        <v>1522</v>
      </c>
      <c r="G18" s="0" t="s">
        <v>1523</v>
      </c>
      <c r="H18" s="0" t="s">
        <v>1524</v>
      </c>
      <c r="I18" s="0" t="n">
        <v>0</v>
      </c>
      <c r="J18" s="0" t="n">
        <v>1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s">
        <v>4</v>
      </c>
      <c r="U18" s="0" t="s">
        <v>4</v>
      </c>
    </row>
    <row r="19" customFormat="false" ht="14.4" hidden="false" customHeight="false" outlineLevel="0" collapsed="false">
      <c r="A19" s="0" t="s">
        <v>3</v>
      </c>
      <c r="B19" s="0" t="s">
        <v>8</v>
      </c>
      <c r="C19" s="0" t="s">
        <v>1528</v>
      </c>
      <c r="D19" s="0" t="s">
        <v>1529</v>
      </c>
      <c r="E19" s="0" t="s">
        <v>691</v>
      </c>
      <c r="F19" s="0" t="s">
        <v>1508</v>
      </c>
      <c r="G19" s="0" t="s">
        <v>1509</v>
      </c>
      <c r="H19" s="0" t="s">
        <v>1510</v>
      </c>
      <c r="I19" s="0" t="n">
        <v>0</v>
      </c>
      <c r="J19" s="0" t="n">
        <v>1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s">
        <v>4</v>
      </c>
      <c r="U19" s="0" t="s">
        <v>9</v>
      </c>
    </row>
    <row r="20" customFormat="false" ht="14.4" hidden="false" customHeight="false" outlineLevel="0" collapsed="false">
      <c r="A20" s="0" t="s">
        <v>3</v>
      </c>
      <c r="B20" s="0" t="s">
        <v>3</v>
      </c>
      <c r="C20" s="0" t="s">
        <v>1530</v>
      </c>
      <c r="D20" s="0" t="s">
        <v>1529</v>
      </c>
      <c r="E20" s="0" t="s">
        <v>691</v>
      </c>
      <c r="F20" s="0" t="s">
        <v>1506</v>
      </c>
      <c r="G20" s="0" t="s">
        <v>1499</v>
      </c>
      <c r="H20" s="0" t="s">
        <v>1500</v>
      </c>
      <c r="I20" s="0" t="n">
        <v>0</v>
      </c>
      <c r="J20" s="0" t="n">
        <v>1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s">
        <v>4</v>
      </c>
      <c r="U20" s="0" t="s">
        <v>4</v>
      </c>
    </row>
    <row r="21" customFormat="false" ht="14.4" hidden="false" customHeight="false" outlineLevel="0" collapsed="false">
      <c r="A21" s="0" t="s">
        <v>3</v>
      </c>
      <c r="B21" s="0" t="s">
        <v>8</v>
      </c>
      <c r="C21" s="0" t="s">
        <v>1531</v>
      </c>
      <c r="D21" s="0" t="s">
        <v>1529</v>
      </c>
      <c r="E21" s="0" t="s">
        <v>691</v>
      </c>
      <c r="F21" s="0" t="s">
        <v>1517</v>
      </c>
      <c r="G21" s="0" t="s">
        <v>1518</v>
      </c>
      <c r="H21" s="0" t="s">
        <v>1519</v>
      </c>
      <c r="I21" s="0" t="n">
        <v>0</v>
      </c>
      <c r="J21" s="0" t="n">
        <v>1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s">
        <v>4</v>
      </c>
      <c r="U21" s="0" t="s">
        <v>9</v>
      </c>
    </row>
    <row r="22" customFormat="false" ht="14.4" hidden="false" customHeight="false" outlineLevel="0" collapsed="false">
      <c r="A22" s="0" t="s">
        <v>3</v>
      </c>
      <c r="B22" s="0" t="s">
        <v>3</v>
      </c>
      <c r="C22" s="0" t="s">
        <v>1532</v>
      </c>
      <c r="D22" s="0" t="s">
        <v>1529</v>
      </c>
      <c r="E22" s="0" t="s">
        <v>691</v>
      </c>
      <c r="F22" s="0" t="s">
        <v>1533</v>
      </c>
      <c r="G22" s="0" t="s">
        <v>1523</v>
      </c>
      <c r="H22" s="0" t="s">
        <v>1524</v>
      </c>
      <c r="I22" s="0" t="n">
        <v>0</v>
      </c>
      <c r="J22" s="0" t="n">
        <v>1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s">
        <v>4</v>
      </c>
      <c r="U22" s="0" t="s">
        <v>4</v>
      </c>
    </row>
    <row r="23" customFormat="false" ht="14.4" hidden="false" customHeight="false" outlineLevel="0" collapsed="false">
      <c r="A23" s="0" t="s">
        <v>3</v>
      </c>
      <c r="B23" s="0" t="s">
        <v>3</v>
      </c>
      <c r="C23" s="0" t="s">
        <v>1534</v>
      </c>
      <c r="D23" s="0" t="s">
        <v>1529</v>
      </c>
      <c r="E23" s="0" t="s">
        <v>691</v>
      </c>
      <c r="F23" s="0" t="s">
        <v>1522</v>
      </c>
      <c r="G23" s="0" t="s">
        <v>1523</v>
      </c>
      <c r="H23" s="0" t="s">
        <v>1524</v>
      </c>
      <c r="I23" s="0" t="n">
        <v>0</v>
      </c>
      <c r="J23" s="0" t="n">
        <v>1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s">
        <v>4</v>
      </c>
      <c r="U23" s="0" t="s">
        <v>4</v>
      </c>
    </row>
    <row r="24" customFormat="false" ht="14.4" hidden="false" customHeight="false" outlineLevel="0" collapsed="false">
      <c r="A24" s="0" t="s">
        <v>3</v>
      </c>
      <c r="B24" s="0" t="s">
        <v>3</v>
      </c>
      <c r="C24" s="0" t="s">
        <v>1535</v>
      </c>
      <c r="D24" s="0" t="s">
        <v>1529</v>
      </c>
      <c r="E24" s="0" t="s">
        <v>691</v>
      </c>
      <c r="F24" s="0" t="s">
        <v>1533</v>
      </c>
      <c r="G24" s="0" t="s">
        <v>1523</v>
      </c>
      <c r="H24" s="0" t="s">
        <v>1524</v>
      </c>
      <c r="I24" s="0" t="n">
        <v>0</v>
      </c>
      <c r="J24" s="0" t="n">
        <v>1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s">
        <v>4</v>
      </c>
      <c r="U24" s="0" t="s">
        <v>4</v>
      </c>
    </row>
    <row r="25" customFormat="false" ht="14.4" hidden="false" customHeight="false" outlineLevel="0" collapsed="false">
      <c r="A25" s="0" t="s">
        <v>3</v>
      </c>
      <c r="B25" s="0" t="s">
        <v>3</v>
      </c>
      <c r="C25" s="0" t="s">
        <v>1536</v>
      </c>
      <c r="D25" s="0" t="s">
        <v>1529</v>
      </c>
      <c r="E25" s="0" t="s">
        <v>691</v>
      </c>
      <c r="F25" s="0" t="s">
        <v>1506</v>
      </c>
      <c r="G25" s="0" t="s">
        <v>1499</v>
      </c>
      <c r="H25" s="0" t="s">
        <v>1500</v>
      </c>
      <c r="I25" s="0" t="n">
        <v>0</v>
      </c>
      <c r="J25" s="0" t="n">
        <v>1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s">
        <v>4</v>
      </c>
      <c r="U25" s="0" t="s">
        <v>4</v>
      </c>
    </row>
    <row r="26" customFormat="false" ht="14.4" hidden="false" customHeight="false" outlineLevel="0" collapsed="false">
      <c r="A26" s="0" t="s">
        <v>3</v>
      </c>
      <c r="B26" s="0" t="s">
        <v>3</v>
      </c>
      <c r="C26" s="0" t="s">
        <v>1537</v>
      </c>
      <c r="D26" s="0" t="s">
        <v>1529</v>
      </c>
      <c r="E26" s="0" t="s">
        <v>691</v>
      </c>
      <c r="F26" s="0" t="s">
        <v>1533</v>
      </c>
      <c r="G26" s="0" t="s">
        <v>1523</v>
      </c>
      <c r="H26" s="0" t="s">
        <v>1524</v>
      </c>
      <c r="I26" s="0" t="n">
        <v>0</v>
      </c>
      <c r="J26" s="0" t="n">
        <v>1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s">
        <v>4</v>
      </c>
      <c r="U26" s="0" t="s">
        <v>4</v>
      </c>
    </row>
    <row r="27" customFormat="false" ht="14.4" hidden="false" customHeight="false" outlineLevel="0" collapsed="false">
      <c r="A27" s="0" t="s">
        <v>3</v>
      </c>
      <c r="B27" s="0" t="s">
        <v>3</v>
      </c>
      <c r="C27" s="0" t="s">
        <v>1538</v>
      </c>
      <c r="D27" s="0" t="s">
        <v>1529</v>
      </c>
      <c r="E27" s="0" t="s">
        <v>691</v>
      </c>
      <c r="F27" s="0" t="s">
        <v>1506</v>
      </c>
      <c r="G27" s="0" t="s">
        <v>1499</v>
      </c>
      <c r="H27" s="0" t="s">
        <v>1500</v>
      </c>
      <c r="I27" s="0" t="n">
        <v>0</v>
      </c>
      <c r="J27" s="0" t="n">
        <v>1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s">
        <v>4</v>
      </c>
      <c r="U27" s="0" t="s">
        <v>4</v>
      </c>
    </row>
    <row r="28" customFormat="false" ht="14.4" hidden="false" customHeight="false" outlineLevel="0" collapsed="false">
      <c r="A28" s="0" t="s">
        <v>3</v>
      </c>
      <c r="B28" s="0" t="s">
        <v>3</v>
      </c>
      <c r="C28" s="0" t="s">
        <v>1539</v>
      </c>
      <c r="D28" s="0" t="s">
        <v>1529</v>
      </c>
      <c r="E28" s="0" t="s">
        <v>691</v>
      </c>
      <c r="F28" s="0" t="s">
        <v>1533</v>
      </c>
      <c r="G28" s="0" t="s">
        <v>1523</v>
      </c>
      <c r="H28" s="0" t="s">
        <v>1524</v>
      </c>
      <c r="I28" s="0" t="n">
        <v>0</v>
      </c>
      <c r="J28" s="0" t="n">
        <v>1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s">
        <v>4</v>
      </c>
      <c r="U28" s="0" t="s">
        <v>4</v>
      </c>
    </row>
    <row r="29" customFormat="false" ht="14.4" hidden="false" customHeight="false" outlineLevel="0" collapsed="false">
      <c r="A29" s="0" t="s">
        <v>3</v>
      </c>
      <c r="B29" s="0" t="s">
        <v>3</v>
      </c>
      <c r="C29" s="0" t="s">
        <v>1540</v>
      </c>
      <c r="D29" s="0" t="s">
        <v>1529</v>
      </c>
      <c r="E29" s="0" t="s">
        <v>691</v>
      </c>
      <c r="F29" s="0" t="s">
        <v>1506</v>
      </c>
      <c r="G29" s="0" t="s">
        <v>1499</v>
      </c>
      <c r="H29" s="0" t="s">
        <v>1500</v>
      </c>
      <c r="I29" s="0" t="n">
        <v>0</v>
      </c>
      <c r="J29" s="0" t="n">
        <v>1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s">
        <v>4</v>
      </c>
      <c r="U29" s="0" t="s">
        <v>4</v>
      </c>
    </row>
    <row r="30" customFormat="false" ht="14.4" hidden="false" customHeight="false" outlineLevel="0" collapsed="false">
      <c r="A30" s="0" t="s">
        <v>3</v>
      </c>
      <c r="B30" s="0" t="s">
        <v>3</v>
      </c>
      <c r="C30" s="0" t="s">
        <v>1541</v>
      </c>
      <c r="D30" s="0" t="s">
        <v>1529</v>
      </c>
      <c r="E30" s="0" t="s">
        <v>691</v>
      </c>
      <c r="F30" s="0" t="s">
        <v>1506</v>
      </c>
      <c r="G30" s="0" t="s">
        <v>1499</v>
      </c>
      <c r="H30" s="0" t="s">
        <v>1500</v>
      </c>
      <c r="I30" s="0" t="n">
        <v>0</v>
      </c>
      <c r="J30" s="0" t="n">
        <v>1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s">
        <v>4</v>
      </c>
      <c r="U30" s="0" t="s">
        <v>4</v>
      </c>
    </row>
    <row r="31" customFormat="false" ht="14.4" hidden="false" customHeight="false" outlineLevel="0" collapsed="false">
      <c r="A31" s="0" t="s">
        <v>3</v>
      </c>
      <c r="B31" s="0" t="s">
        <v>8</v>
      </c>
      <c r="C31" s="0" t="s">
        <v>1542</v>
      </c>
      <c r="D31" s="0" t="s">
        <v>1529</v>
      </c>
      <c r="E31" s="0" t="s">
        <v>691</v>
      </c>
      <c r="F31" s="0" t="s">
        <v>1508</v>
      </c>
      <c r="G31" s="0" t="s">
        <v>1509</v>
      </c>
      <c r="H31" s="0" t="s">
        <v>1510</v>
      </c>
      <c r="I31" s="0" t="n">
        <v>0</v>
      </c>
      <c r="J31" s="0" t="n">
        <v>1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s">
        <v>4</v>
      </c>
      <c r="U31" s="0" t="s">
        <v>9</v>
      </c>
    </row>
    <row r="32" customFormat="false" ht="14.4" hidden="false" customHeight="false" outlineLevel="0" collapsed="false">
      <c r="A32" s="0" t="s">
        <v>3</v>
      </c>
      <c r="B32" s="0" t="s">
        <v>3</v>
      </c>
      <c r="C32" s="0" t="s">
        <v>1543</v>
      </c>
      <c r="D32" s="0" t="s">
        <v>1544</v>
      </c>
      <c r="E32" s="0" t="s">
        <v>381</v>
      </c>
      <c r="F32" s="0" t="s">
        <v>1545</v>
      </c>
      <c r="G32" s="0" t="s">
        <v>1494</v>
      </c>
      <c r="H32" s="0" t="s">
        <v>188</v>
      </c>
      <c r="I32" s="0" t="n">
        <v>0</v>
      </c>
      <c r="J32" s="0" t="n">
        <v>1</v>
      </c>
      <c r="K32" s="0" t="n">
        <v>1</v>
      </c>
      <c r="L32" s="0" t="n">
        <v>1</v>
      </c>
      <c r="M32" s="0" t="n">
        <v>0</v>
      </c>
      <c r="N32" s="0" t="n">
        <v>1</v>
      </c>
      <c r="O32" s="0" t="n">
        <v>1</v>
      </c>
      <c r="P32" s="0" t="n">
        <v>1</v>
      </c>
      <c r="Q32" s="0" t="n">
        <v>0</v>
      </c>
      <c r="R32" s="0" t="n">
        <v>0</v>
      </c>
      <c r="S32" s="0" t="n">
        <v>1</v>
      </c>
      <c r="T32" s="0" t="s">
        <v>4</v>
      </c>
      <c r="U32" s="0" t="s">
        <v>4</v>
      </c>
    </row>
    <row r="33" customFormat="false" ht="14.4" hidden="false" customHeight="false" outlineLevel="0" collapsed="false">
      <c r="A33" s="0" t="s">
        <v>3</v>
      </c>
      <c r="B33" s="0" t="s">
        <v>3</v>
      </c>
      <c r="C33" s="0" t="s">
        <v>1546</v>
      </c>
      <c r="D33" s="0" t="s">
        <v>1547</v>
      </c>
      <c r="E33" s="0" t="s">
        <v>1548</v>
      </c>
      <c r="F33" s="0" t="s">
        <v>1549</v>
      </c>
      <c r="G33" s="0" t="s">
        <v>1550</v>
      </c>
      <c r="H33" s="0" t="s">
        <v>1551</v>
      </c>
      <c r="I33" s="0" t="n">
        <v>0</v>
      </c>
      <c r="J33" s="0" t="n">
        <v>0</v>
      </c>
      <c r="K33" s="0" t="n">
        <v>1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</v>
      </c>
      <c r="S33" s="0" t="n">
        <v>0</v>
      </c>
      <c r="T33" s="0" t="s">
        <v>4</v>
      </c>
      <c r="U33" s="0" t="s">
        <v>4</v>
      </c>
    </row>
    <row r="34" customFormat="false" ht="14.4" hidden="false" customHeight="false" outlineLevel="0" collapsed="false">
      <c r="A34" s="0" t="s">
        <v>3</v>
      </c>
      <c r="B34" s="0" t="s">
        <v>8</v>
      </c>
      <c r="C34" s="0" t="s">
        <v>1552</v>
      </c>
      <c r="D34" s="0" t="s">
        <v>1553</v>
      </c>
      <c r="E34" s="0" t="s">
        <v>1554</v>
      </c>
      <c r="F34" s="0" t="s">
        <v>1508</v>
      </c>
      <c r="G34" s="0" t="s">
        <v>1509</v>
      </c>
      <c r="H34" s="0" t="s">
        <v>1510</v>
      </c>
      <c r="I34" s="0" t="n">
        <v>0</v>
      </c>
      <c r="J34" s="0" t="n">
        <v>0</v>
      </c>
      <c r="K34" s="0" t="n">
        <v>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</v>
      </c>
      <c r="S34" s="0" t="n">
        <v>0</v>
      </c>
      <c r="T34" s="0" t="s">
        <v>4</v>
      </c>
      <c r="U34" s="0" t="s">
        <v>9</v>
      </c>
    </row>
    <row r="35" customFormat="false" ht="14.4" hidden="false" customHeight="false" outlineLevel="0" collapsed="false">
      <c r="A35" s="0" t="s">
        <v>3</v>
      </c>
      <c r="B35" s="0" t="s">
        <v>3</v>
      </c>
      <c r="C35" s="0" t="s">
        <v>1555</v>
      </c>
      <c r="D35" s="0" t="s">
        <v>1529</v>
      </c>
      <c r="E35" s="0" t="s">
        <v>691</v>
      </c>
      <c r="F35" s="0" t="s">
        <v>1498</v>
      </c>
      <c r="G35" s="0" t="s">
        <v>1499</v>
      </c>
      <c r="H35" s="0" t="s">
        <v>1500</v>
      </c>
      <c r="I35" s="0" t="n">
        <v>0</v>
      </c>
      <c r="J35" s="0" t="n">
        <v>0</v>
      </c>
      <c r="K35" s="0" t="n">
        <v>1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s">
        <v>4</v>
      </c>
      <c r="U35" s="0" t="s">
        <v>4</v>
      </c>
    </row>
    <row r="36" customFormat="false" ht="14.4" hidden="false" customHeight="false" outlineLevel="0" collapsed="false">
      <c r="A36" s="0" t="s">
        <v>3</v>
      </c>
      <c r="B36" s="0" t="s">
        <v>3</v>
      </c>
      <c r="C36" s="0" t="s">
        <v>1556</v>
      </c>
      <c r="D36" s="0" t="s">
        <v>1529</v>
      </c>
      <c r="E36" s="0" t="s">
        <v>691</v>
      </c>
      <c r="F36" s="0" t="s">
        <v>1533</v>
      </c>
      <c r="G36" s="0" t="s">
        <v>1523</v>
      </c>
      <c r="H36" s="0" t="s">
        <v>1524</v>
      </c>
      <c r="I36" s="0" t="n">
        <v>0</v>
      </c>
      <c r="J36" s="0" t="n">
        <v>0</v>
      </c>
      <c r="K36" s="0" t="n">
        <v>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s">
        <v>4</v>
      </c>
      <c r="U36" s="0" t="s">
        <v>4</v>
      </c>
    </row>
    <row r="37" customFormat="false" ht="14.4" hidden="false" customHeight="false" outlineLevel="0" collapsed="false">
      <c r="A37" s="0" t="s">
        <v>3</v>
      </c>
      <c r="B37" s="0" t="s">
        <v>5</v>
      </c>
      <c r="C37" s="0" t="s">
        <v>1557</v>
      </c>
      <c r="D37" s="0" t="s">
        <v>1479</v>
      </c>
      <c r="E37" s="0" t="s">
        <v>1480</v>
      </c>
      <c r="F37" s="0" t="s">
        <v>1558</v>
      </c>
      <c r="G37" s="0" t="s">
        <v>1559</v>
      </c>
      <c r="H37" s="0" t="s">
        <v>1560</v>
      </c>
      <c r="I37" s="0" t="n">
        <v>0</v>
      </c>
      <c r="J37" s="0" t="n">
        <v>0</v>
      </c>
      <c r="K37" s="0" t="n">
        <v>0</v>
      </c>
      <c r="L37" s="0" t="n">
        <v>1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s">
        <v>4</v>
      </c>
      <c r="U37" s="0" t="s">
        <v>6</v>
      </c>
    </row>
    <row r="38" customFormat="false" ht="14.4" hidden="false" customHeight="false" outlineLevel="0" collapsed="false">
      <c r="A38" s="0" t="s">
        <v>3</v>
      </c>
      <c r="B38" s="0" t="s">
        <v>5</v>
      </c>
      <c r="C38" s="0" t="s">
        <v>1561</v>
      </c>
      <c r="D38" s="0" t="s">
        <v>1479</v>
      </c>
      <c r="E38" s="0" t="s">
        <v>1480</v>
      </c>
      <c r="F38" s="0" t="s">
        <v>1562</v>
      </c>
      <c r="G38" s="0" t="s">
        <v>1563</v>
      </c>
      <c r="H38" s="0" t="s">
        <v>1564</v>
      </c>
      <c r="I38" s="0" t="n">
        <v>0</v>
      </c>
      <c r="J38" s="0" t="n">
        <v>0</v>
      </c>
      <c r="K38" s="0" t="n">
        <v>0</v>
      </c>
      <c r="L38" s="0" t="n">
        <v>1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s">
        <v>4</v>
      </c>
      <c r="U38" s="0" t="s">
        <v>6</v>
      </c>
    </row>
    <row r="39" customFormat="false" ht="14.4" hidden="false" customHeight="false" outlineLevel="0" collapsed="false">
      <c r="A39" s="0" t="s">
        <v>3</v>
      </c>
      <c r="B39" s="0" t="s">
        <v>8</v>
      </c>
      <c r="C39" s="0" t="s">
        <v>1565</v>
      </c>
      <c r="D39" s="0" t="s">
        <v>1515</v>
      </c>
      <c r="E39" s="0" t="s">
        <v>1516</v>
      </c>
      <c r="F39" s="0" t="s">
        <v>1517</v>
      </c>
      <c r="G39" s="0" t="s">
        <v>1518</v>
      </c>
      <c r="H39" s="0" t="s">
        <v>1519</v>
      </c>
      <c r="I39" s="0" t="n">
        <v>0</v>
      </c>
      <c r="J39" s="0" t="n">
        <v>0</v>
      </c>
      <c r="K39" s="0" t="n">
        <v>0</v>
      </c>
      <c r="L39" s="0" t="n">
        <v>1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s">
        <v>4</v>
      </c>
      <c r="U39" s="0" t="s">
        <v>9</v>
      </c>
    </row>
    <row r="40" customFormat="false" ht="14.4" hidden="false" customHeight="false" outlineLevel="0" collapsed="false">
      <c r="A40" s="0" t="s">
        <v>3</v>
      </c>
      <c r="B40" s="0" t="s">
        <v>3</v>
      </c>
      <c r="C40" s="0" t="s">
        <v>1566</v>
      </c>
      <c r="D40" s="0" t="s">
        <v>1515</v>
      </c>
      <c r="E40" s="0" t="s">
        <v>1516</v>
      </c>
      <c r="F40" s="0" t="s">
        <v>1522</v>
      </c>
      <c r="G40" s="0" t="s">
        <v>1523</v>
      </c>
      <c r="H40" s="0" t="s">
        <v>1524</v>
      </c>
      <c r="I40" s="0" t="n">
        <v>0</v>
      </c>
      <c r="J40" s="0" t="n">
        <v>0</v>
      </c>
      <c r="K40" s="0" t="n">
        <v>0</v>
      </c>
      <c r="L40" s="0" t="n">
        <v>1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s">
        <v>4</v>
      </c>
      <c r="U40" s="0" t="s">
        <v>4</v>
      </c>
    </row>
    <row r="41" customFormat="false" ht="14.4" hidden="false" customHeight="false" outlineLevel="0" collapsed="false">
      <c r="A41" s="0" t="s">
        <v>3</v>
      </c>
      <c r="B41" s="0" t="s">
        <v>3</v>
      </c>
      <c r="C41" s="0" t="s">
        <v>1521</v>
      </c>
      <c r="D41" s="0" t="s">
        <v>1515</v>
      </c>
      <c r="E41" s="0" t="s">
        <v>1516</v>
      </c>
      <c r="F41" s="0" t="s">
        <v>1498</v>
      </c>
      <c r="G41" s="0" t="s">
        <v>1499</v>
      </c>
      <c r="H41" s="0" t="s">
        <v>1500</v>
      </c>
      <c r="I41" s="0" t="n">
        <v>0</v>
      </c>
      <c r="J41" s="0" t="n">
        <v>0</v>
      </c>
      <c r="K41" s="0" t="n">
        <v>0</v>
      </c>
      <c r="L41" s="0" t="n">
        <v>1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s">
        <v>4</v>
      </c>
      <c r="U41" s="0" t="s">
        <v>4</v>
      </c>
    </row>
    <row r="42" customFormat="false" ht="14.4" hidden="false" customHeight="false" outlineLevel="0" collapsed="false">
      <c r="A42" s="0" t="s">
        <v>3</v>
      </c>
      <c r="B42" s="0" t="s">
        <v>3</v>
      </c>
      <c r="C42" s="0" t="s">
        <v>1567</v>
      </c>
      <c r="D42" s="0" t="s">
        <v>1515</v>
      </c>
      <c r="E42" s="0" t="s">
        <v>1516</v>
      </c>
      <c r="F42" s="0" t="s">
        <v>1533</v>
      </c>
      <c r="G42" s="0" t="s">
        <v>1523</v>
      </c>
      <c r="H42" s="0" t="s">
        <v>1524</v>
      </c>
      <c r="I42" s="0" t="n">
        <v>0</v>
      </c>
      <c r="J42" s="0" t="n">
        <v>0</v>
      </c>
      <c r="K42" s="0" t="n">
        <v>0</v>
      </c>
      <c r="L42" s="0" t="n">
        <v>1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s">
        <v>4</v>
      </c>
      <c r="U42" s="0" t="s">
        <v>4</v>
      </c>
    </row>
    <row r="43" customFormat="false" ht="14.4" hidden="false" customHeight="false" outlineLevel="0" collapsed="false">
      <c r="A43" s="0" t="s">
        <v>3</v>
      </c>
      <c r="B43" s="0" t="s">
        <v>8</v>
      </c>
      <c r="C43" s="0" t="s">
        <v>1568</v>
      </c>
      <c r="D43" s="0" t="s">
        <v>1515</v>
      </c>
      <c r="E43" s="0" t="s">
        <v>1516</v>
      </c>
      <c r="F43" s="0" t="s">
        <v>1517</v>
      </c>
      <c r="G43" s="0" t="s">
        <v>1518</v>
      </c>
      <c r="H43" s="0" t="s">
        <v>1519</v>
      </c>
      <c r="I43" s="0" t="n">
        <v>0</v>
      </c>
      <c r="J43" s="0" t="n">
        <v>0</v>
      </c>
      <c r="K43" s="0" t="n">
        <v>0</v>
      </c>
      <c r="L43" s="0" t="n">
        <v>1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s">
        <v>4</v>
      </c>
      <c r="U43" s="0" t="s">
        <v>9</v>
      </c>
    </row>
    <row r="44" customFormat="false" ht="14.4" hidden="false" customHeight="false" outlineLevel="0" collapsed="false">
      <c r="A44" s="0" t="s">
        <v>3</v>
      </c>
      <c r="B44" s="0" t="s">
        <v>5</v>
      </c>
      <c r="C44" s="0" t="s">
        <v>1569</v>
      </c>
      <c r="D44" s="0" t="s">
        <v>1515</v>
      </c>
      <c r="E44" s="0" t="s">
        <v>1516</v>
      </c>
      <c r="F44" s="0" t="s">
        <v>1558</v>
      </c>
      <c r="G44" s="0" t="s">
        <v>1559</v>
      </c>
      <c r="H44" s="0" t="s">
        <v>1560</v>
      </c>
      <c r="I44" s="0" t="n">
        <v>0</v>
      </c>
      <c r="J44" s="0" t="n">
        <v>0</v>
      </c>
      <c r="K44" s="0" t="n">
        <v>0</v>
      </c>
      <c r="L44" s="0" t="n">
        <v>1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s">
        <v>4</v>
      </c>
      <c r="U44" s="0" t="s">
        <v>6</v>
      </c>
    </row>
    <row r="45" customFormat="false" ht="14.4" hidden="false" customHeight="false" outlineLevel="0" collapsed="false">
      <c r="A45" s="0" t="s">
        <v>3</v>
      </c>
      <c r="B45" s="0" t="s">
        <v>3</v>
      </c>
      <c r="C45" s="0" t="s">
        <v>1570</v>
      </c>
      <c r="D45" s="0" t="s">
        <v>1515</v>
      </c>
      <c r="E45" s="0" t="s">
        <v>1516</v>
      </c>
      <c r="F45" s="0" t="s">
        <v>1533</v>
      </c>
      <c r="G45" s="0" t="s">
        <v>1523</v>
      </c>
      <c r="H45" s="0" t="s">
        <v>1524</v>
      </c>
      <c r="I45" s="0" t="n">
        <v>0</v>
      </c>
      <c r="J45" s="0" t="n">
        <v>0</v>
      </c>
      <c r="K45" s="0" t="n">
        <v>0</v>
      </c>
      <c r="L45" s="0" t="n">
        <v>1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s">
        <v>4</v>
      </c>
      <c r="U45" s="0" t="s">
        <v>4</v>
      </c>
    </row>
    <row r="46" customFormat="false" ht="14.4" hidden="false" customHeight="false" outlineLevel="0" collapsed="false">
      <c r="A46" s="0" t="s">
        <v>3</v>
      </c>
      <c r="B46" s="0" t="s">
        <v>3</v>
      </c>
      <c r="C46" s="0" t="s">
        <v>1571</v>
      </c>
      <c r="D46" s="0" t="s">
        <v>1515</v>
      </c>
      <c r="E46" s="0" t="s">
        <v>1516</v>
      </c>
      <c r="F46" s="0" t="s">
        <v>1506</v>
      </c>
      <c r="G46" s="0" t="s">
        <v>1499</v>
      </c>
      <c r="H46" s="0" t="s">
        <v>1500</v>
      </c>
      <c r="I46" s="0" t="n">
        <v>0</v>
      </c>
      <c r="J46" s="0" t="n">
        <v>0</v>
      </c>
      <c r="K46" s="0" t="n">
        <v>0</v>
      </c>
      <c r="L46" s="0" t="n">
        <v>1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s">
        <v>4</v>
      </c>
      <c r="U46" s="0" t="s">
        <v>4</v>
      </c>
    </row>
    <row r="47" customFormat="false" ht="14.4" hidden="false" customHeight="false" outlineLevel="0" collapsed="false">
      <c r="A47" s="0" t="s">
        <v>3</v>
      </c>
      <c r="B47" s="0" t="s">
        <v>3</v>
      </c>
      <c r="C47" s="0" t="s">
        <v>1572</v>
      </c>
      <c r="D47" s="0" t="s">
        <v>1515</v>
      </c>
      <c r="E47" s="0" t="s">
        <v>1516</v>
      </c>
      <c r="F47" s="0" t="s">
        <v>1533</v>
      </c>
      <c r="G47" s="0" t="s">
        <v>1523</v>
      </c>
      <c r="H47" s="0" t="s">
        <v>1524</v>
      </c>
      <c r="I47" s="0" t="n">
        <v>0</v>
      </c>
      <c r="J47" s="0" t="n">
        <v>0</v>
      </c>
      <c r="K47" s="0" t="n">
        <v>0</v>
      </c>
      <c r="L47" s="0" t="n">
        <v>1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s">
        <v>4</v>
      </c>
      <c r="U47" s="0" t="s">
        <v>4</v>
      </c>
    </row>
    <row r="48" customFormat="false" ht="14.4" hidden="false" customHeight="false" outlineLevel="0" collapsed="false">
      <c r="A48" s="0" t="s">
        <v>3</v>
      </c>
      <c r="B48" s="0" t="s">
        <v>3</v>
      </c>
      <c r="C48" s="0" t="s">
        <v>1573</v>
      </c>
      <c r="D48" s="0" t="s">
        <v>1574</v>
      </c>
      <c r="E48" s="0" t="s">
        <v>1575</v>
      </c>
      <c r="F48" s="0" t="s">
        <v>1533</v>
      </c>
      <c r="G48" s="0" t="s">
        <v>1523</v>
      </c>
      <c r="H48" s="0" t="s">
        <v>1524</v>
      </c>
      <c r="I48" s="0" t="n">
        <v>0</v>
      </c>
      <c r="J48" s="0" t="n">
        <v>0</v>
      </c>
      <c r="K48" s="0" t="n">
        <v>0</v>
      </c>
      <c r="L48" s="0" t="n">
        <v>1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s">
        <v>4</v>
      </c>
      <c r="U48" s="0" t="s">
        <v>4</v>
      </c>
    </row>
    <row r="49" customFormat="false" ht="14.4" hidden="false" customHeight="false" outlineLevel="0" collapsed="false">
      <c r="A49" s="0" t="s">
        <v>3</v>
      </c>
      <c r="B49" s="0" t="s">
        <v>3</v>
      </c>
      <c r="C49" s="0" t="s">
        <v>1576</v>
      </c>
      <c r="D49" s="0" t="s">
        <v>1574</v>
      </c>
      <c r="E49" s="0" t="s">
        <v>1575</v>
      </c>
      <c r="F49" s="0" t="s">
        <v>1506</v>
      </c>
      <c r="G49" s="0" t="s">
        <v>1499</v>
      </c>
      <c r="H49" s="0" t="s">
        <v>1500</v>
      </c>
      <c r="I49" s="0" t="n">
        <v>0</v>
      </c>
      <c r="J49" s="0" t="n">
        <v>0</v>
      </c>
      <c r="K49" s="0" t="n">
        <v>0</v>
      </c>
      <c r="L49" s="0" t="n">
        <v>1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s">
        <v>4</v>
      </c>
      <c r="U49" s="0" t="s">
        <v>4</v>
      </c>
    </row>
    <row r="50" customFormat="false" ht="14.4" hidden="false" customHeight="false" outlineLevel="0" collapsed="false">
      <c r="A50" s="0" t="s">
        <v>3</v>
      </c>
      <c r="B50" s="0" t="s">
        <v>3</v>
      </c>
      <c r="C50" s="0" t="s">
        <v>1577</v>
      </c>
      <c r="D50" s="0" t="s">
        <v>1578</v>
      </c>
      <c r="E50" s="0" t="s">
        <v>1579</v>
      </c>
      <c r="F50" s="0" t="s">
        <v>1506</v>
      </c>
      <c r="G50" s="0" t="s">
        <v>1499</v>
      </c>
      <c r="H50" s="0" t="s">
        <v>1500</v>
      </c>
      <c r="I50" s="0" t="n">
        <v>0</v>
      </c>
      <c r="J50" s="0" t="n">
        <v>0</v>
      </c>
      <c r="K50" s="0" t="n">
        <v>0</v>
      </c>
      <c r="L50" s="0" t="n">
        <v>1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s">
        <v>4</v>
      </c>
      <c r="U50" s="0" t="s">
        <v>4</v>
      </c>
    </row>
    <row r="51" customFormat="false" ht="14.4" hidden="false" customHeight="false" outlineLevel="0" collapsed="false">
      <c r="A51" s="0" t="s">
        <v>3</v>
      </c>
      <c r="B51" s="0" t="s">
        <v>3</v>
      </c>
      <c r="C51" s="0" t="s">
        <v>1580</v>
      </c>
      <c r="D51" s="0" t="s">
        <v>1578</v>
      </c>
      <c r="E51" s="0" t="s">
        <v>1579</v>
      </c>
      <c r="F51" s="0" t="s">
        <v>1522</v>
      </c>
      <c r="G51" s="0" t="s">
        <v>1523</v>
      </c>
      <c r="H51" s="0" t="s">
        <v>1524</v>
      </c>
      <c r="I51" s="0" t="n">
        <v>0</v>
      </c>
      <c r="J51" s="0" t="n">
        <v>0</v>
      </c>
      <c r="K51" s="0" t="n">
        <v>0</v>
      </c>
      <c r="L51" s="0" t="n">
        <v>1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s">
        <v>4</v>
      </c>
      <c r="U51" s="0" t="s">
        <v>4</v>
      </c>
    </row>
    <row r="52" customFormat="false" ht="14.4" hidden="false" customHeight="false" outlineLevel="0" collapsed="false">
      <c r="A52" s="0" t="s">
        <v>3</v>
      </c>
      <c r="B52" s="0" t="s">
        <v>3</v>
      </c>
      <c r="C52" s="0" t="s">
        <v>1581</v>
      </c>
      <c r="D52" s="0" t="s">
        <v>1529</v>
      </c>
      <c r="E52" s="0" t="s">
        <v>691</v>
      </c>
      <c r="F52" s="0" t="s">
        <v>1533</v>
      </c>
      <c r="G52" s="0" t="s">
        <v>1523</v>
      </c>
      <c r="H52" s="0" t="s">
        <v>1524</v>
      </c>
      <c r="I52" s="0" t="n">
        <v>0</v>
      </c>
      <c r="J52" s="0" t="n">
        <v>0</v>
      </c>
      <c r="K52" s="0" t="n">
        <v>0</v>
      </c>
      <c r="L52" s="0" t="n">
        <v>1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s">
        <v>4</v>
      </c>
      <c r="U52" s="0" t="s">
        <v>4</v>
      </c>
    </row>
    <row r="53" customFormat="false" ht="14.4" hidden="false" customHeight="false" outlineLevel="0" collapsed="false">
      <c r="A53" s="0" t="s">
        <v>3</v>
      </c>
      <c r="B53" s="0" t="s">
        <v>3</v>
      </c>
      <c r="C53" s="0" t="s">
        <v>1582</v>
      </c>
      <c r="D53" s="0" t="s">
        <v>1529</v>
      </c>
      <c r="E53" s="0" t="s">
        <v>691</v>
      </c>
      <c r="F53" s="0" t="s">
        <v>1506</v>
      </c>
      <c r="G53" s="0" t="s">
        <v>1499</v>
      </c>
      <c r="H53" s="0" t="s">
        <v>1500</v>
      </c>
      <c r="I53" s="0" t="n">
        <v>0</v>
      </c>
      <c r="J53" s="0" t="n">
        <v>0</v>
      </c>
      <c r="K53" s="0" t="n">
        <v>0</v>
      </c>
      <c r="L53" s="0" t="n">
        <v>1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s">
        <v>4</v>
      </c>
      <c r="U53" s="0" t="s">
        <v>4</v>
      </c>
    </row>
    <row r="54" customFormat="false" ht="14.4" hidden="false" customHeight="false" outlineLevel="0" collapsed="false">
      <c r="A54" s="0" t="s">
        <v>3</v>
      </c>
      <c r="B54" s="0" t="s">
        <v>3</v>
      </c>
      <c r="C54" s="0" t="s">
        <v>1583</v>
      </c>
      <c r="D54" s="0" t="s">
        <v>1529</v>
      </c>
      <c r="E54" s="0" t="s">
        <v>691</v>
      </c>
      <c r="F54" s="0" t="s">
        <v>1533</v>
      </c>
      <c r="G54" s="0" t="s">
        <v>1523</v>
      </c>
      <c r="H54" s="0" t="s">
        <v>1524</v>
      </c>
      <c r="I54" s="0" t="n">
        <v>0</v>
      </c>
      <c r="J54" s="0" t="n">
        <v>0</v>
      </c>
      <c r="K54" s="0" t="n">
        <v>0</v>
      </c>
      <c r="L54" s="0" t="n">
        <v>1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1</v>
      </c>
      <c r="T54" s="0" t="s">
        <v>4</v>
      </c>
      <c r="U54" s="0" t="s">
        <v>4</v>
      </c>
    </row>
    <row r="55" customFormat="false" ht="14.4" hidden="false" customHeight="false" outlineLevel="0" collapsed="false">
      <c r="A55" s="0" t="s">
        <v>3</v>
      </c>
      <c r="B55" s="0" t="s">
        <v>3</v>
      </c>
      <c r="C55" s="0" t="s">
        <v>1584</v>
      </c>
      <c r="D55" s="0" t="s">
        <v>1529</v>
      </c>
      <c r="E55" s="0" t="s">
        <v>691</v>
      </c>
      <c r="F55" s="0" t="s">
        <v>1506</v>
      </c>
      <c r="G55" s="0" t="s">
        <v>1499</v>
      </c>
      <c r="H55" s="0" t="s">
        <v>1500</v>
      </c>
      <c r="I55" s="0" t="n">
        <v>0</v>
      </c>
      <c r="J55" s="0" t="n">
        <v>0</v>
      </c>
      <c r="K55" s="0" t="n">
        <v>0</v>
      </c>
      <c r="L55" s="0" t="n">
        <v>1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s">
        <v>4</v>
      </c>
      <c r="U55" s="0" t="s">
        <v>4</v>
      </c>
    </row>
    <row r="56" customFormat="false" ht="14.4" hidden="false" customHeight="false" outlineLevel="0" collapsed="false">
      <c r="A56" s="0" t="s">
        <v>3</v>
      </c>
      <c r="B56" s="0" t="s">
        <v>8</v>
      </c>
      <c r="C56" s="0" t="s">
        <v>1585</v>
      </c>
      <c r="D56" s="0" t="s">
        <v>1529</v>
      </c>
      <c r="E56" s="0" t="s">
        <v>691</v>
      </c>
      <c r="F56" s="0" t="s">
        <v>1517</v>
      </c>
      <c r="G56" s="0" t="s">
        <v>1518</v>
      </c>
      <c r="H56" s="0" t="s">
        <v>1519</v>
      </c>
      <c r="I56" s="0" t="n">
        <v>0</v>
      </c>
      <c r="J56" s="0" t="n">
        <v>0</v>
      </c>
      <c r="K56" s="0" t="n">
        <v>0</v>
      </c>
      <c r="L56" s="0" t="n">
        <v>1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s">
        <v>4</v>
      </c>
      <c r="U56" s="0" t="s">
        <v>9</v>
      </c>
    </row>
    <row r="57" customFormat="false" ht="14.4" hidden="false" customHeight="false" outlineLevel="0" collapsed="false">
      <c r="A57" s="0" t="s">
        <v>3</v>
      </c>
      <c r="B57" s="0" t="s">
        <v>5</v>
      </c>
      <c r="C57" s="0" t="s">
        <v>1586</v>
      </c>
      <c r="D57" s="0" t="s">
        <v>1529</v>
      </c>
      <c r="E57" s="0" t="s">
        <v>691</v>
      </c>
      <c r="F57" s="0" t="s">
        <v>1587</v>
      </c>
      <c r="G57" s="0" t="s">
        <v>1559</v>
      </c>
      <c r="H57" s="0" t="s">
        <v>1560</v>
      </c>
      <c r="I57" s="0" t="n">
        <v>0</v>
      </c>
      <c r="J57" s="0" t="n">
        <v>0</v>
      </c>
      <c r="K57" s="0" t="n">
        <v>0</v>
      </c>
      <c r="L57" s="0" t="n">
        <v>1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s">
        <v>4</v>
      </c>
      <c r="U57" s="0" t="s">
        <v>6</v>
      </c>
    </row>
    <row r="58" customFormat="false" ht="14.4" hidden="false" customHeight="false" outlineLevel="0" collapsed="false">
      <c r="A58" s="0" t="s">
        <v>3</v>
      </c>
      <c r="B58" s="0" t="s">
        <v>3</v>
      </c>
      <c r="C58" s="0" t="s">
        <v>1588</v>
      </c>
      <c r="D58" s="0" t="s">
        <v>1529</v>
      </c>
      <c r="E58" s="0" t="s">
        <v>691</v>
      </c>
      <c r="F58" s="0" t="s">
        <v>1533</v>
      </c>
      <c r="G58" s="0" t="s">
        <v>1523</v>
      </c>
      <c r="H58" s="0" t="s">
        <v>1524</v>
      </c>
      <c r="I58" s="0" t="n">
        <v>0</v>
      </c>
      <c r="J58" s="0" t="n">
        <v>0</v>
      </c>
      <c r="K58" s="0" t="n">
        <v>0</v>
      </c>
      <c r="L58" s="0" t="n">
        <v>1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s">
        <v>4</v>
      </c>
      <c r="U58" s="0" t="s">
        <v>4</v>
      </c>
    </row>
    <row r="59" customFormat="false" ht="14.4" hidden="false" customHeight="false" outlineLevel="0" collapsed="false">
      <c r="A59" s="0" t="s">
        <v>3</v>
      </c>
      <c r="B59" s="0" t="s">
        <v>5</v>
      </c>
      <c r="C59" s="0" t="s">
        <v>1589</v>
      </c>
      <c r="D59" s="0" t="s">
        <v>1529</v>
      </c>
      <c r="E59" s="0" t="s">
        <v>691</v>
      </c>
      <c r="F59" s="0" t="s">
        <v>1590</v>
      </c>
      <c r="G59" s="0" t="s">
        <v>1563</v>
      </c>
      <c r="H59" s="0" t="s">
        <v>1564</v>
      </c>
      <c r="I59" s="0" t="n">
        <v>0</v>
      </c>
      <c r="J59" s="0" t="n">
        <v>0</v>
      </c>
      <c r="K59" s="0" t="n">
        <v>0</v>
      </c>
      <c r="L59" s="0" t="n">
        <v>1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s">
        <v>4</v>
      </c>
      <c r="U59" s="0" t="s">
        <v>6</v>
      </c>
    </row>
    <row r="60" customFormat="false" ht="14.4" hidden="false" customHeight="false" outlineLevel="0" collapsed="false">
      <c r="A60" s="0" t="s">
        <v>3</v>
      </c>
      <c r="B60" s="0" t="s">
        <v>3</v>
      </c>
      <c r="C60" s="0" t="s">
        <v>1591</v>
      </c>
      <c r="D60" s="0" t="s">
        <v>1479</v>
      </c>
      <c r="E60" s="0" t="s">
        <v>1480</v>
      </c>
      <c r="F60" s="0" t="s">
        <v>1592</v>
      </c>
      <c r="G60" s="0" t="s">
        <v>1479</v>
      </c>
      <c r="H60" s="0" t="s">
        <v>1480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1</v>
      </c>
      <c r="O60" s="0" t="n">
        <v>1</v>
      </c>
      <c r="P60" s="0" t="n">
        <v>0</v>
      </c>
      <c r="Q60" s="0" t="n">
        <v>0</v>
      </c>
      <c r="R60" s="0" t="n">
        <v>0</v>
      </c>
      <c r="S60" s="0" t="n">
        <v>0</v>
      </c>
      <c r="T60" s="0" t="s">
        <v>4</v>
      </c>
      <c r="U60" s="0" t="s">
        <v>4</v>
      </c>
    </row>
    <row r="61" customFormat="false" ht="14.4" hidden="false" customHeight="false" outlineLevel="0" collapsed="false">
      <c r="A61" s="0" t="s">
        <v>3</v>
      </c>
      <c r="B61" s="0" t="s">
        <v>3</v>
      </c>
      <c r="C61" s="0" t="s">
        <v>1593</v>
      </c>
      <c r="D61" s="0" t="s">
        <v>1515</v>
      </c>
      <c r="E61" s="0" t="s">
        <v>1516</v>
      </c>
      <c r="F61" s="0" t="s">
        <v>1506</v>
      </c>
      <c r="G61" s="0" t="s">
        <v>1499</v>
      </c>
      <c r="H61" s="0" t="s">
        <v>1500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1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s">
        <v>4</v>
      </c>
      <c r="U61" s="0" t="s">
        <v>4</v>
      </c>
    </row>
    <row r="62" customFormat="false" ht="14.4" hidden="false" customHeight="false" outlineLevel="0" collapsed="false">
      <c r="A62" s="0" t="s">
        <v>3</v>
      </c>
      <c r="B62" s="0" t="s">
        <v>8</v>
      </c>
      <c r="C62" s="0" t="s">
        <v>1594</v>
      </c>
      <c r="D62" s="0" t="s">
        <v>1515</v>
      </c>
      <c r="E62" s="0" t="s">
        <v>1516</v>
      </c>
      <c r="F62" s="0" t="s">
        <v>1508</v>
      </c>
      <c r="G62" s="0" t="s">
        <v>1509</v>
      </c>
      <c r="H62" s="0" t="s">
        <v>1510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1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s">
        <v>4</v>
      </c>
      <c r="U62" s="0" t="s">
        <v>9</v>
      </c>
    </row>
    <row r="63" customFormat="false" ht="14.4" hidden="false" customHeight="false" outlineLevel="0" collapsed="false">
      <c r="A63" s="0" t="s">
        <v>3</v>
      </c>
      <c r="B63" s="0" t="s">
        <v>5</v>
      </c>
      <c r="C63" s="0" t="s">
        <v>1595</v>
      </c>
      <c r="D63" s="0" t="s">
        <v>1529</v>
      </c>
      <c r="E63" s="0" t="s">
        <v>691</v>
      </c>
      <c r="F63" s="0" t="s">
        <v>1562</v>
      </c>
      <c r="G63" s="0" t="s">
        <v>1563</v>
      </c>
      <c r="H63" s="0" t="s">
        <v>1564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1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s">
        <v>4</v>
      </c>
      <c r="U63" s="0" t="s">
        <v>6</v>
      </c>
    </row>
    <row r="64" customFormat="false" ht="14.4" hidden="false" customHeight="false" outlineLevel="0" collapsed="false">
      <c r="A64" s="0" t="s">
        <v>3</v>
      </c>
      <c r="B64" s="0" t="s">
        <v>5</v>
      </c>
      <c r="C64" s="0" t="s">
        <v>1596</v>
      </c>
      <c r="D64" s="0" t="s">
        <v>1529</v>
      </c>
      <c r="E64" s="0" t="s">
        <v>691</v>
      </c>
      <c r="F64" s="0" t="s">
        <v>1558</v>
      </c>
      <c r="G64" s="0" t="s">
        <v>1559</v>
      </c>
      <c r="H64" s="0" t="s">
        <v>1560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1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s">
        <v>4</v>
      </c>
      <c r="U64" s="0" t="s">
        <v>6</v>
      </c>
    </row>
    <row r="65" customFormat="false" ht="14.4" hidden="false" customHeight="false" outlineLevel="0" collapsed="false">
      <c r="A65" s="0" t="s">
        <v>3</v>
      </c>
      <c r="B65" s="0" t="s">
        <v>5</v>
      </c>
      <c r="C65" s="0" t="s">
        <v>1597</v>
      </c>
      <c r="D65" s="0" t="s">
        <v>1529</v>
      </c>
      <c r="E65" s="0" t="s">
        <v>691</v>
      </c>
      <c r="F65" s="0" t="s">
        <v>1558</v>
      </c>
      <c r="G65" s="0" t="s">
        <v>1559</v>
      </c>
      <c r="H65" s="0" t="s">
        <v>1560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1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s">
        <v>4</v>
      </c>
      <c r="U65" s="0" t="s">
        <v>6</v>
      </c>
    </row>
    <row r="66" customFormat="false" ht="14.4" hidden="false" customHeight="false" outlineLevel="0" collapsed="false">
      <c r="A66" s="0" t="s">
        <v>3</v>
      </c>
      <c r="B66" s="0" t="s">
        <v>5</v>
      </c>
      <c r="C66" s="0" t="s">
        <v>1598</v>
      </c>
      <c r="D66" s="0" t="s">
        <v>1529</v>
      </c>
      <c r="E66" s="0" t="s">
        <v>691</v>
      </c>
      <c r="F66" s="0" t="s">
        <v>1562</v>
      </c>
      <c r="G66" s="0" t="s">
        <v>1563</v>
      </c>
      <c r="H66" s="0" t="s">
        <v>1564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1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s">
        <v>4</v>
      </c>
      <c r="U66" s="0" t="s">
        <v>6</v>
      </c>
    </row>
    <row r="67" customFormat="false" ht="14.4" hidden="false" customHeight="false" outlineLevel="0" collapsed="false">
      <c r="A67" s="0" t="s">
        <v>3</v>
      </c>
      <c r="B67" s="0" t="s">
        <v>8</v>
      </c>
      <c r="C67" s="0" t="s">
        <v>1599</v>
      </c>
      <c r="D67" s="0" t="s">
        <v>1529</v>
      </c>
      <c r="E67" s="0" t="s">
        <v>691</v>
      </c>
      <c r="F67" s="0" t="s">
        <v>1508</v>
      </c>
      <c r="G67" s="0" t="s">
        <v>1509</v>
      </c>
      <c r="H67" s="0" t="s">
        <v>1510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1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s">
        <v>4</v>
      </c>
      <c r="U67" s="0" t="s">
        <v>9</v>
      </c>
    </row>
    <row r="68" customFormat="false" ht="14.4" hidden="false" customHeight="false" outlineLevel="0" collapsed="false">
      <c r="A68" s="0" t="s">
        <v>3</v>
      </c>
      <c r="B68" s="0" t="s">
        <v>3</v>
      </c>
      <c r="C68" s="0" t="s">
        <v>1600</v>
      </c>
      <c r="D68" s="0" t="s">
        <v>1529</v>
      </c>
      <c r="E68" s="0" t="s">
        <v>691</v>
      </c>
      <c r="F68" s="0" t="s">
        <v>1506</v>
      </c>
      <c r="G68" s="0" t="s">
        <v>1499</v>
      </c>
      <c r="H68" s="0" t="s">
        <v>1500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1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s">
        <v>4</v>
      </c>
      <c r="U68" s="0" t="s">
        <v>4</v>
      </c>
    </row>
    <row r="69" customFormat="false" ht="14.4" hidden="false" customHeight="false" outlineLevel="0" collapsed="false">
      <c r="A69" s="0" t="s">
        <v>3</v>
      </c>
      <c r="B69" s="0" t="s">
        <v>5</v>
      </c>
      <c r="C69" s="0" t="s">
        <v>1601</v>
      </c>
      <c r="D69" s="0" t="s">
        <v>1529</v>
      </c>
      <c r="E69" s="0" t="s">
        <v>691</v>
      </c>
      <c r="F69" s="0" t="s">
        <v>1558</v>
      </c>
      <c r="G69" s="0" t="s">
        <v>1559</v>
      </c>
      <c r="H69" s="0" t="s">
        <v>1560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1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s">
        <v>4</v>
      </c>
      <c r="U69" s="0" t="s">
        <v>6</v>
      </c>
    </row>
    <row r="70" customFormat="false" ht="14.4" hidden="false" customHeight="false" outlineLevel="0" collapsed="false">
      <c r="A70" s="0" t="s">
        <v>3</v>
      </c>
      <c r="B70" s="0" t="s">
        <v>5</v>
      </c>
      <c r="C70" s="0" t="s">
        <v>1602</v>
      </c>
      <c r="D70" s="0" t="s">
        <v>1529</v>
      </c>
      <c r="E70" s="0" t="s">
        <v>691</v>
      </c>
      <c r="F70" s="0" t="s">
        <v>1562</v>
      </c>
      <c r="G70" s="0" t="s">
        <v>1563</v>
      </c>
      <c r="H70" s="0" t="s">
        <v>1564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1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s">
        <v>4</v>
      </c>
      <c r="U70" s="0" t="s">
        <v>6</v>
      </c>
    </row>
    <row r="71" customFormat="false" ht="14.4" hidden="false" customHeight="false" outlineLevel="0" collapsed="false">
      <c r="A71" s="0" t="s">
        <v>3</v>
      </c>
      <c r="B71" s="0" t="s">
        <v>3</v>
      </c>
      <c r="C71" s="0" t="s">
        <v>1603</v>
      </c>
      <c r="D71" s="0" t="s">
        <v>1479</v>
      </c>
      <c r="E71" s="0" t="s">
        <v>1480</v>
      </c>
      <c r="F71" s="0" t="s">
        <v>1533</v>
      </c>
      <c r="G71" s="0" t="s">
        <v>1523</v>
      </c>
      <c r="H71" s="0" t="s">
        <v>1524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1</v>
      </c>
      <c r="P71" s="0" t="n">
        <v>0</v>
      </c>
      <c r="Q71" s="0" t="n">
        <v>0</v>
      </c>
      <c r="R71" s="0" t="n">
        <v>0</v>
      </c>
      <c r="S71" s="0" t="n">
        <v>0</v>
      </c>
      <c r="T71" s="0" t="s">
        <v>4</v>
      </c>
      <c r="U71" s="0" t="s">
        <v>4</v>
      </c>
    </row>
    <row r="72" customFormat="false" ht="14.4" hidden="false" customHeight="false" outlineLevel="0" collapsed="false">
      <c r="A72" s="0" t="s">
        <v>3</v>
      </c>
      <c r="B72" s="0" t="s">
        <v>8</v>
      </c>
      <c r="C72" s="0" t="s">
        <v>1604</v>
      </c>
      <c r="D72" s="0" t="s">
        <v>1479</v>
      </c>
      <c r="E72" s="0" t="s">
        <v>1480</v>
      </c>
      <c r="F72" s="0" t="s">
        <v>1517</v>
      </c>
      <c r="G72" s="0" t="s">
        <v>1518</v>
      </c>
      <c r="H72" s="0" t="s">
        <v>1519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1</v>
      </c>
      <c r="P72" s="0" t="n">
        <v>0</v>
      </c>
      <c r="Q72" s="0" t="n">
        <v>0</v>
      </c>
      <c r="R72" s="0" t="n">
        <v>0</v>
      </c>
      <c r="S72" s="0" t="n">
        <v>0</v>
      </c>
      <c r="T72" s="0" t="s">
        <v>4</v>
      </c>
      <c r="U72" s="0" t="s">
        <v>9</v>
      </c>
    </row>
    <row r="73" customFormat="false" ht="14.4" hidden="false" customHeight="false" outlineLevel="0" collapsed="false">
      <c r="A73" s="0" t="s">
        <v>3</v>
      </c>
      <c r="B73" s="0" t="s">
        <v>5</v>
      </c>
      <c r="C73" s="0" t="s">
        <v>1605</v>
      </c>
      <c r="D73" s="0" t="s">
        <v>1515</v>
      </c>
      <c r="E73" s="0" t="s">
        <v>1516</v>
      </c>
      <c r="F73" s="0" t="s">
        <v>1558</v>
      </c>
      <c r="G73" s="0" t="s">
        <v>1559</v>
      </c>
      <c r="H73" s="0" t="s">
        <v>1560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1</v>
      </c>
      <c r="P73" s="0" t="n">
        <v>1</v>
      </c>
      <c r="Q73" s="0" t="n">
        <v>0</v>
      </c>
      <c r="R73" s="0" t="n">
        <v>0</v>
      </c>
      <c r="S73" s="0" t="n">
        <v>0</v>
      </c>
      <c r="T73" s="0" t="s">
        <v>4</v>
      </c>
      <c r="U73" s="0" t="s">
        <v>6</v>
      </c>
    </row>
    <row r="74" customFormat="false" ht="14.4" hidden="false" customHeight="false" outlineLevel="0" collapsed="false">
      <c r="A74" s="0" t="s">
        <v>3</v>
      </c>
      <c r="B74" s="0" t="s">
        <v>5</v>
      </c>
      <c r="C74" s="0" t="s">
        <v>1606</v>
      </c>
      <c r="D74" s="0" t="s">
        <v>1529</v>
      </c>
      <c r="E74" s="0" t="s">
        <v>691</v>
      </c>
      <c r="F74" s="0" t="s">
        <v>1558</v>
      </c>
      <c r="G74" s="0" t="s">
        <v>1559</v>
      </c>
      <c r="H74" s="0" t="s">
        <v>1560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1</v>
      </c>
      <c r="P74" s="0" t="n">
        <v>0</v>
      </c>
      <c r="Q74" s="0" t="n">
        <v>0</v>
      </c>
      <c r="R74" s="0" t="n">
        <v>0</v>
      </c>
      <c r="S74" s="0" t="n">
        <v>0</v>
      </c>
      <c r="T74" s="0" t="s">
        <v>4</v>
      </c>
      <c r="U74" s="0" t="s">
        <v>6</v>
      </c>
    </row>
    <row r="75" customFormat="false" ht="14.4" hidden="false" customHeight="false" outlineLevel="0" collapsed="false">
      <c r="A75" s="0" t="s">
        <v>3</v>
      </c>
      <c r="B75" s="0" t="s">
        <v>5</v>
      </c>
      <c r="C75" s="0" t="s">
        <v>1607</v>
      </c>
      <c r="D75" s="0" t="s">
        <v>1529</v>
      </c>
      <c r="E75" s="0" t="s">
        <v>691</v>
      </c>
      <c r="F75" s="0" t="s">
        <v>1590</v>
      </c>
      <c r="G75" s="0" t="s">
        <v>1563</v>
      </c>
      <c r="H75" s="0" t="s">
        <v>1564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1</v>
      </c>
      <c r="P75" s="0" t="n">
        <v>0</v>
      </c>
      <c r="Q75" s="0" t="n">
        <v>0</v>
      </c>
      <c r="R75" s="0" t="n">
        <v>0</v>
      </c>
      <c r="S75" s="0" t="n">
        <v>0</v>
      </c>
      <c r="T75" s="0" t="s">
        <v>4</v>
      </c>
      <c r="U75" s="0" t="s">
        <v>6</v>
      </c>
    </row>
    <row r="76" customFormat="false" ht="14.4" hidden="false" customHeight="false" outlineLevel="0" collapsed="false">
      <c r="A76" s="0" t="s">
        <v>3</v>
      </c>
      <c r="B76" s="0" t="s">
        <v>5</v>
      </c>
      <c r="C76" s="0" t="s">
        <v>1608</v>
      </c>
      <c r="D76" s="0" t="s">
        <v>1529</v>
      </c>
      <c r="E76" s="0" t="s">
        <v>691</v>
      </c>
      <c r="F76" s="0" t="s">
        <v>1562</v>
      </c>
      <c r="G76" s="0" t="s">
        <v>1563</v>
      </c>
      <c r="H76" s="0" t="s">
        <v>1564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1</v>
      </c>
      <c r="P76" s="0" t="n">
        <v>0</v>
      </c>
      <c r="Q76" s="0" t="n">
        <v>0</v>
      </c>
      <c r="R76" s="0" t="n">
        <v>0</v>
      </c>
      <c r="S76" s="0" t="n">
        <v>0</v>
      </c>
      <c r="T76" s="0" t="s">
        <v>4</v>
      </c>
      <c r="U76" s="0" t="s">
        <v>6</v>
      </c>
    </row>
    <row r="77" customFormat="false" ht="14.4" hidden="false" customHeight="false" outlineLevel="0" collapsed="false">
      <c r="A77" s="0" t="s">
        <v>3</v>
      </c>
      <c r="B77" s="0" t="s">
        <v>5</v>
      </c>
      <c r="C77" s="0" t="s">
        <v>1609</v>
      </c>
      <c r="D77" s="0" t="s">
        <v>1529</v>
      </c>
      <c r="E77" s="0" t="s">
        <v>691</v>
      </c>
      <c r="F77" s="0" t="s">
        <v>1558</v>
      </c>
      <c r="G77" s="0" t="s">
        <v>1559</v>
      </c>
      <c r="H77" s="0" t="s">
        <v>1560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1</v>
      </c>
      <c r="P77" s="0" t="n">
        <v>0</v>
      </c>
      <c r="Q77" s="0" t="n">
        <v>0</v>
      </c>
      <c r="R77" s="0" t="n">
        <v>0</v>
      </c>
      <c r="S77" s="0" t="n">
        <v>0</v>
      </c>
      <c r="T77" s="0" t="s">
        <v>4</v>
      </c>
      <c r="U77" s="0" t="s">
        <v>6</v>
      </c>
    </row>
    <row r="78" customFormat="false" ht="14.4" hidden="false" customHeight="false" outlineLevel="0" collapsed="false">
      <c r="A78" s="0" t="s">
        <v>3</v>
      </c>
      <c r="B78" s="0" t="s">
        <v>8</v>
      </c>
      <c r="C78" s="0" t="s">
        <v>1610</v>
      </c>
      <c r="D78" s="0" t="s">
        <v>1529</v>
      </c>
      <c r="E78" s="0" t="s">
        <v>691</v>
      </c>
      <c r="F78" s="0" t="s">
        <v>1517</v>
      </c>
      <c r="G78" s="0" t="s">
        <v>1518</v>
      </c>
      <c r="H78" s="0" t="s">
        <v>1519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1</v>
      </c>
      <c r="P78" s="0" t="n">
        <v>0</v>
      </c>
      <c r="Q78" s="0" t="n">
        <v>0</v>
      </c>
      <c r="R78" s="0" t="n">
        <v>0</v>
      </c>
      <c r="S78" s="0" t="n">
        <v>0</v>
      </c>
      <c r="T78" s="0" t="s">
        <v>4</v>
      </c>
      <c r="U78" s="0" t="s">
        <v>9</v>
      </c>
    </row>
    <row r="79" customFormat="false" ht="14.4" hidden="false" customHeight="false" outlineLevel="0" collapsed="false">
      <c r="A79" s="0" t="s">
        <v>3</v>
      </c>
      <c r="B79" s="0" t="s">
        <v>3</v>
      </c>
      <c r="C79" s="0" t="s">
        <v>1611</v>
      </c>
      <c r="D79" s="0" t="s">
        <v>1529</v>
      </c>
      <c r="E79" s="0" t="s">
        <v>691</v>
      </c>
      <c r="F79" s="0" t="s">
        <v>1533</v>
      </c>
      <c r="G79" s="0" t="s">
        <v>1523</v>
      </c>
      <c r="H79" s="0" t="s">
        <v>1524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1</v>
      </c>
      <c r="P79" s="0" t="n">
        <v>0</v>
      </c>
      <c r="Q79" s="0" t="n">
        <v>0</v>
      </c>
      <c r="R79" s="0" t="n">
        <v>0</v>
      </c>
      <c r="S79" s="0" t="n">
        <v>0</v>
      </c>
      <c r="T79" s="0" t="s">
        <v>4</v>
      </c>
      <c r="U79" s="0" t="s">
        <v>4</v>
      </c>
    </row>
    <row r="80" customFormat="false" ht="14.4" hidden="false" customHeight="false" outlineLevel="0" collapsed="false">
      <c r="A80" s="0" t="s">
        <v>3</v>
      </c>
      <c r="B80" s="0" t="s">
        <v>5</v>
      </c>
      <c r="C80" s="0" t="s">
        <v>1612</v>
      </c>
      <c r="D80" s="0" t="s">
        <v>1515</v>
      </c>
      <c r="E80" s="0" t="s">
        <v>1516</v>
      </c>
      <c r="F80" s="0" t="s">
        <v>1562</v>
      </c>
      <c r="G80" s="0" t="s">
        <v>1563</v>
      </c>
      <c r="H80" s="0" t="s">
        <v>1564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1</v>
      </c>
      <c r="Q80" s="0" t="n">
        <v>0</v>
      </c>
      <c r="R80" s="0" t="n">
        <v>0</v>
      </c>
      <c r="S80" s="0" t="n">
        <v>0</v>
      </c>
      <c r="T80" s="0" t="s">
        <v>4</v>
      </c>
      <c r="U80" s="0" t="s">
        <v>6</v>
      </c>
    </row>
    <row r="81" customFormat="false" ht="14.4" hidden="false" customHeight="false" outlineLevel="0" collapsed="false">
      <c r="A81" s="0" t="s">
        <v>3</v>
      </c>
      <c r="B81" s="0" t="s">
        <v>5</v>
      </c>
      <c r="C81" s="0" t="s">
        <v>1613</v>
      </c>
      <c r="D81" s="0" t="s">
        <v>1515</v>
      </c>
      <c r="E81" s="0" t="s">
        <v>1516</v>
      </c>
      <c r="F81" s="0" t="s">
        <v>1562</v>
      </c>
      <c r="G81" s="0" t="s">
        <v>1563</v>
      </c>
      <c r="H81" s="0" t="s">
        <v>1564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1</v>
      </c>
      <c r="Q81" s="0" t="n">
        <v>0</v>
      </c>
      <c r="R81" s="0" t="n">
        <v>0</v>
      </c>
      <c r="S81" s="0" t="n">
        <v>0</v>
      </c>
      <c r="T81" s="0" t="s">
        <v>4</v>
      </c>
      <c r="U81" s="0" t="s">
        <v>6</v>
      </c>
    </row>
    <row r="82" customFormat="false" ht="14.4" hidden="false" customHeight="false" outlineLevel="0" collapsed="false">
      <c r="A82" s="0" t="s">
        <v>3</v>
      </c>
      <c r="B82" s="0" t="s">
        <v>5</v>
      </c>
      <c r="C82" s="0" t="s">
        <v>1614</v>
      </c>
      <c r="D82" s="0" t="s">
        <v>1515</v>
      </c>
      <c r="E82" s="0" t="s">
        <v>1516</v>
      </c>
      <c r="F82" s="0" t="s">
        <v>1558</v>
      </c>
      <c r="G82" s="0" t="s">
        <v>1559</v>
      </c>
      <c r="H82" s="0" t="s">
        <v>1560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1</v>
      </c>
      <c r="Q82" s="0" t="n">
        <v>0</v>
      </c>
      <c r="R82" s="0" t="n">
        <v>0</v>
      </c>
      <c r="S82" s="0" t="n">
        <v>0</v>
      </c>
      <c r="T82" s="0" t="s">
        <v>4</v>
      </c>
      <c r="U82" s="0" t="s">
        <v>6</v>
      </c>
    </row>
    <row r="83" customFormat="false" ht="14.4" hidden="false" customHeight="false" outlineLevel="0" collapsed="false">
      <c r="A83" s="0" t="s">
        <v>3</v>
      </c>
      <c r="B83" s="0" t="s">
        <v>3</v>
      </c>
      <c r="C83" s="0" t="s">
        <v>1615</v>
      </c>
      <c r="D83" s="0" t="s">
        <v>1529</v>
      </c>
      <c r="E83" s="0" t="s">
        <v>691</v>
      </c>
      <c r="F83" s="0" t="s">
        <v>1533</v>
      </c>
      <c r="G83" s="0" t="s">
        <v>1523</v>
      </c>
      <c r="H83" s="0" t="s">
        <v>1524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1</v>
      </c>
      <c r="Q83" s="0" t="n">
        <v>0</v>
      </c>
      <c r="R83" s="0" t="n">
        <v>0</v>
      </c>
      <c r="S83" s="0" t="n">
        <v>0</v>
      </c>
      <c r="T83" s="0" t="s">
        <v>4</v>
      </c>
      <c r="U83" s="0" t="s">
        <v>4</v>
      </c>
    </row>
    <row r="84" customFormat="false" ht="14.4" hidden="false" customHeight="false" outlineLevel="0" collapsed="false">
      <c r="A84" s="0" t="s">
        <v>3</v>
      </c>
      <c r="B84" s="0" t="s">
        <v>5</v>
      </c>
      <c r="C84" s="0" t="s">
        <v>1616</v>
      </c>
      <c r="D84" s="0" t="s">
        <v>1529</v>
      </c>
      <c r="E84" s="0" t="s">
        <v>691</v>
      </c>
      <c r="F84" s="0" t="s">
        <v>1558</v>
      </c>
      <c r="G84" s="0" t="s">
        <v>1559</v>
      </c>
      <c r="H84" s="0" t="s">
        <v>1560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1</v>
      </c>
      <c r="Q84" s="0" t="n">
        <v>0</v>
      </c>
      <c r="R84" s="0" t="n">
        <v>0</v>
      </c>
      <c r="S84" s="0" t="n">
        <v>0</v>
      </c>
      <c r="T84" s="0" t="s">
        <v>4</v>
      </c>
      <c r="U84" s="0" t="s">
        <v>6</v>
      </c>
    </row>
    <row r="85" customFormat="false" ht="14.4" hidden="false" customHeight="false" outlineLevel="0" collapsed="false">
      <c r="A85" s="0" t="s">
        <v>3</v>
      </c>
      <c r="B85" s="0" t="s">
        <v>5</v>
      </c>
      <c r="C85" s="0" t="s">
        <v>1617</v>
      </c>
      <c r="D85" s="0" t="s">
        <v>1529</v>
      </c>
      <c r="E85" s="0" t="s">
        <v>691</v>
      </c>
      <c r="F85" s="0" t="s">
        <v>1562</v>
      </c>
      <c r="G85" s="0" t="s">
        <v>1563</v>
      </c>
      <c r="H85" s="0" t="s">
        <v>1564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1</v>
      </c>
      <c r="Q85" s="0" t="n">
        <v>0</v>
      </c>
      <c r="R85" s="0" t="n">
        <v>0</v>
      </c>
      <c r="S85" s="0" t="n">
        <v>0</v>
      </c>
      <c r="T85" s="0" t="s">
        <v>4</v>
      </c>
      <c r="U85" s="0" t="s">
        <v>6</v>
      </c>
    </row>
    <row r="86" customFormat="false" ht="14.4" hidden="false" customHeight="false" outlineLevel="0" collapsed="false">
      <c r="A86" s="0" t="s">
        <v>3</v>
      </c>
      <c r="B86" s="0" t="s">
        <v>5</v>
      </c>
      <c r="C86" s="0" t="s">
        <v>1618</v>
      </c>
      <c r="D86" s="0" t="s">
        <v>1529</v>
      </c>
      <c r="E86" s="0" t="s">
        <v>691</v>
      </c>
      <c r="F86" s="0" t="s">
        <v>1558</v>
      </c>
      <c r="G86" s="0" t="s">
        <v>1559</v>
      </c>
      <c r="H86" s="0" t="s">
        <v>1560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1</v>
      </c>
      <c r="Q86" s="0" t="n">
        <v>0</v>
      </c>
      <c r="R86" s="0" t="n">
        <v>0</v>
      </c>
      <c r="S86" s="0" t="n">
        <v>0</v>
      </c>
      <c r="T86" s="0" t="s">
        <v>4</v>
      </c>
      <c r="U86" s="0" t="s">
        <v>6</v>
      </c>
    </row>
    <row r="87" customFormat="false" ht="14.4" hidden="false" customHeight="false" outlineLevel="0" collapsed="false">
      <c r="A87" s="0" t="s">
        <v>3</v>
      </c>
      <c r="B87" s="0" t="s">
        <v>5</v>
      </c>
      <c r="C87" s="0" t="s">
        <v>1619</v>
      </c>
      <c r="D87" s="0" t="s">
        <v>1529</v>
      </c>
      <c r="E87" s="0" t="s">
        <v>691</v>
      </c>
      <c r="F87" s="0" t="s">
        <v>1562</v>
      </c>
      <c r="G87" s="0" t="s">
        <v>1563</v>
      </c>
      <c r="H87" s="0" t="s">
        <v>1564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1</v>
      </c>
      <c r="Q87" s="0" t="n">
        <v>0</v>
      </c>
      <c r="R87" s="0" t="n">
        <v>0</v>
      </c>
      <c r="S87" s="0" t="n">
        <v>0</v>
      </c>
      <c r="T87" s="0" t="s">
        <v>4</v>
      </c>
      <c r="U87" s="0" t="s">
        <v>6</v>
      </c>
    </row>
    <row r="88" customFormat="false" ht="14.4" hidden="false" customHeight="false" outlineLevel="0" collapsed="false">
      <c r="A88" s="0" t="s">
        <v>3</v>
      </c>
      <c r="B88" s="0" t="s">
        <v>3</v>
      </c>
      <c r="C88" s="0" t="s">
        <v>1620</v>
      </c>
      <c r="D88" s="0" t="s">
        <v>1512</v>
      </c>
      <c r="E88" s="0" t="s">
        <v>295</v>
      </c>
      <c r="F88" s="0" t="s">
        <v>1533</v>
      </c>
      <c r="G88" s="0" t="s">
        <v>1523</v>
      </c>
      <c r="H88" s="0" t="s">
        <v>1524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1</v>
      </c>
      <c r="R88" s="0" t="n">
        <v>0</v>
      </c>
      <c r="S88" s="0" t="n">
        <v>0</v>
      </c>
      <c r="T88" s="0" t="s">
        <v>4</v>
      </c>
      <c r="U88" s="0" t="s">
        <v>4</v>
      </c>
    </row>
    <row r="89" customFormat="false" ht="14.4" hidden="false" customHeight="false" outlineLevel="0" collapsed="false">
      <c r="A89" s="0" t="s">
        <v>3</v>
      </c>
      <c r="B89" s="0" t="s">
        <v>3</v>
      </c>
      <c r="C89" s="0" t="s">
        <v>1621</v>
      </c>
      <c r="D89" s="0" t="s">
        <v>1512</v>
      </c>
      <c r="E89" s="0" t="s">
        <v>295</v>
      </c>
      <c r="F89" s="0" t="s">
        <v>1506</v>
      </c>
      <c r="G89" s="0" t="s">
        <v>1499</v>
      </c>
      <c r="H89" s="0" t="s">
        <v>1500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1</v>
      </c>
      <c r="R89" s="0" t="n">
        <v>0</v>
      </c>
      <c r="S89" s="0" t="n">
        <v>0</v>
      </c>
      <c r="T89" s="0" t="s">
        <v>4</v>
      </c>
      <c r="U89" s="0" t="s">
        <v>4</v>
      </c>
    </row>
    <row r="90" customFormat="false" ht="14.4" hidden="false" customHeight="false" outlineLevel="0" collapsed="false">
      <c r="A90" s="0" t="s">
        <v>3</v>
      </c>
      <c r="B90" s="0" t="s">
        <v>8</v>
      </c>
      <c r="C90" s="0" t="s">
        <v>1622</v>
      </c>
      <c r="D90" s="0" t="s">
        <v>1529</v>
      </c>
      <c r="E90" s="0" t="s">
        <v>691</v>
      </c>
      <c r="F90" s="0" t="s">
        <v>1517</v>
      </c>
      <c r="G90" s="0" t="s">
        <v>1518</v>
      </c>
      <c r="H90" s="0" t="s">
        <v>1519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1</v>
      </c>
      <c r="R90" s="0" t="n">
        <v>0</v>
      </c>
      <c r="S90" s="0" t="n">
        <v>0</v>
      </c>
      <c r="T90" s="0" t="s">
        <v>4</v>
      </c>
      <c r="U90" s="0" t="s">
        <v>9</v>
      </c>
    </row>
    <row r="91" customFormat="false" ht="14.4" hidden="false" customHeight="false" outlineLevel="0" collapsed="false">
      <c r="A91" s="0" t="s">
        <v>3</v>
      </c>
      <c r="B91" s="0" t="s">
        <v>3</v>
      </c>
      <c r="C91" s="0" t="s">
        <v>1623</v>
      </c>
      <c r="D91" s="0" t="s">
        <v>1529</v>
      </c>
      <c r="E91" s="0" t="s">
        <v>691</v>
      </c>
      <c r="F91" s="0" t="s">
        <v>1533</v>
      </c>
      <c r="G91" s="0" t="s">
        <v>1523</v>
      </c>
      <c r="H91" s="0" t="s">
        <v>1524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1</v>
      </c>
      <c r="R91" s="0" t="n">
        <v>0</v>
      </c>
      <c r="S91" s="0" t="n">
        <v>0</v>
      </c>
      <c r="T91" s="0" t="s">
        <v>4</v>
      </c>
      <c r="U91" s="0" t="s">
        <v>4</v>
      </c>
    </row>
    <row r="92" customFormat="false" ht="14.4" hidden="false" customHeight="false" outlineLevel="0" collapsed="false">
      <c r="A92" s="0" t="s">
        <v>3</v>
      </c>
      <c r="B92" s="0" t="s">
        <v>8</v>
      </c>
      <c r="C92" s="0" t="s">
        <v>1624</v>
      </c>
      <c r="D92" s="0" t="s">
        <v>1529</v>
      </c>
      <c r="E92" s="0" t="s">
        <v>691</v>
      </c>
      <c r="F92" s="0" t="s">
        <v>1517</v>
      </c>
      <c r="G92" s="0" t="s">
        <v>1518</v>
      </c>
      <c r="H92" s="0" t="s">
        <v>1519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1</v>
      </c>
      <c r="R92" s="0" t="n">
        <v>0</v>
      </c>
      <c r="S92" s="0" t="n">
        <v>0</v>
      </c>
      <c r="T92" s="0" t="s">
        <v>4</v>
      </c>
      <c r="U92" s="0" t="s">
        <v>9</v>
      </c>
    </row>
    <row r="93" customFormat="false" ht="14.4" hidden="false" customHeight="false" outlineLevel="0" collapsed="false">
      <c r="A93" s="0" t="s">
        <v>3</v>
      </c>
      <c r="B93" s="0" t="s">
        <v>3</v>
      </c>
      <c r="C93" s="0" t="s">
        <v>1625</v>
      </c>
      <c r="D93" s="0" t="s">
        <v>1529</v>
      </c>
      <c r="E93" s="0" t="s">
        <v>691</v>
      </c>
      <c r="F93" s="0" t="s">
        <v>1506</v>
      </c>
      <c r="G93" s="0" t="s">
        <v>1499</v>
      </c>
      <c r="H93" s="0" t="s">
        <v>1500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1</v>
      </c>
      <c r="R93" s="0" t="n">
        <v>0</v>
      </c>
      <c r="S93" s="0" t="n">
        <v>0</v>
      </c>
      <c r="T93" s="0" t="s">
        <v>4</v>
      </c>
      <c r="U93" s="0" t="s">
        <v>4</v>
      </c>
    </row>
    <row r="94" customFormat="false" ht="14.4" hidden="false" customHeight="false" outlineLevel="0" collapsed="false">
      <c r="A94" s="0" t="s">
        <v>3</v>
      </c>
      <c r="B94" s="0" t="s">
        <v>3</v>
      </c>
      <c r="C94" s="0" t="s">
        <v>1626</v>
      </c>
      <c r="D94" s="0" t="s">
        <v>1529</v>
      </c>
      <c r="E94" s="0" t="s">
        <v>691</v>
      </c>
      <c r="F94" s="0" t="s">
        <v>1522</v>
      </c>
      <c r="G94" s="0" t="s">
        <v>1523</v>
      </c>
      <c r="H94" s="0" t="s">
        <v>1524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1</v>
      </c>
      <c r="R94" s="0" t="n">
        <v>0</v>
      </c>
      <c r="S94" s="0" t="n">
        <v>0</v>
      </c>
      <c r="T94" s="0" t="s">
        <v>4</v>
      </c>
      <c r="U94" s="0" t="s">
        <v>4</v>
      </c>
    </row>
    <row r="95" customFormat="false" ht="14.4" hidden="false" customHeight="false" outlineLevel="0" collapsed="false">
      <c r="A95" s="0" t="s">
        <v>3</v>
      </c>
      <c r="B95" s="0" t="s">
        <v>3</v>
      </c>
      <c r="C95" s="0" t="s">
        <v>1610</v>
      </c>
      <c r="D95" s="0" t="s">
        <v>1529</v>
      </c>
      <c r="E95" s="0" t="s">
        <v>691</v>
      </c>
      <c r="F95" s="0" t="s">
        <v>1533</v>
      </c>
      <c r="G95" s="0" t="s">
        <v>1523</v>
      </c>
      <c r="H95" s="0" t="s">
        <v>1524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1</v>
      </c>
      <c r="R95" s="0" t="n">
        <v>0</v>
      </c>
      <c r="S95" s="0" t="n">
        <v>0</v>
      </c>
      <c r="T95" s="0" t="s">
        <v>4</v>
      </c>
      <c r="U95" s="0" t="s">
        <v>4</v>
      </c>
    </row>
    <row r="96" customFormat="false" ht="14.4" hidden="false" customHeight="false" outlineLevel="0" collapsed="false">
      <c r="A96" s="0" t="s">
        <v>3</v>
      </c>
      <c r="B96" s="0" t="s">
        <v>8</v>
      </c>
      <c r="C96" s="0" t="s">
        <v>1611</v>
      </c>
      <c r="D96" s="0" t="s">
        <v>1529</v>
      </c>
      <c r="E96" s="0" t="s">
        <v>691</v>
      </c>
      <c r="F96" s="0" t="s">
        <v>1517</v>
      </c>
      <c r="G96" s="0" t="s">
        <v>1518</v>
      </c>
      <c r="H96" s="0" t="s">
        <v>1519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1</v>
      </c>
      <c r="R96" s="0" t="n">
        <v>0</v>
      </c>
      <c r="S96" s="0" t="n">
        <v>0</v>
      </c>
      <c r="T96" s="0" t="s">
        <v>4</v>
      </c>
      <c r="U96" s="0" t="s">
        <v>9</v>
      </c>
    </row>
    <row r="97" customFormat="false" ht="14.4" hidden="false" customHeight="false" outlineLevel="0" collapsed="false">
      <c r="A97" s="0" t="s">
        <v>3</v>
      </c>
      <c r="B97" s="0" t="s">
        <v>5</v>
      </c>
      <c r="C97" s="0" t="s">
        <v>1627</v>
      </c>
      <c r="D97" s="0" t="s">
        <v>1529</v>
      </c>
      <c r="E97" s="0" t="s">
        <v>691</v>
      </c>
      <c r="F97" s="0" t="s">
        <v>1558</v>
      </c>
      <c r="G97" s="0" t="s">
        <v>1559</v>
      </c>
      <c r="H97" s="0" t="s">
        <v>1560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1</v>
      </c>
      <c r="R97" s="0" t="n">
        <v>0</v>
      </c>
      <c r="S97" s="0" t="n">
        <v>0</v>
      </c>
      <c r="T97" s="0" t="s">
        <v>4</v>
      </c>
      <c r="U97" s="0" t="s">
        <v>6</v>
      </c>
    </row>
    <row r="98" customFormat="false" ht="14.4" hidden="false" customHeight="false" outlineLevel="0" collapsed="false">
      <c r="A98" s="0" t="s">
        <v>3</v>
      </c>
      <c r="B98" s="0" t="s">
        <v>3</v>
      </c>
      <c r="C98" s="0" t="s">
        <v>1628</v>
      </c>
      <c r="D98" s="0" t="s">
        <v>1515</v>
      </c>
      <c r="E98" s="0" t="s">
        <v>1516</v>
      </c>
      <c r="F98" s="0" t="s">
        <v>1522</v>
      </c>
      <c r="G98" s="0" t="s">
        <v>1523</v>
      </c>
      <c r="H98" s="0" t="s">
        <v>1524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</v>
      </c>
      <c r="S98" s="0" t="n">
        <v>0</v>
      </c>
      <c r="T98" s="0" t="s">
        <v>4</v>
      </c>
      <c r="U98" s="0" t="s">
        <v>4</v>
      </c>
    </row>
    <row r="99" customFormat="false" ht="14.4" hidden="false" customHeight="false" outlineLevel="0" collapsed="false">
      <c r="A99" s="0" t="s">
        <v>3</v>
      </c>
      <c r="B99" s="0" t="s">
        <v>3</v>
      </c>
      <c r="C99" s="0" t="s">
        <v>1629</v>
      </c>
      <c r="D99" s="0" t="s">
        <v>1630</v>
      </c>
      <c r="E99" s="0" t="s">
        <v>1631</v>
      </c>
      <c r="F99" s="0" t="s">
        <v>1533</v>
      </c>
      <c r="G99" s="0" t="s">
        <v>1523</v>
      </c>
      <c r="H99" s="0" t="s">
        <v>1524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</v>
      </c>
      <c r="S99" s="0" t="n">
        <v>0</v>
      </c>
      <c r="T99" s="0" t="s">
        <v>4</v>
      </c>
      <c r="U99" s="0" t="s">
        <v>4</v>
      </c>
    </row>
    <row r="100" customFormat="false" ht="14.4" hidden="false" customHeight="false" outlineLevel="0" collapsed="false">
      <c r="A100" s="0" t="s">
        <v>3</v>
      </c>
      <c r="B100" s="0" t="s">
        <v>3</v>
      </c>
      <c r="C100" s="0" t="s">
        <v>1632</v>
      </c>
      <c r="D100" s="0" t="s">
        <v>1630</v>
      </c>
      <c r="E100" s="0" t="s">
        <v>1631</v>
      </c>
      <c r="F100" s="0" t="s">
        <v>1498</v>
      </c>
      <c r="G100" s="0" t="s">
        <v>1499</v>
      </c>
      <c r="H100" s="0" t="s">
        <v>1500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</v>
      </c>
      <c r="S100" s="0" t="n">
        <v>0</v>
      </c>
      <c r="T100" s="0" t="s">
        <v>4</v>
      </c>
      <c r="U100" s="0" t="s">
        <v>4</v>
      </c>
    </row>
    <row r="101" customFormat="false" ht="14.4" hidden="false" customHeight="false" outlineLevel="0" collapsed="false">
      <c r="A101" s="0" t="s">
        <v>3</v>
      </c>
      <c r="B101" s="0" t="s">
        <v>8</v>
      </c>
      <c r="C101" s="0" t="s">
        <v>1633</v>
      </c>
      <c r="D101" s="0" t="s">
        <v>1634</v>
      </c>
      <c r="E101" s="0" t="s">
        <v>1635</v>
      </c>
      <c r="F101" s="0" t="s">
        <v>1517</v>
      </c>
      <c r="G101" s="0" t="s">
        <v>1518</v>
      </c>
      <c r="H101" s="0" t="s">
        <v>1519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</v>
      </c>
      <c r="S101" s="0" t="n">
        <v>0</v>
      </c>
      <c r="T101" s="0" t="s">
        <v>4</v>
      </c>
      <c r="U101" s="0" t="s">
        <v>9</v>
      </c>
    </row>
    <row r="102" customFormat="false" ht="14.4" hidden="false" customHeight="false" outlineLevel="0" collapsed="false">
      <c r="A102" s="0" t="s">
        <v>3</v>
      </c>
      <c r="B102" s="0" t="s">
        <v>8</v>
      </c>
      <c r="C102" s="0" t="s">
        <v>1636</v>
      </c>
      <c r="D102" s="0" t="s">
        <v>1529</v>
      </c>
      <c r="E102" s="0" t="s">
        <v>691</v>
      </c>
      <c r="F102" s="0" t="s">
        <v>1508</v>
      </c>
      <c r="G102" s="0" t="s">
        <v>1509</v>
      </c>
      <c r="H102" s="0" t="s">
        <v>1510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</v>
      </c>
      <c r="S102" s="0" t="n">
        <v>0</v>
      </c>
      <c r="T102" s="0" t="s">
        <v>4</v>
      </c>
      <c r="U102" s="0" t="s">
        <v>9</v>
      </c>
    </row>
    <row r="103" customFormat="false" ht="14.4" hidden="false" customHeight="false" outlineLevel="0" collapsed="false">
      <c r="A103" s="0" t="s">
        <v>3</v>
      </c>
      <c r="B103" s="0" t="s">
        <v>3</v>
      </c>
      <c r="C103" s="0" t="s">
        <v>1637</v>
      </c>
      <c r="D103" s="0" t="s">
        <v>1529</v>
      </c>
      <c r="E103" s="0" t="s">
        <v>691</v>
      </c>
      <c r="F103" s="0" t="s">
        <v>1506</v>
      </c>
      <c r="G103" s="0" t="s">
        <v>1499</v>
      </c>
      <c r="H103" s="0" t="s">
        <v>1500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</v>
      </c>
      <c r="S103" s="0" t="n">
        <v>0</v>
      </c>
      <c r="T103" s="0" t="s">
        <v>4</v>
      </c>
      <c r="U103" s="0" t="s">
        <v>4</v>
      </c>
    </row>
    <row r="104" customFormat="false" ht="14.4" hidden="false" customHeight="false" outlineLevel="0" collapsed="false">
      <c r="A104" s="0" t="s">
        <v>3</v>
      </c>
      <c r="B104" s="0" t="s">
        <v>3</v>
      </c>
      <c r="C104" s="0" t="s">
        <v>1505</v>
      </c>
      <c r="D104" s="0" t="s">
        <v>1479</v>
      </c>
      <c r="E104" s="0" t="s">
        <v>1480</v>
      </c>
      <c r="F104" s="0" t="s">
        <v>1533</v>
      </c>
      <c r="G104" s="0" t="s">
        <v>1523</v>
      </c>
      <c r="H104" s="0" t="s">
        <v>1524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1</v>
      </c>
      <c r="T104" s="0" t="s">
        <v>4</v>
      </c>
      <c r="U104" s="0" t="s">
        <v>4</v>
      </c>
    </row>
    <row r="105" customFormat="false" ht="14.4" hidden="false" customHeight="false" outlineLevel="0" collapsed="false">
      <c r="A105" s="0" t="s">
        <v>3</v>
      </c>
      <c r="B105" s="0" t="s">
        <v>3</v>
      </c>
      <c r="C105" s="0" t="s">
        <v>1507</v>
      </c>
      <c r="D105" s="0" t="s">
        <v>1479</v>
      </c>
      <c r="E105" s="0" t="s">
        <v>1480</v>
      </c>
      <c r="F105" s="0" t="s">
        <v>1506</v>
      </c>
      <c r="G105" s="0" t="s">
        <v>1499</v>
      </c>
      <c r="H105" s="0" t="s">
        <v>1500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1</v>
      </c>
      <c r="T105" s="0" t="s">
        <v>4</v>
      </c>
      <c r="U105" s="0" t="s">
        <v>4</v>
      </c>
    </row>
    <row r="106" customFormat="false" ht="14.4" hidden="false" customHeight="false" outlineLevel="0" collapsed="false">
      <c r="A106" s="0" t="s">
        <v>3</v>
      </c>
      <c r="B106" s="0" t="s">
        <v>8</v>
      </c>
      <c r="C106" s="0" t="s">
        <v>1638</v>
      </c>
      <c r="D106" s="0" t="s">
        <v>1512</v>
      </c>
      <c r="E106" s="0" t="s">
        <v>295</v>
      </c>
      <c r="F106" s="0" t="s">
        <v>1502</v>
      </c>
      <c r="G106" s="0" t="s">
        <v>1503</v>
      </c>
      <c r="H106" s="0" t="s">
        <v>1504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1</v>
      </c>
      <c r="T106" s="0" t="s">
        <v>4</v>
      </c>
      <c r="U106" s="0" t="s">
        <v>9</v>
      </c>
    </row>
    <row r="107" customFormat="false" ht="14.4" hidden="false" customHeight="false" outlineLevel="0" collapsed="false">
      <c r="A107" s="0" t="s">
        <v>3</v>
      </c>
      <c r="B107" s="0" t="s">
        <v>3</v>
      </c>
      <c r="C107" s="0" t="s">
        <v>1639</v>
      </c>
      <c r="D107" s="0" t="s">
        <v>1512</v>
      </c>
      <c r="E107" s="0" t="s">
        <v>295</v>
      </c>
      <c r="F107" s="0" t="s">
        <v>1506</v>
      </c>
      <c r="G107" s="0" t="s">
        <v>1499</v>
      </c>
      <c r="H107" s="0" t="s">
        <v>1500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1</v>
      </c>
      <c r="T107" s="0" t="s">
        <v>4</v>
      </c>
      <c r="U107" s="0" t="s">
        <v>4</v>
      </c>
    </row>
    <row r="108" customFormat="false" ht="14.4" hidden="false" customHeight="false" outlineLevel="0" collapsed="false">
      <c r="A108" s="0" t="s">
        <v>3</v>
      </c>
      <c r="B108" s="0" t="s">
        <v>5</v>
      </c>
      <c r="C108" s="0" t="s">
        <v>1640</v>
      </c>
      <c r="D108" s="0" t="s">
        <v>1515</v>
      </c>
      <c r="E108" s="0" t="s">
        <v>1516</v>
      </c>
      <c r="F108" s="0" t="s">
        <v>1558</v>
      </c>
      <c r="G108" s="0" t="s">
        <v>1559</v>
      </c>
      <c r="H108" s="0" t="s">
        <v>1560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1</v>
      </c>
      <c r="T108" s="0" t="s">
        <v>4</v>
      </c>
      <c r="U108" s="0" t="s">
        <v>6</v>
      </c>
    </row>
    <row r="109" customFormat="false" ht="14.4" hidden="false" customHeight="false" outlineLevel="0" collapsed="false">
      <c r="A109" s="0" t="s">
        <v>3</v>
      </c>
      <c r="B109" s="0" t="s">
        <v>8</v>
      </c>
      <c r="C109" s="0" t="s">
        <v>1641</v>
      </c>
      <c r="D109" s="0" t="s">
        <v>1515</v>
      </c>
      <c r="E109" s="0" t="s">
        <v>1516</v>
      </c>
      <c r="F109" s="0" t="s">
        <v>1517</v>
      </c>
      <c r="G109" s="0" t="s">
        <v>1518</v>
      </c>
      <c r="H109" s="0" t="s">
        <v>1519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1</v>
      </c>
      <c r="T109" s="0" t="s">
        <v>4</v>
      </c>
      <c r="U109" s="0" t="s">
        <v>9</v>
      </c>
    </row>
    <row r="110" customFormat="false" ht="14.4" hidden="false" customHeight="false" outlineLevel="0" collapsed="false">
      <c r="A110" s="0" t="s">
        <v>3</v>
      </c>
      <c r="B110" s="0" t="s">
        <v>8</v>
      </c>
      <c r="C110" s="0" t="s">
        <v>1593</v>
      </c>
      <c r="D110" s="0" t="s">
        <v>1515</v>
      </c>
      <c r="E110" s="0" t="s">
        <v>1516</v>
      </c>
      <c r="F110" s="0" t="s">
        <v>1508</v>
      </c>
      <c r="G110" s="0" t="s">
        <v>1509</v>
      </c>
      <c r="H110" s="0" t="s">
        <v>1510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1</v>
      </c>
      <c r="T110" s="0" t="s">
        <v>4</v>
      </c>
      <c r="U110" s="0" t="s">
        <v>9</v>
      </c>
    </row>
    <row r="111" customFormat="false" ht="14.4" hidden="false" customHeight="false" outlineLevel="0" collapsed="false">
      <c r="A111" s="0" t="s">
        <v>3</v>
      </c>
      <c r="B111" s="0" t="s">
        <v>3</v>
      </c>
      <c r="C111" s="0" t="s">
        <v>1594</v>
      </c>
      <c r="D111" s="0" t="s">
        <v>1515</v>
      </c>
      <c r="E111" s="0" t="s">
        <v>1516</v>
      </c>
      <c r="F111" s="0" t="s">
        <v>1506</v>
      </c>
      <c r="G111" s="0" t="s">
        <v>1499</v>
      </c>
      <c r="H111" s="0" t="s">
        <v>1500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1</v>
      </c>
      <c r="T111" s="0" t="s">
        <v>4</v>
      </c>
      <c r="U111" s="0" t="s">
        <v>4</v>
      </c>
    </row>
    <row r="112" customFormat="false" ht="14.4" hidden="false" customHeight="false" outlineLevel="0" collapsed="false">
      <c r="A112" s="0" t="s">
        <v>3</v>
      </c>
      <c r="B112" s="0" t="s">
        <v>3</v>
      </c>
      <c r="C112" s="0" t="s">
        <v>1642</v>
      </c>
      <c r="D112" s="0" t="s">
        <v>1643</v>
      </c>
      <c r="E112" s="0" t="s">
        <v>1644</v>
      </c>
      <c r="F112" s="0" t="s">
        <v>1506</v>
      </c>
      <c r="G112" s="0" t="s">
        <v>1499</v>
      </c>
      <c r="H112" s="0" t="s">
        <v>1500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1</v>
      </c>
      <c r="T112" s="0" t="s">
        <v>4</v>
      </c>
      <c r="U112" s="0" t="s">
        <v>4</v>
      </c>
    </row>
    <row r="113" customFormat="false" ht="14.4" hidden="false" customHeight="false" outlineLevel="0" collapsed="false">
      <c r="A113" s="0" t="s">
        <v>3</v>
      </c>
      <c r="B113" s="0" t="s">
        <v>8</v>
      </c>
      <c r="C113" s="0" t="s">
        <v>1645</v>
      </c>
      <c r="D113" s="0" t="s">
        <v>1529</v>
      </c>
      <c r="E113" s="0" t="s">
        <v>691</v>
      </c>
      <c r="F113" s="0" t="s">
        <v>1508</v>
      </c>
      <c r="G113" s="0" t="s">
        <v>1509</v>
      </c>
      <c r="H113" s="0" t="s">
        <v>1510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1</v>
      </c>
      <c r="T113" s="0" t="s">
        <v>4</v>
      </c>
      <c r="U113" s="0" t="s">
        <v>9</v>
      </c>
    </row>
    <row r="114" customFormat="false" ht="14.4" hidden="false" customHeight="false" outlineLevel="0" collapsed="false">
      <c r="A114" s="0" t="s">
        <v>3</v>
      </c>
      <c r="B114" s="0" t="s">
        <v>3</v>
      </c>
      <c r="C114" s="0" t="s">
        <v>1534</v>
      </c>
      <c r="D114" s="0" t="s">
        <v>1529</v>
      </c>
      <c r="E114" s="0" t="s">
        <v>691</v>
      </c>
      <c r="F114" s="0" t="s">
        <v>1506</v>
      </c>
      <c r="G114" s="0" t="s">
        <v>1499</v>
      </c>
      <c r="H114" s="0" t="s">
        <v>1500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1</v>
      </c>
      <c r="T114" s="0" t="s">
        <v>4</v>
      </c>
      <c r="U114" s="0" t="s">
        <v>4</v>
      </c>
    </row>
    <row r="115" customFormat="false" ht="14.4" hidden="false" customHeight="false" outlineLevel="0" collapsed="false">
      <c r="A115" s="0" t="s">
        <v>3</v>
      </c>
      <c r="B115" s="0" t="s">
        <v>3</v>
      </c>
      <c r="C115" s="0" t="s">
        <v>1646</v>
      </c>
      <c r="D115" s="0" t="s">
        <v>1529</v>
      </c>
      <c r="E115" s="0" t="s">
        <v>691</v>
      </c>
      <c r="F115" s="0" t="s">
        <v>1533</v>
      </c>
      <c r="G115" s="0" t="s">
        <v>1523</v>
      </c>
      <c r="H115" s="0" t="s">
        <v>1524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1</v>
      </c>
      <c r="T115" s="0" t="s">
        <v>4</v>
      </c>
      <c r="U115" s="0" t="s">
        <v>4</v>
      </c>
    </row>
    <row r="116" customFormat="false" ht="14.4" hidden="false" customHeight="false" outlineLevel="0" collapsed="false">
      <c r="A116" s="0" t="s">
        <v>3</v>
      </c>
      <c r="B116" s="0" t="s">
        <v>3</v>
      </c>
      <c r="C116" s="0" t="s">
        <v>1647</v>
      </c>
      <c r="D116" s="0" t="s">
        <v>1529</v>
      </c>
      <c r="E116" s="0" t="s">
        <v>691</v>
      </c>
      <c r="F116" s="0" t="s">
        <v>1506</v>
      </c>
      <c r="G116" s="0" t="s">
        <v>1499</v>
      </c>
      <c r="H116" s="0" t="s">
        <v>1500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1</v>
      </c>
      <c r="T116" s="0" t="s">
        <v>4</v>
      </c>
      <c r="U116" s="0" t="s">
        <v>4</v>
      </c>
    </row>
    <row r="117" customFormat="false" ht="14.4" hidden="false" customHeight="false" outlineLevel="0" collapsed="false">
      <c r="A117" s="0" t="s">
        <v>3</v>
      </c>
      <c r="B117" s="0" t="s">
        <v>3</v>
      </c>
      <c r="C117" s="0" t="s">
        <v>1648</v>
      </c>
      <c r="D117" s="0" t="s">
        <v>1529</v>
      </c>
      <c r="E117" s="0" t="s">
        <v>691</v>
      </c>
      <c r="F117" s="0" t="s">
        <v>1506</v>
      </c>
      <c r="G117" s="0" t="s">
        <v>1499</v>
      </c>
      <c r="H117" s="0" t="s">
        <v>1500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1</v>
      </c>
      <c r="T117" s="0" t="s">
        <v>4</v>
      </c>
      <c r="U117" s="0" t="s">
        <v>4</v>
      </c>
    </row>
    <row r="118" customFormat="false" ht="14.4" hidden="false" customHeight="false" outlineLevel="0" collapsed="false">
      <c r="A118" s="0" t="s">
        <v>3</v>
      </c>
      <c r="B118" s="0" t="s">
        <v>3</v>
      </c>
      <c r="C118" s="0" t="s">
        <v>1649</v>
      </c>
      <c r="D118" s="0" t="s">
        <v>1529</v>
      </c>
      <c r="E118" s="0" t="s">
        <v>691</v>
      </c>
      <c r="F118" s="0" t="s">
        <v>1506</v>
      </c>
      <c r="G118" s="0" t="s">
        <v>1499</v>
      </c>
      <c r="H118" s="0" t="s">
        <v>1500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1</v>
      </c>
      <c r="T118" s="0" t="s">
        <v>4</v>
      </c>
      <c r="U118" s="0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B172"/>
  <sheetViews>
    <sheetView showFormulas="false" showGridLines="true" showRowColHeaders="true" showZeros="true" rightToLeft="false" tabSelected="false" showOutlineSymbols="true" defaultGridColor="true" view="normal" topLeftCell="A128" colorId="64" zoomScale="100" zoomScaleNormal="100" zoomScalePageLayoutView="100" workbookViewId="0">
      <selection pane="topLeft" activeCell="Q146" activeCellId="0" sqref="Q146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1" t="s">
        <v>1468</v>
      </c>
      <c r="B1" s="1" t="s">
        <v>1650</v>
      </c>
      <c r="C1" s="1" t="s">
        <v>1651</v>
      </c>
      <c r="D1" s="1" t="s">
        <v>1469</v>
      </c>
      <c r="E1" s="1" t="s">
        <v>1652</v>
      </c>
      <c r="F1" s="1" t="s">
        <v>1653</v>
      </c>
      <c r="G1" s="1" t="s">
        <v>1654</v>
      </c>
      <c r="H1" s="1" t="s">
        <v>1655</v>
      </c>
      <c r="I1" s="1" t="s">
        <v>1656</v>
      </c>
      <c r="J1" s="1" t="s">
        <v>1470</v>
      </c>
      <c r="K1" s="1" t="s">
        <v>1471</v>
      </c>
      <c r="L1" s="1" t="s">
        <v>1472</v>
      </c>
      <c r="M1" s="1" t="s">
        <v>1473</v>
      </c>
      <c r="N1" s="1" t="s">
        <v>1474</v>
      </c>
      <c r="O1" s="1" t="s">
        <v>1475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1476</v>
      </c>
      <c r="AB1" s="1" t="s">
        <v>1477</v>
      </c>
    </row>
    <row r="2" customFormat="false" ht="14.4" hidden="true" customHeight="false" outlineLevel="0" collapsed="false">
      <c r="A2" s="0" t="n">
        <v>1</v>
      </c>
      <c r="B2" s="0" t="s">
        <v>1657</v>
      </c>
      <c r="C2" s="0" t="s">
        <v>1658</v>
      </c>
      <c r="D2" s="0" t="n">
        <v>1</v>
      </c>
      <c r="E2" s="0" t="s">
        <v>1659</v>
      </c>
      <c r="F2" s="0" t="s">
        <v>1660</v>
      </c>
      <c r="G2" s="0" t="s">
        <v>1661</v>
      </c>
      <c r="H2" s="0" t="s">
        <v>1662</v>
      </c>
      <c r="I2" s="0" t="s">
        <v>1663</v>
      </c>
      <c r="J2" s="0" t="s">
        <v>1478</v>
      </c>
      <c r="K2" s="0" t="s">
        <v>1479</v>
      </c>
      <c r="L2" s="0" t="s">
        <v>1480</v>
      </c>
      <c r="M2" s="0" t="s">
        <v>1481</v>
      </c>
      <c r="N2" s="0" t="s">
        <v>1479</v>
      </c>
      <c r="O2" s="0" t="s">
        <v>1480</v>
      </c>
      <c r="P2" s="0" t="n">
        <v>49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s">
        <v>4</v>
      </c>
      <c r="AB2" s="0" t="s">
        <v>4</v>
      </c>
    </row>
    <row r="3" customFormat="false" ht="14.4" hidden="true" customHeight="false" outlineLevel="0" collapsed="false">
      <c r="A3" s="0" t="n">
        <v>1</v>
      </c>
      <c r="B3" s="0" t="n">
        <f aca="false">863509</f>
        <v>863509</v>
      </c>
      <c r="C3" s="0" t="s">
        <v>1664</v>
      </c>
      <c r="D3" s="0" t="n">
        <v>1</v>
      </c>
      <c r="E3" s="0" t="n">
        <f aca="false">863805</f>
        <v>863805</v>
      </c>
      <c r="F3" s="0" t="s">
        <v>1660</v>
      </c>
      <c r="G3" s="0" t="s">
        <v>1665</v>
      </c>
      <c r="H3" s="0" t="s">
        <v>1662</v>
      </c>
      <c r="I3" s="0" t="s">
        <v>1663</v>
      </c>
      <c r="J3" s="0" t="s">
        <v>1482</v>
      </c>
      <c r="K3" s="0" t="s">
        <v>1479</v>
      </c>
      <c r="L3" s="0" t="s">
        <v>1480</v>
      </c>
      <c r="M3" s="0" t="s">
        <v>1483</v>
      </c>
      <c r="N3" s="0" t="s">
        <v>1479</v>
      </c>
      <c r="O3" s="0" t="s">
        <v>1480</v>
      </c>
      <c r="P3" s="0" t="n">
        <v>49.9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s">
        <v>4</v>
      </c>
      <c r="AB3" s="0" t="s">
        <v>4</v>
      </c>
    </row>
    <row r="4" customFormat="false" ht="14.4" hidden="true" customHeight="false" outlineLevel="0" collapsed="false">
      <c r="A4" s="0" t="n">
        <v>1</v>
      </c>
      <c r="B4" s="0" t="s">
        <v>1666</v>
      </c>
      <c r="C4" s="0" t="s">
        <v>1667</v>
      </c>
      <c r="D4" s="0" t="n">
        <v>1</v>
      </c>
      <c r="E4" s="0" t="s">
        <v>1668</v>
      </c>
      <c r="F4" s="0" t="s">
        <v>1669</v>
      </c>
      <c r="G4" s="0" t="s">
        <v>1670</v>
      </c>
      <c r="H4" s="0" t="s">
        <v>1671</v>
      </c>
      <c r="I4" s="0" t="s">
        <v>1663</v>
      </c>
      <c r="J4" s="0" t="s">
        <v>1484</v>
      </c>
      <c r="K4" s="0" t="s">
        <v>1485</v>
      </c>
      <c r="L4" s="0" t="s">
        <v>1486</v>
      </c>
      <c r="M4" s="0" t="s">
        <v>1487</v>
      </c>
      <c r="N4" s="0" t="s">
        <v>1488</v>
      </c>
      <c r="O4" s="0" t="s">
        <v>1489</v>
      </c>
      <c r="P4" s="0" t="n">
        <v>46.1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s">
        <v>4</v>
      </c>
      <c r="AB4" s="0" t="s">
        <v>4</v>
      </c>
    </row>
    <row r="5" customFormat="false" ht="14.4" hidden="true" customHeight="false" outlineLevel="0" collapsed="false">
      <c r="A5" s="0" t="n">
        <v>1</v>
      </c>
      <c r="B5" s="0" t="s">
        <v>1672</v>
      </c>
      <c r="C5" s="0" t="s">
        <v>1673</v>
      </c>
      <c r="D5" s="0" t="n">
        <v>1</v>
      </c>
      <c r="E5" s="0" t="n">
        <f aca="false">3275596</f>
        <v>3275596</v>
      </c>
      <c r="F5" s="0" t="s">
        <v>1674</v>
      </c>
      <c r="G5" s="0" t="s">
        <v>1675</v>
      </c>
      <c r="H5" s="0" t="s">
        <v>1676</v>
      </c>
      <c r="I5" s="0" t="s">
        <v>1663</v>
      </c>
      <c r="J5" s="0" t="s">
        <v>1490</v>
      </c>
      <c r="K5" s="0" t="s">
        <v>1491</v>
      </c>
      <c r="L5" s="0" t="s">
        <v>1492</v>
      </c>
      <c r="M5" s="0" t="s">
        <v>1493</v>
      </c>
      <c r="N5" s="0" t="s">
        <v>1494</v>
      </c>
      <c r="O5" s="0" t="s">
        <v>188</v>
      </c>
      <c r="P5" s="0" t="n">
        <v>54.5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s">
        <v>4</v>
      </c>
      <c r="AB5" s="0" t="s">
        <v>4</v>
      </c>
    </row>
    <row r="6" customFormat="false" ht="14.4" hidden="true" customHeight="false" outlineLevel="0" collapsed="false">
      <c r="A6" s="0" t="n">
        <v>1</v>
      </c>
      <c r="B6" s="0" t="s">
        <v>1677</v>
      </c>
      <c r="C6" s="0" t="s">
        <v>1678</v>
      </c>
      <c r="D6" s="0" t="n">
        <v>1</v>
      </c>
      <c r="E6" s="0" t="n">
        <f aca="false">3275631</f>
        <v>3275631</v>
      </c>
      <c r="F6" s="0" t="s">
        <v>1679</v>
      </c>
      <c r="G6" s="0" t="s">
        <v>1680</v>
      </c>
      <c r="H6" s="0" t="s">
        <v>1681</v>
      </c>
      <c r="I6" s="0" t="s">
        <v>1663</v>
      </c>
      <c r="J6" s="0" t="s">
        <v>1495</v>
      </c>
      <c r="K6" s="0" t="s">
        <v>1494</v>
      </c>
      <c r="L6" s="0" t="s">
        <v>188</v>
      </c>
      <c r="M6" s="0" t="s">
        <v>1496</v>
      </c>
      <c r="N6" s="0" t="s">
        <v>1494</v>
      </c>
      <c r="O6" s="0" t="s">
        <v>188</v>
      </c>
      <c r="P6" s="0" t="n">
        <v>19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s">
        <v>4</v>
      </c>
      <c r="AB6" s="0" t="s">
        <v>4</v>
      </c>
    </row>
    <row r="7" customFormat="false" ht="14.4" hidden="false" customHeight="false" outlineLevel="0" collapsed="false">
      <c r="A7" s="0" t="n">
        <v>1</v>
      </c>
      <c r="B7" s="0" t="s">
        <v>1657</v>
      </c>
      <c r="C7" s="0" t="s">
        <v>1682</v>
      </c>
      <c r="D7" s="0" t="n">
        <v>1</v>
      </c>
      <c r="E7" s="0" t="s">
        <v>1659</v>
      </c>
      <c r="F7" s="0" t="s">
        <v>1683</v>
      </c>
      <c r="G7" s="0" t="s">
        <v>1684</v>
      </c>
      <c r="H7" s="0" t="s">
        <v>1685</v>
      </c>
      <c r="I7" s="0" t="s">
        <v>1663</v>
      </c>
      <c r="J7" s="0" t="s">
        <v>1478</v>
      </c>
      <c r="K7" s="0" t="s">
        <v>1479</v>
      </c>
      <c r="L7" s="0" t="s">
        <v>1480</v>
      </c>
      <c r="M7" s="0" t="s">
        <v>1481</v>
      </c>
      <c r="N7" s="0" t="s">
        <v>1479</v>
      </c>
      <c r="O7" s="0" t="s">
        <v>1480</v>
      </c>
      <c r="P7" s="0" t="n">
        <v>0</v>
      </c>
      <c r="Q7" s="0" t="n">
        <v>87.1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s">
        <v>4</v>
      </c>
      <c r="AB7" s="0" t="s">
        <v>4</v>
      </c>
    </row>
    <row r="8" customFormat="false" ht="14.4" hidden="false" customHeight="false" outlineLevel="0" collapsed="false">
      <c r="A8" s="0" t="n">
        <v>1</v>
      </c>
      <c r="B8" s="0" t="n">
        <f aca="false">863509</f>
        <v>863509</v>
      </c>
      <c r="C8" s="0" t="s">
        <v>1686</v>
      </c>
      <c r="D8" s="0" t="n">
        <v>1</v>
      </c>
      <c r="E8" s="0" t="n">
        <f aca="false">863805</f>
        <v>863805</v>
      </c>
      <c r="F8" s="0" t="s">
        <v>1683</v>
      </c>
      <c r="G8" s="0" t="s">
        <v>1687</v>
      </c>
      <c r="H8" s="0" t="s">
        <v>1688</v>
      </c>
      <c r="I8" s="0" t="s">
        <v>1663</v>
      </c>
      <c r="J8" s="0" t="s">
        <v>1482</v>
      </c>
      <c r="K8" s="0" t="s">
        <v>1479</v>
      </c>
      <c r="L8" s="0" t="s">
        <v>1480</v>
      </c>
      <c r="M8" s="0" t="s">
        <v>1483</v>
      </c>
      <c r="N8" s="0" t="s">
        <v>1479</v>
      </c>
      <c r="O8" s="0" t="s">
        <v>1480</v>
      </c>
      <c r="P8" s="0" t="n">
        <v>0</v>
      </c>
      <c r="Q8" s="0" t="n">
        <v>87.1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s">
        <v>4</v>
      </c>
      <c r="AB8" s="0" t="s">
        <v>4</v>
      </c>
    </row>
    <row r="9" customFormat="false" ht="14.4" hidden="false" customHeight="false" outlineLevel="0" collapsed="false">
      <c r="A9" s="0" t="n">
        <v>1</v>
      </c>
      <c r="B9" s="0" t="s">
        <v>1689</v>
      </c>
      <c r="C9" s="0" t="s">
        <v>1690</v>
      </c>
      <c r="D9" s="0" t="n">
        <v>1</v>
      </c>
      <c r="E9" s="0" t="n">
        <f aca="false">3383952</f>
        <v>3383952</v>
      </c>
      <c r="F9" s="0" t="s">
        <v>1691</v>
      </c>
      <c r="G9" s="0" t="s">
        <v>1692</v>
      </c>
      <c r="H9" s="0" t="s">
        <v>1693</v>
      </c>
      <c r="I9" s="0" t="s">
        <v>1663</v>
      </c>
      <c r="J9" s="0" t="s">
        <v>1497</v>
      </c>
      <c r="K9" s="0" t="s">
        <v>1479</v>
      </c>
      <c r="L9" s="0" t="s">
        <v>1480</v>
      </c>
      <c r="M9" s="0" t="s">
        <v>1498</v>
      </c>
      <c r="N9" s="0" t="s">
        <v>1499</v>
      </c>
      <c r="O9" s="0" t="s">
        <v>1500</v>
      </c>
      <c r="P9" s="0" t="n">
        <v>0</v>
      </c>
      <c r="Q9" s="0" t="n">
        <v>10.9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s">
        <v>4</v>
      </c>
      <c r="AB9" s="0" t="s">
        <v>4</v>
      </c>
    </row>
    <row r="10" customFormat="false" ht="14.4" hidden="false" customHeight="false" outlineLevel="0" collapsed="false">
      <c r="A10" s="0" t="n">
        <v>1</v>
      </c>
      <c r="B10" s="0" t="s">
        <v>1694</v>
      </c>
      <c r="C10" s="0" t="s">
        <v>1695</v>
      </c>
      <c r="D10" s="0" t="n">
        <v>1</v>
      </c>
      <c r="E10" s="0" t="n">
        <f aca="false">3383953</f>
        <v>3383953</v>
      </c>
      <c r="F10" s="0" t="s">
        <v>1691</v>
      </c>
      <c r="G10" s="0" t="s">
        <v>1696</v>
      </c>
      <c r="H10" s="0" t="s">
        <v>1697</v>
      </c>
      <c r="I10" s="0" t="s">
        <v>1663</v>
      </c>
      <c r="J10" s="0" t="s">
        <v>1505</v>
      </c>
      <c r="K10" s="0" t="s">
        <v>1479</v>
      </c>
      <c r="L10" s="0" t="s">
        <v>1480</v>
      </c>
      <c r="M10" s="0" t="s">
        <v>1506</v>
      </c>
      <c r="N10" s="0" t="s">
        <v>1499</v>
      </c>
      <c r="O10" s="0" t="s">
        <v>1500</v>
      </c>
      <c r="P10" s="0" t="n">
        <v>0</v>
      </c>
      <c r="Q10" s="0" t="n">
        <v>10.7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s">
        <v>4</v>
      </c>
      <c r="AB10" s="0" t="s">
        <v>4</v>
      </c>
    </row>
    <row r="11" customFormat="false" ht="14.4" hidden="false" customHeight="false" outlineLevel="0" collapsed="false">
      <c r="A11" s="0" t="n">
        <v>1</v>
      </c>
      <c r="B11" s="0" t="n">
        <f aca="false">864006</f>
        <v>864006</v>
      </c>
      <c r="C11" s="0" t="s">
        <v>1698</v>
      </c>
      <c r="D11" s="0" t="n">
        <v>1</v>
      </c>
      <c r="E11" s="0" t="n">
        <f aca="false">3383952</f>
        <v>3383952</v>
      </c>
      <c r="F11" s="0" t="s">
        <v>1691</v>
      </c>
      <c r="G11" s="0" t="s">
        <v>1699</v>
      </c>
      <c r="H11" s="0" t="s">
        <v>1700</v>
      </c>
      <c r="I11" s="0" t="s">
        <v>1663</v>
      </c>
      <c r="J11" s="0" t="s">
        <v>1513</v>
      </c>
      <c r="K11" s="0" t="s">
        <v>1512</v>
      </c>
      <c r="L11" s="0" t="s">
        <v>295</v>
      </c>
      <c r="M11" s="0" t="s">
        <v>1498</v>
      </c>
      <c r="N11" s="0" t="s">
        <v>1499</v>
      </c>
      <c r="O11" s="0" t="s">
        <v>1500</v>
      </c>
      <c r="P11" s="0" t="n">
        <v>0</v>
      </c>
      <c r="Q11" s="0" t="n">
        <v>13.8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s">
        <v>4</v>
      </c>
      <c r="AB11" s="0" t="s">
        <v>4</v>
      </c>
    </row>
    <row r="12" customFormat="false" ht="14.4" hidden="false" customHeight="false" outlineLevel="0" collapsed="false">
      <c r="A12" s="0" t="n">
        <v>1</v>
      </c>
      <c r="B12" s="0" t="s">
        <v>1701</v>
      </c>
      <c r="C12" s="0" t="s">
        <v>1702</v>
      </c>
      <c r="D12" s="0" t="n">
        <v>1</v>
      </c>
      <c r="E12" s="0" t="s">
        <v>1703</v>
      </c>
      <c r="F12" s="0" t="s">
        <v>1691</v>
      </c>
      <c r="G12" s="0" t="s">
        <v>1704</v>
      </c>
      <c r="H12" s="0" t="s">
        <v>1705</v>
      </c>
      <c r="I12" s="2" t="s">
        <v>1663</v>
      </c>
      <c r="J12" s="0" t="s">
        <v>1521</v>
      </c>
      <c r="K12" s="0" t="s">
        <v>1515</v>
      </c>
      <c r="L12" s="0" t="s">
        <v>1516</v>
      </c>
      <c r="M12" s="0" t="s">
        <v>1522</v>
      </c>
      <c r="N12" s="0" t="s">
        <v>1523</v>
      </c>
      <c r="O12" s="0" t="s">
        <v>1524</v>
      </c>
      <c r="P12" s="0" t="n">
        <v>0</v>
      </c>
      <c r="Q12" s="0" t="n">
        <v>13.6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s">
        <v>4</v>
      </c>
      <c r="AB12" s="0" t="s">
        <v>4</v>
      </c>
    </row>
    <row r="13" customFormat="false" ht="14.4" hidden="false" customHeight="false" outlineLevel="0" collapsed="false">
      <c r="A13" s="0" t="n">
        <v>1</v>
      </c>
      <c r="B13" s="0" t="n">
        <f aca="false">864504</f>
        <v>864504</v>
      </c>
      <c r="C13" s="0" t="s">
        <v>1706</v>
      </c>
      <c r="D13" s="0" t="n">
        <v>1</v>
      </c>
      <c r="E13" s="0" t="n">
        <f aca="false">3383953</f>
        <v>3383953</v>
      </c>
      <c r="F13" s="0" t="s">
        <v>1691</v>
      </c>
      <c r="G13" s="0" t="s">
        <v>1707</v>
      </c>
      <c r="H13" s="0" t="s">
        <v>1708</v>
      </c>
      <c r="I13" s="0" t="s">
        <v>1663</v>
      </c>
      <c r="J13" s="0" t="s">
        <v>1525</v>
      </c>
      <c r="K13" s="0" t="s">
        <v>1515</v>
      </c>
      <c r="L13" s="0" t="s">
        <v>1516</v>
      </c>
      <c r="M13" s="0" t="s">
        <v>1506</v>
      </c>
      <c r="N13" s="0" t="s">
        <v>1499</v>
      </c>
      <c r="O13" s="0" t="s">
        <v>1500</v>
      </c>
      <c r="P13" s="0" t="n">
        <v>0</v>
      </c>
      <c r="Q13" s="0" t="n">
        <v>23.2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s">
        <v>4</v>
      </c>
      <c r="AB13" s="0" t="s">
        <v>4</v>
      </c>
    </row>
    <row r="14" customFormat="false" ht="14.4" hidden="false" customHeight="false" outlineLevel="0" collapsed="false">
      <c r="A14" s="0" t="n">
        <v>1</v>
      </c>
      <c r="B14" s="0" t="s">
        <v>1709</v>
      </c>
      <c r="C14" s="0" t="s">
        <v>1710</v>
      </c>
      <c r="D14" s="0" t="n">
        <v>1</v>
      </c>
      <c r="E14" s="0" t="n">
        <f aca="false">3383953</f>
        <v>3383953</v>
      </c>
      <c r="F14" s="0" t="s">
        <v>1691</v>
      </c>
      <c r="G14" s="0" t="s">
        <v>1692</v>
      </c>
      <c r="H14" s="0" t="s">
        <v>1711</v>
      </c>
      <c r="I14" s="0" t="s">
        <v>1663</v>
      </c>
      <c r="J14" s="0" t="s">
        <v>1526</v>
      </c>
      <c r="K14" s="0" t="s">
        <v>1515</v>
      </c>
      <c r="L14" s="0" t="s">
        <v>1516</v>
      </c>
      <c r="M14" s="0" t="s">
        <v>1506</v>
      </c>
      <c r="N14" s="0" t="s">
        <v>1499</v>
      </c>
      <c r="O14" s="0" t="s">
        <v>1500</v>
      </c>
      <c r="P14" s="0" t="n">
        <v>0</v>
      </c>
      <c r="Q14" s="0" t="n">
        <v>7.9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s">
        <v>4</v>
      </c>
      <c r="AB14" s="0" t="s">
        <v>4</v>
      </c>
    </row>
    <row r="15" customFormat="false" ht="14.4" hidden="false" customHeight="false" outlineLevel="0" collapsed="false">
      <c r="A15" s="0" t="n">
        <v>1</v>
      </c>
      <c r="B15" s="0" t="n">
        <f aca="false">864517</f>
        <v>864517</v>
      </c>
      <c r="C15" s="0" t="s">
        <v>1712</v>
      </c>
      <c r="D15" s="0" t="n">
        <v>1</v>
      </c>
      <c r="E15" s="0" t="s">
        <v>1703</v>
      </c>
      <c r="F15" s="0" t="s">
        <v>1691</v>
      </c>
      <c r="G15" s="0" t="s">
        <v>1713</v>
      </c>
      <c r="H15" s="0" t="s">
        <v>1714</v>
      </c>
      <c r="I15" s="0" t="s">
        <v>1663</v>
      </c>
      <c r="J15" s="0" t="s">
        <v>1527</v>
      </c>
      <c r="K15" s="0" t="s">
        <v>1515</v>
      </c>
      <c r="L15" s="0" t="s">
        <v>1516</v>
      </c>
      <c r="M15" s="0" t="s">
        <v>1522</v>
      </c>
      <c r="N15" s="0" t="s">
        <v>1523</v>
      </c>
      <c r="O15" s="0" t="s">
        <v>1524</v>
      </c>
      <c r="P15" s="0" t="n">
        <v>0</v>
      </c>
      <c r="Q15" s="0" t="n">
        <v>6.1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s">
        <v>4</v>
      </c>
      <c r="AB15" s="0" t="s">
        <v>4</v>
      </c>
    </row>
    <row r="16" customFormat="false" ht="14.4" hidden="false" customHeight="false" outlineLevel="0" collapsed="false">
      <c r="A16" s="0" t="n">
        <v>1</v>
      </c>
      <c r="B16" s="0" t="s">
        <v>1715</v>
      </c>
      <c r="C16" s="0" t="s">
        <v>1716</v>
      </c>
      <c r="D16" s="0" t="n">
        <v>1</v>
      </c>
      <c r="E16" s="0" t="n">
        <f aca="false">3383953</f>
        <v>3383953</v>
      </c>
      <c r="F16" s="0" t="s">
        <v>1691</v>
      </c>
      <c r="G16" s="0" t="s">
        <v>1717</v>
      </c>
      <c r="H16" s="0" t="s">
        <v>1718</v>
      </c>
      <c r="I16" s="0" t="s">
        <v>1663</v>
      </c>
      <c r="J16" s="0" t="s">
        <v>1530</v>
      </c>
      <c r="K16" s="0" t="s">
        <v>1529</v>
      </c>
      <c r="L16" s="0" t="s">
        <v>691</v>
      </c>
      <c r="M16" s="0" t="s">
        <v>1506</v>
      </c>
      <c r="N16" s="0" t="s">
        <v>1499</v>
      </c>
      <c r="O16" s="0" t="s">
        <v>1500</v>
      </c>
      <c r="P16" s="0" t="n">
        <v>0</v>
      </c>
      <c r="Q16" s="0" t="n">
        <v>21.6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s">
        <v>4</v>
      </c>
      <c r="AB16" s="0" t="s">
        <v>4</v>
      </c>
    </row>
    <row r="17" customFormat="false" ht="14.4" hidden="false" customHeight="false" outlineLevel="0" collapsed="false">
      <c r="A17" s="0" t="n">
        <v>1</v>
      </c>
      <c r="B17" s="0" t="n">
        <f aca="false">1715664</f>
        <v>1715664</v>
      </c>
      <c r="C17" s="0" t="s">
        <v>1719</v>
      </c>
      <c r="D17" s="0" t="n">
        <v>1</v>
      </c>
      <c r="E17" s="0" t="s">
        <v>1720</v>
      </c>
      <c r="F17" s="0" t="s">
        <v>1691</v>
      </c>
      <c r="G17" s="0" t="s">
        <v>1721</v>
      </c>
      <c r="H17" s="0" t="s">
        <v>1722</v>
      </c>
      <c r="I17" s="0" t="s">
        <v>1663</v>
      </c>
      <c r="J17" s="0" t="s">
        <v>1532</v>
      </c>
      <c r="K17" s="0" t="s">
        <v>1529</v>
      </c>
      <c r="L17" s="0" t="s">
        <v>691</v>
      </c>
      <c r="M17" s="0" t="s">
        <v>1533</v>
      </c>
      <c r="N17" s="0" t="s">
        <v>1523</v>
      </c>
      <c r="O17" s="0" t="s">
        <v>1524</v>
      </c>
      <c r="P17" s="0" t="n">
        <v>0</v>
      </c>
      <c r="Q17" s="0" t="n">
        <v>23.3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s">
        <v>4</v>
      </c>
      <c r="AB17" s="0" t="s">
        <v>4</v>
      </c>
    </row>
    <row r="18" customFormat="false" ht="14.4" hidden="false" customHeight="false" outlineLevel="0" collapsed="false">
      <c r="A18" s="0" t="n">
        <v>1</v>
      </c>
      <c r="B18" s="0" t="s">
        <v>1723</v>
      </c>
      <c r="C18" s="0" t="s">
        <v>1724</v>
      </c>
      <c r="D18" s="0" t="n">
        <v>1</v>
      </c>
      <c r="E18" s="0" t="s">
        <v>1703</v>
      </c>
      <c r="F18" s="0" t="s">
        <v>1691</v>
      </c>
      <c r="G18" s="0" t="s">
        <v>1725</v>
      </c>
      <c r="H18" s="0" t="s">
        <v>1726</v>
      </c>
      <c r="I18" s="0" t="s">
        <v>1663</v>
      </c>
      <c r="J18" s="0" t="s">
        <v>1534</v>
      </c>
      <c r="K18" s="0" t="s">
        <v>1529</v>
      </c>
      <c r="L18" s="0" t="s">
        <v>691</v>
      </c>
      <c r="M18" s="0" t="s">
        <v>1522</v>
      </c>
      <c r="N18" s="0" t="s">
        <v>1523</v>
      </c>
      <c r="O18" s="0" t="s">
        <v>1524</v>
      </c>
      <c r="P18" s="0" t="n">
        <v>0</v>
      </c>
      <c r="Q18" s="0" t="n">
        <v>7.5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s">
        <v>4</v>
      </c>
      <c r="AB18" s="0" t="s">
        <v>4</v>
      </c>
    </row>
    <row r="19" customFormat="false" ht="14.4" hidden="false" customHeight="false" outlineLevel="0" collapsed="false">
      <c r="A19" s="0" t="n">
        <v>1</v>
      </c>
      <c r="B19" s="0" t="s">
        <v>1727</v>
      </c>
      <c r="C19" s="0" t="s">
        <v>1728</v>
      </c>
      <c r="D19" s="0" t="n">
        <v>1</v>
      </c>
      <c r="E19" s="0" t="s">
        <v>1720</v>
      </c>
      <c r="F19" s="0" t="s">
        <v>1691</v>
      </c>
      <c r="G19" s="0" t="s">
        <v>1729</v>
      </c>
      <c r="H19" s="0" t="s">
        <v>1730</v>
      </c>
      <c r="I19" s="0" t="s">
        <v>1663</v>
      </c>
      <c r="J19" s="0" t="s">
        <v>1535</v>
      </c>
      <c r="K19" s="0" t="s">
        <v>1529</v>
      </c>
      <c r="L19" s="0" t="s">
        <v>691</v>
      </c>
      <c r="M19" s="0" t="s">
        <v>1533</v>
      </c>
      <c r="N19" s="0" t="s">
        <v>1523</v>
      </c>
      <c r="O19" s="0" t="s">
        <v>1524</v>
      </c>
      <c r="P19" s="0" t="n">
        <v>0</v>
      </c>
      <c r="Q19" s="0" t="n">
        <v>6.5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s">
        <v>4</v>
      </c>
      <c r="AB19" s="0" t="s">
        <v>4</v>
      </c>
    </row>
    <row r="20" customFormat="false" ht="14.4" hidden="false" customHeight="false" outlineLevel="0" collapsed="false">
      <c r="A20" s="0" t="n">
        <v>1</v>
      </c>
      <c r="B20" s="0" t="n">
        <f aca="false">1715907</f>
        <v>1715907</v>
      </c>
      <c r="C20" s="0" t="s">
        <v>1731</v>
      </c>
      <c r="D20" s="0" t="n">
        <v>1</v>
      </c>
      <c r="E20" s="0" t="n">
        <f aca="false">3383953</f>
        <v>3383953</v>
      </c>
      <c r="F20" s="0" t="s">
        <v>1691</v>
      </c>
      <c r="G20" s="0" t="s">
        <v>1732</v>
      </c>
      <c r="H20" s="0" t="s">
        <v>1733</v>
      </c>
      <c r="I20" s="0" t="s">
        <v>1663</v>
      </c>
      <c r="J20" s="0" t="s">
        <v>1536</v>
      </c>
      <c r="K20" s="0" t="s">
        <v>1529</v>
      </c>
      <c r="L20" s="0" t="s">
        <v>691</v>
      </c>
      <c r="M20" s="0" t="s">
        <v>1506</v>
      </c>
      <c r="N20" s="0" t="s">
        <v>1499</v>
      </c>
      <c r="O20" s="0" t="s">
        <v>1500</v>
      </c>
      <c r="P20" s="0" t="n">
        <v>0</v>
      </c>
      <c r="Q20" s="0" t="n">
        <v>11.3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s">
        <v>4</v>
      </c>
      <c r="AB20" s="0" t="s">
        <v>4</v>
      </c>
    </row>
    <row r="21" customFormat="false" ht="14.4" hidden="false" customHeight="false" outlineLevel="0" collapsed="false">
      <c r="A21" s="0" t="n">
        <v>1</v>
      </c>
      <c r="B21" s="0" t="s">
        <v>1734</v>
      </c>
      <c r="C21" s="0" t="s">
        <v>1735</v>
      </c>
      <c r="D21" s="0" t="n">
        <v>1</v>
      </c>
      <c r="E21" s="0" t="s">
        <v>1720</v>
      </c>
      <c r="F21" s="0" t="s">
        <v>1691</v>
      </c>
      <c r="G21" s="0" t="s">
        <v>1736</v>
      </c>
      <c r="H21" s="0" t="s">
        <v>1737</v>
      </c>
      <c r="I21" s="0" t="s">
        <v>1663</v>
      </c>
      <c r="J21" s="0" t="s">
        <v>1537</v>
      </c>
      <c r="K21" s="0" t="s">
        <v>1529</v>
      </c>
      <c r="L21" s="0" t="s">
        <v>691</v>
      </c>
      <c r="M21" s="0" t="s">
        <v>1533</v>
      </c>
      <c r="N21" s="0" t="s">
        <v>1523</v>
      </c>
      <c r="O21" s="0" t="s">
        <v>1524</v>
      </c>
      <c r="P21" s="0" t="n">
        <v>0</v>
      </c>
      <c r="Q21" s="0" t="n">
        <v>14.7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s">
        <v>4</v>
      </c>
      <c r="AB21" s="0" t="s">
        <v>4</v>
      </c>
    </row>
    <row r="22" customFormat="false" ht="14.4" hidden="false" customHeight="false" outlineLevel="0" collapsed="false">
      <c r="A22" s="0" t="n">
        <v>1</v>
      </c>
      <c r="B22" s="0" t="n">
        <f aca="false">1716060</f>
        <v>1716060</v>
      </c>
      <c r="C22" s="0" t="s">
        <v>1735</v>
      </c>
      <c r="D22" s="0" t="n">
        <v>1</v>
      </c>
      <c r="E22" s="0" t="n">
        <f aca="false">3383953</f>
        <v>3383953</v>
      </c>
      <c r="F22" s="0" t="s">
        <v>1691</v>
      </c>
      <c r="G22" s="0" t="s">
        <v>1699</v>
      </c>
      <c r="H22" s="0" t="s">
        <v>1738</v>
      </c>
      <c r="I22" s="0" t="s">
        <v>1663</v>
      </c>
      <c r="J22" s="0" t="s">
        <v>1538</v>
      </c>
      <c r="K22" s="0" t="s">
        <v>1529</v>
      </c>
      <c r="L22" s="0" t="s">
        <v>691</v>
      </c>
      <c r="M22" s="0" t="s">
        <v>1506</v>
      </c>
      <c r="N22" s="0" t="s">
        <v>1499</v>
      </c>
      <c r="O22" s="0" t="s">
        <v>1500</v>
      </c>
      <c r="P22" s="0" t="n">
        <v>0</v>
      </c>
      <c r="Q22" s="0" t="n">
        <v>20.8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s">
        <v>4</v>
      </c>
      <c r="AB22" s="0" t="s">
        <v>4</v>
      </c>
    </row>
    <row r="23" customFormat="false" ht="14.4" hidden="false" customHeight="false" outlineLevel="0" collapsed="false">
      <c r="A23" s="0" t="n">
        <v>1</v>
      </c>
      <c r="B23" s="0" t="s">
        <v>1739</v>
      </c>
      <c r="C23" s="0" t="s">
        <v>1740</v>
      </c>
      <c r="D23" s="0" t="n">
        <v>1</v>
      </c>
      <c r="E23" s="0" t="s">
        <v>1720</v>
      </c>
      <c r="F23" s="0" t="s">
        <v>1691</v>
      </c>
      <c r="G23" s="0" t="s">
        <v>1725</v>
      </c>
      <c r="H23" s="0" t="s">
        <v>1741</v>
      </c>
      <c r="I23" s="0" t="s">
        <v>1663</v>
      </c>
      <c r="J23" s="0" t="s">
        <v>1539</v>
      </c>
      <c r="K23" s="0" t="s">
        <v>1529</v>
      </c>
      <c r="L23" s="0" t="s">
        <v>691</v>
      </c>
      <c r="M23" s="0" t="s">
        <v>1533</v>
      </c>
      <c r="N23" s="0" t="s">
        <v>1523</v>
      </c>
      <c r="O23" s="0" t="s">
        <v>1524</v>
      </c>
      <c r="P23" s="0" t="n">
        <v>0</v>
      </c>
      <c r="Q23" s="0" t="n">
        <v>5.2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s">
        <v>4</v>
      </c>
      <c r="AB23" s="0" t="s">
        <v>4</v>
      </c>
    </row>
    <row r="24" customFormat="false" ht="14.4" hidden="false" customHeight="false" outlineLevel="0" collapsed="false">
      <c r="A24" s="0" t="n">
        <v>1</v>
      </c>
      <c r="B24" s="0" t="n">
        <f aca="false">1716351</f>
        <v>1716351</v>
      </c>
      <c r="C24" s="0" t="s">
        <v>1742</v>
      </c>
      <c r="D24" s="0" t="n">
        <v>1</v>
      </c>
      <c r="E24" s="0" t="n">
        <f aca="false">3383953</f>
        <v>3383953</v>
      </c>
      <c r="F24" s="0" t="s">
        <v>1691</v>
      </c>
      <c r="G24" s="0" t="s">
        <v>1743</v>
      </c>
      <c r="H24" s="0" t="s">
        <v>1744</v>
      </c>
      <c r="I24" s="0" t="s">
        <v>1663</v>
      </c>
      <c r="J24" s="0" t="s">
        <v>1540</v>
      </c>
      <c r="K24" s="0" t="s">
        <v>1529</v>
      </c>
      <c r="L24" s="0" t="s">
        <v>691</v>
      </c>
      <c r="M24" s="0" t="s">
        <v>1506</v>
      </c>
      <c r="N24" s="0" t="s">
        <v>1499</v>
      </c>
      <c r="O24" s="0" t="s">
        <v>1500</v>
      </c>
      <c r="P24" s="0" t="n">
        <v>0</v>
      </c>
      <c r="Q24" s="0" t="n">
        <v>5.5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s">
        <v>4</v>
      </c>
      <c r="AB24" s="0" t="s">
        <v>4</v>
      </c>
    </row>
    <row r="25" customFormat="false" ht="14.4" hidden="false" customHeight="false" outlineLevel="0" collapsed="false">
      <c r="A25" s="0" t="n">
        <v>1</v>
      </c>
      <c r="B25" s="0" t="s">
        <v>1745</v>
      </c>
      <c r="C25" s="0" t="s">
        <v>1746</v>
      </c>
      <c r="D25" s="0" t="n">
        <v>1</v>
      </c>
      <c r="E25" s="0" t="n">
        <f aca="false">3383953</f>
        <v>3383953</v>
      </c>
      <c r="F25" s="0" t="s">
        <v>1691</v>
      </c>
      <c r="G25" s="0" t="s">
        <v>1747</v>
      </c>
      <c r="H25" s="0" t="s">
        <v>1718</v>
      </c>
      <c r="I25" s="0" t="s">
        <v>1663</v>
      </c>
      <c r="J25" s="0" t="s">
        <v>1541</v>
      </c>
      <c r="K25" s="0" t="s">
        <v>1529</v>
      </c>
      <c r="L25" s="0" t="s">
        <v>691</v>
      </c>
      <c r="M25" s="0" t="s">
        <v>1506</v>
      </c>
      <c r="N25" s="0" t="s">
        <v>1499</v>
      </c>
      <c r="O25" s="0" t="s">
        <v>1500</v>
      </c>
      <c r="P25" s="0" t="n">
        <v>0</v>
      </c>
      <c r="Q25" s="0" t="n">
        <v>11.3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s">
        <v>4</v>
      </c>
      <c r="AB25" s="0" t="s">
        <v>4</v>
      </c>
    </row>
    <row r="26" customFormat="false" ht="14.4" hidden="false" customHeight="false" outlineLevel="0" collapsed="false">
      <c r="A26" s="0" t="n">
        <v>1</v>
      </c>
      <c r="B26" s="0" t="s">
        <v>1666</v>
      </c>
      <c r="C26" s="0" t="s">
        <v>1748</v>
      </c>
      <c r="D26" s="0" t="n">
        <v>1</v>
      </c>
      <c r="E26" s="0" t="s">
        <v>1668</v>
      </c>
      <c r="F26" s="0" t="s">
        <v>1749</v>
      </c>
      <c r="G26" s="0" t="s">
        <v>1750</v>
      </c>
      <c r="H26" s="0" t="s">
        <v>1751</v>
      </c>
      <c r="I26" s="0" t="s">
        <v>1663</v>
      </c>
      <c r="J26" s="0" t="s">
        <v>1484</v>
      </c>
      <c r="K26" s="0" t="s">
        <v>1485</v>
      </c>
      <c r="L26" s="0" t="s">
        <v>1486</v>
      </c>
      <c r="M26" s="0" t="s">
        <v>1487</v>
      </c>
      <c r="N26" s="0" t="s">
        <v>1488</v>
      </c>
      <c r="O26" s="0" t="s">
        <v>1489</v>
      </c>
      <c r="P26" s="0" t="n">
        <v>0</v>
      </c>
      <c r="Q26" s="0" t="n">
        <v>50.5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s">
        <v>4</v>
      </c>
      <c r="AB26" s="0" t="s">
        <v>4</v>
      </c>
    </row>
    <row r="27" customFormat="false" ht="14.4" hidden="false" customHeight="false" outlineLevel="0" collapsed="false">
      <c r="A27" s="0" t="n">
        <v>1</v>
      </c>
      <c r="B27" s="0" t="s">
        <v>1672</v>
      </c>
      <c r="C27" s="0" t="s">
        <v>1752</v>
      </c>
      <c r="D27" s="0" t="n">
        <v>1</v>
      </c>
      <c r="E27" s="0" t="n">
        <f aca="false">3275596</f>
        <v>3275596</v>
      </c>
      <c r="F27" s="0" t="s">
        <v>1740</v>
      </c>
      <c r="G27" s="0" t="s">
        <v>1753</v>
      </c>
      <c r="H27" s="0" t="s">
        <v>1754</v>
      </c>
      <c r="I27" s="0" t="s">
        <v>1663</v>
      </c>
      <c r="J27" s="0" t="s">
        <v>1490</v>
      </c>
      <c r="K27" s="0" t="s">
        <v>1491</v>
      </c>
      <c r="L27" s="0" t="s">
        <v>1492</v>
      </c>
      <c r="M27" s="0" t="s">
        <v>1493</v>
      </c>
      <c r="N27" s="0" t="s">
        <v>1494</v>
      </c>
      <c r="O27" s="0" t="s">
        <v>188</v>
      </c>
      <c r="P27" s="0" t="n">
        <v>0</v>
      </c>
      <c r="Q27" s="0" t="n">
        <v>53.6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s">
        <v>4</v>
      </c>
      <c r="AB27" s="0" t="s">
        <v>4</v>
      </c>
    </row>
    <row r="28" customFormat="false" ht="14.4" hidden="false" customHeight="false" outlineLevel="0" collapsed="false">
      <c r="A28" s="0" t="n">
        <v>1</v>
      </c>
      <c r="B28" s="0" t="n">
        <f aca="false">3272409</f>
        <v>3272409</v>
      </c>
      <c r="C28" s="0" t="s">
        <v>1755</v>
      </c>
      <c r="D28" s="0" t="n">
        <v>1</v>
      </c>
      <c r="E28" s="0" t="s">
        <v>1756</v>
      </c>
      <c r="F28" s="0" t="s">
        <v>1757</v>
      </c>
      <c r="G28" s="0" t="s">
        <v>1758</v>
      </c>
      <c r="H28" s="0" t="s">
        <v>1759</v>
      </c>
      <c r="I28" s="0" t="s">
        <v>1663</v>
      </c>
      <c r="J28" s="0" t="s">
        <v>1543</v>
      </c>
      <c r="K28" s="0" t="s">
        <v>1544</v>
      </c>
      <c r="L28" s="0" t="s">
        <v>381</v>
      </c>
      <c r="M28" s="0" t="s">
        <v>1545</v>
      </c>
      <c r="N28" s="0" t="s">
        <v>1494</v>
      </c>
      <c r="O28" s="0" t="s">
        <v>188</v>
      </c>
      <c r="P28" s="0" t="n">
        <v>0</v>
      </c>
      <c r="Q28" s="0" t="n">
        <v>49.1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s">
        <v>4</v>
      </c>
      <c r="AB28" s="0" t="s">
        <v>4</v>
      </c>
    </row>
    <row r="29" customFormat="false" ht="14.4" hidden="false" customHeight="false" outlineLevel="0" collapsed="false">
      <c r="A29" s="0" t="n">
        <v>1</v>
      </c>
      <c r="B29" s="0" t="s">
        <v>1657</v>
      </c>
      <c r="C29" s="0" t="s">
        <v>1760</v>
      </c>
      <c r="D29" s="0" t="n">
        <v>1</v>
      </c>
      <c r="E29" s="0" t="s">
        <v>1659</v>
      </c>
      <c r="F29" s="0" t="s">
        <v>1761</v>
      </c>
      <c r="G29" s="0" t="s">
        <v>1762</v>
      </c>
      <c r="H29" s="0" t="s">
        <v>1763</v>
      </c>
      <c r="I29" s="0" t="s">
        <v>1663</v>
      </c>
      <c r="J29" s="0" t="s">
        <v>1478</v>
      </c>
      <c r="K29" s="0" t="s">
        <v>1479</v>
      </c>
      <c r="L29" s="0" t="s">
        <v>1480</v>
      </c>
      <c r="M29" s="0" t="s">
        <v>1481</v>
      </c>
      <c r="N29" s="0" t="s">
        <v>1479</v>
      </c>
      <c r="O29" s="0" t="s">
        <v>1480</v>
      </c>
      <c r="P29" s="0" t="n">
        <v>0</v>
      </c>
      <c r="Q29" s="0" t="n">
        <v>0</v>
      </c>
      <c r="R29" s="0" t="n">
        <v>90.8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s">
        <v>4</v>
      </c>
      <c r="AB29" s="0" t="s">
        <v>4</v>
      </c>
    </row>
    <row r="30" customFormat="false" ht="14.4" hidden="false" customHeight="false" outlineLevel="0" collapsed="false">
      <c r="A30" s="0" t="n">
        <v>1</v>
      </c>
      <c r="B30" s="0" t="n">
        <f aca="false">863509</f>
        <v>863509</v>
      </c>
      <c r="C30" s="0" t="s">
        <v>1760</v>
      </c>
      <c r="D30" s="0" t="n">
        <v>1</v>
      </c>
      <c r="E30" s="0" t="n">
        <f aca="false">863805</f>
        <v>863805</v>
      </c>
      <c r="F30" s="0" t="s">
        <v>1761</v>
      </c>
      <c r="G30" s="0" t="s">
        <v>1764</v>
      </c>
      <c r="H30" s="0" t="s">
        <v>1765</v>
      </c>
      <c r="I30" s="0" t="s">
        <v>1663</v>
      </c>
      <c r="J30" s="0" t="s">
        <v>1482</v>
      </c>
      <c r="K30" s="0" t="s">
        <v>1479</v>
      </c>
      <c r="L30" s="0" t="s">
        <v>1480</v>
      </c>
      <c r="M30" s="0" t="s">
        <v>1483</v>
      </c>
      <c r="N30" s="0" t="s">
        <v>1479</v>
      </c>
      <c r="O30" s="0" t="s">
        <v>1480</v>
      </c>
      <c r="P30" s="0" t="n">
        <v>0</v>
      </c>
      <c r="Q30" s="0" t="n">
        <v>0</v>
      </c>
      <c r="R30" s="0" t="n">
        <v>93.6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s">
        <v>4</v>
      </c>
      <c r="AB30" s="0" t="s">
        <v>4</v>
      </c>
    </row>
    <row r="31" customFormat="false" ht="14.4" hidden="false" customHeight="false" outlineLevel="0" collapsed="false">
      <c r="A31" s="0" t="n">
        <v>1</v>
      </c>
      <c r="B31" s="0" t="s">
        <v>1766</v>
      </c>
      <c r="C31" s="0" t="s">
        <v>1767</v>
      </c>
      <c r="D31" s="0" t="n">
        <v>1</v>
      </c>
      <c r="E31" s="0" t="n">
        <f aca="false">3644664</f>
        <v>3644664</v>
      </c>
      <c r="F31" s="0" t="s">
        <v>1768</v>
      </c>
      <c r="G31" s="0" t="s">
        <v>1769</v>
      </c>
      <c r="H31" s="0" t="s">
        <v>1770</v>
      </c>
      <c r="I31" s="0" t="s">
        <v>1663</v>
      </c>
      <c r="J31" s="0" t="s">
        <v>1546</v>
      </c>
      <c r="K31" s="0" t="s">
        <v>1547</v>
      </c>
      <c r="L31" s="0" t="s">
        <v>1548</v>
      </c>
      <c r="M31" s="0" t="s">
        <v>1549</v>
      </c>
      <c r="N31" s="0" t="s">
        <v>1550</v>
      </c>
      <c r="O31" s="0" t="s">
        <v>1551</v>
      </c>
      <c r="P31" s="0" t="n">
        <v>0</v>
      </c>
      <c r="Q31" s="0" t="n">
        <v>0</v>
      </c>
      <c r="R31" s="0" t="n">
        <v>27.4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s">
        <v>4</v>
      </c>
      <c r="AB31" s="0" t="s">
        <v>4</v>
      </c>
    </row>
    <row r="32" customFormat="false" ht="14.4" hidden="false" customHeight="false" outlineLevel="0" collapsed="false">
      <c r="A32" s="0" t="n">
        <v>1</v>
      </c>
      <c r="B32" s="0" t="s">
        <v>1771</v>
      </c>
      <c r="C32" s="0" t="s">
        <v>1772</v>
      </c>
      <c r="D32" s="0" t="n">
        <v>1</v>
      </c>
      <c r="E32" s="0" t="n">
        <f aca="false">3383952</f>
        <v>3383952</v>
      </c>
      <c r="F32" s="0" t="s">
        <v>1691</v>
      </c>
      <c r="G32" s="0" t="s">
        <v>1773</v>
      </c>
      <c r="H32" s="0" t="s">
        <v>1774</v>
      </c>
      <c r="I32" s="0" t="s">
        <v>1663</v>
      </c>
      <c r="J32" s="0" t="s">
        <v>1555</v>
      </c>
      <c r="K32" s="0" t="s">
        <v>1529</v>
      </c>
      <c r="L32" s="0" t="s">
        <v>691</v>
      </c>
      <c r="M32" s="0" t="s">
        <v>1498</v>
      </c>
      <c r="N32" s="0" t="s">
        <v>1499</v>
      </c>
      <c r="O32" s="0" t="s">
        <v>1500</v>
      </c>
      <c r="P32" s="0" t="n">
        <v>0</v>
      </c>
      <c r="Q32" s="0" t="n">
        <v>0</v>
      </c>
      <c r="R32" s="0" t="n">
        <v>91.6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s">
        <v>4</v>
      </c>
      <c r="AB32" s="0" t="s">
        <v>4</v>
      </c>
    </row>
    <row r="33" customFormat="false" ht="14.4" hidden="false" customHeight="false" outlineLevel="0" collapsed="false">
      <c r="A33" s="0" t="n">
        <v>1</v>
      </c>
      <c r="B33" s="0" t="n">
        <f aca="false">1716067</f>
        <v>1716067</v>
      </c>
      <c r="C33" s="0" t="s">
        <v>1775</v>
      </c>
      <c r="D33" s="0" t="n">
        <v>1</v>
      </c>
      <c r="E33" s="0" t="s">
        <v>1720</v>
      </c>
      <c r="F33" s="0" t="s">
        <v>1691</v>
      </c>
      <c r="G33" s="0" t="s">
        <v>1776</v>
      </c>
      <c r="H33" s="0" t="s">
        <v>1777</v>
      </c>
      <c r="I33" s="0" t="s">
        <v>1663</v>
      </c>
      <c r="J33" s="0" t="s">
        <v>1556</v>
      </c>
      <c r="K33" s="0" t="s">
        <v>1529</v>
      </c>
      <c r="L33" s="0" t="s">
        <v>691</v>
      </c>
      <c r="M33" s="0" t="s">
        <v>1533</v>
      </c>
      <c r="N33" s="0" t="s">
        <v>1523</v>
      </c>
      <c r="O33" s="0" t="s">
        <v>1524</v>
      </c>
      <c r="P33" s="0" t="n">
        <v>0</v>
      </c>
      <c r="Q33" s="0" t="n">
        <v>0</v>
      </c>
      <c r="R33" s="0" t="n">
        <v>89.1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s">
        <v>4</v>
      </c>
      <c r="AB33" s="0" t="s">
        <v>4</v>
      </c>
    </row>
    <row r="34" customFormat="false" ht="14.4" hidden="false" customHeight="false" outlineLevel="0" collapsed="false">
      <c r="A34" s="0" t="n">
        <v>1</v>
      </c>
      <c r="B34" s="0" t="s">
        <v>1666</v>
      </c>
      <c r="C34" s="0" t="s">
        <v>1687</v>
      </c>
      <c r="D34" s="0" t="n">
        <v>1</v>
      </c>
      <c r="E34" s="0" t="s">
        <v>1668</v>
      </c>
      <c r="F34" s="0" t="s">
        <v>1778</v>
      </c>
      <c r="G34" s="0" t="s">
        <v>1779</v>
      </c>
      <c r="H34" s="0" t="s">
        <v>1780</v>
      </c>
      <c r="I34" s="0" t="s">
        <v>1663</v>
      </c>
      <c r="J34" s="0" t="s">
        <v>1484</v>
      </c>
      <c r="K34" s="0" t="s">
        <v>1485</v>
      </c>
      <c r="L34" s="0" t="s">
        <v>1486</v>
      </c>
      <c r="M34" s="0" t="s">
        <v>1487</v>
      </c>
      <c r="N34" s="0" t="s">
        <v>1488</v>
      </c>
      <c r="O34" s="0" t="s">
        <v>1489</v>
      </c>
      <c r="P34" s="0" t="n">
        <v>0</v>
      </c>
      <c r="Q34" s="0" t="n">
        <v>0</v>
      </c>
      <c r="R34" s="0" t="n">
        <v>46.9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s">
        <v>4</v>
      </c>
      <c r="AB34" s="0" t="s">
        <v>4</v>
      </c>
    </row>
    <row r="35" customFormat="false" ht="14.4" hidden="false" customHeight="false" outlineLevel="0" collapsed="false">
      <c r="A35" s="0" t="n">
        <v>1</v>
      </c>
      <c r="B35" s="0" t="s">
        <v>1672</v>
      </c>
      <c r="C35" s="0" t="s">
        <v>1781</v>
      </c>
      <c r="D35" s="0" t="n">
        <v>1</v>
      </c>
      <c r="E35" s="0" t="n">
        <f aca="false">3275596</f>
        <v>3275596</v>
      </c>
      <c r="F35" s="0" t="s">
        <v>1782</v>
      </c>
      <c r="G35" s="0" t="s">
        <v>1783</v>
      </c>
      <c r="H35" s="0" t="s">
        <v>1784</v>
      </c>
      <c r="I35" s="0" t="s">
        <v>1663</v>
      </c>
      <c r="J35" s="0" t="s">
        <v>1490</v>
      </c>
      <c r="K35" s="0" t="s">
        <v>1491</v>
      </c>
      <c r="L35" s="0" t="s">
        <v>1492</v>
      </c>
      <c r="M35" s="0" t="s">
        <v>1493</v>
      </c>
      <c r="N35" s="0" t="s">
        <v>1494</v>
      </c>
      <c r="O35" s="0" t="s">
        <v>188</v>
      </c>
      <c r="P35" s="0" t="n">
        <v>0</v>
      </c>
      <c r="Q35" s="0" t="n">
        <v>0</v>
      </c>
      <c r="R35" s="0" t="n">
        <v>52.9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s">
        <v>4</v>
      </c>
      <c r="AB35" s="0" t="s">
        <v>4</v>
      </c>
    </row>
    <row r="36" customFormat="false" ht="14.4" hidden="false" customHeight="false" outlineLevel="0" collapsed="false">
      <c r="A36" s="0" t="n">
        <v>1</v>
      </c>
      <c r="B36" s="0" t="n">
        <f aca="false">3272409</f>
        <v>3272409</v>
      </c>
      <c r="C36" s="0" t="s">
        <v>1785</v>
      </c>
      <c r="D36" s="0" t="n">
        <v>1</v>
      </c>
      <c r="E36" s="0" t="s">
        <v>1756</v>
      </c>
      <c r="F36" s="0" t="s">
        <v>1786</v>
      </c>
      <c r="G36" s="0" t="s">
        <v>1787</v>
      </c>
      <c r="H36" s="0" t="s">
        <v>1788</v>
      </c>
      <c r="I36" s="0" t="s">
        <v>1663</v>
      </c>
      <c r="J36" s="0" t="s">
        <v>1543</v>
      </c>
      <c r="K36" s="0" t="s">
        <v>1544</v>
      </c>
      <c r="L36" s="0" t="s">
        <v>381</v>
      </c>
      <c r="M36" s="0" t="s">
        <v>1545</v>
      </c>
      <c r="N36" s="0" t="s">
        <v>1494</v>
      </c>
      <c r="O36" s="0" t="s">
        <v>188</v>
      </c>
      <c r="P36" s="0" t="n">
        <v>0</v>
      </c>
      <c r="Q36" s="0" t="n">
        <v>0</v>
      </c>
      <c r="R36" s="0" t="n">
        <v>50.2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s">
        <v>4</v>
      </c>
      <c r="AB36" s="0" t="s">
        <v>4</v>
      </c>
    </row>
    <row r="37" customFormat="false" ht="14.4" hidden="false" customHeight="false" outlineLevel="0" collapsed="false">
      <c r="A37" s="0" t="n">
        <v>1</v>
      </c>
      <c r="B37" s="0" t="s">
        <v>1657</v>
      </c>
      <c r="C37" s="0" t="s">
        <v>1789</v>
      </c>
      <c r="D37" s="0" t="n">
        <v>1</v>
      </c>
      <c r="E37" s="0" t="s">
        <v>1659</v>
      </c>
      <c r="F37" s="0" t="s">
        <v>1790</v>
      </c>
      <c r="G37" s="0" t="s">
        <v>1791</v>
      </c>
      <c r="H37" s="0" t="s">
        <v>1792</v>
      </c>
      <c r="I37" s="0" t="s">
        <v>1663</v>
      </c>
      <c r="J37" s="0" t="s">
        <v>1478</v>
      </c>
      <c r="K37" s="0" t="s">
        <v>1479</v>
      </c>
      <c r="L37" s="0" t="s">
        <v>1480</v>
      </c>
      <c r="M37" s="0" t="s">
        <v>1481</v>
      </c>
      <c r="N37" s="0" t="s">
        <v>1479</v>
      </c>
      <c r="O37" s="0" t="s">
        <v>1480</v>
      </c>
      <c r="P37" s="0" t="n">
        <v>0</v>
      </c>
      <c r="Q37" s="0" t="n">
        <v>0</v>
      </c>
      <c r="R37" s="0" t="n">
        <v>0</v>
      </c>
      <c r="S37" s="0" t="n">
        <v>82.6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s">
        <v>4</v>
      </c>
      <c r="AB37" s="0" t="s">
        <v>4</v>
      </c>
    </row>
    <row r="38" customFormat="false" ht="14.4" hidden="false" customHeight="false" outlineLevel="0" collapsed="false">
      <c r="A38" s="0" t="n">
        <v>1</v>
      </c>
      <c r="B38" s="0" t="n">
        <f aca="false">863509</f>
        <v>863509</v>
      </c>
      <c r="C38" s="0" t="s">
        <v>1789</v>
      </c>
      <c r="D38" s="0" t="n">
        <v>1</v>
      </c>
      <c r="E38" s="0" t="n">
        <f aca="false">863805</f>
        <v>863805</v>
      </c>
      <c r="F38" s="0" t="s">
        <v>1790</v>
      </c>
      <c r="G38" s="0" t="s">
        <v>1793</v>
      </c>
      <c r="H38" s="0" t="s">
        <v>1792</v>
      </c>
      <c r="I38" s="0" t="s">
        <v>1663</v>
      </c>
      <c r="J38" s="0" t="s">
        <v>1482</v>
      </c>
      <c r="K38" s="0" t="s">
        <v>1479</v>
      </c>
      <c r="L38" s="0" t="s">
        <v>1480</v>
      </c>
      <c r="M38" s="0" t="s">
        <v>1483</v>
      </c>
      <c r="N38" s="0" t="s">
        <v>1479</v>
      </c>
      <c r="O38" s="0" t="s">
        <v>1480</v>
      </c>
      <c r="P38" s="0" t="n">
        <v>0</v>
      </c>
      <c r="Q38" s="0" t="n">
        <v>0</v>
      </c>
      <c r="R38" s="0" t="n">
        <v>0</v>
      </c>
      <c r="S38" s="0" t="n">
        <v>87.3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s">
        <v>4</v>
      </c>
      <c r="AB38" s="0" t="s">
        <v>4</v>
      </c>
    </row>
    <row r="39" customFormat="false" ht="14.4" hidden="false" customHeight="false" outlineLevel="0" collapsed="false">
      <c r="A39" s="0" t="n">
        <v>1</v>
      </c>
      <c r="B39" s="0" t="n">
        <f aca="false">864491</f>
        <v>864491</v>
      </c>
      <c r="C39" s="0" t="s">
        <v>1794</v>
      </c>
      <c r="D39" s="0" t="n">
        <v>1</v>
      </c>
      <c r="E39" s="0" t="s">
        <v>1703</v>
      </c>
      <c r="F39" s="0" t="s">
        <v>1691</v>
      </c>
      <c r="G39" s="0" t="s">
        <v>1795</v>
      </c>
      <c r="H39" s="0" t="s">
        <v>1796</v>
      </c>
      <c r="I39" s="0" t="s">
        <v>1663</v>
      </c>
      <c r="J39" s="0" t="s">
        <v>1566</v>
      </c>
      <c r="K39" s="0" t="s">
        <v>1515</v>
      </c>
      <c r="L39" s="0" t="s">
        <v>1516</v>
      </c>
      <c r="M39" s="0" t="s">
        <v>1522</v>
      </c>
      <c r="N39" s="0" t="s">
        <v>1523</v>
      </c>
      <c r="O39" s="0" t="s">
        <v>1524</v>
      </c>
      <c r="P39" s="0" t="n">
        <v>0</v>
      </c>
      <c r="Q39" s="0" t="n">
        <v>0</v>
      </c>
      <c r="R39" s="0" t="n">
        <v>0</v>
      </c>
      <c r="S39" s="0" t="n">
        <v>31.8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s">
        <v>4</v>
      </c>
      <c r="AB39" s="0" t="s">
        <v>4</v>
      </c>
    </row>
    <row r="40" customFormat="false" ht="14.4" hidden="false" customHeight="false" outlineLevel="0" collapsed="false">
      <c r="A40" s="0" t="n">
        <v>1</v>
      </c>
      <c r="B40" s="0" t="s">
        <v>1701</v>
      </c>
      <c r="C40" s="0" t="s">
        <v>1797</v>
      </c>
      <c r="D40" s="0" t="n">
        <v>1</v>
      </c>
      <c r="E40" s="0" t="n">
        <f aca="false">3383952</f>
        <v>3383952</v>
      </c>
      <c r="F40" s="0" t="s">
        <v>1691</v>
      </c>
      <c r="G40" s="0" t="s">
        <v>1729</v>
      </c>
      <c r="H40" s="0" t="s">
        <v>1798</v>
      </c>
      <c r="I40" s="0" t="s">
        <v>1663</v>
      </c>
      <c r="J40" s="0" t="s">
        <v>1521</v>
      </c>
      <c r="K40" s="0" t="s">
        <v>1515</v>
      </c>
      <c r="L40" s="0" t="s">
        <v>1516</v>
      </c>
      <c r="M40" s="0" t="s">
        <v>1498</v>
      </c>
      <c r="N40" s="0" t="s">
        <v>1499</v>
      </c>
      <c r="O40" s="0" t="s">
        <v>1500</v>
      </c>
      <c r="P40" s="0" t="n">
        <v>0</v>
      </c>
      <c r="Q40" s="0" t="n">
        <v>0</v>
      </c>
      <c r="R40" s="0" t="n">
        <v>0</v>
      </c>
      <c r="S40" s="0" t="n">
        <v>6.7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s">
        <v>4</v>
      </c>
      <c r="AB40" s="0" t="s">
        <v>4</v>
      </c>
    </row>
    <row r="41" customFormat="false" ht="14.4" hidden="false" customHeight="false" outlineLevel="0" collapsed="false">
      <c r="A41" s="0" t="n">
        <v>1</v>
      </c>
      <c r="B41" s="0" t="s">
        <v>1799</v>
      </c>
      <c r="C41" s="0" t="s">
        <v>1797</v>
      </c>
      <c r="D41" s="0" t="n">
        <v>1</v>
      </c>
      <c r="E41" s="0" t="s">
        <v>1720</v>
      </c>
      <c r="F41" s="0" t="s">
        <v>1691</v>
      </c>
      <c r="G41" s="0" t="s">
        <v>1800</v>
      </c>
      <c r="H41" s="0" t="s">
        <v>1801</v>
      </c>
      <c r="I41" s="0" t="s">
        <v>1663</v>
      </c>
      <c r="J41" s="0" t="s">
        <v>1567</v>
      </c>
      <c r="K41" s="0" t="s">
        <v>1515</v>
      </c>
      <c r="L41" s="0" t="s">
        <v>1516</v>
      </c>
      <c r="M41" s="0" t="s">
        <v>1533</v>
      </c>
      <c r="N41" s="0" t="s">
        <v>1523</v>
      </c>
      <c r="O41" s="0" t="s">
        <v>1524</v>
      </c>
      <c r="P41" s="0" t="n">
        <v>0</v>
      </c>
      <c r="Q41" s="0" t="n">
        <v>0</v>
      </c>
      <c r="R41" s="0" t="n">
        <v>0</v>
      </c>
      <c r="S41" s="0" t="n">
        <v>32.5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s">
        <v>4</v>
      </c>
      <c r="AB41" s="0" t="s">
        <v>4</v>
      </c>
    </row>
    <row r="42" customFormat="false" ht="14.4" hidden="false" customHeight="false" outlineLevel="0" collapsed="false">
      <c r="A42" s="0" t="n">
        <v>1</v>
      </c>
      <c r="B42" s="0" t="s">
        <v>1802</v>
      </c>
      <c r="C42" s="0" t="s">
        <v>1803</v>
      </c>
      <c r="D42" s="0" t="n">
        <v>1</v>
      </c>
      <c r="E42" s="0" t="s">
        <v>1720</v>
      </c>
      <c r="F42" s="0" t="s">
        <v>1691</v>
      </c>
      <c r="G42" s="0" t="s">
        <v>1729</v>
      </c>
      <c r="H42" s="0" t="s">
        <v>1804</v>
      </c>
      <c r="I42" s="0" t="s">
        <v>1663</v>
      </c>
      <c r="J42" s="0" t="s">
        <v>1570</v>
      </c>
      <c r="K42" s="0" t="s">
        <v>1515</v>
      </c>
      <c r="L42" s="0" t="s">
        <v>1516</v>
      </c>
      <c r="M42" s="0" t="s">
        <v>1533</v>
      </c>
      <c r="N42" s="0" t="s">
        <v>1523</v>
      </c>
      <c r="O42" s="0" t="s">
        <v>1524</v>
      </c>
      <c r="P42" s="0" t="n">
        <v>0</v>
      </c>
      <c r="Q42" s="0" t="n">
        <v>0</v>
      </c>
      <c r="R42" s="0" t="n">
        <v>0</v>
      </c>
      <c r="S42" s="0" t="n">
        <v>5.9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s">
        <v>4</v>
      </c>
      <c r="AB42" s="0" t="s">
        <v>4</v>
      </c>
    </row>
    <row r="43" customFormat="false" ht="14.4" hidden="false" customHeight="false" outlineLevel="0" collapsed="false">
      <c r="A43" s="0" t="n">
        <v>1</v>
      </c>
      <c r="B43" s="0" t="s">
        <v>1805</v>
      </c>
      <c r="C43" s="0" t="s">
        <v>1806</v>
      </c>
      <c r="D43" s="0" t="n">
        <v>1</v>
      </c>
      <c r="E43" s="0" t="n">
        <f aca="false">3383953</f>
        <v>3383953</v>
      </c>
      <c r="F43" s="0" t="s">
        <v>1691</v>
      </c>
      <c r="G43" s="0" t="s">
        <v>1743</v>
      </c>
      <c r="H43" s="0" t="s">
        <v>1744</v>
      </c>
      <c r="I43" s="0" t="s">
        <v>1663</v>
      </c>
      <c r="J43" s="0" t="s">
        <v>1571</v>
      </c>
      <c r="K43" s="0" t="s">
        <v>1515</v>
      </c>
      <c r="L43" s="0" t="s">
        <v>1516</v>
      </c>
      <c r="M43" s="0" t="s">
        <v>1506</v>
      </c>
      <c r="N43" s="0" t="s">
        <v>1499</v>
      </c>
      <c r="O43" s="0" t="s">
        <v>1500</v>
      </c>
      <c r="P43" s="0" t="n">
        <v>0</v>
      </c>
      <c r="Q43" s="0" t="n">
        <v>0</v>
      </c>
      <c r="R43" s="0" t="n">
        <v>0</v>
      </c>
      <c r="S43" s="0" t="n">
        <v>5.8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s">
        <v>4</v>
      </c>
      <c r="AB43" s="0" t="s">
        <v>4</v>
      </c>
    </row>
    <row r="44" customFormat="false" ht="14.4" hidden="false" customHeight="false" outlineLevel="0" collapsed="false">
      <c r="A44" s="0" t="n">
        <v>1</v>
      </c>
      <c r="B44" s="0" t="n">
        <f aca="false">864575</f>
        <v>864575</v>
      </c>
      <c r="C44" s="0" t="s">
        <v>1807</v>
      </c>
      <c r="D44" s="0" t="n">
        <v>1</v>
      </c>
      <c r="E44" s="0" t="s">
        <v>1720</v>
      </c>
      <c r="F44" s="0" t="s">
        <v>1691</v>
      </c>
      <c r="G44" s="0" t="s">
        <v>1808</v>
      </c>
      <c r="H44" s="0" t="s">
        <v>1733</v>
      </c>
      <c r="I44" s="0" t="s">
        <v>1663</v>
      </c>
      <c r="J44" s="0" t="s">
        <v>1572</v>
      </c>
      <c r="K44" s="0" t="s">
        <v>1515</v>
      </c>
      <c r="L44" s="0" t="s">
        <v>1516</v>
      </c>
      <c r="M44" s="0" t="s">
        <v>1533</v>
      </c>
      <c r="N44" s="0" t="s">
        <v>1523</v>
      </c>
      <c r="O44" s="0" t="s">
        <v>1524</v>
      </c>
      <c r="P44" s="0" t="n">
        <v>0</v>
      </c>
      <c r="Q44" s="0" t="n">
        <v>0</v>
      </c>
      <c r="R44" s="0" t="n">
        <v>0</v>
      </c>
      <c r="S44" s="0" t="n">
        <v>10.8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s">
        <v>4</v>
      </c>
      <c r="AB44" s="0" t="s">
        <v>4</v>
      </c>
    </row>
    <row r="45" customFormat="false" ht="14.4" hidden="false" customHeight="false" outlineLevel="0" collapsed="false">
      <c r="A45" s="0" t="n">
        <v>1</v>
      </c>
      <c r="B45" s="0" t="s">
        <v>1809</v>
      </c>
      <c r="C45" s="0" t="s">
        <v>1810</v>
      </c>
      <c r="D45" s="0" t="n">
        <v>1</v>
      </c>
      <c r="E45" s="0" t="s">
        <v>1720</v>
      </c>
      <c r="F45" s="0" t="s">
        <v>1691</v>
      </c>
      <c r="G45" s="0" t="s">
        <v>1811</v>
      </c>
      <c r="H45" s="0" t="s">
        <v>1697</v>
      </c>
      <c r="I45" s="0" t="s">
        <v>1663</v>
      </c>
      <c r="J45" s="0" t="s">
        <v>1573</v>
      </c>
      <c r="K45" s="0" t="s">
        <v>1574</v>
      </c>
      <c r="L45" s="0" t="s">
        <v>1575</v>
      </c>
      <c r="M45" s="0" t="s">
        <v>1533</v>
      </c>
      <c r="N45" s="0" t="s">
        <v>1523</v>
      </c>
      <c r="O45" s="0" t="s">
        <v>1524</v>
      </c>
      <c r="P45" s="0" t="n">
        <v>0</v>
      </c>
      <c r="Q45" s="0" t="n">
        <v>0</v>
      </c>
      <c r="R45" s="0" t="n">
        <v>0</v>
      </c>
      <c r="S45" s="0" t="n">
        <v>8.4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s">
        <v>4</v>
      </c>
      <c r="AB45" s="0" t="s">
        <v>4</v>
      </c>
    </row>
    <row r="46" customFormat="false" ht="14.4" hidden="false" customHeight="false" outlineLevel="0" collapsed="false">
      <c r="A46" s="0" t="n">
        <v>1</v>
      </c>
      <c r="B46" s="0" t="n">
        <f aca="false">876534</f>
        <v>876534</v>
      </c>
      <c r="C46" s="0" t="s">
        <v>1812</v>
      </c>
      <c r="D46" s="0" t="n">
        <v>1</v>
      </c>
      <c r="E46" s="0" t="n">
        <f aca="false">3383953</f>
        <v>3383953</v>
      </c>
      <c r="F46" s="0" t="s">
        <v>1691</v>
      </c>
      <c r="G46" s="0" t="s">
        <v>1736</v>
      </c>
      <c r="H46" s="0" t="s">
        <v>1813</v>
      </c>
      <c r="I46" s="0" t="s">
        <v>1663</v>
      </c>
      <c r="J46" s="0" t="s">
        <v>1576</v>
      </c>
      <c r="K46" s="0" t="s">
        <v>1574</v>
      </c>
      <c r="L46" s="0" t="s">
        <v>1575</v>
      </c>
      <c r="M46" s="0" t="s">
        <v>1506</v>
      </c>
      <c r="N46" s="0" t="s">
        <v>1499</v>
      </c>
      <c r="O46" s="0" t="s">
        <v>1500</v>
      </c>
      <c r="P46" s="0" t="n">
        <v>0</v>
      </c>
      <c r="Q46" s="0" t="n">
        <v>0</v>
      </c>
      <c r="R46" s="0" t="n">
        <v>0</v>
      </c>
      <c r="S46" s="0" t="n">
        <v>10.7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s">
        <v>4</v>
      </c>
      <c r="AB46" s="0" t="s">
        <v>4</v>
      </c>
    </row>
    <row r="47" customFormat="false" ht="14.4" hidden="false" customHeight="false" outlineLevel="0" collapsed="false">
      <c r="A47" s="0" t="n">
        <v>1</v>
      </c>
      <c r="B47" s="0" t="s">
        <v>1814</v>
      </c>
      <c r="C47" s="0" t="s">
        <v>1815</v>
      </c>
      <c r="D47" s="0" t="n">
        <v>1</v>
      </c>
      <c r="E47" s="0" t="n">
        <f aca="false">3383953</f>
        <v>3383953</v>
      </c>
      <c r="F47" s="0" t="s">
        <v>1691</v>
      </c>
      <c r="G47" s="0" t="s">
        <v>1815</v>
      </c>
      <c r="H47" s="0" t="s">
        <v>1816</v>
      </c>
      <c r="I47" s="0" t="s">
        <v>1663</v>
      </c>
      <c r="J47" s="0" t="s">
        <v>1577</v>
      </c>
      <c r="K47" s="0" t="s">
        <v>1578</v>
      </c>
      <c r="L47" s="0" t="s">
        <v>1579</v>
      </c>
      <c r="M47" s="0" t="s">
        <v>1506</v>
      </c>
      <c r="N47" s="0" t="s">
        <v>1499</v>
      </c>
      <c r="O47" s="0" t="s">
        <v>1500</v>
      </c>
      <c r="P47" s="0" t="n">
        <v>0</v>
      </c>
      <c r="Q47" s="0" t="n">
        <v>0</v>
      </c>
      <c r="R47" s="0" t="n">
        <v>0</v>
      </c>
      <c r="S47" s="0" t="n">
        <v>50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s">
        <v>4</v>
      </c>
      <c r="AB47" s="0" t="s">
        <v>4</v>
      </c>
    </row>
    <row r="48" customFormat="false" ht="14.4" hidden="false" customHeight="false" outlineLevel="0" collapsed="false">
      <c r="A48" s="0" t="n">
        <v>1</v>
      </c>
      <c r="B48" s="0" t="n">
        <f aca="false">1360204</f>
        <v>1360204</v>
      </c>
      <c r="C48" s="0" t="s">
        <v>1817</v>
      </c>
      <c r="D48" s="0" t="n">
        <v>1</v>
      </c>
      <c r="E48" s="0" t="s">
        <v>1703</v>
      </c>
      <c r="F48" s="0" t="s">
        <v>1691</v>
      </c>
      <c r="G48" s="0" t="s">
        <v>1818</v>
      </c>
      <c r="H48" s="0" t="s">
        <v>1819</v>
      </c>
      <c r="I48" s="0" t="s">
        <v>1663</v>
      </c>
      <c r="J48" s="0" t="s">
        <v>1580</v>
      </c>
      <c r="K48" s="0" t="s">
        <v>1578</v>
      </c>
      <c r="L48" s="0" t="s">
        <v>1579</v>
      </c>
      <c r="M48" s="0" t="s">
        <v>1522</v>
      </c>
      <c r="N48" s="0" t="s">
        <v>1523</v>
      </c>
      <c r="O48" s="0" t="s">
        <v>1524</v>
      </c>
      <c r="P48" s="0" t="n">
        <v>0</v>
      </c>
      <c r="Q48" s="0" t="n">
        <v>0</v>
      </c>
      <c r="R48" s="0" t="n">
        <v>0</v>
      </c>
      <c r="S48" s="0" t="n">
        <v>52.9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s">
        <v>4</v>
      </c>
      <c r="AB48" s="0" t="s">
        <v>4</v>
      </c>
    </row>
    <row r="49" customFormat="false" ht="14.4" hidden="false" customHeight="false" outlineLevel="0" collapsed="false">
      <c r="A49" s="0" t="n">
        <v>1</v>
      </c>
      <c r="B49" s="0" t="s">
        <v>1820</v>
      </c>
      <c r="C49" s="0" t="s">
        <v>1821</v>
      </c>
      <c r="D49" s="0" t="n">
        <v>1</v>
      </c>
      <c r="E49" s="0" t="s">
        <v>1720</v>
      </c>
      <c r="F49" s="0" t="s">
        <v>1691</v>
      </c>
      <c r="G49" s="0" t="s">
        <v>1696</v>
      </c>
      <c r="H49" s="0" t="s">
        <v>1733</v>
      </c>
      <c r="I49" s="0" t="s">
        <v>1663</v>
      </c>
      <c r="J49" s="0" t="s">
        <v>1581</v>
      </c>
      <c r="K49" s="0" t="s">
        <v>1529</v>
      </c>
      <c r="L49" s="0" t="s">
        <v>691</v>
      </c>
      <c r="M49" s="0" t="s">
        <v>1533</v>
      </c>
      <c r="N49" s="0" t="s">
        <v>1523</v>
      </c>
      <c r="O49" s="0" t="s">
        <v>1524</v>
      </c>
      <c r="P49" s="0" t="n">
        <v>0</v>
      </c>
      <c r="Q49" s="0" t="n">
        <v>0</v>
      </c>
      <c r="R49" s="0" t="n">
        <v>0</v>
      </c>
      <c r="S49" s="0" t="n">
        <v>17.4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s">
        <v>4</v>
      </c>
      <c r="AB49" s="0" t="s">
        <v>4</v>
      </c>
    </row>
    <row r="50" customFormat="false" ht="14.4" hidden="false" customHeight="false" outlineLevel="0" collapsed="false">
      <c r="A50" s="0" t="n">
        <v>1</v>
      </c>
      <c r="B50" s="0" t="n">
        <f aca="false">1716041</f>
        <v>1716041</v>
      </c>
      <c r="C50" s="0" t="s">
        <v>1822</v>
      </c>
      <c r="D50" s="0" t="n">
        <v>1</v>
      </c>
      <c r="E50" s="0" t="n">
        <f aca="false">3383953</f>
        <v>3383953</v>
      </c>
      <c r="F50" s="0" t="s">
        <v>1691</v>
      </c>
      <c r="G50" s="0" t="s">
        <v>1823</v>
      </c>
      <c r="H50" s="0" t="s">
        <v>1824</v>
      </c>
      <c r="I50" s="0" t="s">
        <v>1663</v>
      </c>
      <c r="J50" s="0" t="s">
        <v>1582</v>
      </c>
      <c r="K50" s="0" t="s">
        <v>1529</v>
      </c>
      <c r="L50" s="0" t="s">
        <v>691</v>
      </c>
      <c r="M50" s="0" t="s">
        <v>1506</v>
      </c>
      <c r="N50" s="0" t="s">
        <v>1499</v>
      </c>
      <c r="O50" s="0" t="s">
        <v>1500</v>
      </c>
      <c r="P50" s="0" t="n">
        <v>0</v>
      </c>
      <c r="Q50" s="0" t="n">
        <v>0</v>
      </c>
      <c r="R50" s="0" t="n">
        <v>0</v>
      </c>
      <c r="S50" s="0" t="n">
        <v>19.2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s">
        <v>4</v>
      </c>
      <c r="AB50" s="0" t="s">
        <v>4</v>
      </c>
    </row>
    <row r="51" customFormat="false" ht="14.4" hidden="false" customHeight="false" outlineLevel="0" collapsed="false">
      <c r="A51" s="0" t="n">
        <v>1</v>
      </c>
      <c r="B51" s="0" t="s">
        <v>1825</v>
      </c>
      <c r="C51" s="0" t="s">
        <v>1826</v>
      </c>
      <c r="D51" s="0" t="n">
        <v>1</v>
      </c>
      <c r="E51" s="0" t="s">
        <v>1720</v>
      </c>
      <c r="F51" s="0" t="s">
        <v>1691</v>
      </c>
      <c r="G51" s="0" t="s">
        <v>1827</v>
      </c>
      <c r="H51" s="0" t="s">
        <v>1828</v>
      </c>
      <c r="I51" s="0" t="s">
        <v>1663</v>
      </c>
      <c r="J51" s="0" t="s">
        <v>1583</v>
      </c>
      <c r="K51" s="0" t="s">
        <v>1529</v>
      </c>
      <c r="L51" s="0" t="s">
        <v>691</v>
      </c>
      <c r="M51" s="0" t="s">
        <v>1533</v>
      </c>
      <c r="N51" s="0" t="s">
        <v>1523</v>
      </c>
      <c r="O51" s="0" t="s">
        <v>1524</v>
      </c>
      <c r="P51" s="0" t="n">
        <v>0</v>
      </c>
      <c r="Q51" s="0" t="n">
        <v>0</v>
      </c>
      <c r="R51" s="0" t="n">
        <v>0</v>
      </c>
      <c r="S51" s="0" t="n">
        <v>52.9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s">
        <v>4</v>
      </c>
      <c r="AB51" s="0" t="s">
        <v>4</v>
      </c>
    </row>
    <row r="52" customFormat="false" ht="14.4" hidden="false" customHeight="false" outlineLevel="0" collapsed="false">
      <c r="A52" s="0" t="n">
        <v>1</v>
      </c>
      <c r="B52" s="0" t="n">
        <f aca="false">1716090</f>
        <v>1716090</v>
      </c>
      <c r="C52" s="0" t="s">
        <v>1829</v>
      </c>
      <c r="D52" s="0" t="n">
        <v>1</v>
      </c>
      <c r="E52" s="0" t="n">
        <f aca="false">3383953</f>
        <v>3383953</v>
      </c>
      <c r="F52" s="0" t="s">
        <v>1691</v>
      </c>
      <c r="G52" s="0" t="s">
        <v>1830</v>
      </c>
      <c r="H52" s="0" t="s">
        <v>1831</v>
      </c>
      <c r="I52" s="0" t="s">
        <v>1663</v>
      </c>
      <c r="J52" s="0" t="s">
        <v>1584</v>
      </c>
      <c r="K52" s="0" t="s">
        <v>1529</v>
      </c>
      <c r="L52" s="0" t="s">
        <v>691</v>
      </c>
      <c r="M52" s="0" t="s">
        <v>1506</v>
      </c>
      <c r="N52" s="0" t="s">
        <v>1499</v>
      </c>
      <c r="O52" s="0" t="s">
        <v>1500</v>
      </c>
      <c r="P52" s="0" t="n">
        <v>0</v>
      </c>
      <c r="Q52" s="0" t="n">
        <v>0</v>
      </c>
      <c r="R52" s="0" t="n">
        <v>0</v>
      </c>
      <c r="S52" s="0" t="n">
        <v>48.9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s">
        <v>4</v>
      </c>
      <c r="AB52" s="0" t="s">
        <v>4</v>
      </c>
    </row>
    <row r="53" customFormat="false" ht="14.4" hidden="false" customHeight="false" outlineLevel="0" collapsed="false">
      <c r="A53" s="0" t="n">
        <v>1</v>
      </c>
      <c r="B53" s="0" t="n">
        <f aca="false">1716745</f>
        <v>1716745</v>
      </c>
      <c r="C53" s="0" t="s">
        <v>1832</v>
      </c>
      <c r="D53" s="0" t="n">
        <v>1</v>
      </c>
      <c r="E53" s="0" t="s">
        <v>1720</v>
      </c>
      <c r="F53" s="0" t="s">
        <v>1691</v>
      </c>
      <c r="G53" s="0" t="s">
        <v>1823</v>
      </c>
      <c r="H53" s="0" t="s">
        <v>1697</v>
      </c>
      <c r="I53" s="0" t="s">
        <v>1663</v>
      </c>
      <c r="J53" s="0" t="s">
        <v>1588</v>
      </c>
      <c r="K53" s="0" t="s">
        <v>1529</v>
      </c>
      <c r="L53" s="0" t="s">
        <v>691</v>
      </c>
      <c r="M53" s="0" t="s">
        <v>1533</v>
      </c>
      <c r="N53" s="0" t="s">
        <v>1523</v>
      </c>
      <c r="O53" s="0" t="s">
        <v>1524</v>
      </c>
      <c r="P53" s="0" t="n">
        <v>0</v>
      </c>
      <c r="Q53" s="0" t="n">
        <v>0</v>
      </c>
      <c r="R53" s="0" t="n">
        <v>0</v>
      </c>
      <c r="S53" s="0" t="n">
        <v>11.7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s">
        <v>4</v>
      </c>
      <c r="AB53" s="0" t="s">
        <v>4</v>
      </c>
    </row>
    <row r="54" customFormat="false" ht="14.4" hidden="false" customHeight="false" outlineLevel="0" collapsed="false">
      <c r="A54" s="0" t="n">
        <v>1</v>
      </c>
      <c r="B54" s="0" t="s">
        <v>1666</v>
      </c>
      <c r="C54" s="0" t="s">
        <v>1803</v>
      </c>
      <c r="D54" s="0" t="n">
        <v>1</v>
      </c>
      <c r="E54" s="0" t="s">
        <v>1668</v>
      </c>
      <c r="F54" s="0" t="s">
        <v>1833</v>
      </c>
      <c r="G54" s="0" t="s">
        <v>1834</v>
      </c>
      <c r="H54" s="0" t="s">
        <v>1835</v>
      </c>
      <c r="I54" s="0" t="s">
        <v>1663</v>
      </c>
      <c r="J54" s="0" t="s">
        <v>1484</v>
      </c>
      <c r="K54" s="0" t="s">
        <v>1485</v>
      </c>
      <c r="L54" s="0" t="s">
        <v>1486</v>
      </c>
      <c r="M54" s="0" t="s">
        <v>1487</v>
      </c>
      <c r="N54" s="0" t="s">
        <v>1488</v>
      </c>
      <c r="O54" s="0" t="s">
        <v>1489</v>
      </c>
      <c r="P54" s="0" t="n">
        <v>0</v>
      </c>
      <c r="Q54" s="0" t="n">
        <v>0</v>
      </c>
      <c r="R54" s="0" t="n">
        <v>0</v>
      </c>
      <c r="S54" s="0" t="n">
        <v>42.1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s">
        <v>4</v>
      </c>
      <c r="AB54" s="0" t="s">
        <v>4</v>
      </c>
    </row>
    <row r="55" customFormat="false" ht="14.4" hidden="false" customHeight="false" outlineLevel="0" collapsed="false">
      <c r="A55" s="0" t="n">
        <v>1</v>
      </c>
      <c r="B55" s="0" t="s">
        <v>1672</v>
      </c>
      <c r="C55" s="0" t="s">
        <v>1836</v>
      </c>
      <c r="D55" s="0" t="n">
        <v>1</v>
      </c>
      <c r="E55" s="0" t="n">
        <f aca="false">3275596</f>
        <v>3275596</v>
      </c>
      <c r="F55" s="0" t="s">
        <v>1837</v>
      </c>
      <c r="G55" s="0" t="s">
        <v>1838</v>
      </c>
      <c r="H55" s="0" t="s">
        <v>1839</v>
      </c>
      <c r="I55" s="0" t="s">
        <v>1663</v>
      </c>
      <c r="J55" s="0" t="s">
        <v>1490</v>
      </c>
      <c r="K55" s="0" t="s">
        <v>1491</v>
      </c>
      <c r="L55" s="0" t="s">
        <v>1492</v>
      </c>
      <c r="M55" s="0" t="s">
        <v>1493</v>
      </c>
      <c r="N55" s="0" t="s">
        <v>1494</v>
      </c>
      <c r="O55" s="0" t="s">
        <v>188</v>
      </c>
      <c r="P55" s="0" t="n">
        <v>0</v>
      </c>
      <c r="Q55" s="0" t="n">
        <v>0</v>
      </c>
      <c r="R55" s="0" t="n">
        <v>0</v>
      </c>
      <c r="S55" s="0" t="n">
        <v>57.8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s">
        <v>4</v>
      </c>
      <c r="AB55" s="0" t="s">
        <v>4</v>
      </c>
    </row>
    <row r="56" customFormat="false" ht="14.4" hidden="false" customHeight="false" outlineLevel="0" collapsed="false">
      <c r="A56" s="0" t="n">
        <v>1</v>
      </c>
      <c r="B56" s="0" t="n">
        <f aca="false">3272409</f>
        <v>3272409</v>
      </c>
      <c r="C56" s="0" t="s">
        <v>1840</v>
      </c>
      <c r="D56" s="0" t="n">
        <v>1</v>
      </c>
      <c r="E56" s="0" t="s">
        <v>1756</v>
      </c>
      <c r="F56" s="0" t="s">
        <v>1841</v>
      </c>
      <c r="G56" s="0" t="s">
        <v>1842</v>
      </c>
      <c r="H56" s="0" t="s">
        <v>1843</v>
      </c>
      <c r="I56" s="0" t="s">
        <v>1663</v>
      </c>
      <c r="J56" s="0" t="s">
        <v>1543</v>
      </c>
      <c r="K56" s="0" t="s">
        <v>1544</v>
      </c>
      <c r="L56" s="0" t="s">
        <v>381</v>
      </c>
      <c r="M56" s="0" t="s">
        <v>1545</v>
      </c>
      <c r="N56" s="0" t="s">
        <v>1494</v>
      </c>
      <c r="O56" s="0" t="s">
        <v>188</v>
      </c>
      <c r="P56" s="0" t="n">
        <v>0</v>
      </c>
      <c r="Q56" s="0" t="n">
        <v>0</v>
      </c>
      <c r="R56" s="0" t="n">
        <v>0</v>
      </c>
      <c r="S56" s="0" t="n">
        <v>47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s">
        <v>4</v>
      </c>
      <c r="AB56" s="0" t="s">
        <v>4</v>
      </c>
    </row>
    <row r="57" customFormat="false" ht="14.4" hidden="true" customHeight="false" outlineLevel="0" collapsed="false">
      <c r="A57" s="0" t="n">
        <v>1</v>
      </c>
      <c r="B57" s="0" t="s">
        <v>1657</v>
      </c>
      <c r="C57" s="0" t="s">
        <v>1844</v>
      </c>
      <c r="D57" s="0" t="n">
        <v>1</v>
      </c>
      <c r="E57" s="0" t="s">
        <v>1659</v>
      </c>
      <c r="F57" s="0" t="s">
        <v>1845</v>
      </c>
      <c r="G57" s="0" t="s">
        <v>1846</v>
      </c>
      <c r="H57" s="0" t="s">
        <v>1847</v>
      </c>
      <c r="I57" s="0" t="s">
        <v>1663</v>
      </c>
      <c r="J57" s="0" t="s">
        <v>1478</v>
      </c>
      <c r="K57" s="0" t="s">
        <v>1479</v>
      </c>
      <c r="L57" s="0" t="s">
        <v>1480</v>
      </c>
      <c r="M57" s="0" t="s">
        <v>1481</v>
      </c>
      <c r="N57" s="0" t="s">
        <v>1479</v>
      </c>
      <c r="O57" s="0" t="s">
        <v>1480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66.2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s">
        <v>4</v>
      </c>
      <c r="AB57" s="0" t="s">
        <v>4</v>
      </c>
    </row>
    <row r="58" customFormat="false" ht="14.4" hidden="true" customHeight="false" outlineLevel="0" collapsed="false">
      <c r="A58" s="0" t="n">
        <v>1</v>
      </c>
      <c r="B58" s="0" t="n">
        <f aca="false">863509</f>
        <v>863509</v>
      </c>
      <c r="C58" s="0" t="s">
        <v>1848</v>
      </c>
      <c r="D58" s="0" t="n">
        <v>1</v>
      </c>
      <c r="E58" s="0" t="n">
        <f aca="false">863805</f>
        <v>863805</v>
      </c>
      <c r="F58" s="0" t="s">
        <v>1845</v>
      </c>
      <c r="G58" s="0" t="s">
        <v>1849</v>
      </c>
      <c r="H58" s="0" t="s">
        <v>1850</v>
      </c>
      <c r="I58" s="0" t="s">
        <v>1663</v>
      </c>
      <c r="J58" s="0" t="s">
        <v>1482</v>
      </c>
      <c r="K58" s="0" t="s">
        <v>1479</v>
      </c>
      <c r="L58" s="0" t="s">
        <v>1480</v>
      </c>
      <c r="M58" s="0" t="s">
        <v>1483</v>
      </c>
      <c r="N58" s="0" t="s">
        <v>1479</v>
      </c>
      <c r="O58" s="0" t="s">
        <v>1480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60.5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s">
        <v>4</v>
      </c>
      <c r="AB58" s="0" t="s">
        <v>4</v>
      </c>
    </row>
    <row r="59" customFormat="false" ht="14.4" hidden="true" customHeight="false" outlineLevel="0" collapsed="false">
      <c r="A59" s="0" t="n">
        <v>1</v>
      </c>
      <c r="B59" s="0" t="s">
        <v>1666</v>
      </c>
      <c r="C59" s="0" t="s">
        <v>1851</v>
      </c>
      <c r="D59" s="0" t="n">
        <v>1</v>
      </c>
      <c r="E59" s="0" t="s">
        <v>1668</v>
      </c>
      <c r="F59" s="0" t="s">
        <v>1852</v>
      </c>
      <c r="G59" s="0" t="s">
        <v>1853</v>
      </c>
      <c r="H59" s="0" t="s">
        <v>1854</v>
      </c>
      <c r="I59" s="0" t="s">
        <v>1663</v>
      </c>
      <c r="J59" s="0" t="s">
        <v>1484</v>
      </c>
      <c r="K59" s="0" t="s">
        <v>1485</v>
      </c>
      <c r="L59" s="0" t="s">
        <v>1486</v>
      </c>
      <c r="M59" s="0" t="s">
        <v>1487</v>
      </c>
      <c r="N59" s="0" t="s">
        <v>1488</v>
      </c>
      <c r="O59" s="0" t="s">
        <v>1489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44.4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s">
        <v>4</v>
      </c>
      <c r="AB59" s="0" t="s">
        <v>4</v>
      </c>
    </row>
    <row r="60" customFormat="false" ht="14.4" hidden="true" customHeight="false" outlineLevel="0" collapsed="false">
      <c r="A60" s="0" t="n">
        <v>1</v>
      </c>
      <c r="B60" s="0" t="s">
        <v>1672</v>
      </c>
      <c r="C60" s="0" t="s">
        <v>1855</v>
      </c>
      <c r="D60" s="0" t="n">
        <v>1</v>
      </c>
      <c r="E60" s="0" t="n">
        <f aca="false">3275596</f>
        <v>3275596</v>
      </c>
      <c r="F60" s="0" t="s">
        <v>1856</v>
      </c>
      <c r="G60" s="0" t="s">
        <v>1857</v>
      </c>
      <c r="H60" s="0" t="s">
        <v>1858</v>
      </c>
      <c r="I60" s="0" t="s">
        <v>1663</v>
      </c>
      <c r="J60" s="0" t="s">
        <v>1490</v>
      </c>
      <c r="K60" s="0" t="s">
        <v>1491</v>
      </c>
      <c r="L60" s="0" t="s">
        <v>1492</v>
      </c>
      <c r="M60" s="0" t="s">
        <v>1493</v>
      </c>
      <c r="N60" s="0" t="s">
        <v>1494</v>
      </c>
      <c r="O60" s="0" t="s">
        <v>188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50.5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s">
        <v>4</v>
      </c>
      <c r="AB60" s="0" t="s">
        <v>4</v>
      </c>
    </row>
    <row r="61" customFormat="false" ht="14.4" hidden="true" customHeight="false" outlineLevel="0" collapsed="false">
      <c r="A61" s="0" t="n">
        <v>1</v>
      </c>
      <c r="B61" s="0" t="s">
        <v>1677</v>
      </c>
      <c r="C61" s="0" t="s">
        <v>1859</v>
      </c>
      <c r="D61" s="0" t="n">
        <v>1</v>
      </c>
      <c r="E61" s="0" t="n">
        <f aca="false">3275631</f>
        <v>3275631</v>
      </c>
      <c r="F61" s="0" t="s">
        <v>1860</v>
      </c>
      <c r="G61" s="0" t="s">
        <v>1861</v>
      </c>
      <c r="H61" s="0" t="s">
        <v>1681</v>
      </c>
      <c r="I61" s="0" t="s">
        <v>1663</v>
      </c>
      <c r="J61" s="0" t="s">
        <v>1495</v>
      </c>
      <c r="K61" s="0" t="s">
        <v>1494</v>
      </c>
      <c r="L61" s="0" t="s">
        <v>188</v>
      </c>
      <c r="M61" s="0" t="s">
        <v>1496</v>
      </c>
      <c r="N61" s="0" t="s">
        <v>1494</v>
      </c>
      <c r="O61" s="0" t="s">
        <v>188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13.1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s">
        <v>4</v>
      </c>
      <c r="AB61" s="0" t="s">
        <v>4</v>
      </c>
    </row>
    <row r="62" customFormat="false" ht="14.4" hidden="false" customHeight="false" outlineLevel="0" collapsed="false">
      <c r="A62" s="0" t="n">
        <v>1</v>
      </c>
      <c r="B62" s="0" t="s">
        <v>1657</v>
      </c>
      <c r="C62" s="0" t="s">
        <v>1862</v>
      </c>
      <c r="D62" s="0" t="n">
        <v>1</v>
      </c>
      <c r="E62" s="0" t="s">
        <v>1659</v>
      </c>
      <c r="F62" s="0" t="s">
        <v>1863</v>
      </c>
      <c r="G62" s="0" t="s">
        <v>1864</v>
      </c>
      <c r="H62" s="0" t="s">
        <v>1865</v>
      </c>
      <c r="I62" s="0" t="s">
        <v>1663</v>
      </c>
      <c r="J62" s="0" t="s">
        <v>1478</v>
      </c>
      <c r="K62" s="0" t="s">
        <v>1479</v>
      </c>
      <c r="L62" s="0" t="s">
        <v>1480</v>
      </c>
      <c r="M62" s="0" t="s">
        <v>1481</v>
      </c>
      <c r="N62" s="0" t="s">
        <v>1479</v>
      </c>
      <c r="O62" s="0" t="s">
        <v>1480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75.4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s">
        <v>4</v>
      </c>
      <c r="AB62" s="0" t="s">
        <v>4</v>
      </c>
    </row>
    <row r="63" customFormat="false" ht="14.4" hidden="false" customHeight="false" outlineLevel="0" collapsed="false">
      <c r="A63" s="0" t="n">
        <v>1</v>
      </c>
      <c r="B63" s="0" t="n">
        <f aca="false">863503</f>
        <v>863503</v>
      </c>
      <c r="C63" s="0" t="s">
        <v>1866</v>
      </c>
      <c r="D63" s="0" t="n">
        <v>1</v>
      </c>
      <c r="E63" s="0" t="n">
        <f aca="false">863810</f>
        <v>863810</v>
      </c>
      <c r="F63" s="0" t="s">
        <v>1867</v>
      </c>
      <c r="G63" s="0" t="s">
        <v>1868</v>
      </c>
      <c r="H63" s="0" t="s">
        <v>1770</v>
      </c>
      <c r="I63" s="0" t="s">
        <v>1663</v>
      </c>
      <c r="J63" s="0" t="s">
        <v>1591</v>
      </c>
      <c r="K63" s="0" t="s">
        <v>1479</v>
      </c>
      <c r="L63" s="0" t="s">
        <v>1480</v>
      </c>
      <c r="M63" s="0" t="s">
        <v>1592</v>
      </c>
      <c r="N63" s="0" t="s">
        <v>1479</v>
      </c>
      <c r="O63" s="0" t="s">
        <v>1480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27.5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s">
        <v>4</v>
      </c>
      <c r="AB63" s="0" t="s">
        <v>4</v>
      </c>
    </row>
    <row r="64" customFormat="false" ht="14.4" hidden="false" customHeight="false" outlineLevel="0" collapsed="false">
      <c r="A64" s="0" t="n">
        <v>1</v>
      </c>
      <c r="B64" s="0" t="n">
        <f aca="false">863509</f>
        <v>863509</v>
      </c>
      <c r="C64" s="0" t="s">
        <v>1866</v>
      </c>
      <c r="D64" s="0" t="n">
        <v>1</v>
      </c>
      <c r="E64" s="0" t="n">
        <f aca="false">863805</f>
        <v>863805</v>
      </c>
      <c r="F64" s="0" t="s">
        <v>1863</v>
      </c>
      <c r="G64" s="0" t="s">
        <v>1869</v>
      </c>
      <c r="H64" s="0" t="s">
        <v>1763</v>
      </c>
      <c r="I64" s="0" t="s">
        <v>1663</v>
      </c>
      <c r="J64" s="0" t="s">
        <v>1482</v>
      </c>
      <c r="K64" s="0" t="s">
        <v>1479</v>
      </c>
      <c r="L64" s="0" t="s">
        <v>1480</v>
      </c>
      <c r="M64" s="0" t="s">
        <v>1483</v>
      </c>
      <c r="N64" s="0" t="s">
        <v>1479</v>
      </c>
      <c r="O64" s="0" t="s">
        <v>1480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77.5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s">
        <v>4</v>
      </c>
      <c r="AB64" s="0" t="s">
        <v>4</v>
      </c>
    </row>
    <row r="65" customFormat="false" ht="14.4" hidden="false" customHeight="false" outlineLevel="0" collapsed="false">
      <c r="A65" s="0" t="n">
        <v>1</v>
      </c>
      <c r="B65" s="0" t="s">
        <v>1870</v>
      </c>
      <c r="C65" s="0" t="s">
        <v>1871</v>
      </c>
      <c r="D65" s="0" t="n">
        <v>1</v>
      </c>
      <c r="E65" s="0" t="n">
        <f aca="false">3383953</f>
        <v>3383953</v>
      </c>
      <c r="F65" s="0" t="s">
        <v>1691</v>
      </c>
      <c r="G65" s="0" t="s">
        <v>1872</v>
      </c>
      <c r="H65" s="0" t="s">
        <v>1831</v>
      </c>
      <c r="I65" s="0" t="s">
        <v>1663</v>
      </c>
      <c r="J65" s="0" t="s">
        <v>1593</v>
      </c>
      <c r="K65" s="0" t="s">
        <v>1515</v>
      </c>
      <c r="L65" s="0" t="s">
        <v>1516</v>
      </c>
      <c r="M65" s="0" t="s">
        <v>1506</v>
      </c>
      <c r="N65" s="0" t="s">
        <v>1499</v>
      </c>
      <c r="O65" s="0" t="s">
        <v>1500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27.2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s">
        <v>4</v>
      </c>
      <c r="AB65" s="0" t="s">
        <v>4</v>
      </c>
    </row>
    <row r="66" customFormat="false" ht="14.4" hidden="false" customHeight="false" outlineLevel="0" collapsed="false">
      <c r="A66" s="0" t="n">
        <v>1</v>
      </c>
      <c r="B66" s="0" t="n">
        <f aca="false">1716468</f>
        <v>1716468</v>
      </c>
      <c r="C66" s="0" t="s">
        <v>1873</v>
      </c>
      <c r="D66" s="0" t="n">
        <v>1</v>
      </c>
      <c r="E66" s="0" t="n">
        <f aca="false">3383953</f>
        <v>3383953</v>
      </c>
      <c r="F66" s="0" t="s">
        <v>1691</v>
      </c>
      <c r="G66" s="0" t="s">
        <v>1713</v>
      </c>
      <c r="H66" s="0" t="s">
        <v>1874</v>
      </c>
      <c r="I66" s="0" t="s">
        <v>1663</v>
      </c>
      <c r="J66" s="0" t="s">
        <v>1600</v>
      </c>
      <c r="K66" s="0" t="s">
        <v>1529</v>
      </c>
      <c r="L66" s="0" t="s">
        <v>691</v>
      </c>
      <c r="M66" s="0" t="s">
        <v>1506</v>
      </c>
      <c r="N66" s="0" t="s">
        <v>1499</v>
      </c>
      <c r="O66" s="0" t="s">
        <v>1500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8.1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s">
        <v>4</v>
      </c>
      <c r="AB66" s="0" t="s">
        <v>4</v>
      </c>
    </row>
    <row r="67" customFormat="false" ht="14.4" hidden="false" customHeight="false" outlineLevel="0" collapsed="false">
      <c r="A67" s="0" t="n">
        <v>1</v>
      </c>
      <c r="B67" s="0" t="s">
        <v>1666</v>
      </c>
      <c r="C67" s="0" t="s">
        <v>1875</v>
      </c>
      <c r="D67" s="0" t="n">
        <v>1</v>
      </c>
      <c r="E67" s="0" t="s">
        <v>1668</v>
      </c>
      <c r="F67" s="0" t="s">
        <v>1876</v>
      </c>
      <c r="G67" s="0" t="s">
        <v>1877</v>
      </c>
      <c r="H67" s="0" t="s">
        <v>1878</v>
      </c>
      <c r="I67" s="0" t="s">
        <v>1663</v>
      </c>
      <c r="J67" s="0" t="s">
        <v>1484</v>
      </c>
      <c r="K67" s="0" t="s">
        <v>1485</v>
      </c>
      <c r="L67" s="0" t="s">
        <v>1486</v>
      </c>
      <c r="M67" s="0" t="s">
        <v>1487</v>
      </c>
      <c r="N67" s="0" t="s">
        <v>1488</v>
      </c>
      <c r="O67" s="0" t="s">
        <v>1489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48.7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s">
        <v>4</v>
      </c>
      <c r="AB67" s="0" t="s">
        <v>4</v>
      </c>
    </row>
    <row r="68" customFormat="false" ht="14.4" hidden="false" customHeight="false" outlineLevel="0" collapsed="false">
      <c r="A68" s="0" t="n">
        <v>1</v>
      </c>
      <c r="B68" s="0" t="s">
        <v>1672</v>
      </c>
      <c r="C68" s="0" t="s">
        <v>1879</v>
      </c>
      <c r="D68" s="0" t="n">
        <v>1</v>
      </c>
      <c r="E68" s="0" t="n">
        <f aca="false">3275596</f>
        <v>3275596</v>
      </c>
      <c r="F68" s="0" t="s">
        <v>1880</v>
      </c>
      <c r="G68" s="0" t="s">
        <v>1881</v>
      </c>
      <c r="H68" s="0" t="s">
        <v>1882</v>
      </c>
      <c r="I68" s="0" t="s">
        <v>1663</v>
      </c>
      <c r="J68" s="0" t="s">
        <v>1490</v>
      </c>
      <c r="K68" s="0" t="s">
        <v>1491</v>
      </c>
      <c r="L68" s="0" t="s">
        <v>1492</v>
      </c>
      <c r="M68" s="0" t="s">
        <v>1493</v>
      </c>
      <c r="N68" s="0" t="s">
        <v>1494</v>
      </c>
      <c r="O68" s="0" t="s">
        <v>188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55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s">
        <v>4</v>
      </c>
      <c r="AB68" s="0" t="s">
        <v>4</v>
      </c>
    </row>
    <row r="69" customFormat="false" ht="14.4" hidden="false" customHeight="false" outlineLevel="0" collapsed="false">
      <c r="A69" s="0" t="n">
        <v>1</v>
      </c>
      <c r="B69" s="0" t="n">
        <f aca="false">3272409</f>
        <v>3272409</v>
      </c>
      <c r="C69" s="0" t="s">
        <v>1883</v>
      </c>
      <c r="D69" s="0" t="n">
        <v>1</v>
      </c>
      <c r="E69" s="0" t="s">
        <v>1756</v>
      </c>
      <c r="F69" s="0" t="s">
        <v>1884</v>
      </c>
      <c r="G69" s="0" t="s">
        <v>1885</v>
      </c>
      <c r="H69" s="0" t="s">
        <v>1788</v>
      </c>
      <c r="I69" s="0" t="s">
        <v>1663</v>
      </c>
      <c r="J69" s="0" t="s">
        <v>1543</v>
      </c>
      <c r="K69" s="0" t="s">
        <v>1544</v>
      </c>
      <c r="L69" s="0" t="s">
        <v>381</v>
      </c>
      <c r="M69" s="0" t="s">
        <v>1545</v>
      </c>
      <c r="N69" s="0" t="s">
        <v>1494</v>
      </c>
      <c r="O69" s="0" t="s">
        <v>188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53.2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s">
        <v>4</v>
      </c>
      <c r="AB69" s="0" t="s">
        <v>4</v>
      </c>
    </row>
    <row r="70" customFormat="false" ht="14.4" hidden="false" customHeight="false" outlineLevel="0" collapsed="false">
      <c r="A70" s="0" t="n">
        <v>1</v>
      </c>
      <c r="B70" s="0" t="s">
        <v>1657</v>
      </c>
      <c r="C70" s="0" t="s">
        <v>1707</v>
      </c>
      <c r="D70" s="0" t="n">
        <v>1</v>
      </c>
      <c r="E70" s="0" t="s">
        <v>1659</v>
      </c>
      <c r="F70" s="0" t="s">
        <v>1886</v>
      </c>
      <c r="G70" s="0" t="s">
        <v>1887</v>
      </c>
      <c r="H70" s="0" t="s">
        <v>1888</v>
      </c>
      <c r="I70" s="0" t="s">
        <v>1663</v>
      </c>
      <c r="J70" s="0" t="s">
        <v>1478</v>
      </c>
      <c r="K70" s="0" t="s">
        <v>1479</v>
      </c>
      <c r="L70" s="0" t="s">
        <v>1480</v>
      </c>
      <c r="M70" s="0" t="s">
        <v>1481</v>
      </c>
      <c r="N70" s="0" t="s">
        <v>1479</v>
      </c>
      <c r="O70" s="0" t="s">
        <v>1480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83.2</v>
      </c>
      <c r="W70" s="0" t="n">
        <v>0</v>
      </c>
      <c r="X70" s="0" t="n">
        <v>0</v>
      </c>
      <c r="Y70" s="0" t="n">
        <v>0</v>
      </c>
      <c r="Z70" s="0" t="n">
        <v>0</v>
      </c>
      <c r="AA70" s="0" t="s">
        <v>4</v>
      </c>
      <c r="AB70" s="0" t="s">
        <v>4</v>
      </c>
    </row>
    <row r="71" customFormat="false" ht="14.4" hidden="false" customHeight="false" outlineLevel="0" collapsed="false">
      <c r="A71" s="0" t="n">
        <v>1</v>
      </c>
      <c r="B71" s="0" t="n">
        <f aca="false">863503</f>
        <v>863503</v>
      </c>
      <c r="C71" s="0" t="s">
        <v>1707</v>
      </c>
      <c r="D71" s="0" t="n">
        <v>1</v>
      </c>
      <c r="E71" s="0" t="n">
        <f aca="false">863810</f>
        <v>863810</v>
      </c>
      <c r="F71" s="0" t="s">
        <v>1699</v>
      </c>
      <c r="G71" s="0" t="s">
        <v>1889</v>
      </c>
      <c r="H71" s="0" t="s">
        <v>1714</v>
      </c>
      <c r="I71" s="0" t="s">
        <v>1663</v>
      </c>
      <c r="J71" s="0" t="s">
        <v>1591</v>
      </c>
      <c r="K71" s="0" t="s">
        <v>1479</v>
      </c>
      <c r="L71" s="0" t="s">
        <v>1480</v>
      </c>
      <c r="M71" s="0" t="s">
        <v>1592</v>
      </c>
      <c r="N71" s="0" t="s">
        <v>1479</v>
      </c>
      <c r="O71" s="0" t="s">
        <v>1480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22</v>
      </c>
      <c r="W71" s="0" t="n">
        <v>0</v>
      </c>
      <c r="X71" s="0" t="n">
        <v>0</v>
      </c>
      <c r="Y71" s="0" t="n">
        <v>0</v>
      </c>
      <c r="Z71" s="0" t="n">
        <v>0</v>
      </c>
      <c r="AA71" s="0" t="s">
        <v>4</v>
      </c>
      <c r="AB71" s="0" t="s">
        <v>4</v>
      </c>
    </row>
    <row r="72" customFormat="false" ht="14.4" hidden="false" customHeight="false" outlineLevel="0" collapsed="false">
      <c r="A72" s="0" t="n">
        <v>1</v>
      </c>
      <c r="B72" s="0" t="n">
        <f aca="false">863509</f>
        <v>863509</v>
      </c>
      <c r="C72" s="0" t="s">
        <v>1890</v>
      </c>
      <c r="D72" s="0" t="n">
        <v>1</v>
      </c>
      <c r="E72" s="0" t="n">
        <f aca="false">863805</f>
        <v>863805</v>
      </c>
      <c r="F72" s="0" t="s">
        <v>1886</v>
      </c>
      <c r="G72" s="0" t="s">
        <v>1891</v>
      </c>
      <c r="H72" s="0" t="s">
        <v>1865</v>
      </c>
      <c r="I72" s="0" t="s">
        <v>1663</v>
      </c>
      <c r="J72" s="0" t="s">
        <v>1482</v>
      </c>
      <c r="K72" s="0" t="s">
        <v>1479</v>
      </c>
      <c r="L72" s="0" t="s">
        <v>1480</v>
      </c>
      <c r="M72" s="0" t="s">
        <v>1483</v>
      </c>
      <c r="N72" s="0" t="s">
        <v>1479</v>
      </c>
      <c r="O72" s="0" t="s">
        <v>1480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86</v>
      </c>
      <c r="W72" s="0" t="n">
        <v>0</v>
      </c>
      <c r="X72" s="0" t="n">
        <v>0</v>
      </c>
      <c r="Y72" s="0" t="n">
        <v>0</v>
      </c>
      <c r="Z72" s="0" t="n">
        <v>0</v>
      </c>
      <c r="AA72" s="0" t="s">
        <v>4</v>
      </c>
      <c r="AB72" s="0" t="s">
        <v>4</v>
      </c>
    </row>
    <row r="73" customFormat="false" ht="14.4" hidden="false" customHeight="false" outlineLevel="0" collapsed="false">
      <c r="A73" s="0" t="n">
        <v>1</v>
      </c>
      <c r="B73" s="0" t="s">
        <v>1892</v>
      </c>
      <c r="C73" s="0" t="s">
        <v>1893</v>
      </c>
      <c r="D73" s="0" t="n">
        <v>1</v>
      </c>
      <c r="E73" s="0" t="s">
        <v>1720</v>
      </c>
      <c r="F73" s="0" t="s">
        <v>1691</v>
      </c>
      <c r="G73" s="0" t="s">
        <v>1894</v>
      </c>
      <c r="H73" s="0" t="s">
        <v>1697</v>
      </c>
      <c r="I73" s="0" t="s">
        <v>1663</v>
      </c>
      <c r="J73" s="0" t="s">
        <v>1603</v>
      </c>
      <c r="K73" s="0" t="s">
        <v>1479</v>
      </c>
      <c r="L73" s="0" t="s">
        <v>1480</v>
      </c>
      <c r="M73" s="0" t="s">
        <v>1533</v>
      </c>
      <c r="N73" s="0" t="s">
        <v>1523</v>
      </c>
      <c r="O73" s="0" t="s">
        <v>1524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9.4</v>
      </c>
      <c r="W73" s="0" t="n">
        <v>0</v>
      </c>
      <c r="X73" s="0" t="n">
        <v>0</v>
      </c>
      <c r="Y73" s="0" t="n">
        <v>0</v>
      </c>
      <c r="Z73" s="0" t="n">
        <v>0</v>
      </c>
      <c r="AA73" s="0" t="s">
        <v>4</v>
      </c>
      <c r="AB73" s="0" t="s">
        <v>4</v>
      </c>
    </row>
    <row r="74" customFormat="false" ht="14.4" hidden="false" customHeight="false" outlineLevel="0" collapsed="false">
      <c r="A74" s="0" t="n">
        <v>1</v>
      </c>
      <c r="B74" s="0" t="n">
        <f aca="false">1716581</f>
        <v>1716581</v>
      </c>
      <c r="C74" s="0" t="s">
        <v>1895</v>
      </c>
      <c r="D74" s="0" t="n">
        <v>1</v>
      </c>
      <c r="E74" s="0" t="s">
        <v>1720</v>
      </c>
      <c r="F74" s="0" t="s">
        <v>1691</v>
      </c>
      <c r="G74" s="0" t="s">
        <v>1896</v>
      </c>
      <c r="H74" s="0" t="s">
        <v>1897</v>
      </c>
      <c r="I74" s="0" t="s">
        <v>1663</v>
      </c>
      <c r="J74" s="0" t="s">
        <v>1611</v>
      </c>
      <c r="K74" s="0" t="s">
        <v>1529</v>
      </c>
      <c r="L74" s="0" t="s">
        <v>691</v>
      </c>
      <c r="M74" s="0" t="s">
        <v>1533</v>
      </c>
      <c r="N74" s="0" t="s">
        <v>1523</v>
      </c>
      <c r="O74" s="0" t="s">
        <v>1524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21.2</v>
      </c>
      <c r="W74" s="0" t="n">
        <v>0</v>
      </c>
      <c r="X74" s="0" t="n">
        <v>0</v>
      </c>
      <c r="Y74" s="0" t="n">
        <v>0</v>
      </c>
      <c r="Z74" s="0" t="n">
        <v>0</v>
      </c>
      <c r="AA74" s="0" t="s">
        <v>4</v>
      </c>
      <c r="AB74" s="0" t="s">
        <v>4</v>
      </c>
    </row>
    <row r="75" customFormat="false" ht="14.4" hidden="false" customHeight="false" outlineLevel="0" collapsed="false">
      <c r="A75" s="0" t="n">
        <v>1</v>
      </c>
      <c r="B75" s="0" t="s">
        <v>1666</v>
      </c>
      <c r="C75" s="0" t="s">
        <v>1898</v>
      </c>
      <c r="D75" s="0" t="n">
        <v>1</v>
      </c>
      <c r="E75" s="0" t="s">
        <v>1668</v>
      </c>
      <c r="F75" s="0" t="s">
        <v>1899</v>
      </c>
      <c r="G75" s="0" t="s">
        <v>1900</v>
      </c>
      <c r="H75" s="0" t="s">
        <v>1835</v>
      </c>
      <c r="I75" s="0" t="s">
        <v>1663</v>
      </c>
      <c r="J75" s="0" t="s">
        <v>1484</v>
      </c>
      <c r="K75" s="0" t="s">
        <v>1485</v>
      </c>
      <c r="L75" s="0" t="s">
        <v>1486</v>
      </c>
      <c r="M75" s="0" t="s">
        <v>1487</v>
      </c>
      <c r="N75" s="0" t="s">
        <v>1488</v>
      </c>
      <c r="O75" s="0" t="s">
        <v>1489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44</v>
      </c>
      <c r="W75" s="0" t="n">
        <v>0</v>
      </c>
      <c r="X75" s="0" t="n">
        <v>0</v>
      </c>
      <c r="Y75" s="0" t="n">
        <v>0</v>
      </c>
      <c r="Z75" s="0" t="n">
        <v>0</v>
      </c>
      <c r="AA75" s="0" t="s">
        <v>4</v>
      </c>
      <c r="AB75" s="0" t="s">
        <v>4</v>
      </c>
    </row>
    <row r="76" customFormat="false" ht="14.4" hidden="false" customHeight="false" outlineLevel="0" collapsed="false">
      <c r="A76" s="0" t="n">
        <v>1</v>
      </c>
      <c r="B76" s="0" t="s">
        <v>1672</v>
      </c>
      <c r="C76" s="0" t="s">
        <v>1901</v>
      </c>
      <c r="D76" s="0" t="n">
        <v>1</v>
      </c>
      <c r="E76" s="0" t="n">
        <f aca="false">3275596</f>
        <v>3275596</v>
      </c>
      <c r="F76" s="0" t="s">
        <v>1902</v>
      </c>
      <c r="G76" s="0" t="s">
        <v>1903</v>
      </c>
      <c r="H76" s="0" t="s">
        <v>1784</v>
      </c>
      <c r="I76" s="0" t="s">
        <v>1663</v>
      </c>
      <c r="J76" s="0" t="s">
        <v>1490</v>
      </c>
      <c r="K76" s="0" t="s">
        <v>1491</v>
      </c>
      <c r="L76" s="0" t="s">
        <v>1492</v>
      </c>
      <c r="M76" s="0" t="s">
        <v>1493</v>
      </c>
      <c r="N76" s="0" t="s">
        <v>1494</v>
      </c>
      <c r="O76" s="0" t="s">
        <v>188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58.1</v>
      </c>
      <c r="W76" s="0" t="n">
        <v>0</v>
      </c>
      <c r="X76" s="0" t="n">
        <v>0</v>
      </c>
      <c r="Y76" s="0" t="n">
        <v>0</v>
      </c>
      <c r="Z76" s="0" t="n">
        <v>0</v>
      </c>
      <c r="AA76" s="0" t="s">
        <v>4</v>
      </c>
      <c r="AB76" s="0" t="s">
        <v>4</v>
      </c>
    </row>
    <row r="77" customFormat="false" ht="14.4" hidden="false" customHeight="false" outlineLevel="0" collapsed="false">
      <c r="A77" s="0" t="n">
        <v>1</v>
      </c>
      <c r="B77" s="0" t="n">
        <f aca="false">3272409</f>
        <v>3272409</v>
      </c>
      <c r="C77" s="0" t="s">
        <v>1904</v>
      </c>
      <c r="D77" s="0" t="n">
        <v>1</v>
      </c>
      <c r="E77" s="0" t="s">
        <v>1756</v>
      </c>
      <c r="F77" s="0" t="s">
        <v>1905</v>
      </c>
      <c r="G77" s="0" t="s">
        <v>1906</v>
      </c>
      <c r="H77" s="0" t="s">
        <v>1907</v>
      </c>
      <c r="I77" s="0" t="s">
        <v>1663</v>
      </c>
      <c r="J77" s="0" t="s">
        <v>1543</v>
      </c>
      <c r="K77" s="0" t="s">
        <v>1544</v>
      </c>
      <c r="L77" s="0" t="s">
        <v>381</v>
      </c>
      <c r="M77" s="0" t="s">
        <v>1545</v>
      </c>
      <c r="N77" s="0" t="s">
        <v>1494</v>
      </c>
      <c r="O77" s="0" t="s">
        <v>188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46.3</v>
      </c>
      <c r="W77" s="0" t="n">
        <v>0</v>
      </c>
      <c r="X77" s="0" t="n">
        <v>0</v>
      </c>
      <c r="Y77" s="0" t="n">
        <v>0</v>
      </c>
      <c r="Z77" s="0" t="n">
        <v>0</v>
      </c>
      <c r="AA77" s="0" t="s">
        <v>4</v>
      </c>
      <c r="AB77" s="0" t="s">
        <v>4</v>
      </c>
    </row>
    <row r="78" customFormat="false" ht="14.4" hidden="false" customHeight="false" outlineLevel="0" collapsed="false">
      <c r="A78" s="0" t="n">
        <v>1</v>
      </c>
      <c r="B78" s="0" t="s">
        <v>1657</v>
      </c>
      <c r="C78" s="0" t="s">
        <v>1908</v>
      </c>
      <c r="D78" s="0" t="n">
        <v>1</v>
      </c>
      <c r="E78" s="0" t="s">
        <v>1659</v>
      </c>
      <c r="F78" s="0" t="s">
        <v>1729</v>
      </c>
      <c r="G78" s="0" t="s">
        <v>1909</v>
      </c>
      <c r="H78" s="0" t="s">
        <v>1792</v>
      </c>
      <c r="I78" s="0" t="s">
        <v>1663</v>
      </c>
      <c r="J78" s="0" t="s">
        <v>1478</v>
      </c>
      <c r="K78" s="0" t="s">
        <v>1479</v>
      </c>
      <c r="L78" s="0" t="s">
        <v>1480</v>
      </c>
      <c r="M78" s="0" t="s">
        <v>1481</v>
      </c>
      <c r="N78" s="0" t="s">
        <v>1479</v>
      </c>
      <c r="O78" s="0" t="s">
        <v>1480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79.9</v>
      </c>
      <c r="X78" s="0" t="n">
        <v>0</v>
      </c>
      <c r="Y78" s="0" t="n">
        <v>0</v>
      </c>
      <c r="Z78" s="0" t="n">
        <v>0</v>
      </c>
      <c r="AA78" s="0" t="s">
        <v>4</v>
      </c>
      <c r="AB78" s="0" t="s">
        <v>4</v>
      </c>
    </row>
    <row r="79" customFormat="false" ht="14.4" hidden="false" customHeight="false" outlineLevel="0" collapsed="false">
      <c r="A79" s="0" t="n">
        <v>1</v>
      </c>
      <c r="B79" s="0" t="n">
        <f aca="false">863509</f>
        <v>863509</v>
      </c>
      <c r="C79" s="0" t="s">
        <v>1908</v>
      </c>
      <c r="D79" s="0" t="n">
        <v>1</v>
      </c>
      <c r="E79" s="0" t="n">
        <f aca="false">863805</f>
        <v>863805</v>
      </c>
      <c r="F79" s="0" t="s">
        <v>1729</v>
      </c>
      <c r="G79" s="0" t="s">
        <v>1910</v>
      </c>
      <c r="H79" s="0" t="s">
        <v>1911</v>
      </c>
      <c r="I79" s="0" t="s">
        <v>1663</v>
      </c>
      <c r="J79" s="0" t="s">
        <v>1482</v>
      </c>
      <c r="K79" s="0" t="s">
        <v>1479</v>
      </c>
      <c r="L79" s="0" t="s">
        <v>1480</v>
      </c>
      <c r="M79" s="0" t="s">
        <v>1483</v>
      </c>
      <c r="N79" s="0" t="s">
        <v>1479</v>
      </c>
      <c r="O79" s="0" t="s">
        <v>1480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82.9</v>
      </c>
      <c r="X79" s="0" t="n">
        <v>0</v>
      </c>
      <c r="Y79" s="0" t="n">
        <v>0</v>
      </c>
      <c r="Z79" s="0" t="n">
        <v>0</v>
      </c>
      <c r="AA79" s="0" t="s">
        <v>4</v>
      </c>
      <c r="AB79" s="0" t="s">
        <v>4</v>
      </c>
    </row>
    <row r="80" customFormat="false" ht="14.4" hidden="false" customHeight="false" outlineLevel="0" collapsed="false">
      <c r="A80" s="0" t="n">
        <v>1</v>
      </c>
      <c r="B80" s="0" t="s">
        <v>1912</v>
      </c>
      <c r="C80" s="0" t="s">
        <v>1913</v>
      </c>
      <c r="D80" s="0" t="n">
        <v>1</v>
      </c>
      <c r="E80" s="0" t="s">
        <v>1720</v>
      </c>
      <c r="F80" s="0" t="s">
        <v>1691</v>
      </c>
      <c r="G80" s="0" t="s">
        <v>1914</v>
      </c>
      <c r="H80" s="0" t="s">
        <v>1711</v>
      </c>
      <c r="I80" s="0" t="s">
        <v>1663</v>
      </c>
      <c r="J80" s="0" t="s">
        <v>1615</v>
      </c>
      <c r="K80" s="0" t="s">
        <v>1529</v>
      </c>
      <c r="L80" s="0" t="s">
        <v>691</v>
      </c>
      <c r="M80" s="0" t="s">
        <v>1533</v>
      </c>
      <c r="N80" s="0" t="s">
        <v>1523</v>
      </c>
      <c r="O80" s="0" t="s">
        <v>1524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13.8</v>
      </c>
      <c r="X80" s="0" t="n">
        <v>0</v>
      </c>
      <c r="Y80" s="0" t="n">
        <v>0</v>
      </c>
      <c r="Z80" s="0" t="n">
        <v>0</v>
      </c>
      <c r="AA80" s="0" t="s">
        <v>4</v>
      </c>
      <c r="AB80" s="0" t="s">
        <v>4</v>
      </c>
    </row>
    <row r="81" customFormat="false" ht="14.4" hidden="false" customHeight="false" outlineLevel="0" collapsed="false">
      <c r="A81" s="0" t="n">
        <v>1</v>
      </c>
      <c r="B81" s="0" t="s">
        <v>1666</v>
      </c>
      <c r="C81" s="0" t="s">
        <v>1915</v>
      </c>
      <c r="D81" s="0" t="n">
        <v>1</v>
      </c>
      <c r="E81" s="0" t="s">
        <v>1668</v>
      </c>
      <c r="F81" s="0" t="s">
        <v>1916</v>
      </c>
      <c r="G81" s="0" t="s">
        <v>1917</v>
      </c>
      <c r="H81" s="0" t="s">
        <v>1918</v>
      </c>
      <c r="I81" s="0" t="s">
        <v>1663</v>
      </c>
      <c r="J81" s="0" t="s">
        <v>1484</v>
      </c>
      <c r="K81" s="0" t="s">
        <v>1485</v>
      </c>
      <c r="L81" s="0" t="s">
        <v>1486</v>
      </c>
      <c r="M81" s="0" t="s">
        <v>1487</v>
      </c>
      <c r="N81" s="0" t="s">
        <v>1488</v>
      </c>
      <c r="O81" s="0" t="s">
        <v>1489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51.1</v>
      </c>
      <c r="X81" s="0" t="n">
        <v>0</v>
      </c>
      <c r="Y81" s="0" t="n">
        <v>0</v>
      </c>
      <c r="Z81" s="0" t="n">
        <v>0</v>
      </c>
      <c r="AA81" s="0" t="s">
        <v>4</v>
      </c>
      <c r="AB81" s="0" t="s">
        <v>4</v>
      </c>
    </row>
    <row r="82" customFormat="false" ht="14.4" hidden="false" customHeight="false" outlineLevel="0" collapsed="false">
      <c r="A82" s="0" t="n">
        <v>1</v>
      </c>
      <c r="B82" s="0" t="s">
        <v>1672</v>
      </c>
      <c r="C82" s="0" t="s">
        <v>1919</v>
      </c>
      <c r="D82" s="0" t="n">
        <v>1</v>
      </c>
      <c r="E82" s="0" t="n">
        <f aca="false">3275596</f>
        <v>3275596</v>
      </c>
      <c r="F82" s="0" t="s">
        <v>1920</v>
      </c>
      <c r="G82" s="0" t="s">
        <v>1921</v>
      </c>
      <c r="H82" s="0" t="s">
        <v>1922</v>
      </c>
      <c r="I82" s="0" t="s">
        <v>1663</v>
      </c>
      <c r="J82" s="0" t="s">
        <v>1490</v>
      </c>
      <c r="K82" s="0" t="s">
        <v>1491</v>
      </c>
      <c r="L82" s="0" t="s">
        <v>1492</v>
      </c>
      <c r="M82" s="0" t="s">
        <v>1493</v>
      </c>
      <c r="N82" s="0" t="s">
        <v>1494</v>
      </c>
      <c r="O82" s="0" t="s">
        <v>188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50.9</v>
      </c>
      <c r="X82" s="0" t="n">
        <v>0</v>
      </c>
      <c r="Y82" s="0" t="n">
        <v>0</v>
      </c>
      <c r="Z82" s="0" t="n">
        <v>0</v>
      </c>
      <c r="AA82" s="0" t="s">
        <v>4</v>
      </c>
      <c r="AB82" s="0" t="s">
        <v>4</v>
      </c>
    </row>
    <row r="83" customFormat="false" ht="14.4" hidden="false" customHeight="false" outlineLevel="0" collapsed="false">
      <c r="A83" s="0" t="n">
        <v>1</v>
      </c>
      <c r="B83" s="0" t="n">
        <f aca="false">3272409</f>
        <v>3272409</v>
      </c>
      <c r="C83" s="0" t="s">
        <v>1923</v>
      </c>
      <c r="D83" s="0" t="n">
        <v>1</v>
      </c>
      <c r="E83" s="0" t="s">
        <v>1756</v>
      </c>
      <c r="F83" s="0" t="s">
        <v>1924</v>
      </c>
      <c r="G83" s="0" t="s">
        <v>1925</v>
      </c>
      <c r="H83" s="0" t="s">
        <v>1926</v>
      </c>
      <c r="I83" s="0" t="s">
        <v>1663</v>
      </c>
      <c r="J83" s="0" t="s">
        <v>1543</v>
      </c>
      <c r="K83" s="0" t="s">
        <v>1544</v>
      </c>
      <c r="L83" s="0" t="s">
        <v>381</v>
      </c>
      <c r="M83" s="0" t="s">
        <v>1545</v>
      </c>
      <c r="N83" s="0" t="s">
        <v>1494</v>
      </c>
      <c r="O83" s="0" t="s">
        <v>188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49.4</v>
      </c>
      <c r="X83" s="0" t="n">
        <v>0</v>
      </c>
      <c r="Y83" s="0" t="n">
        <v>0</v>
      </c>
      <c r="Z83" s="0" t="n">
        <v>0</v>
      </c>
      <c r="AA83" s="0" t="s">
        <v>4</v>
      </c>
      <c r="AB83" s="0" t="s">
        <v>4</v>
      </c>
    </row>
    <row r="84" customFormat="false" ht="14.4" hidden="false" customHeight="false" outlineLevel="0" collapsed="false">
      <c r="A84" s="0" t="n">
        <v>1</v>
      </c>
      <c r="B84" s="0" t="s">
        <v>1657</v>
      </c>
      <c r="C84" s="0" t="s">
        <v>1927</v>
      </c>
      <c r="D84" s="0" t="n">
        <v>1</v>
      </c>
      <c r="E84" s="0" t="s">
        <v>1659</v>
      </c>
      <c r="F84" s="0" t="s">
        <v>1928</v>
      </c>
      <c r="G84" s="0" t="s">
        <v>1929</v>
      </c>
      <c r="H84" s="0" t="s">
        <v>1930</v>
      </c>
      <c r="I84" s="0" t="s">
        <v>1663</v>
      </c>
      <c r="J84" s="0" t="s">
        <v>1478</v>
      </c>
      <c r="K84" s="0" t="s">
        <v>1479</v>
      </c>
      <c r="L84" s="0" t="s">
        <v>1480</v>
      </c>
      <c r="M84" s="0" t="s">
        <v>1481</v>
      </c>
      <c r="N84" s="0" t="s">
        <v>1479</v>
      </c>
      <c r="O84" s="0" t="s">
        <v>1480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71.1</v>
      </c>
      <c r="Y84" s="0" t="n">
        <v>0</v>
      </c>
      <c r="Z84" s="0" t="n">
        <v>0</v>
      </c>
      <c r="AA84" s="0" t="s">
        <v>4</v>
      </c>
      <c r="AB84" s="0" t="s">
        <v>4</v>
      </c>
    </row>
    <row r="85" customFormat="false" ht="14.4" hidden="false" customHeight="false" outlineLevel="0" collapsed="false">
      <c r="A85" s="0" t="n">
        <v>1</v>
      </c>
      <c r="B85" s="0" t="n">
        <f aca="false">863509</f>
        <v>863509</v>
      </c>
      <c r="C85" s="0" t="s">
        <v>1931</v>
      </c>
      <c r="D85" s="0" t="n">
        <v>1</v>
      </c>
      <c r="E85" s="0" t="n">
        <f aca="false">863805</f>
        <v>863805</v>
      </c>
      <c r="F85" s="0" t="s">
        <v>1928</v>
      </c>
      <c r="G85" s="0" t="s">
        <v>1932</v>
      </c>
      <c r="H85" s="0" t="s">
        <v>1933</v>
      </c>
      <c r="I85" s="0" t="s">
        <v>1663</v>
      </c>
      <c r="J85" s="0" t="s">
        <v>1482</v>
      </c>
      <c r="K85" s="0" t="s">
        <v>1479</v>
      </c>
      <c r="L85" s="0" t="s">
        <v>1480</v>
      </c>
      <c r="M85" s="0" t="s">
        <v>1483</v>
      </c>
      <c r="N85" s="0" t="s">
        <v>1479</v>
      </c>
      <c r="O85" s="0" t="s">
        <v>1480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72.7</v>
      </c>
      <c r="Y85" s="0" t="n">
        <v>0</v>
      </c>
      <c r="Z85" s="0" t="n">
        <v>0</v>
      </c>
      <c r="AA85" s="0" t="s">
        <v>4</v>
      </c>
      <c r="AB85" s="0" t="s">
        <v>4</v>
      </c>
    </row>
    <row r="86" customFormat="false" ht="14.4" hidden="false" customHeight="false" outlineLevel="0" collapsed="false">
      <c r="A86" s="0" t="n">
        <v>1</v>
      </c>
      <c r="B86" s="0" t="s">
        <v>1934</v>
      </c>
      <c r="C86" s="0" t="s">
        <v>1935</v>
      </c>
      <c r="D86" s="0" t="n">
        <v>1</v>
      </c>
      <c r="E86" s="0" t="s">
        <v>1720</v>
      </c>
      <c r="F86" s="0" t="s">
        <v>1691</v>
      </c>
      <c r="G86" s="0" t="s">
        <v>1936</v>
      </c>
      <c r="H86" s="0" t="s">
        <v>1937</v>
      </c>
      <c r="I86" s="0" t="s">
        <v>1663</v>
      </c>
      <c r="J86" s="0" t="s">
        <v>1620</v>
      </c>
      <c r="K86" s="0" t="s">
        <v>1512</v>
      </c>
      <c r="L86" s="0" t="s">
        <v>295</v>
      </c>
      <c r="M86" s="0" t="s">
        <v>1533</v>
      </c>
      <c r="N86" s="0" t="s">
        <v>1523</v>
      </c>
      <c r="O86" s="0" t="s">
        <v>1524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40.7</v>
      </c>
      <c r="Y86" s="0" t="n">
        <v>0</v>
      </c>
      <c r="Z86" s="0" t="n">
        <v>0</v>
      </c>
      <c r="AA86" s="0" t="s">
        <v>4</v>
      </c>
      <c r="AB86" s="0" t="s">
        <v>4</v>
      </c>
    </row>
    <row r="87" customFormat="false" ht="14.4" hidden="false" customHeight="false" outlineLevel="0" collapsed="false">
      <c r="A87" s="0" t="n">
        <v>1</v>
      </c>
      <c r="B87" s="0" t="n">
        <f aca="false">864429</f>
        <v>864429</v>
      </c>
      <c r="C87" s="0" t="s">
        <v>1935</v>
      </c>
      <c r="D87" s="0" t="n">
        <v>1</v>
      </c>
      <c r="E87" s="0" t="n">
        <f aca="false">3383953</f>
        <v>3383953</v>
      </c>
      <c r="F87" s="0" t="s">
        <v>1691</v>
      </c>
      <c r="G87" s="0" t="s">
        <v>1938</v>
      </c>
      <c r="H87" s="0" t="s">
        <v>1939</v>
      </c>
      <c r="I87" s="0" t="s">
        <v>1663</v>
      </c>
      <c r="J87" s="0" t="s">
        <v>1621</v>
      </c>
      <c r="K87" s="0" t="s">
        <v>1512</v>
      </c>
      <c r="L87" s="0" t="s">
        <v>295</v>
      </c>
      <c r="M87" s="0" t="s">
        <v>1506</v>
      </c>
      <c r="N87" s="0" t="s">
        <v>1499</v>
      </c>
      <c r="O87" s="0" t="s">
        <v>1500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38.8</v>
      </c>
      <c r="Y87" s="0" t="n">
        <v>0</v>
      </c>
      <c r="Z87" s="0" t="n">
        <v>0</v>
      </c>
      <c r="AA87" s="0" t="s">
        <v>4</v>
      </c>
      <c r="AB87" s="0" t="s">
        <v>4</v>
      </c>
    </row>
    <row r="88" customFormat="false" ht="14.4" hidden="false" customHeight="false" outlineLevel="0" collapsed="false">
      <c r="A88" s="0" t="n">
        <v>1</v>
      </c>
      <c r="B88" s="0" t="s">
        <v>1940</v>
      </c>
      <c r="C88" s="0" t="s">
        <v>1941</v>
      </c>
      <c r="D88" s="0" t="n">
        <v>1</v>
      </c>
      <c r="E88" s="0" t="s">
        <v>1720</v>
      </c>
      <c r="F88" s="0" t="s">
        <v>1691</v>
      </c>
      <c r="G88" s="0" t="s">
        <v>1775</v>
      </c>
      <c r="H88" s="0" t="s">
        <v>1722</v>
      </c>
      <c r="I88" s="0" t="s">
        <v>1663</v>
      </c>
      <c r="J88" s="0" t="s">
        <v>1623</v>
      </c>
      <c r="K88" s="0" t="s">
        <v>1529</v>
      </c>
      <c r="L88" s="0" t="s">
        <v>691</v>
      </c>
      <c r="M88" s="0" t="s">
        <v>1533</v>
      </c>
      <c r="N88" s="0" t="s">
        <v>1523</v>
      </c>
      <c r="O88" s="0" t="s">
        <v>1524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7.4</v>
      </c>
      <c r="Y88" s="0" t="n">
        <v>0</v>
      </c>
      <c r="Z88" s="0" t="n">
        <v>0</v>
      </c>
      <c r="AA88" s="0" t="s">
        <v>4</v>
      </c>
      <c r="AB88" s="0" t="s">
        <v>4</v>
      </c>
    </row>
    <row r="89" customFormat="false" ht="14.4" hidden="false" customHeight="false" outlineLevel="0" collapsed="false">
      <c r="A89" s="0" t="n">
        <v>1</v>
      </c>
      <c r="B89" s="0" t="s">
        <v>1942</v>
      </c>
      <c r="C89" s="0" t="s">
        <v>1943</v>
      </c>
      <c r="D89" s="0" t="n">
        <v>1</v>
      </c>
      <c r="E89" s="0" t="n">
        <f aca="false">3383953</f>
        <v>3383953</v>
      </c>
      <c r="F89" s="0" t="s">
        <v>1691</v>
      </c>
      <c r="G89" s="0" t="s">
        <v>1944</v>
      </c>
      <c r="H89" s="0" t="s">
        <v>1945</v>
      </c>
      <c r="I89" s="0" t="s">
        <v>1663</v>
      </c>
      <c r="J89" s="0" t="s">
        <v>1625</v>
      </c>
      <c r="K89" s="0" t="s">
        <v>1529</v>
      </c>
      <c r="L89" s="0" t="s">
        <v>691</v>
      </c>
      <c r="M89" s="0" t="s">
        <v>1506</v>
      </c>
      <c r="N89" s="0" t="s">
        <v>1499</v>
      </c>
      <c r="O89" s="0" t="s">
        <v>1500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45.2</v>
      </c>
      <c r="Y89" s="0" t="n">
        <v>0</v>
      </c>
      <c r="Z89" s="0" t="n">
        <v>0</v>
      </c>
      <c r="AA89" s="0" t="s">
        <v>4</v>
      </c>
      <c r="AB89" s="0" t="s">
        <v>4</v>
      </c>
    </row>
    <row r="90" customFormat="false" ht="14.4" hidden="false" customHeight="false" outlineLevel="0" collapsed="false">
      <c r="A90" s="0" t="n">
        <v>1</v>
      </c>
      <c r="B90" s="0" t="n">
        <f aca="false">1716452</f>
        <v>1716452</v>
      </c>
      <c r="C90" s="0" t="s">
        <v>1946</v>
      </c>
      <c r="D90" s="0" t="n">
        <v>1</v>
      </c>
      <c r="E90" s="0" t="s">
        <v>1703</v>
      </c>
      <c r="F90" s="0" t="s">
        <v>1691</v>
      </c>
      <c r="G90" s="0" t="s">
        <v>1947</v>
      </c>
      <c r="H90" s="0" t="s">
        <v>1948</v>
      </c>
      <c r="I90" s="0" t="s">
        <v>1663</v>
      </c>
      <c r="J90" s="0" t="s">
        <v>1626</v>
      </c>
      <c r="K90" s="0" t="s">
        <v>1529</v>
      </c>
      <c r="L90" s="0" t="s">
        <v>691</v>
      </c>
      <c r="M90" s="0" t="s">
        <v>1522</v>
      </c>
      <c r="N90" s="0" t="s">
        <v>1523</v>
      </c>
      <c r="O90" s="0" t="s">
        <v>1524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42.5</v>
      </c>
      <c r="Y90" s="0" t="n">
        <v>0</v>
      </c>
      <c r="Z90" s="0" t="n">
        <v>0</v>
      </c>
      <c r="AA90" s="0" t="s">
        <v>4</v>
      </c>
      <c r="AB90" s="0" t="s">
        <v>4</v>
      </c>
    </row>
    <row r="91" customFormat="false" ht="14.4" hidden="false" customHeight="false" outlineLevel="0" collapsed="false">
      <c r="A91" s="0" t="n">
        <v>1</v>
      </c>
      <c r="B91" s="0" t="s">
        <v>1949</v>
      </c>
      <c r="C91" s="0" t="s">
        <v>1950</v>
      </c>
      <c r="D91" s="0" t="n">
        <v>1</v>
      </c>
      <c r="E91" s="0" t="s">
        <v>1720</v>
      </c>
      <c r="F91" s="0" t="s">
        <v>1691</v>
      </c>
      <c r="G91" s="0" t="s">
        <v>1951</v>
      </c>
      <c r="H91" s="0" t="s">
        <v>1813</v>
      </c>
      <c r="I91" s="0" t="s">
        <v>1663</v>
      </c>
      <c r="J91" s="0" t="s">
        <v>1610</v>
      </c>
      <c r="K91" s="0" t="s">
        <v>1529</v>
      </c>
      <c r="L91" s="0" t="s">
        <v>691</v>
      </c>
      <c r="M91" s="0" t="s">
        <v>1533</v>
      </c>
      <c r="N91" s="0" t="s">
        <v>1523</v>
      </c>
      <c r="O91" s="0" t="s">
        <v>1524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12.2</v>
      </c>
      <c r="Y91" s="0" t="n">
        <v>0</v>
      </c>
      <c r="Z91" s="0" t="n">
        <v>0</v>
      </c>
      <c r="AA91" s="0" t="s">
        <v>4</v>
      </c>
      <c r="AB91" s="0" t="s">
        <v>4</v>
      </c>
    </row>
    <row r="92" customFormat="false" ht="14.4" hidden="false" customHeight="false" outlineLevel="0" collapsed="false">
      <c r="A92" s="0" t="n">
        <v>1</v>
      </c>
      <c r="B92" s="0" t="s">
        <v>1666</v>
      </c>
      <c r="C92" s="0" t="s">
        <v>1952</v>
      </c>
      <c r="D92" s="0" t="n">
        <v>1</v>
      </c>
      <c r="E92" s="0" t="s">
        <v>1668</v>
      </c>
      <c r="F92" s="0" t="s">
        <v>1953</v>
      </c>
      <c r="G92" s="0" t="s">
        <v>1954</v>
      </c>
      <c r="H92" s="0" t="s">
        <v>1878</v>
      </c>
      <c r="I92" s="0" t="s">
        <v>1663</v>
      </c>
      <c r="J92" s="0" t="s">
        <v>1484</v>
      </c>
      <c r="K92" s="0" t="s">
        <v>1485</v>
      </c>
      <c r="L92" s="0" t="s">
        <v>1486</v>
      </c>
      <c r="M92" s="0" t="s">
        <v>1487</v>
      </c>
      <c r="N92" s="0" t="s">
        <v>1488</v>
      </c>
      <c r="O92" s="0" t="s">
        <v>1489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47.9</v>
      </c>
      <c r="Y92" s="0" t="n">
        <v>0</v>
      </c>
      <c r="Z92" s="0" t="n">
        <v>0</v>
      </c>
      <c r="AA92" s="0" t="s">
        <v>4</v>
      </c>
      <c r="AB92" s="0" t="s">
        <v>4</v>
      </c>
    </row>
    <row r="93" customFormat="false" ht="14.4" hidden="false" customHeight="false" outlineLevel="0" collapsed="false">
      <c r="A93" s="0" t="n">
        <v>1</v>
      </c>
      <c r="B93" s="0" t="s">
        <v>1672</v>
      </c>
      <c r="C93" s="0" t="s">
        <v>1955</v>
      </c>
      <c r="D93" s="0" t="n">
        <v>1</v>
      </c>
      <c r="E93" s="0" t="n">
        <f aca="false">3275596</f>
        <v>3275596</v>
      </c>
      <c r="F93" s="0" t="s">
        <v>1956</v>
      </c>
      <c r="G93" s="0" t="s">
        <v>1957</v>
      </c>
      <c r="H93" s="0" t="s">
        <v>1958</v>
      </c>
      <c r="I93" s="0" t="s">
        <v>1663</v>
      </c>
      <c r="J93" s="0" t="s">
        <v>1490</v>
      </c>
      <c r="K93" s="0" t="s">
        <v>1491</v>
      </c>
      <c r="L93" s="0" t="s">
        <v>1492</v>
      </c>
      <c r="M93" s="0" t="s">
        <v>1493</v>
      </c>
      <c r="N93" s="0" t="s">
        <v>1494</v>
      </c>
      <c r="O93" s="0" t="s">
        <v>188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45.4</v>
      </c>
      <c r="Y93" s="0" t="n">
        <v>0</v>
      </c>
      <c r="Z93" s="0" t="n">
        <v>0</v>
      </c>
      <c r="AA93" s="0" t="s">
        <v>4</v>
      </c>
      <c r="AB93" s="0" t="s">
        <v>4</v>
      </c>
    </row>
    <row r="94" customFormat="false" ht="14.4" hidden="false" customHeight="false" outlineLevel="0" collapsed="false">
      <c r="A94" s="0" t="n">
        <v>1</v>
      </c>
      <c r="B94" s="0" t="s">
        <v>1677</v>
      </c>
      <c r="C94" s="0" t="s">
        <v>1959</v>
      </c>
      <c r="D94" s="0" t="n">
        <v>1</v>
      </c>
      <c r="E94" s="0" t="n">
        <f aca="false">3275631</f>
        <v>3275631</v>
      </c>
      <c r="F94" s="0" t="s">
        <v>1960</v>
      </c>
      <c r="G94" s="0" t="s">
        <v>1961</v>
      </c>
      <c r="H94" s="0" t="s">
        <v>1962</v>
      </c>
      <c r="I94" s="0" t="s">
        <v>1663</v>
      </c>
      <c r="J94" s="0" t="s">
        <v>1495</v>
      </c>
      <c r="K94" s="0" t="s">
        <v>1494</v>
      </c>
      <c r="L94" s="0" t="s">
        <v>188</v>
      </c>
      <c r="M94" s="0" t="s">
        <v>1496</v>
      </c>
      <c r="N94" s="0" t="s">
        <v>1494</v>
      </c>
      <c r="O94" s="0" t="s">
        <v>188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14.3</v>
      </c>
      <c r="Y94" s="0" t="n">
        <v>0</v>
      </c>
      <c r="Z94" s="0" t="n">
        <v>0</v>
      </c>
      <c r="AA94" s="0" t="s">
        <v>4</v>
      </c>
      <c r="AB94" s="0" t="s">
        <v>4</v>
      </c>
    </row>
    <row r="95" customFormat="false" ht="14.4" hidden="false" customHeight="false" outlineLevel="0" collapsed="false">
      <c r="A95" s="0" t="n">
        <v>1</v>
      </c>
      <c r="B95" s="0" t="s">
        <v>1657</v>
      </c>
      <c r="C95" s="0" t="s">
        <v>1963</v>
      </c>
      <c r="D95" s="0" t="n">
        <v>1</v>
      </c>
      <c r="E95" s="0" t="s">
        <v>1659</v>
      </c>
      <c r="F95" s="0" t="s">
        <v>1964</v>
      </c>
      <c r="G95" s="0" t="s">
        <v>1965</v>
      </c>
      <c r="H95" s="0" t="s">
        <v>1966</v>
      </c>
      <c r="I95" s="0" t="s">
        <v>1663</v>
      </c>
      <c r="J95" s="0" t="s">
        <v>1478</v>
      </c>
      <c r="K95" s="0" t="s">
        <v>1479</v>
      </c>
      <c r="L95" s="0" t="s">
        <v>1480</v>
      </c>
      <c r="M95" s="0" t="s">
        <v>1481</v>
      </c>
      <c r="N95" s="0" t="s">
        <v>1479</v>
      </c>
      <c r="O95" s="0" t="s">
        <v>1480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27.4</v>
      </c>
      <c r="Z95" s="0" t="n">
        <v>0</v>
      </c>
      <c r="AA95" s="0" t="s">
        <v>4</v>
      </c>
      <c r="AB95" s="0" t="s">
        <v>4</v>
      </c>
    </row>
    <row r="96" customFormat="false" ht="14.4" hidden="false" customHeight="false" outlineLevel="0" collapsed="false">
      <c r="A96" s="0" t="n">
        <v>1</v>
      </c>
      <c r="B96" s="0" t="n">
        <f aca="false">863509</f>
        <v>863509</v>
      </c>
      <c r="C96" s="0" t="s">
        <v>1963</v>
      </c>
      <c r="D96" s="0" t="n">
        <v>1</v>
      </c>
      <c r="E96" s="0" t="n">
        <f aca="false">863805</f>
        <v>863805</v>
      </c>
      <c r="F96" s="0" t="s">
        <v>1964</v>
      </c>
      <c r="G96" s="0" t="s">
        <v>1967</v>
      </c>
      <c r="H96" s="0" t="s">
        <v>1968</v>
      </c>
      <c r="I96" s="0" t="s">
        <v>1663</v>
      </c>
      <c r="J96" s="0" t="s">
        <v>1482</v>
      </c>
      <c r="K96" s="0" t="s">
        <v>1479</v>
      </c>
      <c r="L96" s="0" t="s">
        <v>1480</v>
      </c>
      <c r="M96" s="0" t="s">
        <v>1483</v>
      </c>
      <c r="N96" s="0" t="s">
        <v>1479</v>
      </c>
      <c r="O96" s="0" t="s">
        <v>1480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34.4</v>
      </c>
      <c r="Z96" s="0" t="n">
        <v>0</v>
      </c>
      <c r="AA96" s="0" t="s">
        <v>4</v>
      </c>
      <c r="AB96" s="0" t="s">
        <v>4</v>
      </c>
    </row>
    <row r="97" customFormat="false" ht="14.4" hidden="false" customHeight="false" outlineLevel="0" collapsed="false">
      <c r="A97" s="0" t="n">
        <v>1</v>
      </c>
      <c r="B97" s="0" t="n">
        <f aca="false">864555</f>
        <v>864555</v>
      </c>
      <c r="C97" s="0" t="s">
        <v>1969</v>
      </c>
      <c r="D97" s="0" t="n">
        <v>1</v>
      </c>
      <c r="E97" s="0" t="s">
        <v>1703</v>
      </c>
      <c r="F97" s="0" t="s">
        <v>1691</v>
      </c>
      <c r="G97" s="0" t="s">
        <v>1970</v>
      </c>
      <c r="H97" s="0" t="s">
        <v>1971</v>
      </c>
      <c r="I97" s="0" t="s">
        <v>1663</v>
      </c>
      <c r="J97" s="0" t="s">
        <v>1628</v>
      </c>
      <c r="K97" s="0" t="s">
        <v>1515</v>
      </c>
      <c r="L97" s="0" t="s">
        <v>1516</v>
      </c>
      <c r="M97" s="0" t="s">
        <v>1522</v>
      </c>
      <c r="N97" s="0" t="s">
        <v>1523</v>
      </c>
      <c r="O97" s="0" t="s">
        <v>1524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8.8</v>
      </c>
      <c r="Z97" s="0" t="n">
        <v>0</v>
      </c>
      <c r="AA97" s="0" t="s">
        <v>4</v>
      </c>
      <c r="AB97" s="0" t="s">
        <v>4</v>
      </c>
    </row>
    <row r="98" customFormat="false" ht="14.4" hidden="false" customHeight="false" outlineLevel="0" collapsed="false">
      <c r="A98" s="0" t="n">
        <v>1</v>
      </c>
      <c r="B98" s="0" t="s">
        <v>1972</v>
      </c>
      <c r="C98" s="0" t="s">
        <v>1973</v>
      </c>
      <c r="D98" s="0" t="n">
        <v>1</v>
      </c>
      <c r="E98" s="0" t="s">
        <v>1720</v>
      </c>
      <c r="F98" s="0" t="s">
        <v>1691</v>
      </c>
      <c r="G98" s="0" t="s">
        <v>1974</v>
      </c>
      <c r="H98" s="0" t="s">
        <v>1975</v>
      </c>
      <c r="I98" s="0" t="s">
        <v>1663</v>
      </c>
      <c r="J98" s="0" t="s">
        <v>1629</v>
      </c>
      <c r="K98" s="0" t="s">
        <v>1630</v>
      </c>
      <c r="L98" s="0" t="s">
        <v>1631</v>
      </c>
      <c r="M98" s="0" t="s">
        <v>1533</v>
      </c>
      <c r="N98" s="0" t="s">
        <v>1523</v>
      </c>
      <c r="O98" s="0" t="s">
        <v>1524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18.8</v>
      </c>
      <c r="Z98" s="0" t="n">
        <v>0</v>
      </c>
      <c r="AA98" s="0" t="s">
        <v>4</v>
      </c>
      <c r="AB98" s="0" t="s">
        <v>4</v>
      </c>
    </row>
    <row r="99" customFormat="false" ht="14.4" hidden="false" customHeight="false" outlineLevel="0" collapsed="false">
      <c r="A99" s="0" t="n">
        <v>1</v>
      </c>
      <c r="B99" s="0" t="n">
        <f aca="false">876253</f>
        <v>876253</v>
      </c>
      <c r="C99" s="0" t="s">
        <v>1976</v>
      </c>
      <c r="D99" s="0" t="n">
        <v>1</v>
      </c>
      <c r="E99" s="0" t="n">
        <f aca="false">3383952</f>
        <v>3383952</v>
      </c>
      <c r="F99" s="0" t="s">
        <v>1691</v>
      </c>
      <c r="G99" s="0" t="s">
        <v>1872</v>
      </c>
      <c r="H99" s="0" t="s">
        <v>1977</v>
      </c>
      <c r="I99" s="0" t="s">
        <v>1663</v>
      </c>
      <c r="J99" s="0" t="s">
        <v>1632</v>
      </c>
      <c r="K99" s="0" t="s">
        <v>1630</v>
      </c>
      <c r="L99" s="0" t="s">
        <v>1631</v>
      </c>
      <c r="M99" s="0" t="s">
        <v>1498</v>
      </c>
      <c r="N99" s="0" t="s">
        <v>1499</v>
      </c>
      <c r="O99" s="0" t="s">
        <v>1500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28.9</v>
      </c>
      <c r="Z99" s="0" t="n">
        <v>0</v>
      </c>
      <c r="AA99" s="0" t="s">
        <v>4</v>
      </c>
      <c r="AB99" s="0" t="s">
        <v>4</v>
      </c>
    </row>
    <row r="100" customFormat="false" ht="14.4" hidden="false" customHeight="false" outlineLevel="0" collapsed="false">
      <c r="A100" s="0" t="n">
        <v>1</v>
      </c>
      <c r="B100" s="0" t="s">
        <v>1766</v>
      </c>
      <c r="C100" s="0" t="s">
        <v>1978</v>
      </c>
      <c r="D100" s="0" t="n">
        <v>1</v>
      </c>
      <c r="E100" s="0" t="n">
        <f aca="false">3644664</f>
        <v>3644664</v>
      </c>
      <c r="F100" s="0" t="s">
        <v>1979</v>
      </c>
      <c r="G100" s="0" t="s">
        <v>1980</v>
      </c>
      <c r="H100" s="0" t="s">
        <v>1981</v>
      </c>
      <c r="I100" s="0" t="s">
        <v>1663</v>
      </c>
      <c r="J100" s="0" t="s">
        <v>1546</v>
      </c>
      <c r="K100" s="0" t="s">
        <v>1547</v>
      </c>
      <c r="L100" s="0" t="s">
        <v>1548</v>
      </c>
      <c r="M100" s="0" t="s">
        <v>1549</v>
      </c>
      <c r="N100" s="0" t="s">
        <v>1550</v>
      </c>
      <c r="O100" s="0" t="s">
        <v>1551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36.8</v>
      </c>
      <c r="Z100" s="0" t="n">
        <v>0</v>
      </c>
      <c r="AA100" s="0" t="s">
        <v>4</v>
      </c>
      <c r="AB100" s="0" t="s">
        <v>4</v>
      </c>
    </row>
    <row r="101" customFormat="false" ht="14.4" hidden="false" customHeight="false" outlineLevel="0" collapsed="false">
      <c r="A101" s="0" t="n">
        <v>1</v>
      </c>
      <c r="B101" s="0" t="n">
        <f aca="false">1716782</f>
        <v>1716782</v>
      </c>
      <c r="C101" s="0" t="s">
        <v>1982</v>
      </c>
      <c r="D101" s="0" t="n">
        <v>1</v>
      </c>
      <c r="E101" s="0" t="n">
        <f aca="false">3383953</f>
        <v>3383953</v>
      </c>
      <c r="F101" s="0" t="s">
        <v>1691</v>
      </c>
      <c r="G101" s="0" t="s">
        <v>1713</v>
      </c>
      <c r="H101" s="0" t="s">
        <v>1711</v>
      </c>
      <c r="I101" s="0" t="s">
        <v>1663</v>
      </c>
      <c r="J101" s="0" t="s">
        <v>1637</v>
      </c>
      <c r="K101" s="0" t="s">
        <v>1529</v>
      </c>
      <c r="L101" s="0" t="s">
        <v>691</v>
      </c>
      <c r="M101" s="0" t="s">
        <v>1506</v>
      </c>
      <c r="N101" s="0" t="s">
        <v>1499</v>
      </c>
      <c r="O101" s="0" t="s">
        <v>1500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8.8</v>
      </c>
      <c r="Z101" s="0" t="n">
        <v>0</v>
      </c>
      <c r="AA101" s="0" t="s">
        <v>4</v>
      </c>
      <c r="AB101" s="0" t="s">
        <v>4</v>
      </c>
    </row>
    <row r="102" customFormat="false" ht="14.4" hidden="false" customHeight="false" outlineLevel="0" collapsed="false">
      <c r="A102" s="0" t="n">
        <v>1</v>
      </c>
      <c r="B102" s="0" t="s">
        <v>1666</v>
      </c>
      <c r="C102" s="0" t="s">
        <v>1983</v>
      </c>
      <c r="D102" s="0" t="n">
        <v>1</v>
      </c>
      <c r="E102" s="0" t="s">
        <v>1668</v>
      </c>
      <c r="F102" s="0" t="s">
        <v>1984</v>
      </c>
      <c r="G102" s="0" t="s">
        <v>1985</v>
      </c>
      <c r="H102" s="0" t="s">
        <v>1986</v>
      </c>
      <c r="I102" s="0" t="s">
        <v>1663</v>
      </c>
      <c r="J102" s="0" t="s">
        <v>1484</v>
      </c>
      <c r="K102" s="0" t="s">
        <v>1485</v>
      </c>
      <c r="L102" s="0" t="s">
        <v>1486</v>
      </c>
      <c r="M102" s="0" t="s">
        <v>1487</v>
      </c>
      <c r="N102" s="0" t="s">
        <v>1488</v>
      </c>
      <c r="O102" s="0" t="s">
        <v>1489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53.9</v>
      </c>
      <c r="Z102" s="0" t="n">
        <v>0</v>
      </c>
      <c r="AA102" s="0" t="s">
        <v>4</v>
      </c>
      <c r="AB102" s="0" t="s">
        <v>4</v>
      </c>
    </row>
    <row r="103" customFormat="false" ht="14.4" hidden="false" customHeight="false" outlineLevel="0" collapsed="false">
      <c r="A103" s="0" t="n">
        <v>1</v>
      </c>
      <c r="B103" s="0" t="s">
        <v>1672</v>
      </c>
      <c r="C103" s="0" t="s">
        <v>1987</v>
      </c>
      <c r="D103" s="0" t="n">
        <v>1</v>
      </c>
      <c r="E103" s="0" t="n">
        <f aca="false">3275596</f>
        <v>3275596</v>
      </c>
      <c r="F103" s="0" t="s">
        <v>1988</v>
      </c>
      <c r="G103" s="0" t="s">
        <v>1989</v>
      </c>
      <c r="H103" s="0" t="s">
        <v>1990</v>
      </c>
      <c r="I103" s="0" t="s">
        <v>1663</v>
      </c>
      <c r="J103" s="0" t="s">
        <v>1490</v>
      </c>
      <c r="K103" s="0" t="s">
        <v>1491</v>
      </c>
      <c r="L103" s="0" t="s">
        <v>1492</v>
      </c>
      <c r="M103" s="0" t="s">
        <v>1493</v>
      </c>
      <c r="N103" s="0" t="s">
        <v>1494</v>
      </c>
      <c r="O103" s="0" t="s">
        <v>188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53.2</v>
      </c>
      <c r="Z103" s="0" t="n">
        <v>0</v>
      </c>
      <c r="AA103" s="0" t="s">
        <v>4</v>
      </c>
      <c r="AB103" s="0" t="s">
        <v>4</v>
      </c>
    </row>
    <row r="104" customFormat="false" ht="14.4" hidden="false" customHeight="false" outlineLevel="0" collapsed="false">
      <c r="A104" s="0" t="n">
        <v>1</v>
      </c>
      <c r="B104" s="0" t="s">
        <v>1677</v>
      </c>
      <c r="C104" s="0" t="s">
        <v>1991</v>
      </c>
      <c r="D104" s="0" t="n">
        <v>1</v>
      </c>
      <c r="E104" s="0" t="n">
        <f aca="false">3275631</f>
        <v>3275631</v>
      </c>
      <c r="F104" s="0" t="s">
        <v>1992</v>
      </c>
      <c r="G104" s="0" t="s">
        <v>1993</v>
      </c>
      <c r="H104" s="0" t="s">
        <v>1994</v>
      </c>
      <c r="I104" s="0" t="s">
        <v>1663</v>
      </c>
      <c r="J104" s="0" t="s">
        <v>1495</v>
      </c>
      <c r="K104" s="0" t="s">
        <v>1494</v>
      </c>
      <c r="L104" s="0" t="s">
        <v>188</v>
      </c>
      <c r="M104" s="0" t="s">
        <v>1496</v>
      </c>
      <c r="N104" s="0" t="s">
        <v>1494</v>
      </c>
      <c r="O104" s="0" t="s">
        <v>188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10.4</v>
      </c>
      <c r="Z104" s="0" t="n">
        <v>0</v>
      </c>
      <c r="AA104" s="0" t="s">
        <v>4</v>
      </c>
      <c r="AB104" s="0" t="s">
        <v>4</v>
      </c>
    </row>
    <row r="105" customFormat="false" ht="14.4" hidden="false" customHeight="false" outlineLevel="0" collapsed="false">
      <c r="A105" s="0" t="n">
        <v>1</v>
      </c>
      <c r="B105" s="0" t="s">
        <v>1657</v>
      </c>
      <c r="C105" s="0" t="s">
        <v>1995</v>
      </c>
      <c r="D105" s="0" t="n">
        <v>1</v>
      </c>
      <c r="E105" s="0" t="s">
        <v>1659</v>
      </c>
      <c r="F105" s="0" t="s">
        <v>1996</v>
      </c>
      <c r="G105" s="0" t="s">
        <v>1997</v>
      </c>
      <c r="H105" s="0" t="s">
        <v>1998</v>
      </c>
      <c r="I105" s="0" t="s">
        <v>1663</v>
      </c>
      <c r="J105" s="0" t="s">
        <v>1478</v>
      </c>
      <c r="K105" s="0" t="s">
        <v>1479</v>
      </c>
      <c r="L105" s="0" t="s">
        <v>1480</v>
      </c>
      <c r="M105" s="0" t="s">
        <v>1481</v>
      </c>
      <c r="N105" s="0" t="s">
        <v>1479</v>
      </c>
      <c r="O105" s="0" t="s">
        <v>1480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76.8</v>
      </c>
      <c r="AA105" s="0" t="s">
        <v>4</v>
      </c>
      <c r="AB105" s="0" t="s">
        <v>4</v>
      </c>
    </row>
    <row r="106" customFormat="false" ht="14.4" hidden="false" customHeight="false" outlineLevel="0" collapsed="false">
      <c r="A106" s="0" t="n">
        <v>1</v>
      </c>
      <c r="B106" s="0" t="n">
        <f aca="false">863509</f>
        <v>863509</v>
      </c>
      <c r="C106" s="0" t="s">
        <v>1999</v>
      </c>
      <c r="D106" s="0" t="n">
        <v>1</v>
      </c>
      <c r="E106" s="0" t="n">
        <f aca="false">863805</f>
        <v>863805</v>
      </c>
      <c r="F106" s="0" t="s">
        <v>1996</v>
      </c>
      <c r="G106" s="0" t="s">
        <v>2000</v>
      </c>
      <c r="H106" s="0" t="s">
        <v>2001</v>
      </c>
      <c r="I106" s="0" t="s">
        <v>1663</v>
      </c>
      <c r="J106" s="0" t="s">
        <v>1482</v>
      </c>
      <c r="K106" s="0" t="s">
        <v>1479</v>
      </c>
      <c r="L106" s="0" t="s">
        <v>1480</v>
      </c>
      <c r="M106" s="0" t="s">
        <v>1483</v>
      </c>
      <c r="N106" s="0" t="s">
        <v>1479</v>
      </c>
      <c r="O106" s="0" t="s">
        <v>1480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75.4</v>
      </c>
      <c r="AA106" s="0" t="s">
        <v>4</v>
      </c>
      <c r="AB106" s="0" t="s">
        <v>4</v>
      </c>
    </row>
    <row r="107" customFormat="false" ht="14.4" hidden="false" customHeight="false" outlineLevel="0" collapsed="false">
      <c r="A107" s="0" t="n">
        <v>1</v>
      </c>
      <c r="B107" s="0" t="s">
        <v>1694</v>
      </c>
      <c r="C107" s="0" t="s">
        <v>2002</v>
      </c>
      <c r="D107" s="0" t="n">
        <v>1</v>
      </c>
      <c r="E107" s="0" t="s">
        <v>1720</v>
      </c>
      <c r="F107" s="0" t="s">
        <v>1691</v>
      </c>
      <c r="G107" s="0" t="s">
        <v>2003</v>
      </c>
      <c r="H107" s="0" t="s">
        <v>2004</v>
      </c>
      <c r="I107" s="0" t="s">
        <v>1663</v>
      </c>
      <c r="J107" s="0" t="s">
        <v>1505</v>
      </c>
      <c r="K107" s="0" t="s">
        <v>1479</v>
      </c>
      <c r="L107" s="0" t="s">
        <v>1480</v>
      </c>
      <c r="M107" s="0" t="s">
        <v>1533</v>
      </c>
      <c r="N107" s="0" t="s">
        <v>1523</v>
      </c>
      <c r="O107" s="0" t="s">
        <v>1524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10.1</v>
      </c>
      <c r="AA107" s="0" t="s">
        <v>4</v>
      </c>
      <c r="AB107" s="0" t="s">
        <v>4</v>
      </c>
    </row>
    <row r="108" customFormat="false" ht="14.4" hidden="false" customHeight="false" outlineLevel="0" collapsed="false">
      <c r="A108" s="0" t="n">
        <v>1</v>
      </c>
      <c r="B108" s="0" t="n">
        <f aca="false">863639</f>
        <v>863639</v>
      </c>
      <c r="C108" s="0" t="s">
        <v>2005</v>
      </c>
      <c r="D108" s="0" t="n">
        <v>1</v>
      </c>
      <c r="E108" s="0" t="n">
        <f aca="false">3383953</f>
        <v>3383953</v>
      </c>
      <c r="F108" s="0" t="s">
        <v>1691</v>
      </c>
      <c r="G108" s="0" t="s">
        <v>2006</v>
      </c>
      <c r="H108" s="0" t="s">
        <v>2007</v>
      </c>
      <c r="I108" s="0" t="s">
        <v>1663</v>
      </c>
      <c r="J108" s="0" t="s">
        <v>1507</v>
      </c>
      <c r="K108" s="0" t="s">
        <v>1479</v>
      </c>
      <c r="L108" s="0" t="s">
        <v>1480</v>
      </c>
      <c r="M108" s="0" t="s">
        <v>1506</v>
      </c>
      <c r="N108" s="0" t="s">
        <v>1499</v>
      </c>
      <c r="O108" s="0" t="s">
        <v>1500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7.6</v>
      </c>
      <c r="AA108" s="0" t="s">
        <v>4</v>
      </c>
      <c r="AB108" s="0" t="s">
        <v>4</v>
      </c>
    </row>
    <row r="109" customFormat="false" ht="14.4" hidden="false" customHeight="false" outlineLevel="0" collapsed="false">
      <c r="A109" s="0" t="n">
        <v>1</v>
      </c>
      <c r="B109" s="0" t="n">
        <f aca="false">864025</f>
        <v>864025</v>
      </c>
      <c r="C109" s="0" t="s">
        <v>2008</v>
      </c>
      <c r="D109" s="0" t="n">
        <v>1</v>
      </c>
      <c r="E109" s="0" t="n">
        <f aca="false">3383953</f>
        <v>3383953</v>
      </c>
      <c r="F109" s="0" t="s">
        <v>1691</v>
      </c>
      <c r="G109" s="0" t="s">
        <v>2009</v>
      </c>
      <c r="H109" s="0" t="s">
        <v>2010</v>
      </c>
      <c r="I109" s="0" t="s">
        <v>1663</v>
      </c>
      <c r="J109" s="0" t="s">
        <v>1639</v>
      </c>
      <c r="K109" s="0" t="s">
        <v>1512</v>
      </c>
      <c r="L109" s="0" t="s">
        <v>295</v>
      </c>
      <c r="M109" s="0" t="s">
        <v>1506</v>
      </c>
      <c r="N109" s="0" t="s">
        <v>1499</v>
      </c>
      <c r="O109" s="0" t="s">
        <v>1500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17.8</v>
      </c>
      <c r="AA109" s="0" t="s">
        <v>4</v>
      </c>
      <c r="AB109" s="0" t="s">
        <v>4</v>
      </c>
    </row>
    <row r="110" customFormat="false" ht="14.4" hidden="false" customHeight="false" outlineLevel="0" collapsed="false">
      <c r="A110" s="0" t="n">
        <v>1</v>
      </c>
      <c r="B110" s="0" t="n">
        <f aca="false">864573</f>
        <v>864573</v>
      </c>
      <c r="C110" s="0" t="s">
        <v>2011</v>
      </c>
      <c r="D110" s="0" t="n">
        <v>1</v>
      </c>
      <c r="E110" s="0" t="n">
        <f aca="false">3383953</f>
        <v>3383953</v>
      </c>
      <c r="F110" s="0" t="s">
        <v>1691</v>
      </c>
      <c r="G110" s="0" t="s">
        <v>2012</v>
      </c>
      <c r="H110" s="0" t="s">
        <v>2013</v>
      </c>
      <c r="I110" s="0" t="s">
        <v>1663</v>
      </c>
      <c r="J110" s="0" t="s">
        <v>1594</v>
      </c>
      <c r="K110" s="0" t="s">
        <v>1515</v>
      </c>
      <c r="L110" s="0" t="s">
        <v>1516</v>
      </c>
      <c r="M110" s="0" t="s">
        <v>1506</v>
      </c>
      <c r="N110" s="0" t="s">
        <v>1499</v>
      </c>
      <c r="O110" s="0" t="s">
        <v>1500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20.2</v>
      </c>
      <c r="AA110" s="0" t="s">
        <v>4</v>
      </c>
      <c r="AB110" s="0" t="s">
        <v>4</v>
      </c>
    </row>
    <row r="111" customFormat="false" ht="14.4" hidden="false" customHeight="false" outlineLevel="0" collapsed="false">
      <c r="A111" s="0" t="n">
        <v>1</v>
      </c>
      <c r="B111" s="0" t="n">
        <f aca="false">1712718</f>
        <v>1712718</v>
      </c>
      <c r="C111" s="0" t="s">
        <v>2014</v>
      </c>
      <c r="D111" s="0" t="n">
        <v>1</v>
      </c>
      <c r="E111" s="0" t="n">
        <f aca="false">3383953</f>
        <v>3383953</v>
      </c>
      <c r="F111" s="0" t="s">
        <v>1691</v>
      </c>
      <c r="G111" s="0" t="s">
        <v>2015</v>
      </c>
      <c r="H111" s="0" t="s">
        <v>1770</v>
      </c>
      <c r="I111" s="0" t="s">
        <v>1663</v>
      </c>
      <c r="J111" s="0" t="s">
        <v>1642</v>
      </c>
      <c r="K111" s="0" t="s">
        <v>1643</v>
      </c>
      <c r="L111" s="0" t="s">
        <v>1644</v>
      </c>
      <c r="M111" s="0" t="s">
        <v>1506</v>
      </c>
      <c r="N111" s="0" t="s">
        <v>1499</v>
      </c>
      <c r="O111" s="0" t="s">
        <v>1500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7.3</v>
      </c>
      <c r="AA111" s="0" t="s">
        <v>4</v>
      </c>
      <c r="AB111" s="0" t="s">
        <v>4</v>
      </c>
    </row>
    <row r="112" customFormat="false" ht="14.4" hidden="false" customHeight="false" outlineLevel="0" collapsed="false">
      <c r="A112" s="0" t="n">
        <v>1</v>
      </c>
      <c r="B112" s="0" t="n">
        <f aca="false">1715765</f>
        <v>1715765</v>
      </c>
      <c r="C112" s="0" t="s">
        <v>2016</v>
      </c>
      <c r="D112" s="0" t="n">
        <v>1</v>
      </c>
      <c r="E112" s="0" t="n">
        <f aca="false">3383953</f>
        <v>3383953</v>
      </c>
      <c r="F112" s="0" t="s">
        <v>1691</v>
      </c>
      <c r="G112" s="0" t="s">
        <v>2017</v>
      </c>
      <c r="H112" s="0" t="s">
        <v>2018</v>
      </c>
      <c r="I112" s="0" t="s">
        <v>1663</v>
      </c>
      <c r="J112" s="0" t="s">
        <v>1534</v>
      </c>
      <c r="K112" s="0" t="s">
        <v>1529</v>
      </c>
      <c r="L112" s="0" t="s">
        <v>691</v>
      </c>
      <c r="M112" s="0" t="s">
        <v>1506</v>
      </c>
      <c r="N112" s="0" t="s">
        <v>1499</v>
      </c>
      <c r="O112" s="0" t="s">
        <v>1500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42.8</v>
      </c>
      <c r="AA112" s="0" t="s">
        <v>4</v>
      </c>
      <c r="AB112" s="0" t="s">
        <v>4</v>
      </c>
    </row>
    <row r="113" customFormat="false" ht="14.4" hidden="false" customHeight="false" outlineLevel="0" collapsed="false">
      <c r="A113" s="0" t="n">
        <v>1</v>
      </c>
      <c r="B113" s="0" t="s">
        <v>1825</v>
      </c>
      <c r="C113" s="0" t="s">
        <v>2019</v>
      </c>
      <c r="D113" s="0" t="n">
        <v>1</v>
      </c>
      <c r="E113" s="0" t="s">
        <v>1720</v>
      </c>
      <c r="F113" s="0" t="s">
        <v>1691</v>
      </c>
      <c r="G113" s="0" t="s">
        <v>2015</v>
      </c>
      <c r="H113" s="0" t="s">
        <v>2020</v>
      </c>
      <c r="I113" s="0" t="s">
        <v>1663</v>
      </c>
      <c r="J113" s="0" t="s">
        <v>1583</v>
      </c>
      <c r="K113" s="0" t="s">
        <v>1529</v>
      </c>
      <c r="L113" s="0" t="s">
        <v>691</v>
      </c>
      <c r="M113" s="0" t="s">
        <v>1533</v>
      </c>
      <c r="N113" s="0" t="s">
        <v>1523</v>
      </c>
      <c r="O113" s="0" t="s">
        <v>1524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6.1</v>
      </c>
      <c r="AA113" s="0" t="s">
        <v>4</v>
      </c>
      <c r="AB113" s="0" t="s">
        <v>4</v>
      </c>
    </row>
    <row r="114" customFormat="false" ht="14.4" hidden="false" customHeight="false" outlineLevel="0" collapsed="false">
      <c r="A114" s="0" t="n">
        <v>1</v>
      </c>
      <c r="B114" s="0" t="s">
        <v>2021</v>
      </c>
      <c r="C114" s="0" t="s">
        <v>2022</v>
      </c>
      <c r="D114" s="0" t="n">
        <v>1</v>
      </c>
      <c r="E114" s="0" t="s">
        <v>1720</v>
      </c>
      <c r="F114" s="0" t="s">
        <v>1691</v>
      </c>
      <c r="G114" s="0" t="s">
        <v>1743</v>
      </c>
      <c r="H114" s="0" t="s">
        <v>2023</v>
      </c>
      <c r="I114" s="0" t="s">
        <v>1663</v>
      </c>
      <c r="J114" s="0" t="s">
        <v>1646</v>
      </c>
      <c r="K114" s="0" t="s">
        <v>1529</v>
      </c>
      <c r="L114" s="0" t="s">
        <v>691</v>
      </c>
      <c r="M114" s="0" t="s">
        <v>1533</v>
      </c>
      <c r="N114" s="0" t="s">
        <v>1523</v>
      </c>
      <c r="O114" s="0" t="s">
        <v>1524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6.1</v>
      </c>
      <c r="AA114" s="0" t="s">
        <v>4</v>
      </c>
      <c r="AB114" s="0" t="s">
        <v>4</v>
      </c>
    </row>
    <row r="115" customFormat="false" ht="14.4" hidden="false" customHeight="false" outlineLevel="0" collapsed="false">
      <c r="A115" s="0" t="n">
        <v>1</v>
      </c>
      <c r="B115" s="0" t="n">
        <f aca="false">1716335</f>
        <v>1716335</v>
      </c>
      <c r="C115" s="0" t="s">
        <v>2024</v>
      </c>
      <c r="D115" s="0" t="n">
        <v>1</v>
      </c>
      <c r="E115" s="0" t="n">
        <f aca="false">3383953</f>
        <v>3383953</v>
      </c>
      <c r="F115" s="0" t="s">
        <v>1691</v>
      </c>
      <c r="G115" s="0" t="s">
        <v>1743</v>
      </c>
      <c r="H115" s="0" t="s">
        <v>1714</v>
      </c>
      <c r="I115" s="0" t="s">
        <v>1663</v>
      </c>
      <c r="J115" s="0" t="s">
        <v>1647</v>
      </c>
      <c r="K115" s="0" t="s">
        <v>1529</v>
      </c>
      <c r="L115" s="0" t="s">
        <v>691</v>
      </c>
      <c r="M115" s="0" t="s">
        <v>1506</v>
      </c>
      <c r="N115" s="0" t="s">
        <v>1499</v>
      </c>
      <c r="O115" s="0" t="s">
        <v>1500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5.9</v>
      </c>
      <c r="AA115" s="0" t="s">
        <v>4</v>
      </c>
      <c r="AB115" s="0" t="s">
        <v>4</v>
      </c>
    </row>
    <row r="116" customFormat="false" ht="14.4" hidden="false" customHeight="false" outlineLevel="0" collapsed="false">
      <c r="A116" s="0" t="n">
        <v>1</v>
      </c>
      <c r="B116" s="0" t="s">
        <v>2025</v>
      </c>
      <c r="C116" s="0" t="s">
        <v>2026</v>
      </c>
      <c r="D116" s="0" t="n">
        <v>1</v>
      </c>
      <c r="E116" s="0" t="n">
        <f aca="false">3383953</f>
        <v>3383953</v>
      </c>
      <c r="F116" s="0" t="s">
        <v>1691</v>
      </c>
      <c r="G116" s="0" t="s">
        <v>2027</v>
      </c>
      <c r="H116" s="0" t="s">
        <v>1971</v>
      </c>
      <c r="I116" s="0" t="s">
        <v>1663</v>
      </c>
      <c r="J116" s="0" t="s">
        <v>1648</v>
      </c>
      <c r="K116" s="0" t="s">
        <v>1529</v>
      </c>
      <c r="L116" s="0" t="s">
        <v>691</v>
      </c>
      <c r="M116" s="0" t="s">
        <v>1506</v>
      </c>
      <c r="N116" s="0" t="s">
        <v>1499</v>
      </c>
      <c r="O116" s="0" t="s">
        <v>1500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8.4</v>
      </c>
      <c r="AA116" s="0" t="s">
        <v>4</v>
      </c>
      <c r="AB116" s="0" t="s">
        <v>4</v>
      </c>
    </row>
    <row r="117" customFormat="false" ht="14.4" hidden="false" customHeight="false" outlineLevel="0" collapsed="false">
      <c r="A117" s="0" t="n">
        <v>1</v>
      </c>
      <c r="B117" s="0" t="s">
        <v>2028</v>
      </c>
      <c r="C117" s="0" t="s">
        <v>2029</v>
      </c>
      <c r="D117" s="0" t="n">
        <v>1</v>
      </c>
      <c r="E117" s="0" t="n">
        <f aca="false">3383953</f>
        <v>3383953</v>
      </c>
      <c r="F117" s="0" t="s">
        <v>1691</v>
      </c>
      <c r="G117" s="0" t="s">
        <v>1886</v>
      </c>
      <c r="H117" s="0" t="s">
        <v>1714</v>
      </c>
      <c r="I117" s="0" t="s">
        <v>1663</v>
      </c>
      <c r="J117" s="0" t="s">
        <v>1649</v>
      </c>
      <c r="K117" s="0" t="s">
        <v>1529</v>
      </c>
      <c r="L117" s="0" t="s">
        <v>691</v>
      </c>
      <c r="M117" s="0" t="s">
        <v>1506</v>
      </c>
      <c r="N117" s="0" t="s">
        <v>1499</v>
      </c>
      <c r="O117" s="0" t="s">
        <v>1500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5.2</v>
      </c>
      <c r="AA117" s="0" t="s">
        <v>4</v>
      </c>
      <c r="AB117" s="0" t="s">
        <v>4</v>
      </c>
    </row>
    <row r="118" customFormat="false" ht="14.4" hidden="false" customHeight="false" outlineLevel="0" collapsed="false">
      <c r="A118" s="0" t="n">
        <v>1</v>
      </c>
      <c r="B118" s="0" t="s">
        <v>1666</v>
      </c>
      <c r="C118" s="0" t="s">
        <v>2030</v>
      </c>
      <c r="D118" s="0" t="n">
        <v>1</v>
      </c>
      <c r="E118" s="0" t="s">
        <v>1668</v>
      </c>
      <c r="F118" s="0" t="s">
        <v>1778</v>
      </c>
      <c r="G118" s="0" t="s">
        <v>2031</v>
      </c>
      <c r="H118" s="0" t="s">
        <v>1671</v>
      </c>
      <c r="I118" s="0" t="s">
        <v>1663</v>
      </c>
      <c r="J118" s="0" t="s">
        <v>1484</v>
      </c>
      <c r="K118" s="0" t="s">
        <v>1485</v>
      </c>
      <c r="L118" s="0" t="s">
        <v>1486</v>
      </c>
      <c r="M118" s="0" t="s">
        <v>1487</v>
      </c>
      <c r="N118" s="0" t="s">
        <v>1488</v>
      </c>
      <c r="O118" s="0" t="s">
        <v>1489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43</v>
      </c>
      <c r="AA118" s="0" t="s">
        <v>4</v>
      </c>
      <c r="AB118" s="0" t="s">
        <v>4</v>
      </c>
    </row>
    <row r="119" customFormat="false" ht="14.4" hidden="false" customHeight="false" outlineLevel="0" collapsed="false">
      <c r="A119" s="0" t="n">
        <v>1</v>
      </c>
      <c r="B119" s="0" t="s">
        <v>1672</v>
      </c>
      <c r="C119" s="0" t="s">
        <v>2032</v>
      </c>
      <c r="D119" s="0" t="n">
        <v>1</v>
      </c>
      <c r="E119" s="0" t="n">
        <f aca="false">3275596</f>
        <v>3275596</v>
      </c>
      <c r="F119" s="0" t="s">
        <v>2033</v>
      </c>
      <c r="G119" s="0" t="s">
        <v>2034</v>
      </c>
      <c r="H119" s="0" t="s">
        <v>2035</v>
      </c>
      <c r="I119" s="0" t="s">
        <v>1663</v>
      </c>
      <c r="J119" s="0" t="s">
        <v>1490</v>
      </c>
      <c r="K119" s="0" t="s">
        <v>1491</v>
      </c>
      <c r="L119" s="0" t="s">
        <v>1492</v>
      </c>
      <c r="M119" s="0" t="s">
        <v>1493</v>
      </c>
      <c r="N119" s="0" t="s">
        <v>1494</v>
      </c>
      <c r="O119" s="0" t="s">
        <v>188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54.1</v>
      </c>
      <c r="AA119" s="0" t="s">
        <v>4</v>
      </c>
      <c r="AB119" s="0" t="s">
        <v>4</v>
      </c>
    </row>
    <row r="120" customFormat="false" ht="14.4" hidden="false" customHeight="false" outlineLevel="0" collapsed="false">
      <c r="A120" s="0" t="n">
        <v>1</v>
      </c>
      <c r="B120" s="0" t="n">
        <f aca="false">3272409</f>
        <v>3272409</v>
      </c>
      <c r="C120" s="0" t="s">
        <v>2036</v>
      </c>
      <c r="D120" s="0" t="n">
        <v>1</v>
      </c>
      <c r="E120" s="0" t="s">
        <v>1756</v>
      </c>
      <c r="F120" s="0" t="s">
        <v>2037</v>
      </c>
      <c r="G120" s="0" t="s">
        <v>2038</v>
      </c>
      <c r="H120" s="0" t="s">
        <v>2039</v>
      </c>
      <c r="I120" s="0" t="s">
        <v>1663</v>
      </c>
      <c r="J120" s="0" t="s">
        <v>1543</v>
      </c>
      <c r="K120" s="0" t="s">
        <v>1544</v>
      </c>
      <c r="L120" s="0" t="s">
        <v>381</v>
      </c>
      <c r="M120" s="0" t="s">
        <v>1545</v>
      </c>
      <c r="N120" s="0" t="s">
        <v>1494</v>
      </c>
      <c r="O120" s="0" t="s">
        <v>188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48.8</v>
      </c>
      <c r="AA120" s="0" t="s">
        <v>4</v>
      </c>
      <c r="AB120" s="0" t="s">
        <v>4</v>
      </c>
    </row>
    <row r="121" customFormat="false" ht="14.4" hidden="false" customHeight="false" outlineLevel="0" collapsed="false">
      <c r="A121" s="0" t="n">
        <v>1</v>
      </c>
      <c r="B121" s="0" t="s">
        <v>2040</v>
      </c>
      <c r="C121" s="0" t="s">
        <v>1721</v>
      </c>
      <c r="D121" s="0" t="n">
        <v>2</v>
      </c>
      <c r="E121" s="0" t="n">
        <f aca="false">5174</f>
        <v>5174</v>
      </c>
      <c r="F121" s="0" t="s">
        <v>2041</v>
      </c>
      <c r="G121" s="0" t="s">
        <v>2042</v>
      </c>
      <c r="H121" s="0" t="s">
        <v>2043</v>
      </c>
      <c r="I121" s="0" t="s">
        <v>1663</v>
      </c>
      <c r="J121" s="0" t="s">
        <v>1557</v>
      </c>
      <c r="K121" s="0" t="s">
        <v>1479</v>
      </c>
      <c r="L121" s="0" t="s">
        <v>1480</v>
      </c>
      <c r="M121" s="0" t="s">
        <v>1558</v>
      </c>
      <c r="N121" s="0" t="s">
        <v>1559</v>
      </c>
      <c r="O121" s="0" t="s">
        <v>1560</v>
      </c>
      <c r="P121" s="0" t="n">
        <v>0</v>
      </c>
      <c r="Q121" s="0" t="n">
        <v>0</v>
      </c>
      <c r="R121" s="0" t="n">
        <v>0</v>
      </c>
      <c r="S121" s="0" t="n">
        <v>24.2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s">
        <v>4</v>
      </c>
      <c r="AB121" s="0" t="s">
        <v>6</v>
      </c>
    </row>
    <row r="122" customFormat="false" ht="14.4" hidden="false" customHeight="false" outlineLevel="0" collapsed="false">
      <c r="A122" s="0" t="n">
        <v>1</v>
      </c>
      <c r="B122" s="0" t="s">
        <v>2044</v>
      </c>
      <c r="C122" s="0" t="s">
        <v>1682</v>
      </c>
      <c r="D122" s="0" t="n">
        <v>2</v>
      </c>
      <c r="E122" s="0" t="s">
        <v>2045</v>
      </c>
      <c r="F122" s="0" t="s">
        <v>2046</v>
      </c>
      <c r="G122" s="0" t="s">
        <v>2047</v>
      </c>
      <c r="H122" s="0" t="s">
        <v>2048</v>
      </c>
      <c r="I122" s="0" t="s">
        <v>1663</v>
      </c>
      <c r="J122" s="0" t="s">
        <v>1561</v>
      </c>
      <c r="K122" s="0" t="s">
        <v>1479</v>
      </c>
      <c r="L122" s="0" t="s">
        <v>1480</v>
      </c>
      <c r="M122" s="0" t="s">
        <v>1562</v>
      </c>
      <c r="N122" s="0" t="s">
        <v>1563</v>
      </c>
      <c r="O122" s="0" t="s">
        <v>1564</v>
      </c>
      <c r="P122" s="0" t="n">
        <v>0</v>
      </c>
      <c r="Q122" s="0" t="n">
        <v>0</v>
      </c>
      <c r="R122" s="0" t="n">
        <v>0</v>
      </c>
      <c r="S122" s="0" t="n">
        <v>21.8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s">
        <v>4</v>
      </c>
      <c r="AB122" s="0" t="s">
        <v>6</v>
      </c>
    </row>
    <row r="123" customFormat="false" ht="14.4" hidden="false" customHeight="false" outlineLevel="0" collapsed="false">
      <c r="A123" s="0" t="n">
        <v>1</v>
      </c>
      <c r="B123" s="0" t="n">
        <f aca="false">864534</f>
        <v>864534</v>
      </c>
      <c r="C123" s="0" t="s">
        <v>2049</v>
      </c>
      <c r="D123" s="0" t="n">
        <v>2</v>
      </c>
      <c r="E123" s="0" t="n">
        <f aca="false">5174</f>
        <v>5174</v>
      </c>
      <c r="F123" s="0" t="s">
        <v>2050</v>
      </c>
      <c r="G123" s="0" t="s">
        <v>2051</v>
      </c>
      <c r="H123" s="0" t="s">
        <v>2052</v>
      </c>
      <c r="I123" s="0" t="s">
        <v>1663</v>
      </c>
      <c r="J123" s="0" t="s">
        <v>1569</v>
      </c>
      <c r="K123" s="0" t="s">
        <v>1515</v>
      </c>
      <c r="L123" s="0" t="s">
        <v>1516</v>
      </c>
      <c r="M123" s="0" t="s">
        <v>1558</v>
      </c>
      <c r="N123" s="0" t="s">
        <v>1559</v>
      </c>
      <c r="O123" s="0" t="s">
        <v>1560</v>
      </c>
      <c r="P123" s="0" t="n">
        <v>0</v>
      </c>
      <c r="Q123" s="0" t="n">
        <v>0</v>
      </c>
      <c r="R123" s="0" t="n">
        <v>0</v>
      </c>
      <c r="S123" s="0" t="n">
        <v>6.9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s">
        <v>4</v>
      </c>
      <c r="AB123" s="0" t="s">
        <v>6</v>
      </c>
    </row>
    <row r="124" customFormat="false" ht="14.4" hidden="false" customHeight="false" outlineLevel="0" collapsed="false">
      <c r="A124" s="0" t="n">
        <v>1</v>
      </c>
      <c r="B124" s="0" t="s">
        <v>2053</v>
      </c>
      <c r="C124" s="0" t="s">
        <v>1695</v>
      </c>
      <c r="D124" s="0" t="n">
        <v>2</v>
      </c>
      <c r="E124" s="0" t="n">
        <f aca="false">5173</f>
        <v>5173</v>
      </c>
      <c r="F124" s="0" t="s">
        <v>2041</v>
      </c>
      <c r="G124" s="0" t="s">
        <v>2054</v>
      </c>
      <c r="H124" s="0" t="s">
        <v>1726</v>
      </c>
      <c r="I124" s="0" t="s">
        <v>1663</v>
      </c>
      <c r="J124" s="0" t="s">
        <v>1586</v>
      </c>
      <c r="K124" s="0" t="s">
        <v>1529</v>
      </c>
      <c r="L124" s="0" t="s">
        <v>691</v>
      </c>
      <c r="M124" s="0" t="s">
        <v>1587</v>
      </c>
      <c r="N124" s="0" t="s">
        <v>1559</v>
      </c>
      <c r="O124" s="0" t="s">
        <v>1560</v>
      </c>
      <c r="P124" s="0" t="n">
        <v>0</v>
      </c>
      <c r="Q124" s="0" t="n">
        <v>0</v>
      </c>
      <c r="R124" s="0" t="n">
        <v>0</v>
      </c>
      <c r="S124" s="0" t="n">
        <v>9.3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s">
        <v>4</v>
      </c>
      <c r="AB124" s="0" t="s">
        <v>6</v>
      </c>
    </row>
    <row r="125" customFormat="false" ht="14.4" hidden="false" customHeight="false" outlineLevel="0" collapsed="false">
      <c r="A125" s="0" t="n">
        <v>1</v>
      </c>
      <c r="B125" s="0" t="n">
        <f aca="false">1716748</f>
        <v>1716748</v>
      </c>
      <c r="C125" s="0" t="s">
        <v>1832</v>
      </c>
      <c r="D125" s="0" t="n">
        <v>2</v>
      </c>
      <c r="E125" s="0" t="s">
        <v>2055</v>
      </c>
      <c r="F125" s="0" t="s">
        <v>2056</v>
      </c>
      <c r="G125" s="0" t="s">
        <v>2057</v>
      </c>
      <c r="H125" s="0" t="s">
        <v>2058</v>
      </c>
      <c r="I125" s="0" t="s">
        <v>1663</v>
      </c>
      <c r="J125" s="0" t="s">
        <v>1589</v>
      </c>
      <c r="K125" s="0" t="s">
        <v>1529</v>
      </c>
      <c r="L125" s="0" t="s">
        <v>691</v>
      </c>
      <c r="M125" s="0" t="s">
        <v>1590</v>
      </c>
      <c r="N125" s="0" t="s">
        <v>1563</v>
      </c>
      <c r="O125" s="0" t="s">
        <v>1564</v>
      </c>
      <c r="P125" s="0" t="n">
        <v>0</v>
      </c>
      <c r="Q125" s="0" t="n">
        <v>0</v>
      </c>
      <c r="R125" s="0" t="n">
        <v>0</v>
      </c>
      <c r="S125" s="0" t="n">
        <v>5.5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s">
        <v>4</v>
      </c>
      <c r="AB125" s="0" t="s">
        <v>6</v>
      </c>
    </row>
    <row r="126" customFormat="false" ht="14.4" hidden="false" customHeight="false" outlineLevel="0" collapsed="false">
      <c r="A126" s="0" t="n">
        <v>1</v>
      </c>
      <c r="B126" s="0" t="s">
        <v>2059</v>
      </c>
      <c r="C126" s="0" t="s">
        <v>2060</v>
      </c>
      <c r="D126" s="0" t="n">
        <v>2</v>
      </c>
      <c r="E126" s="0" t="s">
        <v>2045</v>
      </c>
      <c r="F126" s="0" t="s">
        <v>2061</v>
      </c>
      <c r="G126" s="0" t="s">
        <v>2062</v>
      </c>
      <c r="H126" s="0" t="s">
        <v>1722</v>
      </c>
      <c r="I126" s="0" t="s">
        <v>1663</v>
      </c>
      <c r="J126" s="0" t="s">
        <v>1595</v>
      </c>
      <c r="K126" s="0" t="s">
        <v>1529</v>
      </c>
      <c r="L126" s="0" t="s">
        <v>691</v>
      </c>
      <c r="M126" s="0" t="s">
        <v>1562</v>
      </c>
      <c r="N126" s="0" t="s">
        <v>1563</v>
      </c>
      <c r="O126" s="0" t="s">
        <v>1564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10.4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s">
        <v>4</v>
      </c>
      <c r="AB126" s="0" t="s">
        <v>6</v>
      </c>
    </row>
    <row r="127" customFormat="false" ht="14.4" hidden="false" customHeight="false" outlineLevel="0" collapsed="false">
      <c r="A127" s="0" t="n">
        <v>1</v>
      </c>
      <c r="B127" s="0" t="n">
        <f aca="false">1715972</f>
        <v>1715972</v>
      </c>
      <c r="C127" s="0" t="s">
        <v>2063</v>
      </c>
      <c r="D127" s="0" t="n">
        <v>2</v>
      </c>
      <c r="E127" s="0" t="n">
        <f aca="false">5174</f>
        <v>5174</v>
      </c>
      <c r="F127" s="0" t="s">
        <v>2064</v>
      </c>
      <c r="G127" s="0" t="s">
        <v>2065</v>
      </c>
      <c r="H127" s="0" t="s">
        <v>2066</v>
      </c>
      <c r="I127" s="0" t="s">
        <v>1663</v>
      </c>
      <c r="J127" s="0" t="s">
        <v>1596</v>
      </c>
      <c r="K127" s="0" t="s">
        <v>1529</v>
      </c>
      <c r="L127" s="0" t="s">
        <v>691</v>
      </c>
      <c r="M127" s="0" t="s">
        <v>1558</v>
      </c>
      <c r="N127" s="0" t="s">
        <v>1559</v>
      </c>
      <c r="O127" s="0" t="s">
        <v>1560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10.6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s">
        <v>4</v>
      </c>
      <c r="AB127" s="0" t="s">
        <v>6</v>
      </c>
    </row>
    <row r="128" customFormat="false" ht="14.4" hidden="false" customHeight="false" outlineLevel="0" collapsed="false">
      <c r="A128" s="0" t="n">
        <v>1</v>
      </c>
      <c r="B128" s="0" t="s">
        <v>2067</v>
      </c>
      <c r="C128" s="0" t="s">
        <v>2068</v>
      </c>
      <c r="D128" s="0" t="n">
        <v>2</v>
      </c>
      <c r="E128" s="0" t="n">
        <f aca="false">5174</f>
        <v>5174</v>
      </c>
      <c r="F128" s="0" t="s">
        <v>2069</v>
      </c>
      <c r="G128" s="0" t="s">
        <v>2070</v>
      </c>
      <c r="H128" s="0" t="s">
        <v>1722</v>
      </c>
      <c r="I128" s="0" t="s">
        <v>1663</v>
      </c>
      <c r="J128" s="0" t="s">
        <v>1597</v>
      </c>
      <c r="K128" s="0" t="s">
        <v>1529</v>
      </c>
      <c r="L128" s="0" t="s">
        <v>691</v>
      </c>
      <c r="M128" s="0" t="s">
        <v>1558</v>
      </c>
      <c r="N128" s="0" t="s">
        <v>1559</v>
      </c>
      <c r="O128" s="0" t="s">
        <v>1560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16.8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s">
        <v>4</v>
      </c>
      <c r="AB128" s="0" t="s">
        <v>6</v>
      </c>
    </row>
    <row r="129" customFormat="false" ht="14.4" hidden="false" customHeight="false" outlineLevel="0" collapsed="false">
      <c r="A129" s="0" t="n">
        <v>1</v>
      </c>
      <c r="B129" s="0" t="n">
        <f aca="false">1716455</f>
        <v>1716455</v>
      </c>
      <c r="C129" s="0" t="s">
        <v>2071</v>
      </c>
      <c r="D129" s="0" t="n">
        <v>2</v>
      </c>
      <c r="E129" s="0" t="s">
        <v>2045</v>
      </c>
      <c r="F129" s="0" t="s">
        <v>2061</v>
      </c>
      <c r="G129" s="0" t="s">
        <v>2072</v>
      </c>
      <c r="H129" s="0" t="s">
        <v>1722</v>
      </c>
      <c r="I129" s="0" t="s">
        <v>1663</v>
      </c>
      <c r="J129" s="0" t="s">
        <v>1598</v>
      </c>
      <c r="K129" s="0" t="s">
        <v>1529</v>
      </c>
      <c r="L129" s="0" t="s">
        <v>691</v>
      </c>
      <c r="M129" s="0" t="s">
        <v>1562</v>
      </c>
      <c r="N129" s="0" t="s">
        <v>1563</v>
      </c>
      <c r="O129" s="0" t="s">
        <v>1564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13.6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s">
        <v>4</v>
      </c>
      <c r="AB129" s="0" t="s">
        <v>6</v>
      </c>
    </row>
    <row r="130" customFormat="false" ht="14.4" hidden="false" customHeight="false" outlineLevel="0" collapsed="false">
      <c r="A130" s="0" t="n">
        <v>1</v>
      </c>
      <c r="B130" s="0" t="s">
        <v>2073</v>
      </c>
      <c r="C130" s="0" t="s">
        <v>2074</v>
      </c>
      <c r="D130" s="0" t="n">
        <v>2</v>
      </c>
      <c r="E130" s="0" t="n">
        <f aca="false">5174</f>
        <v>5174</v>
      </c>
      <c r="F130" s="0" t="s">
        <v>2069</v>
      </c>
      <c r="G130" s="0" t="s">
        <v>2075</v>
      </c>
      <c r="H130" s="0" t="s">
        <v>2076</v>
      </c>
      <c r="I130" s="0" t="s">
        <v>1663</v>
      </c>
      <c r="J130" s="0" t="s">
        <v>1601</v>
      </c>
      <c r="K130" s="0" t="s">
        <v>1529</v>
      </c>
      <c r="L130" s="0" t="s">
        <v>691</v>
      </c>
      <c r="M130" s="0" t="s">
        <v>1558</v>
      </c>
      <c r="N130" s="0" t="s">
        <v>1559</v>
      </c>
      <c r="O130" s="0" t="s">
        <v>1560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51.9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s">
        <v>4</v>
      </c>
      <c r="AB130" s="0" t="s">
        <v>6</v>
      </c>
    </row>
    <row r="131" customFormat="false" ht="14.4" hidden="false" customHeight="false" outlineLevel="0" collapsed="false">
      <c r="A131" s="0" t="n">
        <v>1</v>
      </c>
      <c r="B131" s="0" t="n">
        <f aca="false">1716564</f>
        <v>1716564</v>
      </c>
      <c r="C131" s="0" t="s">
        <v>2077</v>
      </c>
      <c r="D131" s="0" t="n">
        <v>2</v>
      </c>
      <c r="E131" s="0" t="s">
        <v>2045</v>
      </c>
      <c r="F131" s="0" t="s">
        <v>2061</v>
      </c>
      <c r="G131" s="0" t="s">
        <v>2078</v>
      </c>
      <c r="H131" s="0" t="s">
        <v>2079</v>
      </c>
      <c r="I131" s="0" t="s">
        <v>1663</v>
      </c>
      <c r="J131" s="0" t="s">
        <v>1602</v>
      </c>
      <c r="K131" s="0" t="s">
        <v>1529</v>
      </c>
      <c r="L131" s="0" t="s">
        <v>691</v>
      </c>
      <c r="M131" s="0" t="s">
        <v>1562</v>
      </c>
      <c r="N131" s="0" t="s">
        <v>1563</v>
      </c>
      <c r="O131" s="0" t="s">
        <v>1564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39.5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s">
        <v>4</v>
      </c>
      <c r="AB131" s="0" t="s">
        <v>6</v>
      </c>
    </row>
    <row r="132" customFormat="false" ht="14.4" hidden="false" customHeight="false" outlineLevel="0" collapsed="false">
      <c r="A132" s="0" t="n">
        <v>1</v>
      </c>
      <c r="B132" s="0" t="s">
        <v>2080</v>
      </c>
      <c r="C132" s="0" t="s">
        <v>2081</v>
      </c>
      <c r="D132" s="0" t="n">
        <v>2</v>
      </c>
      <c r="E132" s="0" t="n">
        <f aca="false">5174</f>
        <v>5174</v>
      </c>
      <c r="F132" s="0" t="s">
        <v>2082</v>
      </c>
      <c r="G132" s="0" t="s">
        <v>2083</v>
      </c>
      <c r="H132" s="0" t="s">
        <v>1744</v>
      </c>
      <c r="I132" s="0" t="s">
        <v>1663</v>
      </c>
      <c r="J132" s="0" t="s">
        <v>1605</v>
      </c>
      <c r="K132" s="0" t="s">
        <v>1515</v>
      </c>
      <c r="L132" s="0" t="s">
        <v>1516</v>
      </c>
      <c r="M132" s="0" t="s">
        <v>1558</v>
      </c>
      <c r="N132" s="0" t="s">
        <v>1559</v>
      </c>
      <c r="O132" s="0" t="s">
        <v>1560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5.5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s">
        <v>4</v>
      </c>
      <c r="AB132" s="0" t="s">
        <v>6</v>
      </c>
    </row>
    <row r="133" customFormat="false" ht="14.4" hidden="false" customHeight="false" outlineLevel="0" collapsed="false">
      <c r="A133" s="0" t="n">
        <v>1</v>
      </c>
      <c r="B133" s="0" t="s">
        <v>2084</v>
      </c>
      <c r="C133" s="0" t="s">
        <v>2085</v>
      </c>
      <c r="D133" s="0" t="n">
        <v>2</v>
      </c>
      <c r="E133" s="0" t="n">
        <f aca="false">5174</f>
        <v>5174</v>
      </c>
      <c r="F133" s="0" t="s">
        <v>2082</v>
      </c>
      <c r="G133" s="0" t="s">
        <v>2086</v>
      </c>
      <c r="H133" s="0" t="s">
        <v>1831</v>
      </c>
      <c r="I133" s="0" t="s">
        <v>1663</v>
      </c>
      <c r="J133" s="0" t="s">
        <v>1606</v>
      </c>
      <c r="K133" s="0" t="s">
        <v>1529</v>
      </c>
      <c r="L133" s="0" t="s">
        <v>691</v>
      </c>
      <c r="M133" s="0" t="s">
        <v>1558</v>
      </c>
      <c r="N133" s="0" t="s">
        <v>1559</v>
      </c>
      <c r="O133" s="0" t="s">
        <v>1560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40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s">
        <v>4</v>
      </c>
      <c r="AB133" s="0" t="s">
        <v>6</v>
      </c>
    </row>
    <row r="134" customFormat="false" ht="14.4" hidden="false" customHeight="false" outlineLevel="0" collapsed="false">
      <c r="A134" s="0" t="n">
        <v>1</v>
      </c>
      <c r="B134" s="0" t="n">
        <f aca="false">1716021</f>
        <v>1716021</v>
      </c>
      <c r="C134" s="0" t="s">
        <v>2087</v>
      </c>
      <c r="D134" s="0" t="n">
        <v>2</v>
      </c>
      <c r="E134" s="0" t="s">
        <v>2055</v>
      </c>
      <c r="F134" s="0" t="s">
        <v>2088</v>
      </c>
      <c r="G134" s="0" t="s">
        <v>2089</v>
      </c>
      <c r="H134" s="0" t="s">
        <v>2090</v>
      </c>
      <c r="I134" s="0" t="s">
        <v>1663</v>
      </c>
      <c r="J134" s="0" t="s">
        <v>1607</v>
      </c>
      <c r="K134" s="0" t="s">
        <v>1529</v>
      </c>
      <c r="L134" s="0" t="s">
        <v>691</v>
      </c>
      <c r="M134" s="0" t="s">
        <v>1590</v>
      </c>
      <c r="N134" s="0" t="s">
        <v>1563</v>
      </c>
      <c r="O134" s="0" t="s">
        <v>1564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37.7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s">
        <v>4</v>
      </c>
      <c r="AB134" s="0" t="s">
        <v>6</v>
      </c>
    </row>
    <row r="135" customFormat="false" ht="14.4" hidden="false" customHeight="false" outlineLevel="0" collapsed="false">
      <c r="A135" s="0" t="n">
        <v>1</v>
      </c>
      <c r="B135" s="0" t="s">
        <v>2091</v>
      </c>
      <c r="C135" s="0" t="s">
        <v>2092</v>
      </c>
      <c r="D135" s="0" t="n">
        <v>2</v>
      </c>
      <c r="E135" s="0" t="s">
        <v>2045</v>
      </c>
      <c r="F135" s="0" t="s">
        <v>2093</v>
      </c>
      <c r="G135" s="0" t="s">
        <v>2094</v>
      </c>
      <c r="H135" s="0" t="s">
        <v>1744</v>
      </c>
      <c r="I135" s="0" t="s">
        <v>1663</v>
      </c>
      <c r="J135" s="0" t="s">
        <v>1608</v>
      </c>
      <c r="K135" s="0" t="s">
        <v>1529</v>
      </c>
      <c r="L135" s="0" t="s">
        <v>691</v>
      </c>
      <c r="M135" s="0" t="s">
        <v>1562</v>
      </c>
      <c r="N135" s="0" t="s">
        <v>1563</v>
      </c>
      <c r="O135" s="0" t="s">
        <v>1564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7.7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s">
        <v>4</v>
      </c>
      <c r="AB135" s="0" t="s">
        <v>6</v>
      </c>
    </row>
    <row r="136" customFormat="false" ht="14.4" hidden="false" customHeight="false" outlineLevel="0" collapsed="false">
      <c r="A136" s="0" t="n">
        <v>1</v>
      </c>
      <c r="B136" s="0" t="n">
        <f aca="false">1716108</f>
        <v>1716108</v>
      </c>
      <c r="C136" s="0" t="s">
        <v>2095</v>
      </c>
      <c r="D136" s="0" t="n">
        <v>2</v>
      </c>
      <c r="E136" s="0" t="n">
        <f aca="false">5174</f>
        <v>5174</v>
      </c>
      <c r="F136" s="0" t="s">
        <v>2096</v>
      </c>
      <c r="G136" s="0" t="s">
        <v>2062</v>
      </c>
      <c r="H136" s="0" t="s">
        <v>1770</v>
      </c>
      <c r="I136" s="0" t="s">
        <v>1663</v>
      </c>
      <c r="J136" s="0" t="s">
        <v>1609</v>
      </c>
      <c r="K136" s="0" t="s">
        <v>1529</v>
      </c>
      <c r="L136" s="0" t="s">
        <v>691</v>
      </c>
      <c r="M136" s="0" t="s">
        <v>1558</v>
      </c>
      <c r="N136" s="0" t="s">
        <v>1559</v>
      </c>
      <c r="O136" s="0" t="s">
        <v>1560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12.6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s">
        <v>4</v>
      </c>
      <c r="AB136" s="0" t="s">
        <v>6</v>
      </c>
    </row>
    <row r="137" customFormat="false" ht="14.4" hidden="false" customHeight="false" outlineLevel="0" collapsed="false">
      <c r="A137" s="0" t="n">
        <v>1</v>
      </c>
      <c r="B137" s="0" t="s">
        <v>2080</v>
      </c>
      <c r="C137" s="0" t="s">
        <v>2097</v>
      </c>
      <c r="D137" s="0" t="n">
        <v>2</v>
      </c>
      <c r="E137" s="0" t="n">
        <f aca="false">5174</f>
        <v>5174</v>
      </c>
      <c r="F137" s="0" t="s">
        <v>2098</v>
      </c>
      <c r="G137" s="0" t="s">
        <v>2099</v>
      </c>
      <c r="H137" s="0" t="s">
        <v>2043</v>
      </c>
      <c r="I137" s="0" t="s">
        <v>1663</v>
      </c>
      <c r="J137" s="0" t="s">
        <v>1605</v>
      </c>
      <c r="K137" s="0" t="s">
        <v>1515</v>
      </c>
      <c r="L137" s="0" t="s">
        <v>1516</v>
      </c>
      <c r="M137" s="0" t="s">
        <v>1558</v>
      </c>
      <c r="N137" s="0" t="s">
        <v>1559</v>
      </c>
      <c r="O137" s="0" t="s">
        <v>1560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10.3</v>
      </c>
      <c r="X137" s="0" t="n">
        <v>0</v>
      </c>
      <c r="Y137" s="0" t="n">
        <v>0</v>
      </c>
      <c r="Z137" s="0" t="n">
        <v>0</v>
      </c>
      <c r="AA137" s="0" t="s">
        <v>4</v>
      </c>
      <c r="AB137" s="0" t="s">
        <v>6</v>
      </c>
    </row>
    <row r="138" customFormat="false" ht="14.4" hidden="false" customHeight="false" outlineLevel="0" collapsed="false">
      <c r="A138" s="0" t="n">
        <v>1</v>
      </c>
      <c r="B138" s="0" t="n">
        <f aca="false">864468</f>
        <v>864468</v>
      </c>
      <c r="C138" s="0" t="s">
        <v>2100</v>
      </c>
      <c r="D138" s="0" t="n">
        <v>2</v>
      </c>
      <c r="E138" s="0" t="s">
        <v>2045</v>
      </c>
      <c r="F138" s="0" t="s">
        <v>2101</v>
      </c>
      <c r="G138" s="0" t="s">
        <v>2102</v>
      </c>
      <c r="H138" s="0" t="s">
        <v>1722</v>
      </c>
      <c r="I138" s="0" t="s">
        <v>1663</v>
      </c>
      <c r="J138" s="0" t="s">
        <v>1612</v>
      </c>
      <c r="K138" s="0" t="s">
        <v>1515</v>
      </c>
      <c r="L138" s="0" t="s">
        <v>1516</v>
      </c>
      <c r="M138" s="0" t="s">
        <v>1562</v>
      </c>
      <c r="N138" s="0" t="s">
        <v>1563</v>
      </c>
      <c r="O138" s="0" t="s">
        <v>1564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17</v>
      </c>
      <c r="X138" s="0" t="n">
        <v>0</v>
      </c>
      <c r="Y138" s="0" t="n">
        <v>0</v>
      </c>
      <c r="Z138" s="0" t="n">
        <v>0</v>
      </c>
      <c r="AA138" s="0" t="s">
        <v>4</v>
      </c>
      <c r="AB138" s="0" t="s">
        <v>6</v>
      </c>
    </row>
    <row r="139" customFormat="false" ht="14.4" hidden="false" customHeight="false" outlineLevel="0" collapsed="false">
      <c r="A139" s="0" t="n">
        <v>1</v>
      </c>
      <c r="B139" s="0" t="s">
        <v>2103</v>
      </c>
      <c r="C139" s="0" t="s">
        <v>2104</v>
      </c>
      <c r="D139" s="0" t="n">
        <v>2</v>
      </c>
      <c r="E139" s="0" t="s">
        <v>2045</v>
      </c>
      <c r="F139" s="0" t="s">
        <v>2101</v>
      </c>
      <c r="G139" s="0" t="s">
        <v>2105</v>
      </c>
      <c r="H139" s="0" t="s">
        <v>2106</v>
      </c>
      <c r="I139" s="0" t="s">
        <v>1663</v>
      </c>
      <c r="J139" s="0" t="s">
        <v>1613</v>
      </c>
      <c r="K139" s="0" t="s">
        <v>1515</v>
      </c>
      <c r="L139" s="0" t="s">
        <v>1516</v>
      </c>
      <c r="M139" s="0" t="s">
        <v>1562</v>
      </c>
      <c r="N139" s="0" t="s">
        <v>1563</v>
      </c>
      <c r="O139" s="0" t="s">
        <v>1564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44</v>
      </c>
      <c r="X139" s="0" t="n">
        <v>0</v>
      </c>
      <c r="Y139" s="0" t="n">
        <v>0</v>
      </c>
      <c r="Z139" s="0" t="n">
        <v>0</v>
      </c>
      <c r="AA139" s="0" t="s">
        <v>4</v>
      </c>
      <c r="AB139" s="0" t="s">
        <v>6</v>
      </c>
    </row>
    <row r="140" customFormat="false" ht="14.4" hidden="false" customHeight="false" outlineLevel="0" collapsed="false">
      <c r="A140" s="0" t="n">
        <v>1</v>
      </c>
      <c r="B140" s="0" t="n">
        <f aca="false">864543</f>
        <v>864543</v>
      </c>
      <c r="C140" s="0" t="s">
        <v>2107</v>
      </c>
      <c r="D140" s="0" t="n">
        <v>2</v>
      </c>
      <c r="E140" s="0" t="n">
        <f aca="false">5174</f>
        <v>5174</v>
      </c>
      <c r="F140" s="0" t="s">
        <v>2108</v>
      </c>
      <c r="G140" s="0" t="s">
        <v>1664</v>
      </c>
      <c r="H140" s="0" t="s">
        <v>2109</v>
      </c>
      <c r="I140" s="0" t="s">
        <v>1663</v>
      </c>
      <c r="J140" s="0" t="s">
        <v>1614</v>
      </c>
      <c r="K140" s="0" t="s">
        <v>1515</v>
      </c>
      <c r="L140" s="0" t="s">
        <v>1516</v>
      </c>
      <c r="M140" s="0" t="s">
        <v>1558</v>
      </c>
      <c r="N140" s="0" t="s">
        <v>1559</v>
      </c>
      <c r="O140" s="0" t="s">
        <v>1560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47.3</v>
      </c>
      <c r="X140" s="0" t="n">
        <v>0</v>
      </c>
      <c r="Y140" s="0" t="n">
        <v>0</v>
      </c>
      <c r="Z140" s="0" t="n">
        <v>0</v>
      </c>
      <c r="AA140" s="0" t="s">
        <v>4</v>
      </c>
      <c r="AB140" s="0" t="s">
        <v>6</v>
      </c>
    </row>
    <row r="141" customFormat="false" ht="14.4" hidden="false" customHeight="false" outlineLevel="0" collapsed="false">
      <c r="A141" s="0" t="n">
        <v>1</v>
      </c>
      <c r="B141" s="0" t="s">
        <v>2110</v>
      </c>
      <c r="C141" s="0" t="s">
        <v>2111</v>
      </c>
      <c r="D141" s="0" t="n">
        <v>2</v>
      </c>
      <c r="E141" s="0" t="n">
        <f aca="false">5174</f>
        <v>5174</v>
      </c>
      <c r="F141" s="0" t="s">
        <v>2098</v>
      </c>
      <c r="G141" s="0" t="s">
        <v>2112</v>
      </c>
      <c r="H141" s="0" t="s">
        <v>1813</v>
      </c>
      <c r="I141" s="0" t="s">
        <v>1663</v>
      </c>
      <c r="J141" s="0" t="s">
        <v>1616</v>
      </c>
      <c r="K141" s="0" t="s">
        <v>1529</v>
      </c>
      <c r="L141" s="0" t="s">
        <v>691</v>
      </c>
      <c r="M141" s="0" t="s">
        <v>1558</v>
      </c>
      <c r="N141" s="0" t="s">
        <v>1559</v>
      </c>
      <c r="O141" s="0" t="s">
        <v>1560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17.3</v>
      </c>
      <c r="X141" s="0" t="n">
        <v>0</v>
      </c>
      <c r="Y141" s="0" t="n">
        <v>0</v>
      </c>
      <c r="Z141" s="0" t="n">
        <v>0</v>
      </c>
      <c r="AA141" s="0" t="s">
        <v>4</v>
      </c>
      <c r="AB141" s="0" t="s">
        <v>6</v>
      </c>
    </row>
    <row r="142" customFormat="false" ht="14.4" hidden="false" customHeight="false" outlineLevel="0" collapsed="false">
      <c r="A142" s="0" t="n">
        <v>1</v>
      </c>
      <c r="B142" s="0" t="n">
        <f aca="false">1716749</f>
        <v>1716749</v>
      </c>
      <c r="C142" s="0" t="s">
        <v>2113</v>
      </c>
      <c r="D142" s="0" t="n">
        <v>2</v>
      </c>
      <c r="E142" s="0" t="s">
        <v>2045</v>
      </c>
      <c r="F142" s="0" t="s">
        <v>2114</v>
      </c>
      <c r="G142" s="0" t="s">
        <v>2115</v>
      </c>
      <c r="H142" s="0" t="s">
        <v>2116</v>
      </c>
      <c r="I142" s="0" t="s">
        <v>1663</v>
      </c>
      <c r="J142" s="0" t="s">
        <v>1617</v>
      </c>
      <c r="K142" s="0" t="s">
        <v>1529</v>
      </c>
      <c r="L142" s="0" t="s">
        <v>691</v>
      </c>
      <c r="M142" s="0" t="s">
        <v>1562</v>
      </c>
      <c r="N142" s="0" t="s">
        <v>1563</v>
      </c>
      <c r="O142" s="0" t="s">
        <v>1564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9</v>
      </c>
      <c r="X142" s="0" t="n">
        <v>0</v>
      </c>
      <c r="Y142" s="0" t="n">
        <v>0</v>
      </c>
      <c r="Z142" s="0" t="n">
        <v>0</v>
      </c>
      <c r="AA142" s="0" t="s">
        <v>4</v>
      </c>
      <c r="AB142" s="0" t="s">
        <v>6</v>
      </c>
    </row>
    <row r="143" customFormat="false" ht="14.4" hidden="false" customHeight="false" outlineLevel="0" collapsed="false">
      <c r="A143" s="0" t="n">
        <v>1</v>
      </c>
      <c r="B143" s="0" t="s">
        <v>2117</v>
      </c>
      <c r="C143" s="0" t="s">
        <v>2118</v>
      </c>
      <c r="D143" s="0" t="n">
        <v>2</v>
      </c>
      <c r="E143" s="0" t="n">
        <f aca="false">5174</f>
        <v>5174</v>
      </c>
      <c r="F143" s="0" t="s">
        <v>2098</v>
      </c>
      <c r="G143" s="0" t="s">
        <v>2119</v>
      </c>
      <c r="H143" s="0" t="s">
        <v>2120</v>
      </c>
      <c r="I143" s="0" t="s">
        <v>1663</v>
      </c>
      <c r="J143" s="0" t="s">
        <v>1618</v>
      </c>
      <c r="K143" s="0" t="s">
        <v>1529</v>
      </c>
      <c r="L143" s="0" t="s">
        <v>691</v>
      </c>
      <c r="M143" s="0" t="s">
        <v>1558</v>
      </c>
      <c r="N143" s="0" t="s">
        <v>1559</v>
      </c>
      <c r="O143" s="0" t="s">
        <v>1560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45.5</v>
      </c>
      <c r="X143" s="0" t="n">
        <v>0</v>
      </c>
      <c r="Y143" s="0" t="n">
        <v>0</v>
      </c>
      <c r="Z143" s="0" t="n">
        <v>0</v>
      </c>
      <c r="AA143" s="0" t="s">
        <v>4</v>
      </c>
      <c r="AB143" s="0" t="s">
        <v>6</v>
      </c>
    </row>
    <row r="144" customFormat="false" ht="14.4" hidden="false" customHeight="false" outlineLevel="0" collapsed="false">
      <c r="A144" s="0" t="n">
        <v>1</v>
      </c>
      <c r="B144" s="0" t="n">
        <f aca="false">1716828</f>
        <v>1716828</v>
      </c>
      <c r="C144" s="0" t="s">
        <v>2121</v>
      </c>
      <c r="D144" s="0" t="n">
        <v>2</v>
      </c>
      <c r="E144" s="0" t="s">
        <v>2045</v>
      </c>
      <c r="F144" s="0" t="s">
        <v>2101</v>
      </c>
      <c r="G144" s="0" t="s">
        <v>2122</v>
      </c>
      <c r="H144" s="0" t="s">
        <v>1828</v>
      </c>
      <c r="I144" s="0" t="s">
        <v>1663</v>
      </c>
      <c r="J144" s="0" t="s">
        <v>1619</v>
      </c>
      <c r="K144" s="0" t="s">
        <v>1529</v>
      </c>
      <c r="L144" s="0" t="s">
        <v>691</v>
      </c>
      <c r="M144" s="0" t="s">
        <v>1562</v>
      </c>
      <c r="N144" s="0" t="s">
        <v>1563</v>
      </c>
      <c r="O144" s="0" t="s">
        <v>1564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42.2</v>
      </c>
      <c r="X144" s="0" t="n">
        <v>0</v>
      </c>
      <c r="Y144" s="0" t="n">
        <v>0</v>
      </c>
      <c r="Z144" s="0" t="n">
        <v>0</v>
      </c>
      <c r="AA144" s="0" t="s">
        <v>4</v>
      </c>
      <c r="AB144" s="0" t="s">
        <v>6</v>
      </c>
    </row>
    <row r="145" customFormat="false" ht="14.4" hidden="false" customHeight="false" outlineLevel="0" collapsed="false">
      <c r="A145" s="0" t="n">
        <v>1</v>
      </c>
      <c r="B145" s="0" t="s">
        <v>2123</v>
      </c>
      <c r="C145" s="0" t="s">
        <v>2124</v>
      </c>
      <c r="D145" s="0" t="n">
        <v>2</v>
      </c>
      <c r="E145" s="0" t="n">
        <f aca="false">5174</f>
        <v>5174</v>
      </c>
      <c r="F145" s="0" t="s">
        <v>2125</v>
      </c>
      <c r="G145" s="0" t="s">
        <v>2126</v>
      </c>
      <c r="H145" s="0" t="s">
        <v>2020</v>
      </c>
      <c r="I145" s="0" t="s">
        <v>1663</v>
      </c>
      <c r="J145" s="0" t="s">
        <v>1627</v>
      </c>
      <c r="K145" s="0" t="s">
        <v>1529</v>
      </c>
      <c r="L145" s="0" t="s">
        <v>691</v>
      </c>
      <c r="M145" s="0" t="s">
        <v>1558</v>
      </c>
      <c r="N145" s="0" t="s">
        <v>1559</v>
      </c>
      <c r="O145" s="0" t="s">
        <v>1560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8.6</v>
      </c>
      <c r="Y145" s="0" t="n">
        <v>0</v>
      </c>
      <c r="Z145" s="0" t="n">
        <v>0</v>
      </c>
      <c r="AA145" s="0" t="s">
        <v>4</v>
      </c>
      <c r="AB145" s="0" t="s">
        <v>6</v>
      </c>
    </row>
    <row r="146" customFormat="false" ht="14.4" hidden="false" customHeight="false" outlineLevel="0" collapsed="false">
      <c r="A146" s="0" t="n">
        <v>1</v>
      </c>
      <c r="B146" s="0" t="s">
        <v>2127</v>
      </c>
      <c r="C146" s="0" t="s">
        <v>2128</v>
      </c>
      <c r="D146" s="0" t="n">
        <v>2</v>
      </c>
      <c r="E146" s="0" t="n">
        <f aca="false">5174</f>
        <v>5174</v>
      </c>
      <c r="F146" s="0" t="s">
        <v>2129</v>
      </c>
      <c r="G146" s="0" t="s">
        <v>2051</v>
      </c>
      <c r="H146" s="0" t="s">
        <v>2130</v>
      </c>
      <c r="I146" s="0" t="s">
        <v>1663</v>
      </c>
      <c r="J146" s="0" t="s">
        <v>1640</v>
      </c>
      <c r="K146" s="0" t="s">
        <v>1515</v>
      </c>
      <c r="L146" s="0" t="s">
        <v>1516</v>
      </c>
      <c r="M146" s="0" t="s">
        <v>1558</v>
      </c>
      <c r="N146" s="0" t="s">
        <v>1559</v>
      </c>
      <c r="O146" s="0" t="s">
        <v>1560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5.4</v>
      </c>
      <c r="AA146" s="0" t="s">
        <v>4</v>
      </c>
      <c r="AB146" s="0" t="s">
        <v>6</v>
      </c>
    </row>
    <row r="147" customFormat="false" ht="14.4" hidden="false" customHeight="false" outlineLevel="0" collapsed="false">
      <c r="A147" s="0" t="n">
        <v>1</v>
      </c>
      <c r="B147" s="0" t="n">
        <f aca="false">863586</f>
        <v>863586</v>
      </c>
      <c r="C147" s="0" t="s">
        <v>1690</v>
      </c>
      <c r="D147" s="0" t="n">
        <v>3</v>
      </c>
      <c r="E147" s="0" t="s">
        <v>2131</v>
      </c>
      <c r="F147" s="0" t="s">
        <v>1691</v>
      </c>
      <c r="G147" s="0" t="s">
        <v>1729</v>
      </c>
      <c r="H147" s="0" t="s">
        <v>1981</v>
      </c>
      <c r="I147" s="0" t="s">
        <v>1663</v>
      </c>
      <c r="J147" s="0" t="s">
        <v>1501</v>
      </c>
      <c r="K147" s="0" t="s">
        <v>1479</v>
      </c>
      <c r="L147" s="0" t="s">
        <v>1480</v>
      </c>
      <c r="M147" s="0" t="s">
        <v>1502</v>
      </c>
      <c r="N147" s="0" t="s">
        <v>1503</v>
      </c>
      <c r="O147" s="0" t="s">
        <v>1504</v>
      </c>
      <c r="P147" s="0" t="n">
        <v>0</v>
      </c>
      <c r="Q147" s="0" t="n">
        <v>8.2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s">
        <v>4</v>
      </c>
      <c r="AB147" s="0" t="s">
        <v>9</v>
      </c>
    </row>
    <row r="148" customFormat="false" ht="14.4" hidden="false" customHeight="false" outlineLevel="0" collapsed="false">
      <c r="A148" s="0" t="n">
        <v>1</v>
      </c>
      <c r="B148" s="0" t="n">
        <f aca="false">863639</f>
        <v>863639</v>
      </c>
      <c r="C148" s="0" t="s">
        <v>2132</v>
      </c>
      <c r="D148" s="0" t="n">
        <v>3</v>
      </c>
      <c r="E148" s="0" t="s">
        <v>2133</v>
      </c>
      <c r="F148" s="0" t="s">
        <v>1691</v>
      </c>
      <c r="G148" s="0" t="s">
        <v>2134</v>
      </c>
      <c r="H148" s="0" t="s">
        <v>1722</v>
      </c>
      <c r="I148" s="0" t="s">
        <v>1663</v>
      </c>
      <c r="J148" s="0" t="s">
        <v>1507</v>
      </c>
      <c r="K148" s="0" t="s">
        <v>1479</v>
      </c>
      <c r="L148" s="0" t="s">
        <v>1480</v>
      </c>
      <c r="M148" s="0" t="s">
        <v>1508</v>
      </c>
      <c r="N148" s="0" t="s">
        <v>1509</v>
      </c>
      <c r="O148" s="0" t="s">
        <v>1510</v>
      </c>
      <c r="P148" s="0" t="n">
        <v>0</v>
      </c>
      <c r="Q148" s="0" t="n">
        <v>15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s">
        <v>4</v>
      </c>
      <c r="AB148" s="0" t="s">
        <v>9</v>
      </c>
    </row>
    <row r="149" customFormat="false" ht="14.4" hidden="false" customHeight="false" outlineLevel="0" collapsed="false">
      <c r="A149" s="0" t="n">
        <v>1</v>
      </c>
      <c r="B149" s="0" t="s">
        <v>2135</v>
      </c>
      <c r="C149" s="0" t="s">
        <v>2136</v>
      </c>
      <c r="D149" s="0" t="n">
        <v>3</v>
      </c>
      <c r="E149" s="0" t="s">
        <v>2133</v>
      </c>
      <c r="F149" s="0" t="s">
        <v>1691</v>
      </c>
      <c r="G149" s="0" t="s">
        <v>1890</v>
      </c>
      <c r="H149" s="0" t="s">
        <v>1737</v>
      </c>
      <c r="I149" s="0" t="s">
        <v>1663</v>
      </c>
      <c r="J149" s="0" t="s">
        <v>1511</v>
      </c>
      <c r="K149" s="0" t="s">
        <v>1512</v>
      </c>
      <c r="L149" s="0" t="s">
        <v>295</v>
      </c>
      <c r="M149" s="0" t="s">
        <v>1508</v>
      </c>
      <c r="N149" s="0" t="s">
        <v>1509</v>
      </c>
      <c r="O149" s="0" t="s">
        <v>1510</v>
      </c>
      <c r="P149" s="0" t="n">
        <v>0</v>
      </c>
      <c r="Q149" s="0" t="n">
        <v>16.7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s">
        <v>4</v>
      </c>
      <c r="AB149" s="0" t="s">
        <v>9</v>
      </c>
    </row>
    <row r="150" customFormat="false" ht="14.4" hidden="false" customHeight="false" outlineLevel="0" collapsed="false">
      <c r="A150" s="0" t="n">
        <v>1</v>
      </c>
      <c r="B150" s="0" t="s">
        <v>2137</v>
      </c>
      <c r="C150" s="0" t="s">
        <v>1742</v>
      </c>
      <c r="D150" s="0" t="n">
        <v>3</v>
      </c>
      <c r="E150" s="0" t="n">
        <f aca="false">31254</f>
        <v>31254</v>
      </c>
      <c r="F150" s="0" t="s">
        <v>1691</v>
      </c>
      <c r="G150" s="0" t="s">
        <v>2138</v>
      </c>
      <c r="H150" s="0" t="s">
        <v>1744</v>
      </c>
      <c r="I150" s="0" t="s">
        <v>1663</v>
      </c>
      <c r="J150" s="0" t="s">
        <v>1514</v>
      </c>
      <c r="K150" s="0" t="s">
        <v>1515</v>
      </c>
      <c r="L150" s="0" t="s">
        <v>1516</v>
      </c>
      <c r="M150" s="0" t="s">
        <v>1517</v>
      </c>
      <c r="N150" s="0" t="s">
        <v>1518</v>
      </c>
      <c r="O150" s="0" t="s">
        <v>1519</v>
      </c>
      <c r="P150" s="0" t="n">
        <v>0</v>
      </c>
      <c r="Q150" s="0" t="n">
        <v>5.5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s">
        <v>4</v>
      </c>
      <c r="AB150" s="0" t="s">
        <v>9</v>
      </c>
    </row>
    <row r="151" customFormat="false" ht="14.4" hidden="false" customHeight="false" outlineLevel="0" collapsed="false">
      <c r="A151" s="0" t="n">
        <v>1</v>
      </c>
      <c r="B151" s="0" t="n">
        <f aca="false">864471</f>
        <v>864471</v>
      </c>
      <c r="C151" s="0" t="s">
        <v>2139</v>
      </c>
      <c r="D151" s="0" t="n">
        <v>3</v>
      </c>
      <c r="E151" s="0" t="s">
        <v>2133</v>
      </c>
      <c r="F151" s="0" t="s">
        <v>1691</v>
      </c>
      <c r="G151" s="0" t="s">
        <v>1692</v>
      </c>
      <c r="H151" s="0" t="s">
        <v>2043</v>
      </c>
      <c r="I151" s="0" t="s">
        <v>1663</v>
      </c>
      <c r="J151" s="0" t="s">
        <v>1520</v>
      </c>
      <c r="K151" s="0" t="s">
        <v>1515</v>
      </c>
      <c r="L151" s="0" t="s">
        <v>1516</v>
      </c>
      <c r="M151" s="0" t="s">
        <v>1508</v>
      </c>
      <c r="N151" s="0" t="s">
        <v>1509</v>
      </c>
      <c r="O151" s="0" t="s">
        <v>1510</v>
      </c>
      <c r="P151" s="0" t="n">
        <v>0</v>
      </c>
      <c r="Q151" s="0" t="n">
        <v>6.3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s">
        <v>4</v>
      </c>
      <c r="AB151" s="0" t="s">
        <v>9</v>
      </c>
    </row>
    <row r="152" customFormat="false" ht="14.4" hidden="false" customHeight="false" outlineLevel="0" collapsed="false">
      <c r="A152" s="0" t="n">
        <v>1</v>
      </c>
      <c r="B152" s="0" t="s">
        <v>2140</v>
      </c>
      <c r="C152" s="0" t="s">
        <v>2141</v>
      </c>
      <c r="D152" s="0" t="n">
        <v>3</v>
      </c>
      <c r="E152" s="0" t="s">
        <v>2133</v>
      </c>
      <c r="F152" s="0" t="s">
        <v>1691</v>
      </c>
      <c r="G152" s="0" t="s">
        <v>1914</v>
      </c>
      <c r="H152" s="0" t="s">
        <v>1874</v>
      </c>
      <c r="I152" s="0" t="s">
        <v>1663</v>
      </c>
      <c r="J152" s="0" t="s">
        <v>1528</v>
      </c>
      <c r="K152" s="0" t="s">
        <v>1529</v>
      </c>
      <c r="L152" s="0" t="s">
        <v>691</v>
      </c>
      <c r="M152" s="0" t="s">
        <v>1508</v>
      </c>
      <c r="N152" s="0" t="s">
        <v>1509</v>
      </c>
      <c r="O152" s="0" t="s">
        <v>1510</v>
      </c>
      <c r="P152" s="0" t="n">
        <v>0</v>
      </c>
      <c r="Q152" s="0" t="n">
        <v>11.8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s">
        <v>4</v>
      </c>
      <c r="AB152" s="0" t="s">
        <v>9</v>
      </c>
    </row>
    <row r="153" customFormat="false" ht="14.4" hidden="false" customHeight="false" outlineLevel="0" collapsed="false">
      <c r="A153" s="0" t="n">
        <v>1</v>
      </c>
      <c r="B153" s="0" t="n">
        <f aca="false">1715660</f>
        <v>1715660</v>
      </c>
      <c r="C153" s="0" t="s">
        <v>2142</v>
      </c>
      <c r="D153" s="0" t="n">
        <v>3</v>
      </c>
      <c r="E153" s="0" t="n">
        <f aca="false">31254</f>
        <v>31254</v>
      </c>
      <c r="F153" s="0" t="s">
        <v>1691</v>
      </c>
      <c r="G153" s="0" t="s">
        <v>2143</v>
      </c>
      <c r="H153" s="0" t="s">
        <v>1711</v>
      </c>
      <c r="I153" s="0" t="s">
        <v>1663</v>
      </c>
      <c r="J153" s="0" t="s">
        <v>1531</v>
      </c>
      <c r="K153" s="0" t="s">
        <v>1529</v>
      </c>
      <c r="L153" s="0" t="s">
        <v>691</v>
      </c>
      <c r="M153" s="0" t="s">
        <v>1517</v>
      </c>
      <c r="N153" s="0" t="s">
        <v>1518</v>
      </c>
      <c r="O153" s="0" t="s">
        <v>1519</v>
      </c>
      <c r="P153" s="0" t="n">
        <v>0</v>
      </c>
      <c r="Q153" s="0" t="n">
        <v>14.3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s">
        <v>4</v>
      </c>
      <c r="AB153" s="0" t="s">
        <v>9</v>
      </c>
    </row>
    <row r="154" customFormat="false" ht="14.4" hidden="false" customHeight="false" outlineLevel="0" collapsed="false">
      <c r="A154" s="0" t="n">
        <v>1</v>
      </c>
      <c r="B154" s="0" t="n">
        <f aca="false">1716881</f>
        <v>1716881</v>
      </c>
      <c r="C154" s="0" t="s">
        <v>2144</v>
      </c>
      <c r="D154" s="0" t="n">
        <v>3</v>
      </c>
      <c r="E154" s="0" t="s">
        <v>2133</v>
      </c>
      <c r="F154" s="0" t="s">
        <v>1691</v>
      </c>
      <c r="G154" s="0" t="s">
        <v>2145</v>
      </c>
      <c r="H154" s="0" t="s">
        <v>1718</v>
      </c>
      <c r="I154" s="0" t="s">
        <v>1663</v>
      </c>
      <c r="J154" s="0" t="s">
        <v>1542</v>
      </c>
      <c r="K154" s="0" t="s">
        <v>1529</v>
      </c>
      <c r="L154" s="0" t="s">
        <v>691</v>
      </c>
      <c r="M154" s="0" t="s">
        <v>1508</v>
      </c>
      <c r="N154" s="0" t="s">
        <v>1509</v>
      </c>
      <c r="O154" s="0" t="s">
        <v>1510</v>
      </c>
      <c r="P154" s="0" t="n">
        <v>0</v>
      </c>
      <c r="Q154" s="0" t="n">
        <v>10.9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s">
        <v>4</v>
      </c>
      <c r="AB154" s="0" t="s">
        <v>9</v>
      </c>
    </row>
    <row r="155" customFormat="false" ht="14.4" hidden="false" customHeight="false" outlineLevel="0" collapsed="false">
      <c r="A155" s="0" t="n">
        <v>1</v>
      </c>
      <c r="B155" s="0" t="s">
        <v>2146</v>
      </c>
      <c r="C155" s="0" t="s">
        <v>2147</v>
      </c>
      <c r="D155" s="0" t="n">
        <v>3</v>
      </c>
      <c r="E155" s="0" t="s">
        <v>2133</v>
      </c>
      <c r="F155" s="0" t="s">
        <v>1691</v>
      </c>
      <c r="G155" s="0" t="s">
        <v>2148</v>
      </c>
      <c r="H155" s="0" t="s">
        <v>1730</v>
      </c>
      <c r="I155" s="0" t="s">
        <v>1663</v>
      </c>
      <c r="J155" s="0" t="s">
        <v>1552</v>
      </c>
      <c r="K155" s="0" t="s">
        <v>1553</v>
      </c>
      <c r="L155" s="0" t="s">
        <v>1554</v>
      </c>
      <c r="M155" s="0" t="s">
        <v>1508</v>
      </c>
      <c r="N155" s="0" t="s">
        <v>1509</v>
      </c>
      <c r="O155" s="0" t="s">
        <v>1510</v>
      </c>
      <c r="P155" s="0" t="n">
        <v>0</v>
      </c>
      <c r="Q155" s="0" t="n">
        <v>0</v>
      </c>
      <c r="R155" s="0" t="n">
        <v>8.9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s">
        <v>4</v>
      </c>
      <c r="AB155" s="0" t="s">
        <v>9</v>
      </c>
    </row>
    <row r="156" customFormat="false" ht="14.4" hidden="false" customHeight="false" outlineLevel="0" collapsed="false">
      <c r="A156" s="0" t="n">
        <v>1</v>
      </c>
      <c r="B156" s="0" t="s">
        <v>2149</v>
      </c>
      <c r="C156" s="0" t="s">
        <v>2150</v>
      </c>
      <c r="D156" s="0" t="n">
        <v>3</v>
      </c>
      <c r="E156" s="0" t="n">
        <f aca="false">31254</f>
        <v>31254</v>
      </c>
      <c r="F156" s="0" t="s">
        <v>1691</v>
      </c>
      <c r="G156" s="0" t="s">
        <v>1699</v>
      </c>
      <c r="H156" s="0" t="s">
        <v>2151</v>
      </c>
      <c r="I156" s="0" t="s">
        <v>1663</v>
      </c>
      <c r="J156" s="0" t="s">
        <v>1565</v>
      </c>
      <c r="K156" s="0" t="s">
        <v>1515</v>
      </c>
      <c r="L156" s="0" t="s">
        <v>1516</v>
      </c>
      <c r="M156" s="0" t="s">
        <v>1517</v>
      </c>
      <c r="N156" s="0" t="s">
        <v>1518</v>
      </c>
      <c r="O156" s="0" t="s">
        <v>1519</v>
      </c>
      <c r="P156" s="0" t="n">
        <v>0</v>
      </c>
      <c r="Q156" s="0" t="n">
        <v>0</v>
      </c>
      <c r="R156" s="0" t="n">
        <v>0</v>
      </c>
      <c r="S156" s="0" t="n">
        <v>22.1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s">
        <v>4</v>
      </c>
      <c r="AB156" s="0" t="s">
        <v>9</v>
      </c>
    </row>
    <row r="157" customFormat="false" ht="14.4" hidden="false" customHeight="false" outlineLevel="0" collapsed="false">
      <c r="A157" s="0" t="n">
        <v>1</v>
      </c>
      <c r="B157" s="0" t="n">
        <f aca="false">864505</f>
        <v>864505</v>
      </c>
      <c r="C157" s="0" t="s">
        <v>2152</v>
      </c>
      <c r="D157" s="0" t="n">
        <v>3</v>
      </c>
      <c r="E157" s="0" t="n">
        <f aca="false">31254</f>
        <v>31254</v>
      </c>
      <c r="F157" s="0" t="s">
        <v>1691</v>
      </c>
      <c r="G157" s="0" t="s">
        <v>2153</v>
      </c>
      <c r="H157" s="0" t="s">
        <v>2154</v>
      </c>
      <c r="I157" s="0" t="s">
        <v>1663</v>
      </c>
      <c r="J157" s="0" t="s">
        <v>1568</v>
      </c>
      <c r="K157" s="0" t="s">
        <v>1515</v>
      </c>
      <c r="L157" s="0" t="s">
        <v>1516</v>
      </c>
      <c r="M157" s="0" t="s">
        <v>1517</v>
      </c>
      <c r="N157" s="0" t="s">
        <v>1518</v>
      </c>
      <c r="O157" s="0" t="s">
        <v>1519</v>
      </c>
      <c r="P157" s="0" t="n">
        <v>0</v>
      </c>
      <c r="Q157" s="0" t="n">
        <v>0</v>
      </c>
      <c r="R157" s="0" t="n">
        <v>0</v>
      </c>
      <c r="S157" s="0" t="n">
        <v>36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s">
        <v>4</v>
      </c>
      <c r="AB157" s="0" t="s">
        <v>9</v>
      </c>
    </row>
    <row r="158" customFormat="false" ht="14.4" hidden="false" customHeight="false" outlineLevel="0" collapsed="false">
      <c r="A158" s="0" t="n">
        <v>1</v>
      </c>
      <c r="B158" s="0" t="s">
        <v>2155</v>
      </c>
      <c r="C158" s="0" t="s">
        <v>2156</v>
      </c>
      <c r="D158" s="0" t="n">
        <v>3</v>
      </c>
      <c r="E158" s="0" t="n">
        <f aca="false">31254</f>
        <v>31254</v>
      </c>
      <c r="F158" s="0" t="s">
        <v>1691</v>
      </c>
      <c r="G158" s="0" t="s">
        <v>1970</v>
      </c>
      <c r="H158" s="0" t="s">
        <v>1718</v>
      </c>
      <c r="I158" s="0" t="s">
        <v>1663</v>
      </c>
      <c r="J158" s="0" t="s">
        <v>1585</v>
      </c>
      <c r="K158" s="0" t="s">
        <v>1529</v>
      </c>
      <c r="L158" s="0" t="s">
        <v>691</v>
      </c>
      <c r="M158" s="0" t="s">
        <v>1517</v>
      </c>
      <c r="N158" s="0" t="s">
        <v>1518</v>
      </c>
      <c r="O158" s="0" t="s">
        <v>1519</v>
      </c>
      <c r="P158" s="0" t="n">
        <v>0</v>
      </c>
      <c r="Q158" s="0" t="n">
        <v>0</v>
      </c>
      <c r="R158" s="0" t="n">
        <v>0</v>
      </c>
      <c r="S158" s="0" t="n">
        <v>13.7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s">
        <v>4</v>
      </c>
      <c r="AB158" s="0" t="s">
        <v>9</v>
      </c>
    </row>
    <row r="159" customFormat="false" ht="14.4" hidden="false" customHeight="false" outlineLevel="0" collapsed="false">
      <c r="A159" s="0" t="n">
        <v>1</v>
      </c>
      <c r="B159" s="0" t="n">
        <f aca="false">864573</f>
        <v>864573</v>
      </c>
      <c r="C159" s="0" t="s">
        <v>1871</v>
      </c>
      <c r="D159" s="0" t="n">
        <v>3</v>
      </c>
      <c r="E159" s="0" t="s">
        <v>2133</v>
      </c>
      <c r="F159" s="0" t="s">
        <v>1691</v>
      </c>
      <c r="G159" s="0" t="s">
        <v>2157</v>
      </c>
      <c r="H159" s="0" t="s">
        <v>1831</v>
      </c>
      <c r="I159" s="0" t="s">
        <v>1663</v>
      </c>
      <c r="J159" s="0" t="s">
        <v>1594</v>
      </c>
      <c r="K159" s="0" t="s">
        <v>1515</v>
      </c>
      <c r="L159" s="0" t="s">
        <v>1516</v>
      </c>
      <c r="M159" s="0" t="s">
        <v>1508</v>
      </c>
      <c r="N159" s="0" t="s">
        <v>1509</v>
      </c>
      <c r="O159" s="0" t="s">
        <v>1510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28.6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s">
        <v>4</v>
      </c>
      <c r="AB159" s="0" t="s">
        <v>9</v>
      </c>
    </row>
    <row r="160" customFormat="false" ht="14.4" hidden="false" customHeight="false" outlineLevel="0" collapsed="false">
      <c r="A160" s="0" t="n">
        <v>1</v>
      </c>
      <c r="B160" s="0" t="s">
        <v>2158</v>
      </c>
      <c r="C160" s="0" t="s">
        <v>2159</v>
      </c>
      <c r="D160" s="0" t="n">
        <v>3</v>
      </c>
      <c r="E160" s="0" t="s">
        <v>2133</v>
      </c>
      <c r="F160" s="0" t="s">
        <v>1691</v>
      </c>
      <c r="G160" s="0" t="s">
        <v>2160</v>
      </c>
      <c r="H160" s="0" t="s">
        <v>1697</v>
      </c>
      <c r="I160" s="0" t="s">
        <v>1663</v>
      </c>
      <c r="J160" s="0" t="s">
        <v>1599</v>
      </c>
      <c r="K160" s="0" t="s">
        <v>1529</v>
      </c>
      <c r="L160" s="0" t="s">
        <v>691</v>
      </c>
      <c r="M160" s="0" t="s">
        <v>1508</v>
      </c>
      <c r="N160" s="0" t="s">
        <v>1509</v>
      </c>
      <c r="O160" s="0" t="s">
        <v>1510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9.5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s">
        <v>4</v>
      </c>
      <c r="AB160" s="0" t="s">
        <v>9</v>
      </c>
    </row>
    <row r="161" customFormat="false" ht="14.4" hidden="false" customHeight="false" outlineLevel="0" collapsed="false">
      <c r="A161" s="0" t="n">
        <v>1</v>
      </c>
      <c r="B161" s="0" t="n">
        <f aca="false">863628</f>
        <v>863628</v>
      </c>
      <c r="C161" s="0" t="s">
        <v>2161</v>
      </c>
      <c r="D161" s="0" t="n">
        <v>3</v>
      </c>
      <c r="E161" s="0" t="n">
        <f aca="false">31254</f>
        <v>31254</v>
      </c>
      <c r="F161" s="0" t="s">
        <v>1691</v>
      </c>
      <c r="G161" s="0" t="s">
        <v>2162</v>
      </c>
      <c r="H161" s="0" t="s">
        <v>1722</v>
      </c>
      <c r="I161" s="0" t="s">
        <v>1663</v>
      </c>
      <c r="J161" s="0" t="s">
        <v>1604</v>
      </c>
      <c r="K161" s="0" t="s">
        <v>1479</v>
      </c>
      <c r="L161" s="0" t="s">
        <v>1480</v>
      </c>
      <c r="M161" s="0" t="s">
        <v>1517</v>
      </c>
      <c r="N161" s="0" t="s">
        <v>1518</v>
      </c>
      <c r="O161" s="0" t="s">
        <v>1519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13.5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s">
        <v>4</v>
      </c>
      <c r="AB161" s="0" t="s">
        <v>9</v>
      </c>
    </row>
    <row r="162" customFormat="false" ht="14.4" hidden="false" customHeight="false" outlineLevel="0" collapsed="false">
      <c r="A162" s="0" t="n">
        <v>1</v>
      </c>
      <c r="B162" s="0" t="s">
        <v>1949</v>
      </c>
      <c r="C162" s="0" t="s">
        <v>2163</v>
      </c>
      <c r="D162" s="0" t="n">
        <v>3</v>
      </c>
      <c r="E162" s="0" t="n">
        <f aca="false">31254</f>
        <v>31254</v>
      </c>
      <c r="F162" s="0" t="s">
        <v>1691</v>
      </c>
      <c r="G162" s="0" t="s">
        <v>2164</v>
      </c>
      <c r="H162" s="0" t="s">
        <v>2079</v>
      </c>
      <c r="I162" s="0" t="s">
        <v>1663</v>
      </c>
      <c r="J162" s="0" t="s">
        <v>1610</v>
      </c>
      <c r="K162" s="0" t="s">
        <v>1529</v>
      </c>
      <c r="L162" s="0" t="s">
        <v>691</v>
      </c>
      <c r="M162" s="0" t="s">
        <v>1517</v>
      </c>
      <c r="N162" s="0" t="s">
        <v>1518</v>
      </c>
      <c r="O162" s="0" t="s">
        <v>1519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26.6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s">
        <v>4</v>
      </c>
      <c r="AB162" s="0" t="s">
        <v>9</v>
      </c>
    </row>
    <row r="163" customFormat="false" ht="14.4" hidden="false" customHeight="false" outlineLevel="0" collapsed="false">
      <c r="A163" s="0" t="n">
        <v>1</v>
      </c>
      <c r="B163" s="0" t="s">
        <v>2165</v>
      </c>
      <c r="C163" s="0" t="s">
        <v>2166</v>
      </c>
      <c r="D163" s="0" t="n">
        <v>3</v>
      </c>
      <c r="E163" s="0" t="n">
        <f aca="false">31254</f>
        <v>31254</v>
      </c>
      <c r="F163" s="0" t="s">
        <v>1691</v>
      </c>
      <c r="G163" s="0" t="s">
        <v>2167</v>
      </c>
      <c r="H163" s="0" t="s">
        <v>2168</v>
      </c>
      <c r="I163" s="0" t="s">
        <v>1663</v>
      </c>
      <c r="J163" s="0" t="s">
        <v>1622</v>
      </c>
      <c r="K163" s="0" t="s">
        <v>1529</v>
      </c>
      <c r="L163" s="0" t="s">
        <v>691</v>
      </c>
      <c r="M163" s="0" t="s">
        <v>1517</v>
      </c>
      <c r="N163" s="0" t="s">
        <v>1518</v>
      </c>
      <c r="O163" s="0" t="s">
        <v>1519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5.2</v>
      </c>
      <c r="Y163" s="0" t="n">
        <v>0</v>
      </c>
      <c r="Z163" s="0" t="n">
        <v>0</v>
      </c>
      <c r="AA163" s="0" t="s">
        <v>4</v>
      </c>
      <c r="AB163" s="0" t="s">
        <v>9</v>
      </c>
    </row>
    <row r="164" customFormat="false" ht="14.4" hidden="false" customHeight="false" outlineLevel="0" collapsed="false">
      <c r="A164" s="0" t="n">
        <v>1</v>
      </c>
      <c r="B164" s="0" t="n">
        <f aca="false">1716153</f>
        <v>1716153</v>
      </c>
      <c r="C164" s="0" t="s">
        <v>2169</v>
      </c>
      <c r="D164" s="0" t="n">
        <v>3</v>
      </c>
      <c r="E164" s="0" t="n">
        <f aca="false">31254</f>
        <v>31254</v>
      </c>
      <c r="F164" s="0" t="s">
        <v>1691</v>
      </c>
      <c r="G164" s="0" t="s">
        <v>2170</v>
      </c>
      <c r="H164" s="0" t="s">
        <v>1737</v>
      </c>
      <c r="I164" s="0" t="s">
        <v>1663</v>
      </c>
      <c r="J164" s="0" t="s">
        <v>1624</v>
      </c>
      <c r="K164" s="0" t="s">
        <v>1529</v>
      </c>
      <c r="L164" s="0" t="s">
        <v>691</v>
      </c>
      <c r="M164" s="0" t="s">
        <v>1517</v>
      </c>
      <c r="N164" s="0" t="s">
        <v>1518</v>
      </c>
      <c r="O164" s="0" t="s">
        <v>1519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9.2</v>
      </c>
      <c r="Y164" s="0" t="n">
        <v>0</v>
      </c>
      <c r="Z164" s="0" t="n">
        <v>0</v>
      </c>
      <c r="AA164" s="0" t="s">
        <v>4</v>
      </c>
      <c r="AB164" s="0" t="s">
        <v>9</v>
      </c>
    </row>
    <row r="165" customFormat="false" ht="14.4" hidden="false" customHeight="false" outlineLevel="0" collapsed="false">
      <c r="A165" s="0" t="n">
        <v>1</v>
      </c>
      <c r="B165" s="0" t="n">
        <f aca="false">1716581</f>
        <v>1716581</v>
      </c>
      <c r="C165" s="0" t="s">
        <v>2171</v>
      </c>
      <c r="D165" s="0" t="n">
        <v>3</v>
      </c>
      <c r="E165" s="0" t="n">
        <f aca="false">31254</f>
        <v>31254</v>
      </c>
      <c r="F165" s="0" t="s">
        <v>1691</v>
      </c>
      <c r="G165" s="0" t="s">
        <v>2172</v>
      </c>
      <c r="H165" s="0" t="s">
        <v>2043</v>
      </c>
      <c r="I165" s="0" t="s">
        <v>1663</v>
      </c>
      <c r="J165" s="0" t="s">
        <v>1611</v>
      </c>
      <c r="K165" s="0" t="s">
        <v>1529</v>
      </c>
      <c r="L165" s="0" t="s">
        <v>691</v>
      </c>
      <c r="M165" s="0" t="s">
        <v>1517</v>
      </c>
      <c r="N165" s="0" t="s">
        <v>1518</v>
      </c>
      <c r="O165" s="0" t="s">
        <v>1519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6.6</v>
      </c>
      <c r="Y165" s="0" t="n">
        <v>0</v>
      </c>
      <c r="Z165" s="0" t="n">
        <v>0</v>
      </c>
      <c r="AA165" s="0" t="s">
        <v>4</v>
      </c>
      <c r="AB165" s="0" t="s">
        <v>9</v>
      </c>
    </row>
    <row r="166" customFormat="false" ht="14.4" hidden="false" customHeight="false" outlineLevel="0" collapsed="false">
      <c r="A166" s="0" t="n">
        <v>1</v>
      </c>
      <c r="B166" s="0" t="n">
        <f aca="false">1686614</f>
        <v>1686614</v>
      </c>
      <c r="C166" s="0" t="s">
        <v>2173</v>
      </c>
      <c r="D166" s="0" t="n">
        <v>3</v>
      </c>
      <c r="E166" s="0" t="n">
        <f aca="false">31254</f>
        <v>31254</v>
      </c>
      <c r="F166" s="0" t="s">
        <v>1691</v>
      </c>
      <c r="G166" s="0" t="s">
        <v>2174</v>
      </c>
      <c r="H166" s="0" t="s">
        <v>2175</v>
      </c>
      <c r="I166" s="0" t="s">
        <v>1663</v>
      </c>
      <c r="J166" s="0" t="s">
        <v>1633</v>
      </c>
      <c r="K166" s="0" t="s">
        <v>1634</v>
      </c>
      <c r="L166" s="0" t="s">
        <v>1635</v>
      </c>
      <c r="M166" s="0" t="s">
        <v>1517</v>
      </c>
      <c r="N166" s="0" t="s">
        <v>1518</v>
      </c>
      <c r="O166" s="0" t="s">
        <v>1519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81.2</v>
      </c>
      <c r="Z166" s="0" t="n">
        <v>0</v>
      </c>
      <c r="AA166" s="0" t="s">
        <v>4</v>
      </c>
      <c r="AB166" s="0" t="s">
        <v>9</v>
      </c>
    </row>
    <row r="167" customFormat="false" ht="14.4" hidden="false" customHeight="false" outlineLevel="0" collapsed="false">
      <c r="A167" s="0" t="n">
        <v>1</v>
      </c>
      <c r="B167" s="0" t="s">
        <v>2146</v>
      </c>
      <c r="C167" s="0" t="s">
        <v>1761</v>
      </c>
      <c r="D167" s="0" t="n">
        <v>3</v>
      </c>
      <c r="E167" s="0" t="s">
        <v>2133</v>
      </c>
      <c r="F167" s="0" t="s">
        <v>1691</v>
      </c>
      <c r="G167" s="0" t="s">
        <v>2176</v>
      </c>
      <c r="H167" s="0" t="s">
        <v>2177</v>
      </c>
      <c r="I167" s="0" t="s">
        <v>1663</v>
      </c>
      <c r="J167" s="0" t="s">
        <v>1552</v>
      </c>
      <c r="K167" s="0" t="s">
        <v>1553</v>
      </c>
      <c r="L167" s="0" t="s">
        <v>1554</v>
      </c>
      <c r="M167" s="0" t="s">
        <v>1508</v>
      </c>
      <c r="N167" s="0" t="s">
        <v>1509</v>
      </c>
      <c r="O167" s="0" t="s">
        <v>1510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95</v>
      </c>
      <c r="Z167" s="0" t="n">
        <v>0</v>
      </c>
      <c r="AA167" s="0" t="s">
        <v>4</v>
      </c>
      <c r="AB167" s="0" t="s">
        <v>9</v>
      </c>
    </row>
    <row r="168" customFormat="false" ht="14.4" hidden="false" customHeight="false" outlineLevel="0" collapsed="false">
      <c r="A168" s="0" t="n">
        <v>1</v>
      </c>
      <c r="B168" s="0" t="s">
        <v>2178</v>
      </c>
      <c r="C168" s="0" t="s">
        <v>2179</v>
      </c>
      <c r="D168" s="0" t="n">
        <v>3</v>
      </c>
      <c r="E168" s="0" t="s">
        <v>2133</v>
      </c>
      <c r="F168" s="0" t="s">
        <v>1691</v>
      </c>
      <c r="G168" s="0" t="s">
        <v>2180</v>
      </c>
      <c r="H168" s="0" t="s">
        <v>1874</v>
      </c>
      <c r="I168" s="0" t="s">
        <v>1663</v>
      </c>
      <c r="J168" s="0" t="s">
        <v>1636</v>
      </c>
      <c r="K168" s="0" t="s">
        <v>1529</v>
      </c>
      <c r="L168" s="0" t="s">
        <v>691</v>
      </c>
      <c r="M168" s="0" t="s">
        <v>1508</v>
      </c>
      <c r="N168" s="0" t="s">
        <v>1509</v>
      </c>
      <c r="O168" s="0" t="s">
        <v>1510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10.1</v>
      </c>
      <c r="Z168" s="0" t="n">
        <v>0</v>
      </c>
      <c r="AA168" s="0" t="s">
        <v>4</v>
      </c>
      <c r="AB168" s="0" t="s">
        <v>9</v>
      </c>
    </row>
    <row r="169" customFormat="false" ht="14.4" hidden="false" customHeight="false" outlineLevel="0" collapsed="false">
      <c r="A169" s="0" t="n">
        <v>1</v>
      </c>
      <c r="B169" s="0" t="s">
        <v>2181</v>
      </c>
      <c r="C169" s="0" t="s">
        <v>2182</v>
      </c>
      <c r="D169" s="0" t="n">
        <v>3</v>
      </c>
      <c r="E169" s="0" t="s">
        <v>2131</v>
      </c>
      <c r="F169" s="0" t="s">
        <v>1691</v>
      </c>
      <c r="G169" s="0" t="s">
        <v>2183</v>
      </c>
      <c r="H169" s="0" t="s">
        <v>2184</v>
      </c>
      <c r="I169" s="0" t="s">
        <v>1663</v>
      </c>
      <c r="J169" s="0" t="s">
        <v>1638</v>
      </c>
      <c r="K169" s="0" t="s">
        <v>1512</v>
      </c>
      <c r="L169" s="0" t="s">
        <v>295</v>
      </c>
      <c r="M169" s="0" t="s">
        <v>1502</v>
      </c>
      <c r="N169" s="0" t="s">
        <v>1503</v>
      </c>
      <c r="O169" s="0" t="s">
        <v>1504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10.3</v>
      </c>
      <c r="AA169" s="0" t="s">
        <v>4</v>
      </c>
      <c r="AB169" s="0" t="s">
        <v>9</v>
      </c>
    </row>
    <row r="170" customFormat="false" ht="14.4" hidden="false" customHeight="false" outlineLevel="0" collapsed="false">
      <c r="A170" s="0" t="n">
        <v>1</v>
      </c>
      <c r="B170" s="0" t="n">
        <f aca="false">864562</f>
        <v>864562</v>
      </c>
      <c r="C170" s="0" t="s">
        <v>2185</v>
      </c>
      <c r="D170" s="0" t="n">
        <v>3</v>
      </c>
      <c r="E170" s="0" t="n">
        <f aca="false">31254</f>
        <v>31254</v>
      </c>
      <c r="F170" s="0" t="s">
        <v>1691</v>
      </c>
      <c r="G170" s="0" t="s">
        <v>2186</v>
      </c>
      <c r="H170" s="0" t="s">
        <v>1714</v>
      </c>
      <c r="I170" s="0" t="s">
        <v>1663</v>
      </c>
      <c r="J170" s="0" t="s">
        <v>1641</v>
      </c>
      <c r="K170" s="0" t="s">
        <v>1515</v>
      </c>
      <c r="L170" s="0" t="s">
        <v>1516</v>
      </c>
      <c r="M170" s="0" t="s">
        <v>1517</v>
      </c>
      <c r="N170" s="0" t="s">
        <v>1518</v>
      </c>
      <c r="O170" s="0" t="s">
        <v>1519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6.8</v>
      </c>
      <c r="AA170" s="0" t="s">
        <v>4</v>
      </c>
      <c r="AB170" s="0" t="s">
        <v>9</v>
      </c>
    </row>
    <row r="171" customFormat="false" ht="14.4" hidden="false" customHeight="false" outlineLevel="0" collapsed="false">
      <c r="A171" s="0" t="n">
        <v>1</v>
      </c>
      <c r="B171" s="0" t="s">
        <v>1870</v>
      </c>
      <c r="C171" s="0" t="s">
        <v>2187</v>
      </c>
      <c r="D171" s="0" t="n">
        <v>3</v>
      </c>
      <c r="E171" s="0" t="s">
        <v>2133</v>
      </c>
      <c r="F171" s="0" t="s">
        <v>1691</v>
      </c>
      <c r="G171" s="0" t="s">
        <v>2188</v>
      </c>
      <c r="H171" s="0" t="s">
        <v>1819</v>
      </c>
      <c r="I171" s="0" t="s">
        <v>1663</v>
      </c>
      <c r="J171" s="0" t="s">
        <v>1593</v>
      </c>
      <c r="K171" s="0" t="s">
        <v>1515</v>
      </c>
      <c r="L171" s="0" t="s">
        <v>1516</v>
      </c>
      <c r="M171" s="0" t="s">
        <v>1508</v>
      </c>
      <c r="N171" s="0" t="s">
        <v>1509</v>
      </c>
      <c r="O171" s="0" t="s">
        <v>1510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32.4</v>
      </c>
      <c r="AA171" s="0" t="s">
        <v>4</v>
      </c>
      <c r="AB171" s="0" t="s">
        <v>9</v>
      </c>
    </row>
    <row r="172" customFormat="false" ht="14.4" hidden="false" customHeight="false" outlineLevel="0" collapsed="false">
      <c r="A172" s="0" t="n">
        <v>1</v>
      </c>
      <c r="B172" s="0" t="s">
        <v>2189</v>
      </c>
      <c r="C172" s="0" t="s">
        <v>2190</v>
      </c>
      <c r="D172" s="0" t="n">
        <v>3</v>
      </c>
      <c r="E172" s="0" t="s">
        <v>2133</v>
      </c>
      <c r="F172" s="0" t="s">
        <v>1691</v>
      </c>
      <c r="G172" s="0" t="s">
        <v>2191</v>
      </c>
      <c r="H172" s="0" t="s">
        <v>2192</v>
      </c>
      <c r="I172" s="0" t="s">
        <v>1663</v>
      </c>
      <c r="J172" s="0" t="s">
        <v>1645</v>
      </c>
      <c r="K172" s="0" t="s">
        <v>1529</v>
      </c>
      <c r="L172" s="0" t="s">
        <v>691</v>
      </c>
      <c r="M172" s="0" t="s">
        <v>1508</v>
      </c>
      <c r="N172" s="0" t="s">
        <v>1509</v>
      </c>
      <c r="O172" s="0" t="s">
        <v>1510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44.4</v>
      </c>
      <c r="AA172" s="0" t="s">
        <v>4</v>
      </c>
      <c r="AB172" s="0" t="s">
        <v>9</v>
      </c>
    </row>
  </sheetData>
  <autoFilter ref="A1:AB172">
    <filterColumn colId="15">
      <customFilters and="true">
        <customFilter operator="equal" val="0"/>
      </customFilters>
    </filterColumn>
    <filterColumn colId="19">
      <customFilters and="true">
        <customFilter operator="equal" val="0"/>
      </customFilters>
    </filterColumn>
  </autoFilter>
  <conditionalFormatting sqref="A2:A17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72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2:Z172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2021-10-11T13:15:51Z</dcterms:created>
  <dc:creator/>
  <dc:description/>
  <dc:language>en-US</dc:language>
  <cp:lastModifiedBy/>
  <dcterms:modified xsi:type="dcterms:W3CDTF">2022-08-11T15:03:27Z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