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tig info" sheetId="1" state="visible" r:id="rId2"/>
    <sheet name="mutations" sheetId="2" state="visible" r:id="rId3"/>
    <sheet name="mutations info" sheetId="3" state="visible" r:id="rId4"/>
    <sheet name="missing coverage" sheetId="4" state="visible" r:id="rId5"/>
    <sheet name="MC full" sheetId="5" state="visible" r:id="rId6"/>
    <sheet name="new junctions" sheetId="6" state="visible" r:id="rId7"/>
    <sheet name="JC full" sheetId="7" state="visible" r:id="rId8"/>
  </sheets>
  <definedNames>
    <definedName function="false" hidden="true" localSheetId="6" name="_xlnm._FilterDatabase" vbProcedure="false">'JC full'!$A$1:$AB$160</definedName>
    <definedName function="false" hidden="true" localSheetId="1" name="_xlnm._FilterDatabase" vbProcedure="false">mutations!$A$1:$S$3050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<sst xmlns="http://schemas.openxmlformats.org/spreadsheetml/2006/main" count="37203" uniqueCount="12713">
  <si>
    <t xml:space="preserve">Seq ID</t>
  </si>
  <si>
    <t xml:space="preserve">Length</t>
  </si>
  <si>
    <t xml:space="preserve">Plasmids</t>
  </si>
  <si>
    <t xml:space="preserve">1</t>
  </si>
  <si>
    <t xml:space="preserve">5171383</t>
  </si>
  <si>
    <t xml:space="preserve">2</t>
  </si>
  <si>
    <t xml:space="preserve">211945</t>
  </si>
  <si>
    <t xml:space="preserve">IncFIB(K)_1_Kpn3/IncFII_1_pKP91</t>
  </si>
  <si>
    <t xml:space="preserve">3</t>
  </si>
  <si>
    <t xml:space="preserve">65499</t>
  </si>
  <si>
    <t xml:space="preserve">IncL/M(pOXA-48)_1_pOXA-48</t>
  </si>
  <si>
    <t xml:space="preserve">Evidence</t>
  </si>
  <si>
    <t xml:space="preserve">Position</t>
  </si>
  <si>
    <t xml:space="preserve">Mutation</t>
  </si>
  <si>
    <t xml:space="preserve">Annotation</t>
  </si>
  <si>
    <t xml:space="preserve">Gene</t>
  </si>
  <si>
    <t xml:space="preserve">Description</t>
  </si>
  <si>
    <t xml:space="preserve">3_C</t>
  </si>
  <si>
    <t xml:space="preserve">3_C3</t>
  </si>
  <si>
    <t xml:space="preserve">3_C4</t>
  </si>
  <si>
    <t xml:space="preserve">3_C5</t>
  </si>
  <si>
    <t xml:space="preserve">3_D</t>
  </si>
  <si>
    <t xml:space="preserve">3_D3</t>
  </si>
  <si>
    <t xml:space="preserve">3_D4</t>
  </si>
  <si>
    <t xml:space="preserve">3_D5</t>
  </si>
  <si>
    <t xml:space="preserve">6_H3</t>
  </si>
  <si>
    <t xml:space="preserve">6_H4</t>
  </si>
  <si>
    <t xml:space="preserve">6_H5</t>
  </si>
  <si>
    <t xml:space="preserve">RA</t>
  </si>
  <si>
    <t xml:space="preserve">789,717</t>
  </si>
  <si>
    <t xml:space="preserve">C→T</t>
  </si>
  <si>
    <t xml:space="preserve">Q198*(CAG→TAG)</t>
  </si>
  <si>
    <t xml:space="preserve">pgaptmp_000794→</t>
  </si>
  <si>
    <t xml:space="preserve">integrase domain‑containing protein</t>
  </si>
  <si>
    <t xml:space="preserve">1,249,387</t>
  </si>
  <si>
    <t xml:space="preserve">intergenic (+61/‑122)</t>
  </si>
  <si>
    <t xml:space="preserve">pgaptmp_001251→ / →pgaptmp_001252</t>
  </si>
  <si>
    <t xml:space="preserve">tRNA‑Glu/23S ribosomal RNA</t>
  </si>
  <si>
    <t xml:space="preserve">1,249,445</t>
  </si>
  <si>
    <t xml:space="preserve">A→T</t>
  </si>
  <si>
    <t xml:space="preserve">intergenic (+119/‑64)</t>
  </si>
  <si>
    <t xml:space="preserve">1,249,448</t>
  </si>
  <si>
    <t xml:space="preserve">2 bp→TT</t>
  </si>
  <si>
    <t xml:space="preserve">intergenic (+122/‑60)</t>
  </si>
  <si>
    <t xml:space="preserve">1,249,451</t>
  </si>
  <si>
    <t xml:space="preserve">T→A</t>
  </si>
  <si>
    <t xml:space="preserve">intergenic (+125/‑58)</t>
  </si>
  <si>
    <t xml:space="preserve">100,701</t>
  </si>
  <si>
    <t xml:space="preserve">A→C</t>
  </si>
  <si>
    <t xml:space="preserve">V14G(GTT→GGT)</t>
  </si>
  <si>
    <t xml:space="preserve">pgaptmp_000099←</t>
  </si>
  <si>
    <t xml:space="preserve">uracil‑xanthine permease</t>
  </si>
  <si>
    <t xml:space="preserve">595,569</t>
  </si>
  <si>
    <t xml:space="preserve">T→G</t>
  </si>
  <si>
    <t xml:space="preserve">S274R(AGC→CGC)</t>
  </si>
  <si>
    <t xml:space="preserve">pfkB←</t>
  </si>
  <si>
    <t xml:space="preserve">1‑phosphofructokinase</t>
  </si>
  <si>
    <t xml:space="preserve">595,574</t>
  </si>
  <si>
    <t xml:space="preserve">L272R(CTG→CGG)</t>
  </si>
  <si>
    <t xml:space="preserve">606,349</t>
  </si>
  <si>
    <t xml:space="preserve">G→T</t>
  </si>
  <si>
    <t xml:space="preserve">intergenic (+290/+58)</t>
  </si>
  <si>
    <t xml:space="preserve">rnpB→ / ←pgaptmp_000601</t>
  </si>
  <si>
    <t xml:space="preserve">RNase P RNA component class A/OB‑fold putative lipoprotein</t>
  </si>
  <si>
    <t xml:space="preserve">789,426</t>
  </si>
  <si>
    <t xml:space="preserve">S101C(AGC→TGC)</t>
  </si>
  <si>
    <t xml:space="preserve">1,116,405</t>
  </si>
  <si>
    <t xml:space="preserve">M190L(ATG→TTG)</t>
  </si>
  <si>
    <t xml:space="preserve">hypE←</t>
  </si>
  <si>
    <t xml:space="preserve">hydrogenase expression/formation protein HypE</t>
  </si>
  <si>
    <t xml:space="preserve">1,307,713</t>
  </si>
  <si>
    <t xml:space="preserve">V62G(GTC→GGC)</t>
  </si>
  <si>
    <t xml:space="preserve">iscS→</t>
  </si>
  <si>
    <t xml:space="preserve">cysteine desulfurase</t>
  </si>
  <si>
    <t xml:space="preserve">1,307,722</t>
  </si>
  <si>
    <t xml:space="preserve">D65A(GAC→GCC)</t>
  </si>
  <si>
    <t xml:space="preserve">1,541,586</t>
  </si>
  <si>
    <t xml:space="preserve">V226V(GTG→GTA)</t>
  </si>
  <si>
    <t xml:space="preserve">nrdA←</t>
  </si>
  <si>
    <t xml:space="preserve">ribonucleoside‑diphosphate reductase subunit alpha</t>
  </si>
  <si>
    <t xml:space="preserve">1,541,607</t>
  </si>
  <si>
    <t xml:space="preserve">G→A</t>
  </si>
  <si>
    <t xml:space="preserve">T219T(ACC→ACT)</t>
  </si>
  <si>
    <t xml:space="preserve">1,541,634</t>
  </si>
  <si>
    <t xml:space="preserve">P210P(CCG→CCA)</t>
  </si>
  <si>
    <t xml:space="preserve">1,541,649</t>
  </si>
  <si>
    <t xml:space="preserve">I205I(ATC→ATT)</t>
  </si>
  <si>
    <t xml:space="preserve">1,541,658</t>
  </si>
  <si>
    <t xml:space="preserve">T202T(ACC→ACA)</t>
  </si>
  <si>
    <t xml:space="preserve">1,541,664</t>
  </si>
  <si>
    <t xml:space="preserve">C→A</t>
  </si>
  <si>
    <t xml:space="preserve">V200V(GTG→GTT)</t>
  </si>
  <si>
    <t xml:space="preserve">1,580,450</t>
  </si>
  <si>
    <t xml:space="preserve">T85P(ACC→CCC)</t>
  </si>
  <si>
    <t xml:space="preserve">yejK→</t>
  </si>
  <si>
    <t xml:space="preserve">nucleoid‑associated protein YejK</t>
  </si>
  <si>
    <t xml:space="preserve">1,580,455</t>
  </si>
  <si>
    <t xml:space="preserve">G86G(GGT→GGG)</t>
  </si>
  <si>
    <t xml:space="preserve">1,616,706</t>
  </si>
  <si>
    <t xml:space="preserve">intergenic (+53/+18)</t>
  </si>
  <si>
    <t xml:space="preserve">cirA→ / ←fghA</t>
  </si>
  <si>
    <t xml:space="preserve">catecholate siderophore receptor CirA/S‑formylglutathione hydrolase</t>
  </si>
  <si>
    <t xml:space="preserve">1,671,056</t>
  </si>
  <si>
    <t xml:space="preserve">G→C</t>
  </si>
  <si>
    <t xml:space="preserve">A141G(GCG→GGG)</t>
  </si>
  <si>
    <t xml:space="preserve">pgaptmp_001636←</t>
  </si>
  <si>
    <t xml:space="preserve">cytochrome C biogenesis protein CcdA</t>
  </si>
  <si>
    <t xml:space="preserve">1,685,734</t>
  </si>
  <si>
    <t xml:space="preserve">I208N(ATC→AAC)</t>
  </si>
  <si>
    <t xml:space="preserve">mdtC←</t>
  </si>
  <si>
    <t xml:space="preserve">multidrug efflux RND transporter permease subunit MdtC</t>
  </si>
  <si>
    <t xml:space="preserve">1,770,426</t>
  </si>
  <si>
    <t xml:space="preserve">intergenic (+42/‑180)</t>
  </si>
  <si>
    <t xml:space="preserve">pgaptmp_001718→ / →pgaptmp_001719</t>
  </si>
  <si>
    <t xml:space="preserve">EAL domain‑containing protein/DUF1971 domain‑containing protein</t>
  </si>
  <si>
    <t xml:space="preserve">1,860,718</t>
  </si>
  <si>
    <t xml:space="preserve">T8K(ACA→AAA)</t>
  </si>
  <si>
    <t xml:space="preserve">pgaptmp_001794→</t>
  </si>
  <si>
    <t xml:space="preserve">DUF808 domain‑containing protein</t>
  </si>
  <si>
    <t xml:space="preserve">1,860,723</t>
  </si>
  <si>
    <t xml:space="preserve">L10I(CTT→ATT)</t>
  </si>
  <si>
    <t xml:space="preserve">1,860,726</t>
  </si>
  <si>
    <t xml:space="preserve">D11Y(GAT→TAT)</t>
  </si>
  <si>
    <t xml:space="preserve">1,860,744</t>
  </si>
  <si>
    <t xml:space="preserve">C→G</t>
  </si>
  <si>
    <t xml:space="preserve">L17V(CTG→GTG)</t>
  </si>
  <si>
    <t xml:space="preserve">1,944,011</t>
  </si>
  <si>
    <t xml:space="preserve">D25E(GAC→GAA)</t>
  </si>
  <si>
    <t xml:space="preserve">prc→</t>
  </si>
  <si>
    <t xml:space="preserve">carboxy terminal‑processing peptidase</t>
  </si>
  <si>
    <t xml:space="preserve">2,014,641</t>
  </si>
  <si>
    <t xml:space="preserve">V413G(GTG→GGG)</t>
  </si>
  <si>
    <t xml:space="preserve">livM→</t>
  </si>
  <si>
    <t xml:space="preserve">high‑affinity branched‑chain amino acid ABC transporter permease LivM</t>
  </si>
  <si>
    <t xml:space="preserve">2,023,995</t>
  </si>
  <si>
    <t xml:space="preserve">intergenic (‑46/+64)</t>
  </si>
  <si>
    <t xml:space="preserve">pgaptmp_001959← / ←pgaptmp_001960</t>
  </si>
  <si>
    <t xml:space="preserve">LysR family transcriptional regulator/cold shock domain‑containing protein</t>
  </si>
  <si>
    <t xml:space="preserve">2,024,030</t>
  </si>
  <si>
    <t xml:space="preserve">intergenic (‑81/+29)</t>
  </si>
  <si>
    <t xml:space="preserve">2,024,047</t>
  </si>
  <si>
    <t xml:space="preserve">intergenic (‑98/+12)</t>
  </si>
  <si>
    <t xml:space="preserve">2,024,049</t>
  </si>
  <si>
    <t xml:space="preserve">intergenic (‑100/+10)</t>
  </si>
  <si>
    <t xml:space="preserve">2,200,596</t>
  </si>
  <si>
    <t xml:space="preserve">L175L(CTG→TTG)</t>
  </si>
  <si>
    <t xml:space="preserve">mhpD→</t>
  </si>
  <si>
    <t xml:space="preserve">2‑keto‑4‑pentenoate hydratase</t>
  </si>
  <si>
    <t xml:space="preserve">2,261,819</t>
  </si>
  <si>
    <t xml:space="preserve">P846P(CCG→CCT)</t>
  </si>
  <si>
    <t xml:space="preserve">kexD→</t>
  </si>
  <si>
    <t xml:space="preserve">multidrug efflux RND transporter permease subunit KexD</t>
  </si>
  <si>
    <t xml:space="preserve">2,403,443</t>
  </si>
  <si>
    <t xml:space="preserve">T159P(ACC→CCC)</t>
  </si>
  <si>
    <t xml:space="preserve">pgaptmp_002352→</t>
  </si>
  <si>
    <t xml:space="preserve">NADP‑dependent oxidoreductase</t>
  </si>
  <si>
    <t xml:space="preserve">2,934,159</t>
  </si>
  <si>
    <t xml:space="preserve">L151V(CTG→GTG) ‡</t>
  </si>
  <si>
    <t xml:space="preserve">pgaptmp_002876→</t>
  </si>
  <si>
    <t xml:space="preserve">aromatic alcohol reductase</t>
  </si>
  <si>
    <t xml:space="preserve">2,934,160</t>
  </si>
  <si>
    <t xml:space="preserve">L151R(CTG→CGG) ‡</t>
  </si>
  <si>
    <t xml:space="preserve">2,934,169</t>
  </si>
  <si>
    <t xml:space="preserve">Q154P(CAG→CCG)</t>
  </si>
  <si>
    <t xml:space="preserve">3,197,070</t>
  </si>
  <si>
    <t xml:space="preserve">R81P(CGC→CCC)</t>
  </si>
  <si>
    <t xml:space="preserve">pgaptmp_003158→</t>
  </si>
  <si>
    <t xml:space="preserve">DUF488 family protein</t>
  </si>
  <si>
    <t xml:space="preserve">3,199,224</t>
  </si>
  <si>
    <t xml:space="preserve">intergenic (+38/+22)</t>
  </si>
  <si>
    <t xml:space="preserve">pgaptmp_003163→ / ←pgaptmp_003164</t>
  </si>
  <si>
    <t xml:space="preserve">hypothetical protein/DUF2534 family protein</t>
  </si>
  <si>
    <t xml:space="preserve">3,199,231</t>
  </si>
  <si>
    <t xml:space="preserve">intergenic (+45/+15)</t>
  </si>
  <si>
    <t xml:space="preserve">3,199,232</t>
  </si>
  <si>
    <t xml:space="preserve">intergenic (+46/+14)</t>
  </si>
  <si>
    <t xml:space="preserve">3,305,842:1</t>
  </si>
  <si>
    <t xml:space="preserve">+C</t>
  </si>
  <si>
    <t xml:space="preserve">noncoding (76/138 nt)</t>
  </si>
  <si>
    <t xml:space="preserve">pgaptmp_003275→</t>
  </si>
  <si>
    <t xml:space="preserve">RtT sRNA</t>
  </si>
  <si>
    <t xml:space="preserve">3,305,844</t>
  </si>
  <si>
    <t xml:space="preserve">noncoding (78/138 nt)</t>
  </si>
  <si>
    <t xml:space="preserve">3,305,845</t>
  </si>
  <si>
    <t xml:space="preserve">noncoding (79/138 nt)</t>
  </si>
  <si>
    <t xml:space="preserve">3,305,847</t>
  </si>
  <si>
    <t xml:space="preserve">noncoding (81/138 nt)</t>
  </si>
  <si>
    <t xml:space="preserve">3,305,849</t>
  </si>
  <si>
    <t xml:space="preserve">noncoding (83/138 nt)</t>
  </si>
  <si>
    <t xml:space="preserve">3,305,850</t>
  </si>
  <si>
    <t xml:space="preserve">noncoding (84/138 nt)</t>
  </si>
  <si>
    <t xml:space="preserve">3,305,910</t>
  </si>
  <si>
    <t xml:space="preserve">A→G</t>
  </si>
  <si>
    <t xml:space="preserve">intergenic (+6/+89)</t>
  </si>
  <si>
    <t xml:space="preserve">pgaptmp_003275→ / ←pgaptmp_003276</t>
  </si>
  <si>
    <t xml:space="preserve">RtT sRNA/LysR family transcriptional regulator</t>
  </si>
  <si>
    <t xml:space="preserve">3,308,865</t>
  </si>
  <si>
    <t xml:space="preserve">intergenic (+57/+281)</t>
  </si>
  <si>
    <t xml:space="preserve">pgaptmp_003279→ / ←pgaptmp_003280</t>
  </si>
  <si>
    <t xml:space="preserve">tRNA‑Ser/DsbA family protein</t>
  </si>
  <si>
    <t xml:space="preserve">3,308,881</t>
  </si>
  <si>
    <t xml:space="preserve">intergenic (+73/+265)</t>
  </si>
  <si>
    <t xml:space="preserve">3,308,908</t>
  </si>
  <si>
    <t xml:space="preserve">intergenic (+100/+238)</t>
  </si>
  <si>
    <t xml:space="preserve">3,308,909</t>
  </si>
  <si>
    <t xml:space="preserve">intergenic (+101/+237)</t>
  </si>
  <si>
    <t xml:space="preserve">3,308,910</t>
  </si>
  <si>
    <t xml:space="preserve">intergenic (+102/+236)</t>
  </si>
  <si>
    <t xml:space="preserve">3,308,930</t>
  </si>
  <si>
    <t xml:space="preserve">intergenic (+122/+216)</t>
  </si>
  <si>
    <t xml:space="preserve">3,308,931</t>
  </si>
  <si>
    <t xml:space="preserve">intergenic (+123/+215)</t>
  </si>
  <si>
    <t xml:space="preserve">3,308,932:1</t>
  </si>
  <si>
    <t xml:space="preserve">+G</t>
  </si>
  <si>
    <t xml:space="preserve">intergenic (+124/+214)</t>
  </si>
  <si>
    <t xml:space="preserve">3,308,934</t>
  </si>
  <si>
    <t xml:space="preserve">intergenic (+126/+212)</t>
  </si>
  <si>
    <t xml:space="preserve">3,308,936</t>
  </si>
  <si>
    <t xml:space="preserve">intergenic (+128/+210)</t>
  </si>
  <si>
    <t xml:space="preserve">3,308,937</t>
  </si>
  <si>
    <t xml:space="preserve">intergenic (+129/+209)</t>
  </si>
  <si>
    <t xml:space="preserve">3,370,176</t>
  </si>
  <si>
    <t xml:space="preserve">T276T(ACG→ACC)</t>
  </si>
  <si>
    <t xml:space="preserve">pgaptmp_003340→</t>
  </si>
  <si>
    <t xml:space="preserve">Lon protease family protein</t>
  </si>
  <si>
    <t xml:space="preserve">3,595,056</t>
  </si>
  <si>
    <t xml:space="preserve">intergenic (‑177/+38)</t>
  </si>
  <si>
    <t xml:space="preserve">rhlE← / ←pgaptmp_003543</t>
  </si>
  <si>
    <t xml:space="preserve">ATP‑dependent RNA helicase RhlE/transketolase family protein</t>
  </si>
  <si>
    <t xml:space="preserve">3,595,058</t>
  </si>
  <si>
    <t xml:space="preserve">intergenic (‑179/+36)</t>
  </si>
  <si>
    <t xml:space="preserve">3,595,065</t>
  </si>
  <si>
    <t xml:space="preserve">intergenic (‑186/+29)</t>
  </si>
  <si>
    <t xml:space="preserve">3,595,067</t>
  </si>
  <si>
    <t xml:space="preserve">intergenic (‑188/+27)</t>
  </si>
  <si>
    <t xml:space="preserve">3,887,383</t>
  </si>
  <si>
    <t xml:space="preserve">T774T(ACT→ACA)</t>
  </si>
  <si>
    <t xml:space="preserve">mscK←</t>
  </si>
  <si>
    <t xml:space="preserve">mechanosensitive channel MscK</t>
  </si>
  <si>
    <t xml:space="preserve">4,051,331</t>
  </si>
  <si>
    <t xml:space="preserve">A20A(GCT→GCG)</t>
  </si>
  <si>
    <t xml:space="preserve">phnC→</t>
  </si>
  <si>
    <t xml:space="preserve">phosphonate ABC transporter ATP‑binding protein</t>
  </si>
  <si>
    <t xml:space="preserve">4,132,121</t>
  </si>
  <si>
    <t xml:space="preserve">intergenic (‑23/+147)</t>
  </si>
  <si>
    <t xml:space="preserve">pgaptmp_004093← / ←pgaptmp_004094</t>
  </si>
  <si>
    <t xml:space="preserve">23S ribosomal RNA/tRNA‑Ala</t>
  </si>
  <si>
    <t xml:space="preserve">4,132,123:1</t>
  </si>
  <si>
    <t xml:space="preserve">+A</t>
  </si>
  <si>
    <t xml:space="preserve">intergenic (‑25/+145)</t>
  </si>
  <si>
    <t xml:space="preserve">4,132,124:1</t>
  </si>
  <si>
    <t xml:space="preserve">intergenic (‑26/+144)</t>
  </si>
  <si>
    <t xml:space="preserve">4,132,125:1</t>
  </si>
  <si>
    <t xml:space="preserve">+T</t>
  </si>
  <si>
    <t xml:space="preserve">intergenic (‑27/+143)</t>
  </si>
  <si>
    <t xml:space="preserve">4,132,126</t>
  </si>
  <si>
    <t xml:space="preserve">intergenic (‑28/+142)</t>
  </si>
  <si>
    <t xml:space="preserve">4,132,128</t>
  </si>
  <si>
    <t xml:space="preserve">T→C</t>
  </si>
  <si>
    <t xml:space="preserve">intergenic (‑30/+140)</t>
  </si>
  <si>
    <t xml:space="preserve">4,445,657</t>
  </si>
  <si>
    <t xml:space="preserve">E113V(GAG→GTG)</t>
  </si>
  <si>
    <t xml:space="preserve">pgaptmp_004381←</t>
  </si>
  <si>
    <t xml:space="preserve">GNAT family N‑acetyltransferase</t>
  </si>
  <si>
    <t xml:space="preserve">4,445,665</t>
  </si>
  <si>
    <t xml:space="preserve">V110V(GTA→GTT)</t>
  </si>
  <si>
    <t xml:space="preserve">4,454,039</t>
  </si>
  <si>
    <t xml:space="preserve">I331F(ATT→TTT)</t>
  </si>
  <si>
    <t xml:space="preserve">pgaptmp_004391←</t>
  </si>
  <si>
    <t xml:space="preserve">Ldh family oxidoreductase</t>
  </si>
  <si>
    <t xml:space="preserve">4,612,284</t>
  </si>
  <si>
    <t xml:space="preserve">S52C(AGT→TGT)</t>
  </si>
  <si>
    <t xml:space="preserve">pgaptmp_004542←</t>
  </si>
  <si>
    <t xml:space="preserve">type II toxin‑antitoxin system RelB/DinJ family antitoxin</t>
  </si>
  <si>
    <t xml:space="preserve">4,687,162</t>
  </si>
  <si>
    <t xml:space="preserve">P53P(CCT→CCA)</t>
  </si>
  <si>
    <t xml:space="preserve">nnr←</t>
  </si>
  <si>
    <t xml:space="preserve">bifunctional ADP‑dependent NAD(P)H‑hydrate dehydratase/NAD(P)H‑hydrate epimerase</t>
  </si>
  <si>
    <t xml:space="preserve">4,757,266</t>
  </si>
  <si>
    <t xml:space="preserve">intergenic (+25/‑83)</t>
  </si>
  <si>
    <t xml:space="preserve">phnK→ / →phnL</t>
  </si>
  <si>
    <t xml:space="preserve">phosphonate C‑P lyase system protein PhnK/phosphonate C‑P lyase system protein PhnL</t>
  </si>
  <si>
    <t xml:space="preserve">4,757,288</t>
  </si>
  <si>
    <t xml:space="preserve">intergenic (+47/‑61)</t>
  </si>
  <si>
    <t xml:space="preserve">4,757,324</t>
  </si>
  <si>
    <t xml:space="preserve">intergenic (+83/‑25)</t>
  </si>
  <si>
    <t xml:space="preserve">4,839,178</t>
  </si>
  <si>
    <t xml:space="preserve">T395N(ACT→AAT)</t>
  </si>
  <si>
    <t xml:space="preserve">malE→</t>
  </si>
  <si>
    <t xml:space="preserve">maltose/maltodextrin ABC transporter substrate‑binding protein MalE</t>
  </si>
  <si>
    <t xml:space="preserve">4,917,950</t>
  </si>
  <si>
    <t xml:space="preserve">intergenic (‑213/+205)</t>
  </si>
  <si>
    <t xml:space="preserve">murB← / ←rrf</t>
  </si>
  <si>
    <t xml:space="preserve">UDP‑N‑acetylmuramate dehydrogenase/5S ribosomal RNA</t>
  </si>
  <si>
    <t xml:space="preserve">36,215</t>
  </si>
  <si>
    <t xml:space="preserve">A91G(GCG→GGG)</t>
  </si>
  <si>
    <t xml:space="preserve">uhpB→</t>
  </si>
  <si>
    <t xml:space="preserve">signal transduction histidine‑protein kinase/phosphatase UhpB</t>
  </si>
  <si>
    <t xml:space="preserve">253,079</t>
  </si>
  <si>
    <t xml:space="preserve">intergenic (+138/‑81)</t>
  </si>
  <si>
    <t xml:space="preserve">bcsC→ / →hmsP</t>
  </si>
  <si>
    <t xml:space="preserve">cellulose biosynthesis protein BcsC/biofilm formation regulator HmsP</t>
  </si>
  <si>
    <t xml:space="preserve">253,102</t>
  </si>
  <si>
    <t xml:space="preserve">intergenic (+161/‑58)</t>
  </si>
  <si>
    <t xml:space="preserve">253,108</t>
  </si>
  <si>
    <t xml:space="preserve">intergenic (+167/‑52)</t>
  </si>
  <si>
    <t xml:space="preserve">606,234</t>
  </si>
  <si>
    <t xml:space="preserve">intergenic (+175/+173)</t>
  </si>
  <si>
    <t xml:space="preserve">606,346</t>
  </si>
  <si>
    <t xml:space="preserve">intergenic (+287/+61)</t>
  </si>
  <si>
    <t xml:space="preserve">606,347</t>
  </si>
  <si>
    <t xml:space="preserve">intergenic (+288/+60)</t>
  </si>
  <si>
    <t xml:space="preserve">611,886</t>
  </si>
  <si>
    <t xml:space="preserve">intergenic (‑335/+11)</t>
  </si>
  <si>
    <t xml:space="preserve">pgaptmp_000608← / ←pgaptmp_000609</t>
  </si>
  <si>
    <t xml:space="preserve">DoxX family protein/YqjK‑like family protein</t>
  </si>
  <si>
    <t xml:space="preserve">838,541</t>
  </si>
  <si>
    <t xml:space="preserve">R95P(CGC→CCC)</t>
  </si>
  <si>
    <t xml:space="preserve">pgaptmp_000847←</t>
  </si>
  <si>
    <t xml:space="preserve">OprD family porin</t>
  </si>
  <si>
    <t xml:space="preserve">906,537</t>
  </si>
  <si>
    <t xml:space="preserve">intergenic (‑79/+304)</t>
  </si>
  <si>
    <t xml:space="preserve">mrkH← / ←pgaptmp_000916</t>
  </si>
  <si>
    <t xml:space="preserve">transcriptional activator MrkH/aldo/keto reductase family oxidoreductase</t>
  </si>
  <si>
    <t xml:space="preserve">1,341,987</t>
  </si>
  <si>
    <t xml:space="preserve">L305H(CTC→CAC)</t>
  </si>
  <si>
    <t xml:space="preserve">pgaptmp_001330←</t>
  </si>
  <si>
    <t xml:space="preserve">anaerobic sulfatase maturase</t>
  </si>
  <si>
    <t xml:space="preserve">1,580,460</t>
  </si>
  <si>
    <t xml:space="preserve">L88R(CTG→CGG)</t>
  </si>
  <si>
    <t xml:space="preserve">1,605,771</t>
  </si>
  <si>
    <t xml:space="preserve">I60N(ATC→AAC)</t>
  </si>
  <si>
    <t xml:space="preserve">fruB→</t>
  </si>
  <si>
    <t xml:space="preserve">fused PTS fructose transporter subunit IIA/HPr protein</t>
  </si>
  <si>
    <t xml:space="preserve">1,637,829</t>
  </si>
  <si>
    <t xml:space="preserve">intergenic (+16/+18)</t>
  </si>
  <si>
    <t xml:space="preserve">mdtQ→ / ←pgaptmp_001606</t>
  </si>
  <si>
    <t xml:space="preserve">multidrug resistance outer membrane protein MdtQ/DedA family protein</t>
  </si>
  <si>
    <t xml:space="preserve">1,719,098</t>
  </si>
  <si>
    <t xml:space="preserve">P407L(CCA→CTA)</t>
  </si>
  <si>
    <t xml:space="preserve">wcaJ→</t>
  </si>
  <si>
    <t xml:space="preserve">undecaprenyl‑phosphate glucose phosphotransferase</t>
  </si>
  <si>
    <t xml:space="preserve">1,865,712</t>
  </si>
  <si>
    <t xml:space="preserve">intergenic (+2/+40)</t>
  </si>
  <si>
    <t xml:space="preserve">pgaptmp_001799→ / ←amyA</t>
  </si>
  <si>
    <t xml:space="preserve">lipoprotein/alpha‑amylase</t>
  </si>
  <si>
    <t xml:space="preserve">2,014,653</t>
  </si>
  <si>
    <t xml:space="preserve">R417P(CGC→CCC)</t>
  </si>
  <si>
    <t xml:space="preserve">2,024,002</t>
  </si>
  <si>
    <t xml:space="preserve">intergenic (‑53/+57)</t>
  </si>
  <si>
    <t xml:space="preserve">2,196,339</t>
  </si>
  <si>
    <t xml:space="preserve">G18V(GGT→GTT)</t>
  </si>
  <si>
    <t xml:space="preserve">mhpR←</t>
  </si>
  <si>
    <t xml:space="preserve">DNA‑binding transcriptional activator MhpR</t>
  </si>
  <si>
    <t xml:space="preserve">2,751,786</t>
  </si>
  <si>
    <t xml:space="preserve">L370L(CTG→CTT)</t>
  </si>
  <si>
    <t xml:space="preserve">pgaptmp_002701→</t>
  </si>
  <si>
    <t xml:space="preserve">diguanylate phosphodiesterase</t>
  </si>
  <si>
    <t xml:space="preserve">2,847,967</t>
  </si>
  <si>
    <t xml:space="preserve">Y125*(TAC→TAG)</t>
  </si>
  <si>
    <t xml:space="preserve">pgaptmp_002795←</t>
  </si>
  <si>
    <t xml:space="preserve">hypothetical protein</t>
  </si>
  <si>
    <t xml:space="preserve">L151V(CTG→GTG)</t>
  </si>
  <si>
    <t xml:space="preserve">3,197,048</t>
  </si>
  <si>
    <t xml:space="preserve">R74G(CGG→GGG)</t>
  </si>
  <si>
    <t xml:space="preserve">3,197,058</t>
  </si>
  <si>
    <t xml:space="preserve">A77G(GCG→GGG)</t>
  </si>
  <si>
    <t xml:space="preserve">3,197,060</t>
  </si>
  <si>
    <t xml:space="preserve">L78V(CTG→GTG)</t>
  </si>
  <si>
    <t xml:space="preserve">3,197,221</t>
  </si>
  <si>
    <t xml:space="preserve">L59Q(CTA→CAA)</t>
  </si>
  <si>
    <t xml:space="preserve">pgaptmp_003159←</t>
  </si>
  <si>
    <t xml:space="preserve">DUF333 domain‑containing protein</t>
  </si>
  <si>
    <t xml:space="preserve">3,308,867</t>
  </si>
  <si>
    <t xml:space="preserve">intergenic (+59/+279)</t>
  </si>
  <si>
    <t xml:space="preserve">3,309,083</t>
  </si>
  <si>
    <t xml:space="preserve">intergenic (+275/+63)</t>
  </si>
  <si>
    <t xml:space="preserve">3,309,085</t>
  </si>
  <si>
    <t xml:space="preserve">intergenic (+277/+61)</t>
  </si>
  <si>
    <t xml:space="preserve">3,554,166</t>
  </si>
  <si>
    <t xml:space="preserve">R314C(CGT→TGT)</t>
  </si>
  <si>
    <t xml:space="preserve">gsiA←</t>
  </si>
  <si>
    <t xml:space="preserve">glutathione ABC transporter ATP‑binding protein GsiA</t>
  </si>
  <si>
    <t xml:space="preserve">3,608,154</t>
  </si>
  <si>
    <t xml:space="preserve">R178G(CGA→GGA)</t>
  </si>
  <si>
    <t xml:space="preserve">clsB→</t>
  </si>
  <si>
    <t xml:space="preserve">cardiolipin synthase ClsB</t>
  </si>
  <si>
    <t xml:space="preserve">3,799,102</t>
  </si>
  <si>
    <t xml:space="preserve">R221P(CGC→CCC)</t>
  </si>
  <si>
    <t xml:space="preserve">pgaptmp_003752→</t>
  </si>
  <si>
    <t xml:space="preserve">oxidoreductase</t>
  </si>
  <si>
    <t xml:space="preserve">3,822,157</t>
  </si>
  <si>
    <t xml:space="preserve">A724P(GCC→CCC)</t>
  </si>
  <si>
    <t xml:space="preserve">fepA→</t>
  </si>
  <si>
    <t xml:space="preserve">siderophore enterobactin receptor FepA</t>
  </si>
  <si>
    <t xml:space="preserve">4,208,468</t>
  </si>
  <si>
    <t xml:space="preserve">D70V(GAC→GTC)</t>
  </si>
  <si>
    <t xml:space="preserve">pgaptmp_004165→</t>
  </si>
  <si>
    <t xml:space="preserve">prepilin peptidase</t>
  </si>
  <si>
    <t xml:space="preserve">4,319,123</t>
  </si>
  <si>
    <t xml:space="preserve">M454L(ATG→TTG)</t>
  </si>
  <si>
    <t xml:space="preserve">rapA→</t>
  </si>
  <si>
    <t xml:space="preserve">RNA polymerase‑associated protein RapA</t>
  </si>
  <si>
    <t xml:space="preserve">4,445,618</t>
  </si>
  <si>
    <t xml:space="preserve">Q126L(CAG→CTG)</t>
  </si>
  <si>
    <t xml:space="preserve">4,757,295</t>
  </si>
  <si>
    <t xml:space="preserve">intergenic (+54/‑54)</t>
  </si>
  <si>
    <t xml:space="preserve">4,825,994</t>
  </si>
  <si>
    <t xml:space="preserve">P52P(CCC→CCG)</t>
  </si>
  <si>
    <t xml:space="preserve">pgaptmp_004751←</t>
  </si>
  <si>
    <t xml:space="preserve">cupin domain‑containing protein</t>
  </si>
  <si>
    <t xml:space="preserve">4,970,874</t>
  </si>
  <si>
    <t xml:space="preserve">intergenic (+41/+421)</t>
  </si>
  <si>
    <t xml:space="preserve">hemY→ / ←pgaptmp_004886</t>
  </si>
  <si>
    <t xml:space="preserve">protoheme IX biogenesis protein HemY/tRNA‑Pro</t>
  </si>
  <si>
    <t xml:space="preserve">4,970,902</t>
  </si>
  <si>
    <t xml:space="preserve">intergenic (+69/+393)</t>
  </si>
  <si>
    <t xml:space="preserve">100,707</t>
  </si>
  <si>
    <t xml:space="preserve">Q12P(CAA→CCA)</t>
  </si>
  <si>
    <t xml:space="preserve">JC</t>
  </si>
  <si>
    <t xml:space="preserve">157,297</t>
  </si>
  <si>
    <t xml:space="preserve">+GCT</t>
  </si>
  <si>
    <t xml:space="preserve">coding (194/1272 nt)</t>
  </si>
  <si>
    <t xml:space="preserve">envC←</t>
  </si>
  <si>
    <t xml:space="preserve">murein hydrolase activator EnvC</t>
  </si>
  <si>
    <t xml:space="preserve">253,066</t>
  </si>
  <si>
    <t xml:space="preserve">intergenic (+125/‑94)</t>
  </si>
  <si>
    <t xml:space="preserve">254,687</t>
  </si>
  <si>
    <t xml:space="preserve">N510Y(AAT→TAT)</t>
  </si>
  <si>
    <t xml:space="preserve">hmsP→</t>
  </si>
  <si>
    <t xml:space="preserve">biofilm formation regulator HmsP</t>
  </si>
  <si>
    <t xml:space="preserve">508,505</t>
  </si>
  <si>
    <t xml:space="preserve">R52G(CGC→GGC)</t>
  </si>
  <si>
    <t xml:space="preserve">degS←</t>
  </si>
  <si>
    <t xml:space="preserve">outer membrane‑stress sensor serine endopeptidase DegS</t>
  </si>
  <si>
    <t xml:space="preserve">606,090</t>
  </si>
  <si>
    <t xml:space="preserve">intergenic (+31/+317)</t>
  </si>
  <si>
    <t xml:space="preserve">623,987</t>
  </si>
  <si>
    <t xml:space="preserve">I305N(ATC→AAC)</t>
  </si>
  <si>
    <t xml:space="preserve">pgaptmp_000622←</t>
  </si>
  <si>
    <t xml:space="preserve">Gfo/Idh/MocA family oxidoreductase</t>
  </si>
  <si>
    <t xml:space="preserve">643,799</t>
  </si>
  <si>
    <t xml:space="preserve">G58G(GGC→GGG)</t>
  </si>
  <si>
    <t xml:space="preserve">pgaptmp_000639←</t>
  </si>
  <si>
    <t xml:space="preserve">glycerone kinase</t>
  </si>
  <si>
    <t xml:space="preserve">1,027,910</t>
  </si>
  <si>
    <t xml:space="preserve">I143N(ATC→AAC)</t>
  </si>
  <si>
    <t xml:space="preserve">pgaptmp_001035→</t>
  </si>
  <si>
    <t xml:space="preserve">ABC transporter permease</t>
  </si>
  <si>
    <t xml:space="preserve">1,165,657</t>
  </si>
  <si>
    <t xml:space="preserve">N232K(AAT→AAG)</t>
  </si>
  <si>
    <t xml:space="preserve">emrB←</t>
  </si>
  <si>
    <t xml:space="preserve">multidrug efflux MFS transporter permease subunit EmrB</t>
  </si>
  <si>
    <t xml:space="preserve">1,456,317</t>
  </si>
  <si>
    <t xml:space="preserve">S593R(AGC→AGA)</t>
  </si>
  <si>
    <t xml:space="preserve">fadJ→</t>
  </si>
  <si>
    <t xml:space="preserve">fatty acid oxidation complex subunit alpha FadJ</t>
  </si>
  <si>
    <t xml:space="preserve">1,499,693</t>
  </si>
  <si>
    <t xml:space="preserve">Δ1 bp</t>
  </si>
  <si>
    <t xml:space="preserve">coding (118/447 nt)</t>
  </si>
  <si>
    <t xml:space="preserve">nuoA→</t>
  </si>
  <si>
    <t xml:space="preserve">NADH‑quinone oxidoreductase subunit NuoA</t>
  </si>
  <si>
    <t xml:space="preserve">1,499,694</t>
  </si>
  <si>
    <t xml:space="preserve">coding (119/447 nt)</t>
  </si>
  <si>
    <t xml:space="preserve">1,560,597</t>
  </si>
  <si>
    <t xml:space="preserve">A371E(GCA→GAA)</t>
  </si>
  <si>
    <t xml:space="preserve">pgaptmp_001539←</t>
  </si>
  <si>
    <t xml:space="preserve">SulP family inorganic anion transporter</t>
  </si>
  <si>
    <t xml:space="preserve">1,685,746</t>
  </si>
  <si>
    <t xml:space="preserve">V204G(GTG→GGG)</t>
  </si>
  <si>
    <t xml:space="preserve">1,685,749</t>
  </si>
  <si>
    <t xml:space="preserve">A203G(GCG→GGG)</t>
  </si>
  <si>
    <t xml:space="preserve">1,869,320</t>
  </si>
  <si>
    <t xml:space="preserve">*329K(TAA→AAA)</t>
  </si>
  <si>
    <t xml:space="preserve">dcyD→</t>
  </si>
  <si>
    <t xml:space="preserve">D‑cysteine desulfhydrase</t>
  </si>
  <si>
    <t xml:space="preserve">1,869,323</t>
  </si>
  <si>
    <t xml:space="preserve">intergenic (+1/‑15)</t>
  </si>
  <si>
    <t xml:space="preserve">dcyD→ / →tcyL</t>
  </si>
  <si>
    <t xml:space="preserve">D‑cysteine desulfhydrase/cystine ABC transporter permease</t>
  </si>
  <si>
    <t xml:space="preserve">2,046,831</t>
  </si>
  <si>
    <t xml:space="preserve">C74W(TGC→TGG)</t>
  </si>
  <si>
    <t xml:space="preserve">pgaptmp_001987→</t>
  </si>
  <si>
    <t xml:space="preserve">PAAR domain‑containing protein</t>
  </si>
  <si>
    <t xml:space="preserve">2,290,414</t>
  </si>
  <si>
    <t xml:space="preserve">intergenic (+434/+9)</t>
  </si>
  <si>
    <t xml:space="preserve">pgaptmp_002226→ / ←pgaptmp_002227</t>
  </si>
  <si>
    <t xml:space="preserve">isopenicillin N synthase family oxygenase/GFA family protein</t>
  </si>
  <si>
    <t xml:space="preserve">2,333,265</t>
  </si>
  <si>
    <t xml:space="preserve">H287Q(CAT→CAA)</t>
  </si>
  <si>
    <t xml:space="preserve">pgaptmp_002277←</t>
  </si>
  <si>
    <t xml:space="preserve">FUSC family protein</t>
  </si>
  <si>
    <t xml:space="preserve">2,481,436</t>
  </si>
  <si>
    <t xml:space="preserve">D301V(GAT→GTT)</t>
  </si>
  <si>
    <t xml:space="preserve">pgaptmp_002425←</t>
  </si>
  <si>
    <t xml:space="preserve">SDR family oxidoreductase</t>
  </si>
  <si>
    <t xml:space="preserve">2,540,745</t>
  </si>
  <si>
    <t xml:space="preserve">intergenic (‑40/‑358)</t>
  </si>
  <si>
    <t xml:space="preserve">pgaptmp_002482← / →pgaptmp_002483</t>
  </si>
  <si>
    <t xml:space="preserve">LacI family DNA‑binding transcriptional regulator/GGDEF domain‑containing protein</t>
  </si>
  <si>
    <t xml:space="preserve">L151R(CTG→CGG)</t>
  </si>
  <si>
    <t xml:space="preserve">3,074,271</t>
  </si>
  <si>
    <t xml:space="preserve">intergenic (‑169/+23)</t>
  </si>
  <si>
    <t xml:space="preserve">pyrF← / ←lapB</t>
  </si>
  <si>
    <t xml:space="preserve">orotidine‑5'‑phosphate decarboxylase/lipopolysaccharide assembly protein LapB</t>
  </si>
  <si>
    <t xml:space="preserve">3,152,114</t>
  </si>
  <si>
    <t xml:space="preserve">A168P(GCC→CCC)</t>
  </si>
  <si>
    <t xml:space="preserve">pgaptmp_003113←</t>
  </si>
  <si>
    <t xml:space="preserve">DNA topoisomerase III</t>
  </si>
  <si>
    <t xml:space="preserve">3,308,859</t>
  </si>
  <si>
    <t xml:space="preserve">intergenic (+51/+287)</t>
  </si>
  <si>
    <t xml:space="preserve">3,452,703</t>
  </si>
  <si>
    <t xml:space="preserve">R77R(CGC→CGA)</t>
  </si>
  <si>
    <t xml:space="preserve">cydC→</t>
  </si>
  <si>
    <t xml:space="preserve">cysteine/glutathione ABC transporter ATP‑binding protein/permease CydC</t>
  </si>
  <si>
    <t xml:space="preserve">3,579,702</t>
  </si>
  <si>
    <t xml:space="preserve">intergenic (+52/+39)</t>
  </si>
  <si>
    <t xml:space="preserve">pgaptmp_003527→ / ←ompX</t>
  </si>
  <si>
    <t xml:space="preserve">phosphoethanolamine transferase/outer membrane protein OmpX</t>
  </si>
  <si>
    <t xml:space="preserve">3,728,177</t>
  </si>
  <si>
    <t xml:space="preserve">intergenic (+95/‑53)</t>
  </si>
  <si>
    <t xml:space="preserve">ybeY→ / →corC</t>
  </si>
  <si>
    <t xml:space="preserve">rRNA maturation RNase YbeY/CNNM family magnesium/cobalt transport protein CorC</t>
  </si>
  <si>
    <t xml:space="preserve">3,749,778</t>
  </si>
  <si>
    <t xml:space="preserve">intergenic (+3/‑136)</t>
  </si>
  <si>
    <t xml:space="preserve">rlpA→ / →dacA</t>
  </si>
  <si>
    <t xml:space="preserve">endolytic peptidoglycan transglycosylase RlpA/D‑alanyl‑D‑alanine carboxypeptidase DacA</t>
  </si>
  <si>
    <t xml:space="preserve">3,777,721</t>
  </si>
  <si>
    <t xml:space="preserve">I24N(ATC→AAC)</t>
  </si>
  <si>
    <t xml:space="preserve">pgaptmp_003735→</t>
  </si>
  <si>
    <t xml:space="preserve">sugar kinase</t>
  </si>
  <si>
    <t xml:space="preserve">3,885,850</t>
  </si>
  <si>
    <t xml:space="preserve">A143A(GCG→GCA)</t>
  </si>
  <si>
    <t xml:space="preserve">pgaptmp_003850→</t>
  </si>
  <si>
    <t xml:space="preserve">Rpn family recombination‑promoting nuclease/putative transposase</t>
  </si>
  <si>
    <t xml:space="preserve">3,913,733</t>
  </si>
  <si>
    <t xml:space="preserve">intergenic (‑116/‑49)</t>
  </si>
  <si>
    <t xml:space="preserve">pgaptmp_003874← / →pgaptmp_003875</t>
  </si>
  <si>
    <t xml:space="preserve">metal/formaldehyde‑sensitive transcriptional repressor/nickel/cobalt efflux protein RcnA</t>
  </si>
  <si>
    <t xml:space="preserve">3,961,244</t>
  </si>
  <si>
    <t xml:space="preserve">D31V(GAT→GTT)</t>
  </si>
  <si>
    <t xml:space="preserve">pgaptmp_003920←</t>
  </si>
  <si>
    <t xml:space="preserve">YajQ family cyclic di‑GMP‑binding protein</t>
  </si>
  <si>
    <t xml:space="preserve">4,004,263</t>
  </si>
  <si>
    <t xml:space="preserve">intergenic (+31/+43)</t>
  </si>
  <si>
    <t xml:space="preserve">sbcC→ / ←mak</t>
  </si>
  <si>
    <t xml:space="preserve">exonuclease subunit SbcC/fructokinase</t>
  </si>
  <si>
    <t xml:space="preserve">4,004,269</t>
  </si>
  <si>
    <t xml:space="preserve">intergenic (+37/+37)</t>
  </si>
  <si>
    <t xml:space="preserve">4,004,276</t>
  </si>
  <si>
    <t xml:space="preserve">intergenic (+44/+30)</t>
  </si>
  <si>
    <t xml:space="preserve">4,055,425</t>
  </si>
  <si>
    <t xml:space="preserve">7 bp→G</t>
  </si>
  <si>
    <t xml:space="preserve">intergenic (+530/‑126)</t>
  </si>
  <si>
    <t xml:space="preserve">phnE→ / →pgaptmp_004018</t>
  </si>
  <si>
    <t xml:space="preserve">phosphonate ABC transporter, permease protein PhnE/hypothetical protein</t>
  </si>
  <si>
    <t xml:space="preserve">4,154,850</t>
  </si>
  <si>
    <t xml:space="preserve">D131E(GAT→GAA)</t>
  </si>
  <si>
    <t xml:space="preserve">lpxA←</t>
  </si>
  <si>
    <t xml:space="preserve">acyl‑ACP‑‑UDP‑N‑acetylglucosamine O‑acyltransferase</t>
  </si>
  <si>
    <t xml:space="preserve">4,271,211</t>
  </si>
  <si>
    <t xml:space="preserve">L318Q(CTG→CAG)</t>
  </si>
  <si>
    <t xml:space="preserve">murC←</t>
  </si>
  <si>
    <t xml:space="preserve">UDP‑N‑acetylmuramate‑‑L‑alanine ligase</t>
  </si>
  <si>
    <t xml:space="preserve">4,290,536</t>
  </si>
  <si>
    <t xml:space="preserve">K338Q(AAA→CAA)</t>
  </si>
  <si>
    <t xml:space="preserve">leuA→</t>
  </si>
  <si>
    <t xml:space="preserve">2‑isopropylmalate synthase</t>
  </si>
  <si>
    <t xml:space="preserve">4,757,316</t>
  </si>
  <si>
    <t xml:space="preserve">intergenic (+75/‑33)</t>
  </si>
  <si>
    <t xml:space="preserve">4,815,201</t>
  </si>
  <si>
    <t xml:space="preserve">N297K(AAT→AAA)</t>
  </si>
  <si>
    <t xml:space="preserve">uvrA→</t>
  </si>
  <si>
    <t xml:space="preserve">excinuclease ABC subunit UvrA</t>
  </si>
  <si>
    <t xml:space="preserve">5,125,392</t>
  </si>
  <si>
    <t xml:space="preserve">intergenic (‑20/+81)</t>
  </si>
  <si>
    <t xml:space="preserve">rbsK← / ←rbsB</t>
  </si>
  <si>
    <t xml:space="preserve">ribokinase/ribose ABC transporter substrate‑binding protein RbsB</t>
  </si>
  <si>
    <t xml:space="preserve">1,525</t>
  </si>
  <si>
    <t xml:space="preserve">E39D(GAG→GAC)</t>
  </si>
  <si>
    <t xml:space="preserve">dnaN→</t>
  </si>
  <si>
    <t xml:space="preserve">DNA polymerase III subunit beta</t>
  </si>
  <si>
    <t xml:space="preserve">2,871</t>
  </si>
  <si>
    <t xml:space="preserve">G72G(GGG→GGC)</t>
  </si>
  <si>
    <t xml:space="preserve">recF→</t>
  </si>
  <si>
    <t xml:space="preserve">DNA replication/repair protein RecF</t>
  </si>
  <si>
    <t xml:space="preserve">10,959</t>
  </si>
  <si>
    <t xml:space="preserve">L166L(TTG→CTG)</t>
  </si>
  <si>
    <t xml:space="preserve">pgaptmp_000009→</t>
  </si>
  <si>
    <t xml:space="preserve">2‑dehydro‑3‑deoxygalactonokinase</t>
  </si>
  <si>
    <t xml:space="preserve">13,865</t>
  </si>
  <si>
    <t xml:space="preserve">L200L(CTG→CTA)</t>
  </si>
  <si>
    <t xml:space="preserve">pgaptmp_000012→</t>
  </si>
  <si>
    <t xml:space="preserve">MFS transporter</t>
  </si>
  <si>
    <t xml:space="preserve">13,971</t>
  </si>
  <si>
    <t xml:space="preserve">L236V(CTG→GTG)</t>
  </si>
  <si>
    <t xml:space="preserve">15,762</t>
  </si>
  <si>
    <t xml:space="preserve">+CGCATG</t>
  </si>
  <si>
    <t xml:space="preserve">coding (1108/1221 nt)</t>
  </si>
  <si>
    <t xml:space="preserve">pgaptmp_000013→</t>
  </si>
  <si>
    <t xml:space="preserve">DUF3748 domain‑containing protein</t>
  </si>
  <si>
    <t xml:space="preserve">18,514</t>
  </si>
  <si>
    <t xml:space="preserve">intergenic (+71/‑31)</t>
  </si>
  <si>
    <t xml:space="preserve">dinD→ / →pgaptmp_000018</t>
  </si>
  <si>
    <t xml:space="preserve">DNA damage‑inducible protein D/putative transporter</t>
  </si>
  <si>
    <t xml:space="preserve">18,515</t>
  </si>
  <si>
    <t xml:space="preserve">intergenic (+72/‑30)</t>
  </si>
  <si>
    <t xml:space="preserve">18,516</t>
  </si>
  <si>
    <t xml:space="preserve">intergenic (+73/‑29)</t>
  </si>
  <si>
    <t xml:space="preserve">18,521</t>
  </si>
  <si>
    <t xml:space="preserve">intergenic (+78/‑24)</t>
  </si>
  <si>
    <t xml:space="preserve">18,522</t>
  </si>
  <si>
    <t xml:space="preserve">intergenic (+79/‑23)</t>
  </si>
  <si>
    <t xml:space="preserve">26,784</t>
  </si>
  <si>
    <t xml:space="preserve">N3H(AAC→CAC)</t>
  </si>
  <si>
    <t xml:space="preserve">dsdA←</t>
  </si>
  <si>
    <t xml:space="preserve">D‑serine ammonia‑lyase</t>
  </si>
  <si>
    <t xml:space="preserve">26,813</t>
  </si>
  <si>
    <t xml:space="preserve">I444I(ATC→ATT)</t>
  </si>
  <si>
    <t xml:space="preserve">dsdX←</t>
  </si>
  <si>
    <t xml:space="preserve">D‑serine transporter DsdX</t>
  </si>
  <si>
    <t xml:space="preserve">66,559</t>
  </si>
  <si>
    <t xml:space="preserve">intergenic (‑105/+58)</t>
  </si>
  <si>
    <t xml:space="preserve">murQ← / ←pgaptmp_000068</t>
  </si>
  <si>
    <t xml:space="preserve">N‑acetylmuramic acid 6‑phosphate etherase/multidrug effflux MFS transporter</t>
  </si>
  <si>
    <t xml:space="preserve">75,170</t>
  </si>
  <si>
    <t xml:space="preserve">G110A(GGG→GCG)</t>
  </si>
  <si>
    <t xml:space="preserve">pgaptmp_000075←</t>
  </si>
  <si>
    <t xml:space="preserve">TetR/AcrR family transcriptional regulator</t>
  </si>
  <si>
    <t xml:space="preserve">83,329</t>
  </si>
  <si>
    <t xml:space="preserve">H14D(CAC→GAC)</t>
  </si>
  <si>
    <t xml:space="preserve">pgaptmp_000085→</t>
  </si>
  <si>
    <t xml:space="preserve">MBL fold metallo‑hydrolase</t>
  </si>
  <si>
    <t xml:space="preserve">85,506</t>
  </si>
  <si>
    <t xml:space="preserve">H195H(CAC→CAT)</t>
  </si>
  <si>
    <t xml:space="preserve">pgaptmp_000087←</t>
  </si>
  <si>
    <t xml:space="preserve">NAD(P)‑dependent alcohol dehydrogenase</t>
  </si>
  <si>
    <t xml:space="preserve">94,487</t>
  </si>
  <si>
    <t xml:space="preserve">V396V(GTA→GTG)</t>
  </si>
  <si>
    <t xml:space="preserve">pgaptmp_000096←</t>
  </si>
  <si>
    <t xml:space="preserve">glycoside hydrolase</t>
  </si>
  <si>
    <t xml:space="preserve">97,016</t>
  </si>
  <si>
    <t xml:space="preserve">I77I(ATA→ATC)</t>
  </si>
  <si>
    <t xml:space="preserve">pgaptmp_000097←</t>
  </si>
  <si>
    <t xml:space="preserve">PTS transporter subunit EIIC</t>
  </si>
  <si>
    <t xml:space="preserve">119,825</t>
  </si>
  <si>
    <t xml:space="preserve">S256R(AGC→CGC)</t>
  </si>
  <si>
    <t xml:space="preserve">ligB→</t>
  </si>
  <si>
    <t xml:space="preserve">NAD‑dependent DNA ligase LigB</t>
  </si>
  <si>
    <t xml:space="preserve">135,726</t>
  </si>
  <si>
    <t xml:space="preserve">N162N(AAC→AAT)</t>
  </si>
  <si>
    <t xml:space="preserve">radC→</t>
  </si>
  <si>
    <t xml:space="preserve">DNA repair protein RadC</t>
  </si>
  <si>
    <t xml:space="preserve">148,721</t>
  </si>
  <si>
    <t xml:space="preserve">L55L(CTG→CTT)</t>
  </si>
  <si>
    <t xml:space="preserve">pgaptmp_000147←</t>
  </si>
  <si>
    <t xml:space="preserve">sugar glycosyltransferase</t>
  </si>
  <si>
    <t xml:space="preserve">157,806</t>
  </si>
  <si>
    <t xml:space="preserve">A413A(GCT→GCA)</t>
  </si>
  <si>
    <t xml:space="preserve">gpmM←</t>
  </si>
  <si>
    <t xml:space="preserve">2,3‑bisphosphoglycerate‑independent phosphoglycerate mutase</t>
  </si>
  <si>
    <t xml:space="preserve">165,688</t>
  </si>
  <si>
    <t xml:space="preserve">V363V(GTG→GTA)</t>
  </si>
  <si>
    <t xml:space="preserve">lldP←</t>
  </si>
  <si>
    <t xml:space="preserve">L‑lactate permease</t>
  </si>
  <si>
    <t xml:space="preserve">165,706</t>
  </si>
  <si>
    <t xml:space="preserve">A357A(GCG→GCA)</t>
  </si>
  <si>
    <t xml:space="preserve">174,106</t>
  </si>
  <si>
    <t xml:space="preserve">A97A(GCA→GCG)</t>
  </si>
  <si>
    <t xml:space="preserve">pgaptmp_000173→</t>
  </si>
  <si>
    <t xml:space="preserve">glutathione S‑transferase</t>
  </si>
  <si>
    <t xml:space="preserve">174,112</t>
  </si>
  <si>
    <t xml:space="preserve">G99G(GGG→GGC)</t>
  </si>
  <si>
    <t xml:space="preserve">174,142</t>
  </si>
  <si>
    <t xml:space="preserve">R109R(CGC→CGT)</t>
  </si>
  <si>
    <t xml:space="preserve">174,148</t>
  </si>
  <si>
    <t xml:space="preserve">K111K(AAA→AAG)</t>
  </si>
  <si>
    <t xml:space="preserve">174,157</t>
  </si>
  <si>
    <t xml:space="preserve">P114P(CCT→CCG)</t>
  </si>
  <si>
    <t xml:space="preserve">174,159</t>
  </si>
  <si>
    <t xml:space="preserve">A115G(GCG→GGG)</t>
  </si>
  <si>
    <t xml:space="preserve">174,181</t>
  </si>
  <si>
    <t xml:space="preserve">E122E(GAG→GAA)</t>
  </si>
  <si>
    <t xml:space="preserve">174,208</t>
  </si>
  <si>
    <t xml:space="preserve">A131A(GCG→GCT)</t>
  </si>
  <si>
    <t xml:space="preserve">174,214</t>
  </si>
  <si>
    <t xml:space="preserve">G133G(GGC→GGT)</t>
  </si>
  <si>
    <t xml:space="preserve">190,609</t>
  </si>
  <si>
    <t xml:space="preserve">M123I(ATG→ATA)</t>
  </si>
  <si>
    <t xml:space="preserve">xylB→</t>
  </si>
  <si>
    <t xml:space="preserve">xylulokinase</t>
  </si>
  <si>
    <t xml:space="preserve">217,855</t>
  </si>
  <si>
    <t xml:space="preserve">A213A(GCT→GCC)</t>
  </si>
  <si>
    <t xml:space="preserve">pgaptmp_000211→</t>
  </si>
  <si>
    <t xml:space="preserve">ankyrin repeat domain‑containing protein</t>
  </si>
  <si>
    <t xml:space="preserve">227,371</t>
  </si>
  <si>
    <t xml:space="preserve">S14T(TCG→ACG)</t>
  </si>
  <si>
    <t xml:space="preserve">bcsO→</t>
  </si>
  <si>
    <t xml:space="preserve">cellulose biosynthesis protein BcsO</t>
  </si>
  <si>
    <t xml:space="preserve">230,363</t>
  </si>
  <si>
    <t xml:space="preserve">D560D(GAT→GAC)</t>
  </si>
  <si>
    <t xml:space="preserve">bcsA→</t>
  </si>
  <si>
    <t xml:space="preserve">UDP‑forming cellulose synthase catalytic subunit</t>
  </si>
  <si>
    <t xml:space="preserve">233,104</t>
  </si>
  <si>
    <t xml:space="preserve">A771A(GCC→GCA)</t>
  </si>
  <si>
    <t xml:space="preserve">bcsB→</t>
  </si>
  <si>
    <t xml:space="preserve">cellulose biosynthesis cyclic di‑GMP‑binding regulatory protein BcsB</t>
  </si>
  <si>
    <t xml:space="preserve">233,253</t>
  </si>
  <si>
    <t xml:space="preserve">K10K(AAG→AAA)</t>
  </si>
  <si>
    <t xml:space="preserve">pgaptmp_000225→</t>
  </si>
  <si>
    <t xml:space="preserve">BCSC C‑terminal domain‑containing protein</t>
  </si>
  <si>
    <t xml:space="preserve">233,255</t>
  </si>
  <si>
    <t xml:space="preserve">T11N(ACC→AAC)</t>
  </si>
  <si>
    <t xml:space="preserve">233,257</t>
  </si>
  <si>
    <t xml:space="preserve">S12T(TCC→ACC)</t>
  </si>
  <si>
    <t xml:space="preserve">250,666</t>
  </si>
  <si>
    <t xml:space="preserve">+GGC</t>
  </si>
  <si>
    <t xml:space="preserve">coding (1202/3477 nt)</t>
  </si>
  <si>
    <t xml:space="preserve">bcsC→</t>
  </si>
  <si>
    <t xml:space="preserve">cellulose biosynthesis protein BcsC</t>
  </si>
  <si>
    <t xml:space="preserve">251,936</t>
  </si>
  <si>
    <t xml:space="preserve">F824F(TTT→TTC)</t>
  </si>
  <si>
    <t xml:space="preserve">251,945</t>
  </si>
  <si>
    <t xml:space="preserve">D827D(GAT→GAC)</t>
  </si>
  <si>
    <t xml:space="preserve">254,644</t>
  </si>
  <si>
    <t xml:space="preserve">L495L(CTG→CTT)</t>
  </si>
  <si>
    <t xml:space="preserve">260,409</t>
  </si>
  <si>
    <t xml:space="preserve">Y292Y(TAT→TAC)</t>
  </si>
  <si>
    <t xml:space="preserve">pgaptmp_000241→</t>
  </si>
  <si>
    <t xml:space="preserve">AsmA family protein</t>
  </si>
  <si>
    <t xml:space="preserve">260,680</t>
  </si>
  <si>
    <t xml:space="preserve">A383S(GCG→TCG)</t>
  </si>
  <si>
    <t xml:space="preserve">260,693</t>
  </si>
  <si>
    <t xml:space="preserve">D387G(GAT→GGT)</t>
  </si>
  <si>
    <t xml:space="preserve">260,781</t>
  </si>
  <si>
    <t xml:space="preserve">F416F(TTT→TTC)</t>
  </si>
  <si>
    <t xml:space="preserve">262,331</t>
  </si>
  <si>
    <t xml:space="preserve">S205S(TCT→TCC)</t>
  </si>
  <si>
    <t xml:space="preserve">pgaptmp_000242←</t>
  </si>
  <si>
    <t xml:space="preserve">MHS family MFS transporter</t>
  </si>
  <si>
    <t xml:space="preserve">264,153</t>
  </si>
  <si>
    <t xml:space="preserve">A32A(GCC→GCA)</t>
  </si>
  <si>
    <t xml:space="preserve">yhjD←</t>
  </si>
  <si>
    <t xml:space="preserve">inner membrane protein YhjD</t>
  </si>
  <si>
    <t xml:space="preserve">288,886</t>
  </si>
  <si>
    <t xml:space="preserve">A373D(GCT→GAT)</t>
  </si>
  <si>
    <t xml:space="preserve">nikA←</t>
  </si>
  <si>
    <t xml:space="preserve">nickel ABC transporter, nickel/metallophore periplasmic binding protein</t>
  </si>
  <si>
    <t xml:space="preserve">323,692</t>
  </si>
  <si>
    <t xml:space="preserve">A57A(GCC→GCT)</t>
  </si>
  <si>
    <t xml:space="preserve">livF→</t>
  </si>
  <si>
    <t xml:space="preserve">high‑affinity branched‑chain amino acid ABC transporter ATP‑binding protein LivF</t>
  </si>
  <si>
    <t xml:space="preserve">325,476</t>
  </si>
  <si>
    <t xml:space="preserve">I73I(ATT→ATC)</t>
  </si>
  <si>
    <t xml:space="preserve">ugpB→</t>
  </si>
  <si>
    <t xml:space="preserve">sn‑glycerol‑3‑phosphate ABC transporter substrate‑binding protein UgpB</t>
  </si>
  <si>
    <t xml:space="preserve">325,512</t>
  </si>
  <si>
    <t xml:space="preserve">L85L(CTG→CTT)</t>
  </si>
  <si>
    <t xml:space="preserve">325,746</t>
  </si>
  <si>
    <t xml:space="preserve">D163E(GAT→GAG)</t>
  </si>
  <si>
    <t xml:space="preserve">327,118</t>
  </si>
  <si>
    <t xml:space="preserve">Y146Y(TAC→TAT)</t>
  </si>
  <si>
    <t xml:space="preserve">ugpA→</t>
  </si>
  <si>
    <t xml:space="preserve">sn‑glycerol‑3‑phosphate ABC transporter permease UgpA</t>
  </si>
  <si>
    <t xml:space="preserve">327,184</t>
  </si>
  <si>
    <t xml:space="preserve">K168K(AAA→AAG)</t>
  </si>
  <si>
    <t xml:space="preserve">327,211</t>
  </si>
  <si>
    <t xml:space="preserve">F177F(TTT→TTC)</t>
  </si>
  <si>
    <t xml:space="preserve">330,327</t>
  </si>
  <si>
    <t xml:space="preserve">R79R(CGT→CGC)</t>
  </si>
  <si>
    <t xml:space="preserve">pgaptmp_000307←</t>
  </si>
  <si>
    <t xml:space="preserve">DUF2756 family protein</t>
  </si>
  <si>
    <t xml:space="preserve">350,761</t>
  </si>
  <si>
    <t xml:space="preserve">L58L(CTG→CTC)</t>
  </si>
  <si>
    <t xml:space="preserve">pgaptmp_000323→</t>
  </si>
  <si>
    <t xml:space="preserve">type II toxin‑antitoxin system RelE/ParE family toxin</t>
  </si>
  <si>
    <t xml:space="preserve">350,828</t>
  </si>
  <si>
    <t xml:space="preserve">V81I(GTT→ATT)</t>
  </si>
  <si>
    <t xml:space="preserve">350,838</t>
  </si>
  <si>
    <t xml:space="preserve">V84A(GTG→GCG)</t>
  </si>
  <si>
    <t xml:space="preserve">372,445</t>
  </si>
  <si>
    <t xml:space="preserve">G115G(GGG→GGC)</t>
  </si>
  <si>
    <t xml:space="preserve">pgaptmp_000340←</t>
  </si>
  <si>
    <t xml:space="preserve">RNA‑binding transcriptional accessory protein</t>
  </si>
  <si>
    <t xml:space="preserve">375,983</t>
  </si>
  <si>
    <t xml:space="preserve">D460D(GAC→GAT)</t>
  </si>
  <si>
    <t xml:space="preserve">pckA←</t>
  </si>
  <si>
    <t xml:space="preserve">phosphoenolpyruvate carboxykinase (ATP)</t>
  </si>
  <si>
    <t xml:space="preserve">389,244</t>
  </si>
  <si>
    <t xml:space="preserve">R60R(CGC→CGT)</t>
  </si>
  <si>
    <t xml:space="preserve">aroK→</t>
  </si>
  <si>
    <t xml:space="preserve">shikimate kinase AroK</t>
  </si>
  <si>
    <t xml:space="preserve">398,530</t>
  </si>
  <si>
    <t xml:space="preserve">V466I(GTC→ATC)</t>
  </si>
  <si>
    <t xml:space="preserve">pgaptmp_000365←</t>
  </si>
  <si>
    <t xml:space="preserve">nitrite reductase large subunit</t>
  </si>
  <si>
    <t xml:space="preserve">445,518</t>
  </si>
  <si>
    <t xml:space="preserve">V202V(GTG→GTA)</t>
  </si>
  <si>
    <t xml:space="preserve">fmt←</t>
  </si>
  <si>
    <t xml:space="preserve">methionyl‑tRNA formyltransferase</t>
  </si>
  <si>
    <t xml:space="preserve">447,318</t>
  </si>
  <si>
    <t xml:space="preserve">T181T(ACC→ACT)</t>
  </si>
  <si>
    <t xml:space="preserve">dprA→</t>
  </si>
  <si>
    <t xml:space="preserve">DNA‑protecting protein DprA</t>
  </si>
  <si>
    <t xml:space="preserve">447,349</t>
  </si>
  <si>
    <t xml:space="preserve">T192A(ACG→GCG)</t>
  </si>
  <si>
    <t xml:space="preserve">447,372</t>
  </si>
  <si>
    <t xml:space="preserve">L199L(CTC→CTT)</t>
  </si>
  <si>
    <t xml:space="preserve">447,373</t>
  </si>
  <si>
    <t xml:space="preserve">I200V(ATT→GTT)</t>
  </si>
  <si>
    <t xml:space="preserve">479,543</t>
  </si>
  <si>
    <t xml:space="preserve">C175C(TGT→TGC)</t>
  </si>
  <si>
    <t xml:space="preserve">dusB←</t>
  </si>
  <si>
    <t xml:space="preserve">tRNA dihydrouridine synthase DusB</t>
  </si>
  <si>
    <t xml:space="preserve">480,484</t>
  </si>
  <si>
    <t xml:space="preserve">A275T(GCC→ACC)</t>
  </si>
  <si>
    <t xml:space="preserve">prmA←</t>
  </si>
  <si>
    <t xml:space="preserve">50S ribosomal protein L11 methyltransferase</t>
  </si>
  <si>
    <t xml:space="preserve">483,409</t>
  </si>
  <si>
    <t xml:space="preserve">P351P(CCG→CCT)</t>
  </si>
  <si>
    <t xml:space="preserve">accC←</t>
  </si>
  <si>
    <t xml:space="preserve">acetyl‑CoA carboxylase biotin carboxylase subunit</t>
  </si>
  <si>
    <t xml:space="preserve">483,496</t>
  </si>
  <si>
    <t xml:space="preserve">S322S(TCC→TCT)</t>
  </si>
  <si>
    <t xml:space="preserve">485,774</t>
  </si>
  <si>
    <t xml:space="preserve">V158A(GTG→GCG)</t>
  </si>
  <si>
    <t xml:space="preserve">msrQ←</t>
  </si>
  <si>
    <t xml:space="preserve">protein‑methionine‑sulfoxide reductase heme‑binding subunit MsrQ</t>
  </si>
  <si>
    <t xml:space="preserve">505,602</t>
  </si>
  <si>
    <t xml:space="preserve">intergenic (‑338/+38)</t>
  </si>
  <si>
    <t xml:space="preserve">yhcN← / ←argR</t>
  </si>
  <si>
    <t xml:space="preserve">peroxide/acid stress response protein YhcN/transcriptional regulator ArgR</t>
  </si>
  <si>
    <t xml:space="preserve">506,066</t>
  </si>
  <si>
    <t xml:space="preserve">K15K(AAA→AAG)</t>
  </si>
  <si>
    <t xml:space="preserve">argR←</t>
  </si>
  <si>
    <t xml:space="preserve">transcriptional regulator ArgR</t>
  </si>
  <si>
    <t xml:space="preserve">508,044</t>
  </si>
  <si>
    <t xml:space="preserve">S205S(TCC→TCT)</t>
  </si>
  <si>
    <t xml:space="preserve">508,570</t>
  </si>
  <si>
    <t xml:space="preserve">Q30L(CAG→CTG)</t>
  </si>
  <si>
    <t xml:space="preserve">520,066</t>
  </si>
  <si>
    <t xml:space="preserve">H420H(CAT→CAC)</t>
  </si>
  <si>
    <t xml:space="preserve">gltB←</t>
  </si>
  <si>
    <t xml:space="preserve">glutamate synthase large subunit</t>
  </si>
  <si>
    <t xml:space="preserve">521,908</t>
  </si>
  <si>
    <t xml:space="preserve">intergenic (‑583/‑91)</t>
  </si>
  <si>
    <t xml:space="preserve">gltB← / →pgaptmp_000511</t>
  </si>
  <si>
    <t xml:space="preserve">glutamate synthase large subunit/TIGR01212 family radical SAM protein</t>
  </si>
  <si>
    <t xml:space="preserve">524,844</t>
  </si>
  <si>
    <t xml:space="preserve">T175T(ACG→ACA)</t>
  </si>
  <si>
    <t xml:space="preserve">pgaptmp_000513←</t>
  </si>
  <si>
    <t xml:space="preserve">Zn‑dependent oxidoreductase</t>
  </si>
  <si>
    <t xml:space="preserve">529,604</t>
  </si>
  <si>
    <t xml:space="preserve">L52L(CTG→CTA)</t>
  </si>
  <si>
    <t xml:space="preserve">elbB→</t>
  </si>
  <si>
    <t xml:space="preserve">isoprenoid biosynthesis glyoxalase ElbB</t>
  </si>
  <si>
    <t xml:space="preserve">529,751</t>
  </si>
  <si>
    <t xml:space="preserve">L101L(CTA→CTT)</t>
  </si>
  <si>
    <t xml:space="preserve">529,827</t>
  </si>
  <si>
    <t xml:space="preserve">A127T(GCC→ACC)</t>
  </si>
  <si>
    <t xml:space="preserve">530,314</t>
  </si>
  <si>
    <t xml:space="preserve">pseudogene (216/726 nt)</t>
  </si>
  <si>
    <t xml:space="preserve">mtgA→</t>
  </si>
  <si>
    <t xml:space="preserve">monofunctional biosynthetic peptidoglycan transglycosylase</t>
  </si>
  <si>
    <t xml:space="preserve">530,854</t>
  </si>
  <si>
    <t xml:space="preserve">intergenic (+30/+34)</t>
  </si>
  <si>
    <t xml:space="preserve">mtgA→ / ←npr</t>
  </si>
  <si>
    <t xml:space="preserve">monofunctional biosynthetic peptidoglycan transglycosylase/PTS phosphocarrier protein NPr</t>
  </si>
  <si>
    <t xml:space="preserve">537,037</t>
  </si>
  <si>
    <t xml:space="preserve">I252I(ATT→ATC)</t>
  </si>
  <si>
    <t xml:space="preserve">kdsD←</t>
  </si>
  <si>
    <t xml:space="preserve">arabinose‑5‑phosphate isomerase KdsD</t>
  </si>
  <si>
    <t xml:space="preserve">537,049</t>
  </si>
  <si>
    <t xml:space="preserve">N248N(AAC→AAT)</t>
  </si>
  <si>
    <t xml:space="preserve">575,379</t>
  </si>
  <si>
    <t xml:space="preserve">A22T(GCC→ACC)</t>
  </si>
  <si>
    <t xml:space="preserve">pgaptmp_000567←</t>
  </si>
  <si>
    <t xml:space="preserve">LLM class flavin‑dependent oxidoreductase</t>
  </si>
  <si>
    <t xml:space="preserve">578,471</t>
  </si>
  <si>
    <t xml:space="preserve">G89G(GGC→GGT)</t>
  </si>
  <si>
    <t xml:space="preserve">pgaptmp_000571→</t>
  </si>
  <si>
    <t xml:space="preserve">N‑acetyltransferase</t>
  </si>
  <si>
    <t xml:space="preserve">579,253</t>
  </si>
  <si>
    <t xml:space="preserve">T73T(ACC→ACG)</t>
  </si>
  <si>
    <t xml:space="preserve">pgaptmp_000573→</t>
  </si>
  <si>
    <t xml:space="preserve">YhbP family protein</t>
  </si>
  <si>
    <t xml:space="preserve">579,998</t>
  </si>
  <si>
    <t xml:space="preserve">intergenic (‑22/‑107)</t>
  </si>
  <si>
    <t xml:space="preserve">pgaptmp_000574← / →pgaptmp_000575</t>
  </si>
  <si>
    <t xml:space="preserve">type 1 glutamine amidotransferase/NAD(P)H‑binding protein</t>
  </si>
  <si>
    <t xml:space="preserve">606,068</t>
  </si>
  <si>
    <t xml:space="preserve">intergenic (+9/+339)</t>
  </si>
  <si>
    <t xml:space="preserve">606,213</t>
  </si>
  <si>
    <t xml:space="preserve">intergenic (+154/+194)</t>
  </si>
  <si>
    <t xml:space="preserve">627,292</t>
  </si>
  <si>
    <t xml:space="preserve">E120E(GAA→GAG)</t>
  </si>
  <si>
    <t xml:space="preserve">rlmG→</t>
  </si>
  <si>
    <t xml:space="preserve">23S rRNA (guanine(1835)‑N(2))‑methyltransferase RlmG</t>
  </si>
  <si>
    <t xml:space="preserve">628,069</t>
  </si>
  <si>
    <t xml:space="preserve">intergenic (+6/+103)</t>
  </si>
  <si>
    <t xml:space="preserve">rlmG→ / ←pgaptmp_000627</t>
  </si>
  <si>
    <t xml:space="preserve">23S rRNA (guanine(1835)‑N(2))‑methyltransferase RlmG/NADPH‑dependent 2,4‑dienoyl‑CoA reductase</t>
  </si>
  <si>
    <t xml:space="preserve">630,320</t>
  </si>
  <si>
    <t xml:space="preserve">intergenic (‑127/+57)</t>
  </si>
  <si>
    <t xml:space="preserve">pgaptmp_000627← / ←lsrK</t>
  </si>
  <si>
    <t xml:space="preserve">NADPH‑dependent 2,4‑dienoyl‑CoA reductase/autoinducer‑2 kinase</t>
  </si>
  <si>
    <t xml:space="preserve">630,569</t>
  </si>
  <si>
    <t xml:space="preserve">E469E(GAA→GAG)</t>
  </si>
  <si>
    <t xml:space="preserve">lsrK←</t>
  </si>
  <si>
    <t xml:space="preserve">autoinducer‑2 kinase</t>
  </si>
  <si>
    <t xml:space="preserve">635,277</t>
  </si>
  <si>
    <t xml:space="preserve">Q197Q(CAA→CAG)</t>
  </si>
  <si>
    <t xml:space="preserve">lsrC→</t>
  </si>
  <si>
    <t xml:space="preserve">autoinducer 2 ABC transporter permease LsrC</t>
  </si>
  <si>
    <t xml:space="preserve">654,422</t>
  </si>
  <si>
    <t xml:space="preserve">R195R(CGT→CGC)</t>
  </si>
  <si>
    <t xml:space="preserve">pgaptmp_000650→</t>
  </si>
  <si>
    <t xml:space="preserve">propanediol/glycerol family dehydratase large subunit</t>
  </si>
  <si>
    <t xml:space="preserve">655,172</t>
  </si>
  <si>
    <t xml:space="preserve">G445G(GGC→GGT)</t>
  </si>
  <si>
    <t xml:space="preserve">661,806</t>
  </si>
  <si>
    <t xml:space="preserve">C874C(TGC→TGT)</t>
  </si>
  <si>
    <t xml:space="preserve">pgaptmp_000658←</t>
  </si>
  <si>
    <t xml:space="preserve">transporter substrate‑binding domain‑containing protein</t>
  </si>
  <si>
    <t xml:space="preserve">666,006</t>
  </si>
  <si>
    <t xml:space="preserve">S17T(TCA→ACA)</t>
  </si>
  <si>
    <t xml:space="preserve">pgaptmp_000661←</t>
  </si>
  <si>
    <t xml:space="preserve">672,126</t>
  </si>
  <si>
    <t xml:space="preserve">L121L(TTG→CTG)</t>
  </si>
  <si>
    <t xml:space="preserve">tsaD→</t>
  </si>
  <si>
    <t xml:space="preserve">tRNA (adenosine(37)‑N6)‑threonylcarbamoyltransferase complex transferase subunit TsaD</t>
  </si>
  <si>
    <t xml:space="preserve">672,225</t>
  </si>
  <si>
    <t xml:space="preserve">L154L(TTG→CTG)</t>
  </si>
  <si>
    <t xml:space="preserve">672,278</t>
  </si>
  <si>
    <t xml:space="preserve">K171K(AAG→AAA)</t>
  </si>
  <si>
    <t xml:space="preserve">675,427</t>
  </si>
  <si>
    <t xml:space="preserve">Y153Y(TAT→TAC)</t>
  </si>
  <si>
    <t xml:space="preserve">pgaptmp_000670←</t>
  </si>
  <si>
    <t xml:space="preserve">urease accessory protein UreF</t>
  </si>
  <si>
    <t xml:space="preserve">675,456</t>
  </si>
  <si>
    <t xml:space="preserve">L144L(CTG→TTG)</t>
  </si>
  <si>
    <t xml:space="preserve">676,329</t>
  </si>
  <si>
    <t xml:space="preserve">A12G(GCC→GGC) ‡</t>
  </si>
  <si>
    <t xml:space="preserve">ureE←</t>
  </si>
  <si>
    <t xml:space="preserve">urease accessory protein UreE</t>
  </si>
  <si>
    <t xml:space="preserve">676,330</t>
  </si>
  <si>
    <t xml:space="preserve">A12T(GCC→ACC) ‡</t>
  </si>
  <si>
    <t xml:space="preserve">680,470</t>
  </si>
  <si>
    <t xml:space="preserve">F131F(TTT→TTC)</t>
  </si>
  <si>
    <t xml:space="preserve">pgaptmp_000676←</t>
  </si>
  <si>
    <t xml:space="preserve">urease accessory protein UreD</t>
  </si>
  <si>
    <t xml:space="preserve">681,004</t>
  </si>
  <si>
    <t xml:space="preserve">intergenic (+6/+5)</t>
  </si>
  <si>
    <t xml:space="preserve">pgaptmp_000677→ / ←pgaptmp_000678</t>
  </si>
  <si>
    <t xml:space="preserve">short‑chain dehydrogenase/hypothetical protein</t>
  </si>
  <si>
    <t xml:space="preserve">682,462</t>
  </si>
  <si>
    <t xml:space="preserve">intergenic (+94/‑105)</t>
  </si>
  <si>
    <t xml:space="preserve">folB→ / →bacA</t>
  </si>
  <si>
    <t xml:space="preserve">bifunctional dihydroneopterin aldolase/7,8‑dihydroneopterin epimerase/undecaprenyl‑diphosphate phosphatase</t>
  </si>
  <si>
    <t xml:space="preserve">686,042</t>
  </si>
  <si>
    <t xml:space="preserve">A169T(GCC→ACC)</t>
  </si>
  <si>
    <t xml:space="preserve">pgaptmp_000684→</t>
  </si>
  <si>
    <t xml:space="preserve">inorganic triphosphatase</t>
  </si>
  <si>
    <t xml:space="preserve">686,403</t>
  </si>
  <si>
    <t xml:space="preserve">A289D(GCC→GAC)</t>
  </si>
  <si>
    <t xml:space="preserve">694,298</t>
  </si>
  <si>
    <t xml:space="preserve">G113G(GGA→GGC)</t>
  </si>
  <si>
    <t xml:space="preserve">ygiD→</t>
  </si>
  <si>
    <t xml:space="preserve">4,5‑DOPA dioxygenase extradiol</t>
  </si>
  <si>
    <t xml:space="preserve">694,538</t>
  </si>
  <si>
    <t xml:space="preserve">K193K(AAA→AAG)</t>
  </si>
  <si>
    <t xml:space="preserve">708,411</t>
  </si>
  <si>
    <t xml:space="preserve">S255S(AGT→AGC)</t>
  </si>
  <si>
    <t xml:space="preserve">parC→</t>
  </si>
  <si>
    <t xml:space="preserve">DNA topoisomerase IV subunit A</t>
  </si>
  <si>
    <t xml:space="preserve">712,267</t>
  </si>
  <si>
    <t xml:space="preserve">S450S(AGT→AGC)</t>
  </si>
  <si>
    <t xml:space="preserve">ftsP→</t>
  </si>
  <si>
    <t xml:space="preserve">cell division protein FtsP</t>
  </si>
  <si>
    <t xml:space="preserve">721,156</t>
  </si>
  <si>
    <t xml:space="preserve">G129G(GGT→GGA)</t>
  </si>
  <si>
    <t xml:space="preserve">exbB→</t>
  </si>
  <si>
    <t xml:space="preserve">tol‑pal system‑associated acyl‑CoA thioesterase</t>
  </si>
  <si>
    <t xml:space="preserve">728,982</t>
  </si>
  <si>
    <t xml:space="preserve">G49G(GGC→GGT)</t>
  </si>
  <si>
    <t xml:space="preserve">gss→</t>
  </si>
  <si>
    <t xml:space="preserve">bifunctional glutathionylspermidine amidase/synthase</t>
  </si>
  <si>
    <t xml:space="preserve">740,217</t>
  </si>
  <si>
    <t xml:space="preserve">intergenic (+16/‑590)</t>
  </si>
  <si>
    <t xml:space="preserve">pgaptmp_000738→ / →pgaptmp_000739</t>
  </si>
  <si>
    <t xml:space="preserve">transposase/ParA family protein</t>
  </si>
  <si>
    <t xml:space="preserve">775,673</t>
  </si>
  <si>
    <t xml:space="preserve">intergenic (‑651/‑449)</t>
  </si>
  <si>
    <t xml:space="preserve">pgaptmp_000776← / →pgaptmp_000777</t>
  </si>
  <si>
    <t xml:space="preserve">hypothetical protein/SymE family type I addiction module toxin</t>
  </si>
  <si>
    <t xml:space="preserve">797,118</t>
  </si>
  <si>
    <t xml:space="preserve">P227P(CCG→CCA)</t>
  </si>
  <si>
    <t xml:space="preserve">pgaptmp_000804←</t>
  </si>
  <si>
    <t xml:space="preserve">DUF554 domain‑containing protein</t>
  </si>
  <si>
    <t xml:space="preserve">799,177</t>
  </si>
  <si>
    <t xml:space="preserve">P320P(CCA→CCG)</t>
  </si>
  <si>
    <t xml:space="preserve">pgaptmp_000805→</t>
  </si>
  <si>
    <t xml:space="preserve">ornithine decarboxylase</t>
  </si>
  <si>
    <t xml:space="preserve">799,744</t>
  </si>
  <si>
    <t xml:space="preserve">A509A(GCG→GCA)</t>
  </si>
  <si>
    <t xml:space="preserve">799,747</t>
  </si>
  <si>
    <t xml:space="preserve">T510T(ACT→ACC)</t>
  </si>
  <si>
    <t xml:space="preserve">800,248</t>
  </si>
  <si>
    <t xml:space="preserve">E677E(GAA→GAG)</t>
  </si>
  <si>
    <t xml:space="preserve">803,716</t>
  </si>
  <si>
    <t xml:space="preserve">N208N(AAC→AAT)</t>
  </si>
  <si>
    <t xml:space="preserve">mutY←</t>
  </si>
  <si>
    <t xml:space="preserve">A/G‑specific adenine glycosylase</t>
  </si>
  <si>
    <t xml:space="preserve">807,226</t>
  </si>
  <si>
    <t xml:space="preserve">L81L(CTG→CTC)</t>
  </si>
  <si>
    <t xml:space="preserve">hemW←</t>
  </si>
  <si>
    <t xml:space="preserve">radical SAM family heme chaperone HemW</t>
  </si>
  <si>
    <t xml:space="preserve">813,487</t>
  </si>
  <si>
    <t xml:space="preserve">R104R(CGG→CGA)</t>
  </si>
  <si>
    <t xml:space="preserve">gshB←</t>
  </si>
  <si>
    <t xml:space="preserve">glutathione synthase</t>
  </si>
  <si>
    <t xml:space="preserve">814,996</t>
  </si>
  <si>
    <t xml:space="preserve">D118D(GAT→GAC)</t>
  </si>
  <si>
    <t xml:space="preserve">endA←</t>
  </si>
  <si>
    <t xml:space="preserve">deoxyribonuclease I</t>
  </si>
  <si>
    <t xml:space="preserve">820,562</t>
  </si>
  <si>
    <t xml:space="preserve">E255E(GAA→GAG)</t>
  </si>
  <si>
    <t xml:space="preserve">speA→</t>
  </si>
  <si>
    <t xml:space="preserve">biosynthetic arginine decarboxylase</t>
  </si>
  <si>
    <t xml:space="preserve">823,644</t>
  </si>
  <si>
    <t xml:space="preserve">T211T(ACA→ACG)</t>
  </si>
  <si>
    <t xml:space="preserve">pgaptmp_000832←</t>
  </si>
  <si>
    <t xml:space="preserve">832,843</t>
  </si>
  <si>
    <t xml:space="preserve">L44L(CTT→CTG)</t>
  </si>
  <si>
    <t xml:space="preserve">pgaptmp_000843→</t>
  </si>
  <si>
    <t xml:space="preserve">832,846</t>
  </si>
  <si>
    <t xml:space="preserve">A45A(GCC→GCT)</t>
  </si>
  <si>
    <t xml:space="preserve">836,627</t>
  </si>
  <si>
    <t xml:space="preserve">R283R(CGC→CGT)</t>
  </si>
  <si>
    <t xml:space="preserve">pgaptmp_000846→</t>
  </si>
  <si>
    <t xml:space="preserve">thiamine pyrophosphate‑binding protein</t>
  </si>
  <si>
    <t xml:space="preserve">836,651</t>
  </si>
  <si>
    <t xml:space="preserve">T291T(ACG→ACA)</t>
  </si>
  <si>
    <t xml:space="preserve">836,700</t>
  </si>
  <si>
    <t xml:space="preserve">L308L(TTG→CTG)</t>
  </si>
  <si>
    <t xml:space="preserve">836,711</t>
  </si>
  <si>
    <t xml:space="preserve">N311N(AAT→AAC)</t>
  </si>
  <si>
    <t xml:space="preserve">836,714</t>
  </si>
  <si>
    <t xml:space="preserve">T312T(ACC→ACG)</t>
  </si>
  <si>
    <t xml:space="preserve">836,726</t>
  </si>
  <si>
    <t xml:space="preserve">D316D(GAT→GAC)</t>
  </si>
  <si>
    <t xml:space="preserve">836,732</t>
  </si>
  <si>
    <t xml:space="preserve">R318R(CGG→CGC)</t>
  </si>
  <si>
    <t xml:space="preserve">836,735</t>
  </si>
  <si>
    <t xml:space="preserve">A319A(GCG→GCT)</t>
  </si>
  <si>
    <t xml:space="preserve">836,736</t>
  </si>
  <si>
    <t xml:space="preserve">L320L(CTA→TTA)</t>
  </si>
  <si>
    <t xml:space="preserve">841,006</t>
  </si>
  <si>
    <t xml:space="preserve">G256G(GGC→GGT)</t>
  </si>
  <si>
    <t xml:space="preserve">tkt→</t>
  </si>
  <si>
    <t xml:space="preserve">transketolase</t>
  </si>
  <si>
    <t xml:space="preserve">842,049</t>
  </si>
  <si>
    <t xml:space="preserve">D604A(GAC→GCC)</t>
  </si>
  <si>
    <t xml:space="preserve">851,524</t>
  </si>
  <si>
    <t xml:space="preserve">S255R(AGT→AGG)</t>
  </si>
  <si>
    <t xml:space="preserve">serA→</t>
  </si>
  <si>
    <t xml:space="preserve">phosphoglycerate dehydrogenase</t>
  </si>
  <si>
    <t xml:space="preserve">852,523</t>
  </si>
  <si>
    <t xml:space="preserve">A50A(GCC→GCT)</t>
  </si>
  <si>
    <t xml:space="preserve">pgaptmp_000859←</t>
  </si>
  <si>
    <t xml:space="preserve">5‑formyltetrahydrofolate cyclo‑ligase</t>
  </si>
  <si>
    <t xml:space="preserve">852,534</t>
  </si>
  <si>
    <t xml:space="preserve">V47I(GTA→ATA)</t>
  </si>
  <si>
    <t xml:space="preserve">855,523</t>
  </si>
  <si>
    <t xml:space="preserve">S39S(TCT→TCG)</t>
  </si>
  <si>
    <t xml:space="preserve">ubiH→</t>
  </si>
  <si>
    <t xml:space="preserve">2‑octaprenyl‑6‑methoxyphenyl hydroxylase</t>
  </si>
  <si>
    <t xml:space="preserve">858,661</t>
  </si>
  <si>
    <t xml:space="preserve">V147V(GTG→GTC)</t>
  </si>
  <si>
    <t xml:space="preserve">gcvT→</t>
  </si>
  <si>
    <t xml:space="preserve">glycine cleavage system aminomethyltransferase GcvT</t>
  </si>
  <si>
    <t xml:space="preserve">860,625</t>
  </si>
  <si>
    <t xml:space="preserve">S230S(AGC→AGT)</t>
  </si>
  <si>
    <t xml:space="preserve">gcvP→</t>
  </si>
  <si>
    <t xml:space="preserve">aminomethyl‑transferring glycine dehydrogenase</t>
  </si>
  <si>
    <t xml:space="preserve">860,733</t>
  </si>
  <si>
    <t xml:space="preserve">V266V(GTC→GTT)</t>
  </si>
  <si>
    <t xml:space="preserve">875,621</t>
  </si>
  <si>
    <t xml:space="preserve">L157L(CTG→TTG)</t>
  </si>
  <si>
    <t xml:space="preserve">recJ→</t>
  </si>
  <si>
    <t xml:space="preserve">single‑stranded‑DNA‑specific exonuclease RecJ</t>
  </si>
  <si>
    <t xml:space="preserve">877,245</t>
  </si>
  <si>
    <t xml:space="preserve">D91D(GAT→GAC)</t>
  </si>
  <si>
    <t xml:space="preserve">prfB→</t>
  </si>
  <si>
    <t xml:space="preserve">peptide chain release factor 2</t>
  </si>
  <si>
    <t xml:space="preserve">884,648</t>
  </si>
  <si>
    <t xml:space="preserve">V235V(GTA→GTG)</t>
  </si>
  <si>
    <t xml:space="preserve">pgaptmp_000892←</t>
  </si>
  <si>
    <t xml:space="preserve">carboxymuconolactone decarboxylase family protein</t>
  </si>
  <si>
    <t xml:space="preserve">886,610</t>
  </si>
  <si>
    <t xml:space="preserve">I125V(ATT→GTT)</t>
  </si>
  <si>
    <t xml:space="preserve">pgaptmp_000894←</t>
  </si>
  <si>
    <t xml:space="preserve">NAD(P)H‑dependent oxidoreductase</t>
  </si>
  <si>
    <t xml:space="preserve">886,676</t>
  </si>
  <si>
    <t xml:space="preserve">I103L(ATC→CTC)</t>
  </si>
  <si>
    <t xml:space="preserve">888,531</t>
  </si>
  <si>
    <t xml:space="preserve">L178F(CTT→TTT)</t>
  </si>
  <si>
    <t xml:space="preserve">pgaptmp_000897→</t>
  </si>
  <si>
    <t xml:space="preserve">DUF1349 domain‑containing protein</t>
  </si>
  <si>
    <t xml:space="preserve">942,508</t>
  </si>
  <si>
    <t xml:space="preserve">I49I(ATC→ATT)</t>
  </si>
  <si>
    <t xml:space="preserve">pgaptmp_000948←</t>
  </si>
  <si>
    <t xml:space="preserve">YgdI/YgdR family lipoprotein</t>
  </si>
  <si>
    <t xml:space="preserve">947,716</t>
  </si>
  <si>
    <t xml:space="preserve">G747G(GGG→GGA)</t>
  </si>
  <si>
    <t xml:space="preserve">ptsP→</t>
  </si>
  <si>
    <t xml:space="preserve">phosphoenolpyruvate‑‑protein phosphotransferase</t>
  </si>
  <si>
    <t xml:space="preserve">949,521</t>
  </si>
  <si>
    <t xml:space="preserve">P224P(CCG→CCT)</t>
  </si>
  <si>
    <t xml:space="preserve">thyA→</t>
  </si>
  <si>
    <t xml:space="preserve">thymidylate synthase</t>
  </si>
  <si>
    <t xml:space="preserve">949,566</t>
  </si>
  <si>
    <t xml:space="preserve">I239I(ATC→ATT)</t>
  </si>
  <si>
    <t xml:space="preserve">949,802</t>
  </si>
  <si>
    <t xml:space="preserve">intergenic (+158/‑28)</t>
  </si>
  <si>
    <t xml:space="preserve">thyA→ / →pgaptmp_000956</t>
  </si>
  <si>
    <t xml:space="preserve">thymidylate synthase/prepilin peptidase‑dependent protein</t>
  </si>
  <si>
    <t xml:space="preserve">949,817</t>
  </si>
  <si>
    <t xml:space="preserve">intergenic (+173/‑13)</t>
  </si>
  <si>
    <t xml:space="preserve">949,934</t>
  </si>
  <si>
    <t xml:space="preserve">Y35Y(TAC→TAT)</t>
  </si>
  <si>
    <t xml:space="preserve">pgaptmp_000956→</t>
  </si>
  <si>
    <t xml:space="preserve">prepilin peptidase‑dependent protein</t>
  </si>
  <si>
    <t xml:space="preserve">953,688</t>
  </si>
  <si>
    <t xml:space="preserve">L677L(CTG→TTG)</t>
  </si>
  <si>
    <t xml:space="preserve">recC→</t>
  </si>
  <si>
    <t xml:space="preserve">exodeoxyribonuclease V subunit gamma</t>
  </si>
  <si>
    <t xml:space="preserve">968,682</t>
  </si>
  <si>
    <t xml:space="preserve">G40G(GGA→GGG)</t>
  </si>
  <si>
    <t xml:space="preserve">pgaptmp_000968←</t>
  </si>
  <si>
    <t xml:space="preserve">L‑threonine kinase</t>
  </si>
  <si>
    <t xml:space="preserve">969,326</t>
  </si>
  <si>
    <t xml:space="preserve">Q261L(CAG→CTG)</t>
  </si>
  <si>
    <t xml:space="preserve">pgaptmp_000969←</t>
  </si>
  <si>
    <t xml:space="preserve">acetate/propionate family kinase</t>
  </si>
  <si>
    <t xml:space="preserve">972,815</t>
  </si>
  <si>
    <t xml:space="preserve">S368N(AGC→AAC)</t>
  </si>
  <si>
    <t xml:space="preserve">pduQ←</t>
  </si>
  <si>
    <t xml:space="preserve">1‑propanol dehydrogenase PduQ</t>
  </si>
  <si>
    <t xml:space="preserve">972,939</t>
  </si>
  <si>
    <t xml:space="preserve">Q327K(CAG→AAG)</t>
  </si>
  <si>
    <t xml:space="preserve">975,766</t>
  </si>
  <si>
    <t xml:space="preserve">G189R(GGG→AGG)</t>
  </si>
  <si>
    <t xml:space="preserve">pduO←</t>
  </si>
  <si>
    <t xml:space="preserve">two‑domain cob(I)yrinic acid a,c‑diamide adenosyltransferase PduO</t>
  </si>
  <si>
    <t xml:space="preserve">975,869</t>
  </si>
  <si>
    <t xml:space="preserve">N154N(AAC→AAT)</t>
  </si>
  <si>
    <t xml:space="preserve">975,887</t>
  </si>
  <si>
    <t xml:space="preserve">M148I(ATG→ATA)</t>
  </si>
  <si>
    <t xml:space="preserve">979,990</t>
  </si>
  <si>
    <t xml:space="preserve">Q229K(CAA→AAA)</t>
  </si>
  <si>
    <t xml:space="preserve">pgaptmp_000983←</t>
  </si>
  <si>
    <t xml:space="preserve">diol dehydratase reactivase subunit alpha</t>
  </si>
  <si>
    <t xml:space="preserve">982,286</t>
  </si>
  <si>
    <t xml:space="preserve">E435E(GAA→GAG)</t>
  </si>
  <si>
    <t xml:space="preserve">pduC←</t>
  </si>
  <si>
    <t xml:space="preserve">propanediol dehydratase large subunit PduC</t>
  </si>
  <si>
    <t xml:space="preserve">984,593</t>
  </si>
  <si>
    <t xml:space="preserve">R37K(AGG→AAG)</t>
  </si>
  <si>
    <t xml:space="preserve">pduA←</t>
  </si>
  <si>
    <t xml:space="preserve">propanediol utilization microcompartment protein PduA</t>
  </si>
  <si>
    <t xml:space="preserve">994,261</t>
  </si>
  <si>
    <t xml:space="preserve">F180F(TTC→TTT)</t>
  </si>
  <si>
    <t xml:space="preserve">cbiG→</t>
  </si>
  <si>
    <t xml:space="preserve">cobalt‑precorrin 5A hydrolase</t>
  </si>
  <si>
    <t xml:space="preserve">994,263</t>
  </si>
  <si>
    <t xml:space="preserve">I181T(ATC→ACC)</t>
  </si>
  <si>
    <t xml:space="preserve">999,941</t>
  </si>
  <si>
    <t xml:space="preserve">L151L(CTG→CTA)</t>
  </si>
  <si>
    <t xml:space="preserve">pgaptmp_001006→</t>
  </si>
  <si>
    <t xml:space="preserve">energy‑coupling factor ABC transporter ATP‑binding protein</t>
  </si>
  <si>
    <t xml:space="preserve">1,007,322</t>
  </si>
  <si>
    <t xml:space="preserve">R146R(CGC→CGT)</t>
  </si>
  <si>
    <t xml:space="preserve">csdA←</t>
  </si>
  <si>
    <t xml:space="preserve">cysteine desulfurase CsdA</t>
  </si>
  <si>
    <t xml:space="preserve">1,007,343</t>
  </si>
  <si>
    <t xml:space="preserve">K139K(AAG→AAA)</t>
  </si>
  <si>
    <t xml:space="preserve">1,007,496</t>
  </si>
  <si>
    <t xml:space="preserve">R88R(CGG→CGA)</t>
  </si>
  <si>
    <t xml:space="preserve">1,007,523</t>
  </si>
  <si>
    <t xml:space="preserve">P79P(CCT→CCG)</t>
  </si>
  <si>
    <t xml:space="preserve">1,007,553</t>
  </si>
  <si>
    <t xml:space="preserve">R69R(CGC→CGT)</t>
  </si>
  <si>
    <t xml:space="preserve">1,013,340</t>
  </si>
  <si>
    <t xml:space="preserve">G93G(GGC→GGT)</t>
  </si>
  <si>
    <t xml:space="preserve">fucK←</t>
  </si>
  <si>
    <t xml:space="preserve">L‑fuculokinase</t>
  </si>
  <si>
    <t xml:space="preserve">1,013,388</t>
  </si>
  <si>
    <t xml:space="preserve">I77I(ATC→ATT)</t>
  </si>
  <si>
    <t xml:space="preserve">1,014,617</t>
  </si>
  <si>
    <t xml:space="preserve">I295I(ATC→ATT)</t>
  </si>
  <si>
    <t xml:space="preserve">fucI←</t>
  </si>
  <si>
    <t xml:space="preserve">L‑fucose isomerase</t>
  </si>
  <si>
    <t xml:space="preserve">1,017,742</t>
  </si>
  <si>
    <t xml:space="preserve">I111I(ATT→ATC)</t>
  </si>
  <si>
    <t xml:space="preserve">fucA→</t>
  </si>
  <si>
    <t xml:space="preserve">L‑fuculose‑phosphate aldolase</t>
  </si>
  <si>
    <t xml:space="preserve">1,019,724</t>
  </si>
  <si>
    <t xml:space="preserve">V112V(GTA→GTG)</t>
  </si>
  <si>
    <t xml:space="preserve">xni←</t>
  </si>
  <si>
    <t xml:space="preserve">flap endonuclease Xni</t>
  </si>
  <si>
    <t xml:space="preserve">1,019,730</t>
  </si>
  <si>
    <t xml:space="preserve">L110L(CTA→CTG)</t>
  </si>
  <si>
    <t xml:space="preserve">1,019,751</t>
  </si>
  <si>
    <t xml:space="preserve">A103A(GCG→GCA)</t>
  </si>
  <si>
    <t xml:space="preserve">1,019,826</t>
  </si>
  <si>
    <t xml:space="preserve">V78V(GTC→GTG)</t>
  </si>
  <si>
    <t xml:space="preserve">I143N(ATC→AAC) ‡</t>
  </si>
  <si>
    <t xml:space="preserve">1,027,911</t>
  </si>
  <si>
    <t xml:space="preserve">I143I(ATC→ATA) ‡</t>
  </si>
  <si>
    <t xml:space="preserve">1,027,921</t>
  </si>
  <si>
    <t xml:space="preserve">A147P(GCG→CCG)</t>
  </si>
  <si>
    <t xml:space="preserve">1,041,632</t>
  </si>
  <si>
    <t xml:space="preserve">intergenic (+228/‑244)</t>
  </si>
  <si>
    <t xml:space="preserve">pgaptmp_001047→ / →pgaptmp_001048</t>
  </si>
  <si>
    <t xml:space="preserve">flavodoxin/MFS transporter</t>
  </si>
  <si>
    <t xml:space="preserve">1,041,643</t>
  </si>
  <si>
    <t xml:space="preserve">intergenic (+239/‑233)</t>
  </si>
  <si>
    <t xml:space="preserve">1,041,659</t>
  </si>
  <si>
    <t xml:space="preserve">intergenic (+255/‑217)</t>
  </si>
  <si>
    <t xml:space="preserve">1,065,941</t>
  </si>
  <si>
    <t xml:space="preserve">L198L(CTG→TTG)</t>
  </si>
  <si>
    <t xml:space="preserve">pgaptmp_001064←</t>
  </si>
  <si>
    <t xml:space="preserve">aminopeptidase</t>
  </si>
  <si>
    <t xml:space="preserve">1,067,570</t>
  </si>
  <si>
    <t xml:space="preserve">V264V(GTC→GTT)</t>
  </si>
  <si>
    <t xml:space="preserve">cobA→</t>
  </si>
  <si>
    <t xml:space="preserve">uroporphyrinogen‑III C‑methyltransferase</t>
  </si>
  <si>
    <t xml:space="preserve">1,069,979</t>
  </si>
  <si>
    <t xml:space="preserve">V289V(GTG→GTA)</t>
  </si>
  <si>
    <t xml:space="preserve">cysN→</t>
  </si>
  <si>
    <t xml:space="preserve">sulfate adenylyltransferase subunit CysN</t>
  </si>
  <si>
    <t xml:space="preserve">1,070,003</t>
  </si>
  <si>
    <t xml:space="preserve">G297G(GGC→GGA)</t>
  </si>
  <si>
    <t xml:space="preserve">1,070,117</t>
  </si>
  <si>
    <t xml:space="preserve">Q335Q(CAA→CAG)</t>
  </si>
  <si>
    <t xml:space="preserve">1,074,485</t>
  </si>
  <si>
    <t xml:space="preserve">G90G(GGC→GGT)</t>
  </si>
  <si>
    <t xml:space="preserve">surE→</t>
  </si>
  <si>
    <t xml:space="preserve">5'/3'‑nucleotidase SurE</t>
  </si>
  <si>
    <t xml:space="preserve">1,078,825</t>
  </si>
  <si>
    <t xml:space="preserve">I272V(ATC→GTC)</t>
  </si>
  <si>
    <t xml:space="preserve">pgaptmp_001079←</t>
  </si>
  <si>
    <t xml:space="preserve">1,078,959</t>
  </si>
  <si>
    <t xml:space="preserve">Y227F(TAC→TTC)</t>
  </si>
  <si>
    <t xml:space="preserve">1,085,397</t>
  </si>
  <si>
    <t xml:space="preserve">G423G(GGG→GGA)</t>
  </si>
  <si>
    <t xml:space="preserve">mutS←</t>
  </si>
  <si>
    <t xml:space="preserve">DNA mismatch repair protein MutS</t>
  </si>
  <si>
    <t xml:space="preserve">1,085,757</t>
  </si>
  <si>
    <t xml:space="preserve">G303G(GGC→GGT)</t>
  </si>
  <si>
    <t xml:space="preserve">1,086,198</t>
  </si>
  <si>
    <t xml:space="preserve">R156R(CGC→CGT)</t>
  </si>
  <si>
    <t xml:space="preserve">1,086,243</t>
  </si>
  <si>
    <t xml:space="preserve">K141K(AAG→AAA)</t>
  </si>
  <si>
    <t xml:space="preserve">1,086,318</t>
  </si>
  <si>
    <t xml:space="preserve">P116P(CCA→CCG)</t>
  </si>
  <si>
    <t xml:space="preserve">1,088,818</t>
  </si>
  <si>
    <t xml:space="preserve">A150A(GCA→GCG)</t>
  </si>
  <si>
    <t xml:space="preserve">pgaptmp_001090←</t>
  </si>
  <si>
    <t xml:space="preserve">heme ABC transporter ATP‑binding protein</t>
  </si>
  <si>
    <t xml:space="preserve">1,089,016</t>
  </si>
  <si>
    <t xml:space="preserve">L84L(CTG→CTA)</t>
  </si>
  <si>
    <t xml:space="preserve">1,089,061</t>
  </si>
  <si>
    <t xml:space="preserve">E69E(GAA→GAG)</t>
  </si>
  <si>
    <t xml:space="preserve">1,090,118</t>
  </si>
  <si>
    <t xml:space="preserve">H46H(CAC→CAT)</t>
  </si>
  <si>
    <t xml:space="preserve">pgaptmp_001091←</t>
  </si>
  <si>
    <t xml:space="preserve">iron ABC transporter permease</t>
  </si>
  <si>
    <t xml:space="preserve">1,091,454</t>
  </si>
  <si>
    <t xml:space="preserve">D216E(GAC→GAA)</t>
  </si>
  <si>
    <t xml:space="preserve">pgaptmp_001093←</t>
  </si>
  <si>
    <t xml:space="preserve">hemin‑degrading factor</t>
  </si>
  <si>
    <t xml:space="preserve">1,099,096</t>
  </si>
  <si>
    <t xml:space="preserve">H62H(CAC→CAT)</t>
  </si>
  <si>
    <t xml:space="preserve">pgaptmp_001099→</t>
  </si>
  <si>
    <t xml:space="preserve">nitrous oxide‑stimulated promoter family protein</t>
  </si>
  <si>
    <t xml:space="preserve">1,099,308</t>
  </si>
  <si>
    <t xml:space="preserve">intergenic (+56/+11)</t>
  </si>
  <si>
    <t xml:space="preserve">pgaptmp_001099→ / ←pgaptmp_001100</t>
  </si>
  <si>
    <t xml:space="preserve">nitrous oxide‑stimulated promoter family protein/metal ABC transporter permease</t>
  </si>
  <si>
    <t xml:space="preserve">1,100,329</t>
  </si>
  <si>
    <t xml:space="preserve">S229S(AGC→AGT)</t>
  </si>
  <si>
    <t xml:space="preserve">sitC←</t>
  </si>
  <si>
    <t xml:space="preserve">iron/manganese ABC transporter permease subunit SitC</t>
  </si>
  <si>
    <t xml:space="preserve">1,100,340</t>
  </si>
  <si>
    <t xml:space="preserve">A226S(GCT→TCT)</t>
  </si>
  <si>
    <t xml:space="preserve">1,100,350</t>
  </si>
  <si>
    <t xml:space="preserve">A222A(GCC→GCT)</t>
  </si>
  <si>
    <t xml:space="preserve">1,100,932</t>
  </si>
  <si>
    <t xml:space="preserve">A28A(GCC→GCG)</t>
  </si>
  <si>
    <t xml:space="preserve">1,102,988</t>
  </si>
  <si>
    <t xml:space="preserve">A301T(GCC→ACC)</t>
  </si>
  <si>
    <t xml:space="preserve">pgaptmp_001104←</t>
  </si>
  <si>
    <t xml:space="preserve">LacI family DNA‑binding transcriptional regulator</t>
  </si>
  <si>
    <t xml:space="preserve">1,102,991</t>
  </si>
  <si>
    <t xml:space="preserve">T300A(ACC→GCC)</t>
  </si>
  <si>
    <t xml:space="preserve">1,108,055</t>
  </si>
  <si>
    <t xml:space="preserve">P328P(CCG→CCA)</t>
  </si>
  <si>
    <t xml:space="preserve">pgaptmp_001109→</t>
  </si>
  <si>
    <t xml:space="preserve">PTS sugar transporter subunit IIC</t>
  </si>
  <si>
    <t xml:space="preserve">1,108,118</t>
  </si>
  <si>
    <t xml:space="preserve">P349P(CCG→CCC)</t>
  </si>
  <si>
    <t xml:space="preserve">1,108,127</t>
  </si>
  <si>
    <t xml:space="preserve">N352N(AAT→AAC)</t>
  </si>
  <si>
    <t xml:space="preserve">1,108,169</t>
  </si>
  <si>
    <t xml:space="preserve">D366D(GAC→GAT)</t>
  </si>
  <si>
    <t xml:space="preserve">1,109,196</t>
  </si>
  <si>
    <t xml:space="preserve">Y197Y(TAC→TAT)</t>
  </si>
  <si>
    <t xml:space="preserve">pgaptmp_001110→</t>
  </si>
  <si>
    <t xml:space="preserve">carbohydrate porin</t>
  </si>
  <si>
    <t xml:space="preserve">1,112,038</t>
  </si>
  <si>
    <t xml:space="preserve">L695L(TTG→CTG)</t>
  </si>
  <si>
    <t xml:space="preserve">pgaptmp_001111→</t>
  </si>
  <si>
    <t xml:space="preserve">beta‑1,4 mannanase</t>
  </si>
  <si>
    <t xml:space="preserve">1,113,836</t>
  </si>
  <si>
    <t xml:space="preserve">P630P(CCG→CCA)</t>
  </si>
  <si>
    <t xml:space="preserve">flhA←</t>
  </si>
  <si>
    <t xml:space="preserve">formate hydrogenlyase transcriptional activator FlhA</t>
  </si>
  <si>
    <t xml:space="preserve">1,122,153</t>
  </si>
  <si>
    <t xml:space="preserve">L412L(TTG→CTG)</t>
  </si>
  <si>
    <t xml:space="preserve">hycC→</t>
  </si>
  <si>
    <t xml:space="preserve">formate hydrogenlyase subunit 3</t>
  </si>
  <si>
    <t xml:space="preserve">1,130,311</t>
  </si>
  <si>
    <t xml:space="preserve">Y219Y(TAC→TAT)</t>
  </si>
  <si>
    <t xml:space="preserve">ascF←</t>
  </si>
  <si>
    <t xml:space="preserve">PTS cellobiose/arbutin/salicin transporter subunit IIBC</t>
  </si>
  <si>
    <t xml:space="preserve">1,133,298</t>
  </si>
  <si>
    <t xml:space="preserve">C126C(TGC→TGT)</t>
  </si>
  <si>
    <t xml:space="preserve">hypF→</t>
  </si>
  <si>
    <t xml:space="preserve">carbamoyltransferase HypF</t>
  </si>
  <si>
    <t xml:space="preserve">1,140,446</t>
  </si>
  <si>
    <t xml:space="preserve">R473R(CGC→CGT)</t>
  </si>
  <si>
    <t xml:space="preserve">norR→</t>
  </si>
  <si>
    <t xml:space="preserve">nitric oxide reductase transcriptional regulator NorR</t>
  </si>
  <si>
    <t xml:space="preserve">1,145,663</t>
  </si>
  <si>
    <t xml:space="preserve">intergenic (‑99/‑178)</t>
  </si>
  <si>
    <t xml:space="preserve">srlA← / →mltB</t>
  </si>
  <si>
    <t xml:space="preserve">PTS glucitol/sorbitol transporter subunit IIC/lytic murein transglycosylase B</t>
  </si>
  <si>
    <t xml:space="preserve">1,154,093</t>
  </si>
  <si>
    <t xml:space="preserve">T541S(ACA→TCA)</t>
  </si>
  <si>
    <t xml:space="preserve">alaS→</t>
  </si>
  <si>
    <t xml:space="preserve">alanine‑‑tRNA ligase</t>
  </si>
  <si>
    <t xml:space="preserve">1,168,380</t>
  </si>
  <si>
    <t xml:space="preserve">G81G(GGG→GGC)</t>
  </si>
  <si>
    <t xml:space="preserve">ygaH←</t>
  </si>
  <si>
    <t xml:space="preserve">L‑valine transporter subunit YgaH</t>
  </si>
  <si>
    <t xml:space="preserve">1,170,590</t>
  </si>
  <si>
    <t xml:space="preserve">intergenic (‑55/+24)</t>
  </si>
  <si>
    <t xml:space="preserve">proX← / ←proW</t>
  </si>
  <si>
    <t xml:space="preserve">glycine betaine/L‑proline ABC transporter substrate‑binding protein ProX/glycine betaine/L‑proline ABC transporter permease ProW</t>
  </si>
  <si>
    <t xml:space="preserve">1,171,630</t>
  </si>
  <si>
    <t xml:space="preserve">A18S(GCG→TCG)</t>
  </si>
  <si>
    <t xml:space="preserve">proW←</t>
  </si>
  <si>
    <t xml:space="preserve">glycine betaine/L‑proline ABC transporter permease ProW</t>
  </si>
  <si>
    <t xml:space="preserve">1,174,700</t>
  </si>
  <si>
    <t xml:space="preserve">T550A(ACG→GCG)</t>
  </si>
  <si>
    <t xml:space="preserve">nrdE←</t>
  </si>
  <si>
    <t xml:space="preserve">class 1b ribonucleoside‑diphosphate reductase subunit alpha</t>
  </si>
  <si>
    <t xml:space="preserve">1,176,990</t>
  </si>
  <si>
    <t xml:space="preserve">intergenic (‑18/+166)</t>
  </si>
  <si>
    <t xml:space="preserve">nrdH← / ←pgaptmp_001179</t>
  </si>
  <si>
    <t xml:space="preserve">glutaredoxin‑like protein NrdH/carboxymuconolactone decarboxylase family protein</t>
  </si>
  <si>
    <t xml:space="preserve">1,186,980</t>
  </si>
  <si>
    <t xml:space="preserve">S158N(AGC→AAC)</t>
  </si>
  <si>
    <t xml:space="preserve">pgaptmp_001191←</t>
  </si>
  <si>
    <t xml:space="preserve">sigma‑54‑dependent Fis family transcriptional regulator</t>
  </si>
  <si>
    <t xml:space="preserve">1,203,215</t>
  </si>
  <si>
    <t xml:space="preserve">G91G(GGA→GGG)</t>
  </si>
  <si>
    <t xml:space="preserve">pgaptmp_001204←</t>
  </si>
  <si>
    <t xml:space="preserve">1,203,242</t>
  </si>
  <si>
    <t xml:space="preserve">G82G(GGT→GGC)</t>
  </si>
  <si>
    <t xml:space="preserve">1,204,644</t>
  </si>
  <si>
    <t xml:space="preserve">A191T(GCC→ACC)</t>
  </si>
  <si>
    <t xml:space="preserve">pgaptmp_001206←</t>
  </si>
  <si>
    <t xml:space="preserve">class II aldolase/adducin family protein</t>
  </si>
  <si>
    <t xml:space="preserve">1,204,651</t>
  </si>
  <si>
    <t xml:space="preserve">Q188Q(CAG→CAA)</t>
  </si>
  <si>
    <t xml:space="preserve">1,204,696</t>
  </si>
  <si>
    <t xml:space="preserve">D173D(GAC→GAT)</t>
  </si>
  <si>
    <t xml:space="preserve">1,204,699</t>
  </si>
  <si>
    <t xml:space="preserve">A172A(GCT→GCC)</t>
  </si>
  <si>
    <t xml:space="preserve">1,209,016</t>
  </si>
  <si>
    <t xml:space="preserve">S167S(AGC→AGT)</t>
  </si>
  <si>
    <t xml:space="preserve">pgaptmp_001210←</t>
  </si>
  <si>
    <t xml:space="preserve">TIM barrel protein</t>
  </si>
  <si>
    <t xml:space="preserve">1,210,715</t>
  </si>
  <si>
    <t xml:space="preserve">A41A(GCC→GCG)</t>
  </si>
  <si>
    <t xml:space="preserve">pgaptmp_001212→</t>
  </si>
  <si>
    <t xml:space="preserve">LysR family transcriptional regulator</t>
  </si>
  <si>
    <t xml:space="preserve">1,210,727</t>
  </si>
  <si>
    <t xml:space="preserve">L45L(CTA→CTG)</t>
  </si>
  <si>
    <t xml:space="preserve">1,210,823</t>
  </si>
  <si>
    <t xml:space="preserve">V77V(GTA→GTG)</t>
  </si>
  <si>
    <t xml:space="preserve">1,213,961</t>
  </si>
  <si>
    <t xml:space="preserve">Y553Y(TAT→TAC)</t>
  </si>
  <si>
    <t xml:space="preserve">oqxB←</t>
  </si>
  <si>
    <t xml:space="preserve">multidrug efflux RND transporter permease subunit OqxB</t>
  </si>
  <si>
    <t xml:space="preserve">1,213,976</t>
  </si>
  <si>
    <t xml:space="preserve">A548A(GCG→GCA)</t>
  </si>
  <si>
    <t xml:space="preserve">1,213,991</t>
  </si>
  <si>
    <t xml:space="preserve">L543L(CTC→CTT)</t>
  </si>
  <si>
    <t xml:space="preserve">1,213,994</t>
  </si>
  <si>
    <t xml:space="preserve">T542T(ACC→ACG)</t>
  </si>
  <si>
    <t xml:space="preserve">1,214,002</t>
  </si>
  <si>
    <t xml:space="preserve">S540G(AGC→GGC)</t>
  </si>
  <si>
    <t xml:space="preserve">1,214,003</t>
  </si>
  <si>
    <t xml:space="preserve">V539V(GTG→GTA)</t>
  </si>
  <si>
    <t xml:space="preserve">1,214,009</t>
  </si>
  <si>
    <t xml:space="preserve">G537G(GGG→GGA)</t>
  </si>
  <si>
    <t xml:space="preserve">1,214,088</t>
  </si>
  <si>
    <t xml:space="preserve">R511Q(CGG→CAG)</t>
  </si>
  <si>
    <t xml:space="preserve">1,214,405</t>
  </si>
  <si>
    <t xml:space="preserve">I405I(ATC→ATT)</t>
  </si>
  <si>
    <t xml:space="preserve">1,214,408</t>
  </si>
  <si>
    <t xml:space="preserve">A404A(GCT→GCG)</t>
  </si>
  <si>
    <t xml:space="preserve">1,220,802</t>
  </si>
  <si>
    <t xml:space="preserve">intergenic (+684/+94)</t>
  </si>
  <si>
    <t xml:space="preserve">pgaptmp_001219→ / ←smpB</t>
  </si>
  <si>
    <t xml:space="preserve">nucleotidyltransferase domain‑containing protein/SsrA‑binding protein SmpB</t>
  </si>
  <si>
    <t xml:space="preserve">1,220,813</t>
  </si>
  <si>
    <t xml:space="preserve">intergenic (+695/+83)</t>
  </si>
  <si>
    <t xml:space="preserve">1,220,819</t>
  </si>
  <si>
    <t xml:space="preserve">intergenic (+701/+77)</t>
  </si>
  <si>
    <t xml:space="preserve">1,220,821</t>
  </si>
  <si>
    <t xml:space="preserve">intergenic (+703/+75)</t>
  </si>
  <si>
    <t xml:space="preserve">1,226,199</t>
  </si>
  <si>
    <t xml:space="preserve">intergenic (+57/+63)</t>
  </si>
  <si>
    <t xml:space="preserve">grpE→ / ←pgaptmp_001228</t>
  </si>
  <si>
    <t xml:space="preserve">nucleotide exchange factor GrpE/HlyC/CorC family transporter</t>
  </si>
  <si>
    <t xml:space="preserve">1,226,201</t>
  </si>
  <si>
    <t xml:space="preserve">intergenic (+59/+61)</t>
  </si>
  <si>
    <t xml:space="preserve">1,226,247</t>
  </si>
  <si>
    <t xml:space="preserve">intergenic (+105/+15)</t>
  </si>
  <si>
    <t xml:space="preserve">1,226,816</t>
  </si>
  <si>
    <t xml:space="preserve">L245L(CTG→TTG)</t>
  </si>
  <si>
    <t xml:space="preserve">pgaptmp_001228←</t>
  </si>
  <si>
    <t xml:space="preserve">HlyC/CorC family transporter</t>
  </si>
  <si>
    <t xml:space="preserve">1,226,895</t>
  </si>
  <si>
    <t xml:space="preserve">D218D(GAT→GAC)</t>
  </si>
  <si>
    <t xml:space="preserve">1,235,147</t>
  </si>
  <si>
    <t xml:space="preserve">L245L(TTG→TTA)</t>
  </si>
  <si>
    <t xml:space="preserve">dgcN←</t>
  </si>
  <si>
    <t xml:space="preserve">diguanylate cyclase DgcN</t>
  </si>
  <si>
    <t xml:space="preserve">1,235,714</t>
  </si>
  <si>
    <t xml:space="preserve">A56A(GCC→GCT)</t>
  </si>
  <si>
    <t xml:space="preserve">1,236,683</t>
  </si>
  <si>
    <t xml:space="preserve">intergenic (‑300/‑43)</t>
  </si>
  <si>
    <t xml:space="preserve">pgaptmp_001239← / →aroF</t>
  </si>
  <si>
    <t xml:space="preserve">YfiR family protein/3‑deoxy‑7‑phosphoheptulonate synthase AroF</t>
  </si>
  <si>
    <t xml:space="preserve">1,238,138</t>
  </si>
  <si>
    <t xml:space="preserve">G111G(GGC→GGG)</t>
  </si>
  <si>
    <t xml:space="preserve">tyrA→</t>
  </si>
  <si>
    <t xml:space="preserve">bifunctional chorismate mutase/prephenate dehydrogenase</t>
  </si>
  <si>
    <t xml:space="preserve">1,246,008</t>
  </si>
  <si>
    <t xml:space="preserve">T474T(ACT→ACC)</t>
  </si>
  <si>
    <t xml:space="preserve">clpB→</t>
  </si>
  <si>
    <t xml:space="preserve">ATP‑dependent chaperone ClpB</t>
  </si>
  <si>
    <t xml:space="preserve">1,246,011</t>
  </si>
  <si>
    <t xml:space="preserve">I475I(ATT→ATC)</t>
  </si>
  <si>
    <t xml:space="preserve">1,246,017</t>
  </si>
  <si>
    <t xml:space="preserve">A477A(GCC→GCT)</t>
  </si>
  <si>
    <t xml:space="preserve">1,246,026</t>
  </si>
  <si>
    <t xml:space="preserve">E480E(GAA→GAG)</t>
  </si>
  <si>
    <t xml:space="preserve">1,246,041</t>
  </si>
  <si>
    <t xml:space="preserve">A485A(GCT→GCC)</t>
  </si>
  <si>
    <t xml:space="preserve">1,246,209</t>
  </si>
  <si>
    <t xml:space="preserve">A541A(GCT→GCC)</t>
  </si>
  <si>
    <t xml:space="preserve">1,246,254</t>
  </si>
  <si>
    <t xml:space="preserve">R556R(CGT→CGC)</t>
  </si>
  <si>
    <t xml:space="preserve">1,246,257</t>
  </si>
  <si>
    <t xml:space="preserve">D557D(GAT→GAC)</t>
  </si>
  <si>
    <t xml:space="preserve">1,247,226</t>
  </si>
  <si>
    <t xml:space="preserve">intergenic (+66/‑400)</t>
  </si>
  <si>
    <t xml:space="preserve">clpB→ / →pgaptmp_001250</t>
  </si>
  <si>
    <t xml:space="preserve">ATP‑dependent chaperone ClpB/16S ribosomal RNA</t>
  </si>
  <si>
    <t xml:space="preserve">1,247,461</t>
  </si>
  <si>
    <t xml:space="preserve">intergenic (+301/‑165)</t>
  </si>
  <si>
    <t xml:space="preserve">1,252,437:1</t>
  </si>
  <si>
    <t xml:space="preserve">intergenic (+27/‑168)</t>
  </si>
  <si>
    <t xml:space="preserve">pgaptmp_001252→ / →rrf</t>
  </si>
  <si>
    <t xml:space="preserve">23S ribosomal RNA/5S ribosomal RNA</t>
  </si>
  <si>
    <t xml:space="preserve">1,252,438</t>
  </si>
  <si>
    <t xml:space="preserve">intergenic (+28/‑167)</t>
  </si>
  <si>
    <t xml:space="preserve">1,252,517</t>
  </si>
  <si>
    <t xml:space="preserve">intergenic (+107/‑88)</t>
  </si>
  <si>
    <t xml:space="preserve">1,252,526</t>
  </si>
  <si>
    <t xml:space="preserve">intergenic (+116/‑79)</t>
  </si>
  <si>
    <t xml:space="preserve">1,255,281</t>
  </si>
  <si>
    <t xml:space="preserve">D352D(GAC→GAT)</t>
  </si>
  <si>
    <t xml:space="preserve">pssA←</t>
  </si>
  <si>
    <t xml:space="preserve">CDP‑diacylglycerol‑‑serine O‑phosphatidyltransferase</t>
  </si>
  <si>
    <t xml:space="preserve">1,257,684</t>
  </si>
  <si>
    <t xml:space="preserve">E475D(GAA→GAT) ‡</t>
  </si>
  <si>
    <t xml:space="preserve">pat←</t>
  </si>
  <si>
    <t xml:space="preserve">protein lysine acetyltransferase</t>
  </si>
  <si>
    <t xml:space="preserve">1,257,685</t>
  </si>
  <si>
    <t xml:space="preserve">E475G(GAA→GGA) ‡</t>
  </si>
  <si>
    <t xml:space="preserve">1,258,160</t>
  </si>
  <si>
    <t xml:space="preserve">A317T(GCT→ACT)</t>
  </si>
  <si>
    <t xml:space="preserve">1,261,349</t>
  </si>
  <si>
    <t xml:space="preserve">T270T(ACC→ACT)</t>
  </si>
  <si>
    <t xml:space="preserve">pgaptmp_001260→</t>
  </si>
  <si>
    <t xml:space="preserve">tRNA/rRNA methyltransferase</t>
  </si>
  <si>
    <t xml:space="preserve">1,264,395</t>
  </si>
  <si>
    <t xml:space="preserve">E17E(GAA→GAG)</t>
  </si>
  <si>
    <t xml:space="preserve">srmB←</t>
  </si>
  <si>
    <t xml:space="preserve">ATP‑dependent RNA helicase SrmB</t>
  </si>
  <si>
    <t xml:space="preserve">1,269,151</t>
  </si>
  <si>
    <t xml:space="preserve">V185V(GTT→GTC)</t>
  </si>
  <si>
    <t xml:space="preserve">rseB→</t>
  </si>
  <si>
    <t xml:space="preserve">sigma‑E factor regulatory protein RseB</t>
  </si>
  <si>
    <t xml:space="preserve">1,269,163</t>
  </si>
  <si>
    <t xml:space="preserve">N189N(AAT→AAC)</t>
  </si>
  <si>
    <t xml:space="preserve">1,269,253</t>
  </si>
  <si>
    <t xml:space="preserve">A219A(GCC→GCT)</t>
  </si>
  <si>
    <t xml:space="preserve">1,272,809</t>
  </si>
  <si>
    <t xml:space="preserve">A260A(GCT→GCC)</t>
  </si>
  <si>
    <t xml:space="preserve">lepB→</t>
  </si>
  <si>
    <t xml:space="preserve">signal peptidase I</t>
  </si>
  <si>
    <t xml:space="preserve">1,275,986</t>
  </si>
  <si>
    <t xml:space="preserve">V130V(GTT→GTC)</t>
  </si>
  <si>
    <t xml:space="preserve">pdxJ→</t>
  </si>
  <si>
    <t xml:space="preserve">pyridoxine 5'‑phosphate synthase</t>
  </si>
  <si>
    <t xml:space="preserve">1,280,168</t>
  </si>
  <si>
    <t xml:space="preserve">T251T(ACT→ACC)</t>
  </si>
  <si>
    <t xml:space="preserve">mltF←</t>
  </si>
  <si>
    <t xml:space="preserve">membrane‑bound lytic murein transglycosylase MltF</t>
  </si>
  <si>
    <t xml:space="preserve">1,285,182</t>
  </si>
  <si>
    <t xml:space="preserve">intergenic (+200/‑390)</t>
  </si>
  <si>
    <t xml:space="preserve">purL→ / →pgaptmp_001284</t>
  </si>
  <si>
    <t xml:space="preserve">phosphoribosylformylglycinamidine synthase/HAMP domain‑containing histidine kinase</t>
  </si>
  <si>
    <t xml:space="preserve">1,285,202</t>
  </si>
  <si>
    <t xml:space="preserve">intergenic (+220/‑370)</t>
  </si>
  <si>
    <t xml:space="preserve">1,285,219</t>
  </si>
  <si>
    <t xml:space="preserve">intergenic (+237/‑353)</t>
  </si>
  <si>
    <t xml:space="preserve">1,285,222</t>
  </si>
  <si>
    <t xml:space="preserve">intergenic (+240/‑350)</t>
  </si>
  <si>
    <t xml:space="preserve">1,285,229</t>
  </si>
  <si>
    <t xml:space="preserve">intergenic (+247/‑343)</t>
  </si>
  <si>
    <t xml:space="preserve">1,285,661</t>
  </si>
  <si>
    <t xml:space="preserve">A30A(GCC→GCG)</t>
  </si>
  <si>
    <t xml:space="preserve">pgaptmp_001284→</t>
  </si>
  <si>
    <t xml:space="preserve">HAMP domain‑containing histidine kinase</t>
  </si>
  <si>
    <t xml:space="preserve">1,285,691</t>
  </si>
  <si>
    <t xml:space="preserve">L40L(CTC→CTT)</t>
  </si>
  <si>
    <t xml:space="preserve">1,286,096</t>
  </si>
  <si>
    <t xml:space="preserve">F175F(TTC→TTT)</t>
  </si>
  <si>
    <t xml:space="preserve">1,286,252</t>
  </si>
  <si>
    <t xml:space="preserve">R227R(CGG→CGC)</t>
  </si>
  <si>
    <t xml:space="preserve">1,288,703</t>
  </si>
  <si>
    <t xml:space="preserve">A336A(GCG→GCA)</t>
  </si>
  <si>
    <t xml:space="preserve">glrR→</t>
  </si>
  <si>
    <t xml:space="preserve">two‑component system response regulator GlrR</t>
  </si>
  <si>
    <t xml:space="preserve">1,288,757</t>
  </si>
  <si>
    <t xml:space="preserve">V354V(GTA→GTG)</t>
  </si>
  <si>
    <t xml:space="preserve">1,288,955</t>
  </si>
  <si>
    <t xml:space="preserve">R420R(CGA→CGG)</t>
  </si>
  <si>
    <t xml:space="preserve">1,297,289</t>
  </si>
  <si>
    <t xml:space="preserve">L1050L(CTG→TTG)</t>
  </si>
  <si>
    <t xml:space="preserve">pgaptmp_001292→</t>
  </si>
  <si>
    <t xml:space="preserve">DUF5107 domain‑containing protein</t>
  </si>
  <si>
    <t xml:space="preserve">1,298,788</t>
  </si>
  <si>
    <t xml:space="preserve">V434V(GTT→GTC)</t>
  </si>
  <si>
    <t xml:space="preserve">pgaptmp_001293→</t>
  </si>
  <si>
    <t xml:space="preserve">sugar porter family MFS transporter</t>
  </si>
  <si>
    <t xml:space="preserve">1,301,340</t>
  </si>
  <si>
    <t xml:space="preserve">S304G(AGC→GGC)</t>
  </si>
  <si>
    <t xml:space="preserve">csiE←</t>
  </si>
  <si>
    <t xml:space="preserve">stationary phase inducible protein CsiE</t>
  </si>
  <si>
    <t xml:space="preserve">1,312,892</t>
  </si>
  <si>
    <t xml:space="preserve">V110V(GTG→GTA)</t>
  </si>
  <si>
    <t xml:space="preserve">pepB→</t>
  </si>
  <si>
    <t xml:space="preserve">aminopeptidase PepB</t>
  </si>
  <si>
    <t xml:space="preserve">1,315,722</t>
  </si>
  <si>
    <t xml:space="preserve">intergenic (‑85/+142)</t>
  </si>
  <si>
    <t xml:space="preserve">pgaptmp_001312← / ←sseA</t>
  </si>
  <si>
    <t xml:space="preserve">hypothetical protein/3‑mercaptopyruvate sulfurtransferase</t>
  </si>
  <si>
    <t xml:space="preserve">1,315,743</t>
  </si>
  <si>
    <t xml:space="preserve">intergenic (‑106/+121)</t>
  </si>
  <si>
    <t xml:space="preserve">1,315,748</t>
  </si>
  <si>
    <t xml:space="preserve">intergenic (‑111/+116)</t>
  </si>
  <si>
    <t xml:space="preserve">1,315,797</t>
  </si>
  <si>
    <t xml:space="preserve">intergenic (‑160/+67)</t>
  </si>
  <si>
    <t xml:space="preserve">1,315,803</t>
  </si>
  <si>
    <t xml:space="preserve">intergenic (‑166/+61)</t>
  </si>
  <si>
    <t xml:space="preserve">1,315,807</t>
  </si>
  <si>
    <t xml:space="preserve">intergenic (‑170/+57)</t>
  </si>
  <si>
    <t xml:space="preserve">1,315,837</t>
  </si>
  <si>
    <t xml:space="preserve">intergenic (‑200/+27)</t>
  </si>
  <si>
    <t xml:space="preserve">1,322,426</t>
  </si>
  <si>
    <t xml:space="preserve">S184P(TCG→CCG)</t>
  </si>
  <si>
    <t xml:space="preserve">pbpC→</t>
  </si>
  <si>
    <t xml:space="preserve">peptidoglycan glycosyltransferase PbpC</t>
  </si>
  <si>
    <t xml:space="preserve">1,322,435</t>
  </si>
  <si>
    <t xml:space="preserve">R187R(CGG→AGG)</t>
  </si>
  <si>
    <t xml:space="preserve">1,322,755</t>
  </si>
  <si>
    <t xml:space="preserve">S293S(TCA→TCG)</t>
  </si>
  <si>
    <t xml:space="preserve">1,325,087</t>
  </si>
  <si>
    <t xml:space="preserve">intergenic (+294/‑190)</t>
  </si>
  <si>
    <t xml:space="preserve">ndk→ / →trmG_rlmN</t>
  </si>
  <si>
    <t xml:space="preserve">nucleoside‑diphosphate kinase/bifunctional tRNA (adenosine(37)‑C2)‑methyltransferase TrmG/ribosomal RNA large subunit methyltransferase RlmN</t>
  </si>
  <si>
    <t xml:space="preserve">1,325,089</t>
  </si>
  <si>
    <t xml:space="preserve">intergenic (+296/‑188)</t>
  </si>
  <si>
    <t xml:space="preserve">1,326,308</t>
  </si>
  <si>
    <t xml:space="preserve">T344T(ACC→ACG)</t>
  </si>
  <si>
    <t xml:space="preserve">trmG_rlmN→</t>
  </si>
  <si>
    <t xml:space="preserve">bifunctional tRNA (adenosine(37)‑C2)‑methyltransferase TrmG/ribosomal RNA large subunit methyltransferase RlmN</t>
  </si>
  <si>
    <t xml:space="preserve">1,329,384</t>
  </si>
  <si>
    <t xml:space="preserve">L144L(TTG→CTG)</t>
  </si>
  <si>
    <t xml:space="preserve">hisS→</t>
  </si>
  <si>
    <t xml:space="preserve">histidine‑‑tRNA ligase</t>
  </si>
  <si>
    <t xml:space="preserve">1,329,992</t>
  </si>
  <si>
    <t xml:space="preserve">R346R(CGT→CGG)</t>
  </si>
  <si>
    <t xml:space="preserve">1,333,503</t>
  </si>
  <si>
    <t xml:space="preserve">Y439Y(TAT→TAC)</t>
  </si>
  <si>
    <t xml:space="preserve">der→</t>
  </si>
  <si>
    <t xml:space="preserve">ribosome biogenesis GTPase Der</t>
  </si>
  <si>
    <t xml:space="preserve">1,333,548</t>
  </si>
  <si>
    <t xml:space="preserve">P454P(CCG→CCA)</t>
  </si>
  <si>
    <t xml:space="preserve">1,338,530</t>
  </si>
  <si>
    <t xml:space="preserve">A111A(GCA→GCG)</t>
  </si>
  <si>
    <t xml:space="preserve">guaA→</t>
  </si>
  <si>
    <t xml:space="preserve">glutamine‑hydrolyzing GMP synthase</t>
  </si>
  <si>
    <t xml:space="preserve">1,338,608</t>
  </si>
  <si>
    <t xml:space="preserve">L137L(CTA→CTG)</t>
  </si>
  <si>
    <t xml:space="preserve">1,338,896</t>
  </si>
  <si>
    <t xml:space="preserve">G233G(GGC→GGT)</t>
  </si>
  <si>
    <t xml:space="preserve">1,338,926</t>
  </si>
  <si>
    <t xml:space="preserve">T243T(ACT→ACC)</t>
  </si>
  <si>
    <t xml:space="preserve">1,339,793</t>
  </si>
  <si>
    <t xml:space="preserve">intergenic (+18/+77)</t>
  </si>
  <si>
    <t xml:space="preserve">guaA→ / ←pgaptmp_001329</t>
  </si>
  <si>
    <t xml:space="preserve">glutamine‑hydrolyzing GMP synthase/sulfatase‑like hydrolase/transferase</t>
  </si>
  <si>
    <t xml:space="preserve">1,339,795</t>
  </si>
  <si>
    <t xml:space="preserve">intergenic (+20/+75)</t>
  </si>
  <si>
    <t xml:space="preserve">1,340,431</t>
  </si>
  <si>
    <t xml:space="preserve">R436R(CGC→CGG)</t>
  </si>
  <si>
    <t xml:space="preserve">pgaptmp_001329←</t>
  </si>
  <si>
    <t xml:space="preserve">sulfatase‑like hydrolase/transferase</t>
  </si>
  <si>
    <t xml:space="preserve">1,346,292</t>
  </si>
  <si>
    <t xml:space="preserve">M81L(ATG→TTG)</t>
  </si>
  <si>
    <t xml:space="preserve">pgaptmp_001334→</t>
  </si>
  <si>
    <t xml:space="preserve">sensor domain‑containing phosphodiesterase</t>
  </si>
  <si>
    <t xml:space="preserve">1,348,673</t>
  </si>
  <si>
    <t xml:space="preserve">N398N(AAT→AAC)</t>
  </si>
  <si>
    <t xml:space="preserve">ppx←</t>
  </si>
  <si>
    <t xml:space="preserve">exopolyphosphatase</t>
  </si>
  <si>
    <t xml:space="preserve">1,351,793</t>
  </si>
  <si>
    <t xml:space="preserve">L46L(CTA→CTG)</t>
  </si>
  <si>
    <t xml:space="preserve">ppk1←</t>
  </si>
  <si>
    <t xml:space="preserve">polyphosphate kinase 1</t>
  </si>
  <si>
    <t xml:space="preserve">1,351,989</t>
  </si>
  <si>
    <t xml:space="preserve">intergenic (‑59/+122)</t>
  </si>
  <si>
    <t xml:space="preserve">ppk1← / ←purN</t>
  </si>
  <si>
    <t xml:space="preserve">polyphosphate kinase 1/phosphoribosylglycinamide formyltransferase</t>
  </si>
  <si>
    <t xml:space="preserve">1,352,351</t>
  </si>
  <si>
    <t xml:space="preserve">G134G(GGT→GGC)</t>
  </si>
  <si>
    <t xml:space="preserve">purN←</t>
  </si>
  <si>
    <t xml:space="preserve">phosphoribosylglycinamide formyltransferase</t>
  </si>
  <si>
    <t xml:space="preserve">1,356,335</t>
  </si>
  <si>
    <t xml:space="preserve">S461S(TCC→TCG)</t>
  </si>
  <si>
    <t xml:space="preserve">pgaptmp_001340→</t>
  </si>
  <si>
    <t xml:space="preserve">6‑phospho‑beta‑glucosidase</t>
  </si>
  <si>
    <t xml:space="preserve">1,361,789</t>
  </si>
  <si>
    <t xml:space="preserve">L169L(TTG→CTG)</t>
  </si>
  <si>
    <t xml:space="preserve">bepA←</t>
  </si>
  <si>
    <t xml:space="preserve">beta‑barrel assembly‑enhancing protease</t>
  </si>
  <si>
    <t xml:space="preserve">1,361,793</t>
  </si>
  <si>
    <t xml:space="preserve">S167S(TCA→TCG)</t>
  </si>
  <si>
    <t xml:space="preserve">1,361,802</t>
  </si>
  <si>
    <t xml:space="preserve">A164A(GCG→GCC)</t>
  </si>
  <si>
    <t xml:space="preserve">1,361,805</t>
  </si>
  <si>
    <t xml:space="preserve">G163G(GGC→GGT)</t>
  </si>
  <si>
    <t xml:space="preserve">1,366,302</t>
  </si>
  <si>
    <t xml:space="preserve">A192A(GCG→GCA)</t>
  </si>
  <si>
    <t xml:space="preserve">bamC→</t>
  </si>
  <si>
    <t xml:space="preserve">outer membrane protein assembly factor BamC</t>
  </si>
  <si>
    <t xml:space="preserve">1,381,169</t>
  </si>
  <si>
    <t xml:space="preserve">G613G(GGG→GGT)</t>
  </si>
  <si>
    <t xml:space="preserve">tkt←</t>
  </si>
  <si>
    <t xml:space="preserve">1,381,214</t>
  </si>
  <si>
    <t xml:space="preserve">S598S(TCC→TCG)</t>
  </si>
  <si>
    <t xml:space="preserve">1,381,886</t>
  </si>
  <si>
    <t xml:space="preserve">L374L(CTA→CTG)</t>
  </si>
  <si>
    <t xml:space="preserve">1,382,831</t>
  </si>
  <si>
    <t xml:space="preserve">F59F(TTT→TTC)</t>
  </si>
  <si>
    <t xml:space="preserve">1,383,714</t>
  </si>
  <si>
    <t xml:space="preserve">P89P(CCG→CCC)</t>
  </si>
  <si>
    <t xml:space="preserve">tal←</t>
  </si>
  <si>
    <t xml:space="preserve">transaldolase</t>
  </si>
  <si>
    <t xml:space="preserve">1,385,009</t>
  </si>
  <si>
    <t xml:space="preserve">D245D(GAC→GAT)</t>
  </si>
  <si>
    <t xml:space="preserve">maeB→</t>
  </si>
  <si>
    <t xml:space="preserve">NADP‑dependent oxaloacetate‑decarboxylating malate dehydrogenase</t>
  </si>
  <si>
    <t xml:space="preserve">1,385,066</t>
  </si>
  <si>
    <t xml:space="preserve">S264S(TCC→TCT)</t>
  </si>
  <si>
    <t xml:space="preserve">1,385,069</t>
  </si>
  <si>
    <t xml:space="preserve">G265G(GGT→GGC)</t>
  </si>
  <si>
    <t xml:space="preserve">1,385,486</t>
  </si>
  <si>
    <t xml:space="preserve">G404G(GGT→GGC)</t>
  </si>
  <si>
    <t xml:space="preserve">1,385,492</t>
  </si>
  <si>
    <t xml:space="preserve">A406A(GCG→GCA)</t>
  </si>
  <si>
    <t xml:space="preserve">1,385,501</t>
  </si>
  <si>
    <t xml:space="preserve">P409P(CCG→CCC)</t>
  </si>
  <si>
    <t xml:space="preserve">1,385,507</t>
  </si>
  <si>
    <t xml:space="preserve">A411A(GCC→GCT)</t>
  </si>
  <si>
    <t xml:space="preserve">1,391,619</t>
  </si>
  <si>
    <t xml:space="preserve">S262S(TCG→TCT)</t>
  </si>
  <si>
    <t xml:space="preserve">pgaptmp_001375→</t>
  </si>
  <si>
    <t xml:space="preserve">aldehyde dehydrogenase EutE</t>
  </si>
  <si>
    <t xml:space="preserve">1,391,634</t>
  </si>
  <si>
    <t xml:space="preserve">I267I(ATC→ATT)</t>
  </si>
  <si>
    <t xml:space="preserve">1,391,676</t>
  </si>
  <si>
    <t xml:space="preserve">V281V(GTC→GTT)</t>
  </si>
  <si>
    <t xml:space="preserve">1,392,957</t>
  </si>
  <si>
    <t xml:space="preserve">G237G(GGC→GGT)</t>
  </si>
  <si>
    <t xml:space="preserve">eutJ→</t>
  </si>
  <si>
    <t xml:space="preserve">ethanolamine utilization protein EutJ</t>
  </si>
  <si>
    <t xml:space="preserve">1,395,224</t>
  </si>
  <si>
    <t xml:space="preserve">P254P(CCG→CCC)</t>
  </si>
  <si>
    <t xml:space="preserve">eutH→</t>
  </si>
  <si>
    <t xml:space="preserve">ethanolamine utilization protein EutH</t>
  </si>
  <si>
    <t xml:space="preserve">1,395,269</t>
  </si>
  <si>
    <t xml:space="preserve">E269E(GAG→GAA)</t>
  </si>
  <si>
    <t xml:space="preserve">1,402,044</t>
  </si>
  <si>
    <t xml:space="preserve">G184G(GGC→GGT)</t>
  </si>
  <si>
    <t xml:space="preserve">hemF←</t>
  </si>
  <si>
    <t xml:space="preserve">oxygen‑dependent coproporphyrinogen oxidase</t>
  </si>
  <si>
    <t xml:space="preserve">1,408,000</t>
  </si>
  <si>
    <t xml:space="preserve">A58A(GCT→GCC)</t>
  </si>
  <si>
    <t xml:space="preserve">cysT→</t>
  </si>
  <si>
    <t xml:space="preserve">sulfate/thiosulfate ABC transporter permease CysT</t>
  </si>
  <si>
    <t xml:space="preserve">1,413,997</t>
  </si>
  <si>
    <t xml:space="preserve">E145E(GAG→GAA)</t>
  </si>
  <si>
    <t xml:space="preserve">pdxK→</t>
  </si>
  <si>
    <t xml:space="preserve">pyridoxine/pyridoxal/pyridoxamine kinase</t>
  </si>
  <si>
    <t xml:space="preserve">1,415,676</t>
  </si>
  <si>
    <t xml:space="preserve">T437T(ACT→ACC)</t>
  </si>
  <si>
    <t xml:space="preserve">ptsI←</t>
  </si>
  <si>
    <t xml:space="preserve">phosphoenolpyruvate‑protein phosphotransferase PtsI</t>
  </si>
  <si>
    <t xml:space="preserve">1,424,454</t>
  </si>
  <si>
    <t xml:space="preserve">L66L(TTG→CTG)</t>
  </si>
  <si>
    <t xml:space="preserve">pgaptmp_001410→</t>
  </si>
  <si>
    <t xml:space="preserve">1,424,480</t>
  </si>
  <si>
    <t xml:space="preserve">L74L(CTC→CTT)</t>
  </si>
  <si>
    <t xml:space="preserve">1,424,504</t>
  </si>
  <si>
    <t xml:space="preserve">R82R(CGC→CGT)</t>
  </si>
  <si>
    <t xml:space="preserve">1,426,788</t>
  </si>
  <si>
    <t xml:space="preserve">S287S(TCA→TCG)</t>
  </si>
  <si>
    <t xml:space="preserve">gltX→</t>
  </si>
  <si>
    <t xml:space="preserve">glutamate‑‑tRNA ligase</t>
  </si>
  <si>
    <t xml:space="preserve">1,431,847</t>
  </si>
  <si>
    <t xml:space="preserve">P115P(CCG→CCA)</t>
  </si>
  <si>
    <t xml:space="preserve">nupC←</t>
  </si>
  <si>
    <t xml:space="preserve">nucleoside permease NupC</t>
  </si>
  <si>
    <t xml:space="preserve">1,431,857</t>
  </si>
  <si>
    <t xml:space="preserve">R112H(CGT→CAT)</t>
  </si>
  <si>
    <t xml:space="preserve">1,431,898</t>
  </si>
  <si>
    <t xml:space="preserve">I98I(ATA→ATC)</t>
  </si>
  <si>
    <t xml:space="preserve">1,431,913</t>
  </si>
  <si>
    <t xml:space="preserve">K93K(AAA→AAG)</t>
  </si>
  <si>
    <t xml:space="preserve">1,434,265</t>
  </si>
  <si>
    <t xml:space="preserve">intergenic (‑69/+62)</t>
  </si>
  <si>
    <t xml:space="preserve">pgaptmp_001423← / ←pgaptmp_001424</t>
  </si>
  <si>
    <t xml:space="preserve">DUF2502 domain‑containing protein/aldo/keto reductase</t>
  </si>
  <si>
    <t xml:space="preserve">1,434,951</t>
  </si>
  <si>
    <t xml:space="preserve">S123S(AGT→AGC)</t>
  </si>
  <si>
    <t xml:space="preserve">pgaptmp_001424←</t>
  </si>
  <si>
    <t xml:space="preserve">aldo/keto reductase</t>
  </si>
  <si>
    <t xml:space="preserve">1,435,343</t>
  </si>
  <si>
    <t xml:space="preserve">intergenic (‑24/‑157)</t>
  </si>
  <si>
    <t xml:space="preserve">pgaptmp_001424← / →pgaptmp_001425</t>
  </si>
  <si>
    <t xml:space="preserve">aldo/keto reductase/indolepyruvate decarboxylase</t>
  </si>
  <si>
    <t xml:space="preserve">1,437,247</t>
  </si>
  <si>
    <t xml:space="preserve">L383L(CTG→TTG)</t>
  </si>
  <si>
    <t xml:space="preserve">pgaptmp_001426←</t>
  </si>
  <si>
    <t xml:space="preserve">ion channel protein</t>
  </si>
  <si>
    <t xml:space="preserve">1,438,743</t>
  </si>
  <si>
    <t xml:space="preserve">R29R(CGT→CGC)</t>
  </si>
  <si>
    <t xml:space="preserve">glk→</t>
  </si>
  <si>
    <t xml:space="preserve">glucokinase</t>
  </si>
  <si>
    <t xml:space="preserve">1,438,800</t>
  </si>
  <si>
    <t xml:space="preserve">Y48Y(TAC→TAT)</t>
  </si>
  <si>
    <t xml:space="preserve">1,439,130</t>
  </si>
  <si>
    <t xml:space="preserve">G158G(GGC→GGT)</t>
  </si>
  <si>
    <t xml:space="preserve">1,443,203</t>
  </si>
  <si>
    <t xml:space="preserve">R233R(CGG→CGA)</t>
  </si>
  <si>
    <t xml:space="preserve">alaC→</t>
  </si>
  <si>
    <t xml:space="preserve">alanine transaminase</t>
  </si>
  <si>
    <t xml:space="preserve">1,447,347</t>
  </si>
  <si>
    <t xml:space="preserve">Y146F(TAC→TTC)</t>
  </si>
  <si>
    <t xml:space="preserve">pgaptmp_001437←</t>
  </si>
  <si>
    <t xml:space="preserve">1,450,406</t>
  </si>
  <si>
    <t xml:space="preserve">N47N(AAC→AAT)</t>
  </si>
  <si>
    <t xml:space="preserve">mlaA→</t>
  </si>
  <si>
    <t xml:space="preserve">phospholipid‑binding lipoprotein MlaA</t>
  </si>
  <si>
    <t xml:space="preserve">1,454,485</t>
  </si>
  <si>
    <t xml:space="preserve">V419V(GTA→GTG)</t>
  </si>
  <si>
    <t xml:space="preserve">fadI→</t>
  </si>
  <si>
    <t xml:space="preserve">acetyl‑CoA C‑acyltransferase FadI</t>
  </si>
  <si>
    <t xml:space="preserve">1,455,960</t>
  </si>
  <si>
    <t xml:space="preserve">V474V(GTA→GTG)</t>
  </si>
  <si>
    <t xml:space="preserve">1,456,134</t>
  </si>
  <si>
    <t xml:space="preserve">P532P(CCA→CCG)</t>
  </si>
  <si>
    <t xml:space="preserve">1,457,892</t>
  </si>
  <si>
    <t xml:space="preserve">T20I(ACC→ATC)</t>
  </si>
  <si>
    <t xml:space="preserve">smrB←</t>
  </si>
  <si>
    <t xml:space="preserve">endonuclease SmrB</t>
  </si>
  <si>
    <t xml:space="preserve">1,458,408</t>
  </si>
  <si>
    <t xml:space="preserve">prmB→</t>
  </si>
  <si>
    <t xml:space="preserve">50S ribosomal protein L3 N(5)‑glutamine methyltransferase</t>
  </si>
  <si>
    <t xml:space="preserve">1,458,420</t>
  </si>
  <si>
    <t xml:space="preserve">G101G(GGG→GGC)</t>
  </si>
  <si>
    <t xml:space="preserve">1,459,531</t>
  </si>
  <si>
    <t xml:space="preserve">V147A(GTG→GCG)</t>
  </si>
  <si>
    <t xml:space="preserve">aroC→</t>
  </si>
  <si>
    <t xml:space="preserve">chorismate synthase</t>
  </si>
  <si>
    <t xml:space="preserve">1,461,102</t>
  </si>
  <si>
    <t xml:space="preserve">G33G(GGG→GGA)</t>
  </si>
  <si>
    <t xml:space="preserve">pgaptmp_001451→</t>
  </si>
  <si>
    <t xml:space="preserve">sulfite exporter TauE/SafE family protein</t>
  </si>
  <si>
    <t xml:space="preserve">1,467,542</t>
  </si>
  <si>
    <t xml:space="preserve">intergenic (+54/+33)</t>
  </si>
  <si>
    <t xml:space="preserve">pgaptmp_001456→ / ←flk</t>
  </si>
  <si>
    <t xml:space="preserve">MFS transporter/flagella biosynthesis regulator Flk</t>
  </si>
  <si>
    <t xml:space="preserve">1,467,551</t>
  </si>
  <si>
    <t xml:space="preserve">intergenic (+63/+24)</t>
  </si>
  <si>
    <t xml:space="preserve">1,471,283</t>
  </si>
  <si>
    <t xml:space="preserve">V136V(GTG→GTA)</t>
  </si>
  <si>
    <t xml:space="preserve">truA→</t>
  </si>
  <si>
    <t xml:space="preserve">tRNA pseudouridine(38‑40) synthase TruA</t>
  </si>
  <si>
    <t xml:space="preserve">1,475,222</t>
  </si>
  <si>
    <t xml:space="preserve">S137P(TCA→CCA)</t>
  </si>
  <si>
    <t xml:space="preserve">dedD→</t>
  </si>
  <si>
    <t xml:space="preserve">cell division protein DedD</t>
  </si>
  <si>
    <t xml:space="preserve">1,477,424</t>
  </si>
  <si>
    <t xml:space="preserve">S395S(TCA→TCC)</t>
  </si>
  <si>
    <t xml:space="preserve">purF→</t>
  </si>
  <si>
    <t xml:space="preserve">amidophosphoribosyltransferase</t>
  </si>
  <si>
    <t xml:space="preserve">1,477,427</t>
  </si>
  <si>
    <t xml:space="preserve">A396A(GCC→GCT)</t>
  </si>
  <si>
    <t xml:space="preserve">1,479,934</t>
  </si>
  <si>
    <t xml:space="preserve">G46G(GGG→GGA)</t>
  </si>
  <si>
    <t xml:space="preserve">hisJ→</t>
  </si>
  <si>
    <t xml:space="preserve">histidine ABC transporter substrate‑binding protein HisJ</t>
  </si>
  <si>
    <t xml:space="preserve">1,479,943</t>
  </si>
  <si>
    <t xml:space="preserve">V49V(GTG→GTC)</t>
  </si>
  <si>
    <t xml:space="preserve">1,479,991</t>
  </si>
  <si>
    <t xml:space="preserve">T65T(ACC→ACG)</t>
  </si>
  <si>
    <t xml:space="preserve">1,480,006</t>
  </si>
  <si>
    <t xml:space="preserve">V70V(GTG→GTT)</t>
  </si>
  <si>
    <t xml:space="preserve">1,480,132</t>
  </si>
  <si>
    <t xml:space="preserve">A112A(GCT→GCA)</t>
  </si>
  <si>
    <t xml:space="preserve">1,489,893</t>
  </si>
  <si>
    <t xml:space="preserve">intergenic (‑69/+132)</t>
  </si>
  <si>
    <t xml:space="preserve">pta← / ←ackA</t>
  </si>
  <si>
    <t xml:space="preserve">phosphate acetyltransferase/acetate kinase</t>
  </si>
  <si>
    <t xml:space="preserve">1,491,524</t>
  </si>
  <si>
    <t xml:space="preserve">intergenic (‑297/‑41)</t>
  </si>
  <si>
    <t xml:space="preserve">ackA← / →pgaptmp_001484</t>
  </si>
  <si>
    <t xml:space="preserve">acetate kinase/DUF412 domain‑containing protein</t>
  </si>
  <si>
    <t xml:space="preserve">1,491,558</t>
  </si>
  <si>
    <t xml:space="preserve">intergenic (‑331/‑7)</t>
  </si>
  <si>
    <t xml:space="preserve">1,492,221</t>
  </si>
  <si>
    <t xml:space="preserve">R38R(CGA→CGT)</t>
  </si>
  <si>
    <t xml:space="preserve">pgaptmp_001485→</t>
  </si>
  <si>
    <t xml:space="preserve">YfbU family protein</t>
  </si>
  <si>
    <t xml:space="preserve">1,492,260</t>
  </si>
  <si>
    <t xml:space="preserve">F51F(TTT→TTC)</t>
  </si>
  <si>
    <t xml:space="preserve">1,495,428</t>
  </si>
  <si>
    <t xml:space="preserve">V133V(GTT→GTC)</t>
  </si>
  <si>
    <t xml:space="preserve">yfbR←</t>
  </si>
  <si>
    <t xml:space="preserve">5'‑deoxynucleotidase</t>
  </si>
  <si>
    <t xml:space="preserve">1,499,719</t>
  </si>
  <si>
    <t xml:space="preserve">T48T(ACG→ACC)</t>
  </si>
  <si>
    <t xml:space="preserve">1,501,332</t>
  </si>
  <si>
    <t xml:space="preserve">R178R(CGC→CGT)</t>
  </si>
  <si>
    <t xml:space="preserve">nuoC→</t>
  </si>
  <si>
    <t xml:space="preserve">NADH‑quinone oxidoreductase subunit C/D</t>
  </si>
  <si>
    <t xml:space="preserve">1,504,016</t>
  </si>
  <si>
    <t xml:space="preserve">N304H(AAC→CAC)</t>
  </si>
  <si>
    <t xml:space="preserve">nuoF→</t>
  </si>
  <si>
    <t xml:space="preserve">NADH‑quinone oxidoreductase subunit NuoF</t>
  </si>
  <si>
    <t xml:space="preserve">1,504,773</t>
  </si>
  <si>
    <t xml:space="preserve">H99H(CAC→CAT)</t>
  </si>
  <si>
    <t xml:space="preserve">nuoG→</t>
  </si>
  <si>
    <t xml:space="preserve">NADH‑quinone oxidoreductase subunit NuoG</t>
  </si>
  <si>
    <t xml:space="preserve">1,508,362</t>
  </si>
  <si>
    <t xml:space="preserve">A57A(GCT→GCA)</t>
  </si>
  <si>
    <t xml:space="preserve">nuoI→</t>
  </si>
  <si>
    <t xml:space="preserve">NADH‑quinone oxidoreductase subunit NuoI</t>
  </si>
  <si>
    <t xml:space="preserve">1,510,415</t>
  </si>
  <si>
    <t xml:space="preserve">L274L(TTG→CTG)</t>
  </si>
  <si>
    <t xml:space="preserve">nuoL→</t>
  </si>
  <si>
    <t xml:space="preserve">NADH‑quinone oxidoreductase subunit L</t>
  </si>
  <si>
    <t xml:space="preserve">1,510,471</t>
  </si>
  <si>
    <t xml:space="preserve">V292V(GTG→GTA)</t>
  </si>
  <si>
    <t xml:space="preserve">1,512,560</t>
  </si>
  <si>
    <t xml:space="preserve">T318T(ACC→ACT)</t>
  </si>
  <si>
    <t xml:space="preserve">nuoM→</t>
  </si>
  <si>
    <t xml:space="preserve">NADH‑quinone oxidoreductase subunit M</t>
  </si>
  <si>
    <t xml:space="preserve">1,514,120</t>
  </si>
  <si>
    <t xml:space="preserve">V326V(GTT→GTG)</t>
  </si>
  <si>
    <t xml:space="preserve">nuoN→</t>
  </si>
  <si>
    <t xml:space="preserve">NADH‑quinone oxidoreductase subunit NuoN</t>
  </si>
  <si>
    <t xml:space="preserve">1,514,685</t>
  </si>
  <si>
    <t xml:space="preserve">A297A(GCA→GCG)</t>
  </si>
  <si>
    <t xml:space="preserve">rnz←</t>
  </si>
  <si>
    <t xml:space="preserve">ribonuclease Z</t>
  </si>
  <si>
    <t xml:space="preserve">1,518,072</t>
  </si>
  <si>
    <t xml:space="preserve">G157G(GGG→GGC)</t>
  </si>
  <si>
    <t xml:space="preserve">menD→</t>
  </si>
  <si>
    <t xml:space="preserve">2‑succinyl‑5‑enolpyruvyl‑6‑hydroxy‑3‑ cyclohexene‑1‑carboxylic‑acid synthase</t>
  </si>
  <si>
    <t xml:space="preserve">1,522,079</t>
  </si>
  <si>
    <t xml:space="preserve">L73L(CTG→CTA)</t>
  </si>
  <si>
    <t xml:space="preserve">menE→</t>
  </si>
  <si>
    <t xml:space="preserve">o‑succinylbenzoate‑‑CoA ligase</t>
  </si>
  <si>
    <t xml:space="preserve">1,523,975</t>
  </si>
  <si>
    <t xml:space="preserve">N40N(AAC→AAT)</t>
  </si>
  <si>
    <t xml:space="preserve">pgaptmp_001513→</t>
  </si>
  <si>
    <t xml:space="preserve">1,524,111</t>
  </si>
  <si>
    <t xml:space="preserve">A86T(GCG→ACG)</t>
  </si>
  <si>
    <t xml:space="preserve">1,526,468</t>
  </si>
  <si>
    <t xml:space="preserve">G251G(GGT→GGC)</t>
  </si>
  <si>
    <t xml:space="preserve">pgaptmp_001515→</t>
  </si>
  <si>
    <t xml:space="preserve">nicotinamide mononucleotide deamidase‑related protein YfaY</t>
  </si>
  <si>
    <t xml:space="preserve">1,529,436</t>
  </si>
  <si>
    <t xml:space="preserve">G92G(GGC→GGA)</t>
  </si>
  <si>
    <t xml:space="preserve">pgaptmp_001518→</t>
  </si>
  <si>
    <t xml:space="preserve">1,530,594</t>
  </si>
  <si>
    <t xml:space="preserve">L44L(TTG→CTG)</t>
  </si>
  <si>
    <t xml:space="preserve">yfaU→</t>
  </si>
  <si>
    <t xml:space="preserve">2‑keto‑3‑deoxy‑L‑rhamnonate aldolase</t>
  </si>
  <si>
    <t xml:space="preserve">1,530,632</t>
  </si>
  <si>
    <t xml:space="preserve">D56D(GAT→GAC)</t>
  </si>
  <si>
    <t xml:space="preserve">1,532,570</t>
  </si>
  <si>
    <t xml:space="preserve">L385L(CTC→CTT)</t>
  </si>
  <si>
    <t xml:space="preserve">glpB←</t>
  </si>
  <si>
    <t xml:space="preserve">glycerol‑3‑phosphate dehydrogenase subunit GlpB</t>
  </si>
  <si>
    <t xml:space="preserve">1,536,189</t>
  </si>
  <si>
    <t xml:space="preserve">A194A(GCC→GCA)</t>
  </si>
  <si>
    <t xml:space="preserve">glpT→</t>
  </si>
  <si>
    <t xml:space="preserve">glycerol‑3‑phosphate transporter</t>
  </si>
  <si>
    <t xml:space="preserve">1,536,378</t>
  </si>
  <si>
    <t xml:space="preserve">+ATCGCT</t>
  </si>
  <si>
    <t xml:space="preserve">coding (771/1341 nt)</t>
  </si>
  <si>
    <t xml:space="preserve">1,539,679</t>
  </si>
  <si>
    <t xml:space="preserve">L66L(CTA→CTG)</t>
  </si>
  <si>
    <t xml:space="preserve">nrdB←</t>
  </si>
  <si>
    <t xml:space="preserve">ribonucleotide‑diphosphate reductase subunit beta</t>
  </si>
  <si>
    <t xml:space="preserve">1,539,826</t>
  </si>
  <si>
    <t xml:space="preserve">P17P(CCC→CCT)</t>
  </si>
  <si>
    <t xml:space="preserve">1,541,739</t>
  </si>
  <si>
    <t xml:space="preserve">L175L(CTG→CTC)</t>
  </si>
  <si>
    <t xml:space="preserve">1,544,532</t>
  </si>
  <si>
    <t xml:space="preserve">I350I(ATT→ATC)</t>
  </si>
  <si>
    <t xml:space="preserve">gyrA→</t>
  </si>
  <si>
    <t xml:space="preserve">DNA topoisomerase (ATP‑hydrolyzing) subunit A</t>
  </si>
  <si>
    <t xml:space="preserve">1,545,331</t>
  </si>
  <si>
    <t xml:space="preserve">R617R(AGG→CGG)</t>
  </si>
  <si>
    <t xml:space="preserve">1,546,877</t>
  </si>
  <si>
    <t xml:space="preserve">P210P(CCA→CCG)</t>
  </si>
  <si>
    <t xml:space="preserve">rcsC→</t>
  </si>
  <si>
    <t xml:space="preserve">two‑component system sensor histidine kinase RcsC</t>
  </si>
  <si>
    <t xml:space="preserve">1,546,994</t>
  </si>
  <si>
    <t xml:space="preserve">G249G(GGG→GGC)</t>
  </si>
  <si>
    <t xml:space="preserve">1,549,404</t>
  </si>
  <si>
    <t xml:space="preserve">K127K(AAA→AAG)</t>
  </si>
  <si>
    <t xml:space="preserve">rcsB←</t>
  </si>
  <si>
    <t xml:space="preserve">transcriptional regulator RcsB</t>
  </si>
  <si>
    <t xml:space="preserve">1,552,277</t>
  </si>
  <si>
    <t xml:space="preserve">W61R(TGG→CGG)</t>
  </si>
  <si>
    <t xml:space="preserve">rcsD←</t>
  </si>
  <si>
    <t xml:space="preserve">phosphotransferase RcsD</t>
  </si>
  <si>
    <t xml:space="preserve">1,554,845</t>
  </si>
  <si>
    <t xml:space="preserve">K137E(AAA→GAA)</t>
  </si>
  <si>
    <t xml:space="preserve">apbE→</t>
  </si>
  <si>
    <t xml:space="preserve">FAD:protein FMN transferase ApbE</t>
  </si>
  <si>
    <t xml:space="preserve">1,556,413</t>
  </si>
  <si>
    <t xml:space="preserve">V284A(GTG→GCG)</t>
  </si>
  <si>
    <t xml:space="preserve">ada→</t>
  </si>
  <si>
    <t xml:space="preserve">bifunctional DNA‑binding transcriptional regulator/O6‑methylguanine‑DNA methyltransferase Ada</t>
  </si>
  <si>
    <t xml:space="preserve">1,556,417</t>
  </si>
  <si>
    <t xml:space="preserve">G285G(GGC→GGT)</t>
  </si>
  <si>
    <t xml:space="preserve">1,556,761</t>
  </si>
  <si>
    <t xml:space="preserve">P45P(CCG→CCA)</t>
  </si>
  <si>
    <t xml:space="preserve">alkB→</t>
  </si>
  <si>
    <t xml:space="preserve">DNA oxidative demethylase AlkB</t>
  </si>
  <si>
    <t xml:space="preserve">1,556,848</t>
  </si>
  <si>
    <t xml:space="preserve">H74Q(CAC→CAG)</t>
  </si>
  <si>
    <t xml:space="preserve">1,557,082</t>
  </si>
  <si>
    <t xml:space="preserve">A152A(GCC→GCT)</t>
  </si>
  <si>
    <t xml:space="preserve">1,557,918</t>
  </si>
  <si>
    <t xml:space="preserve">D188D(GAT→GAC)</t>
  </si>
  <si>
    <t xml:space="preserve">pgaptmp_001537→</t>
  </si>
  <si>
    <t xml:space="preserve">multidrug ABC transporter permease/ATP‑binding protein</t>
  </si>
  <si>
    <t xml:space="preserve">1,559,913</t>
  </si>
  <si>
    <t xml:space="preserve">R255R(CGC→CGT)</t>
  </si>
  <si>
    <t xml:space="preserve">mgtE→</t>
  </si>
  <si>
    <t xml:space="preserve">magnesium transporter</t>
  </si>
  <si>
    <t xml:space="preserve">1,559,916</t>
  </si>
  <si>
    <t xml:space="preserve">D256D(GAC→GAT)</t>
  </si>
  <si>
    <t xml:space="preserve">1,560,710</t>
  </si>
  <si>
    <t xml:space="preserve">P333P(CCG→CCA)</t>
  </si>
  <si>
    <t xml:space="preserve">1,560,764</t>
  </si>
  <si>
    <t xml:space="preserve">K315K(AAG→AAA)</t>
  </si>
  <si>
    <t xml:space="preserve">1,577,956</t>
  </si>
  <si>
    <t xml:space="preserve">intergenic (‑28/+49)</t>
  </si>
  <si>
    <t xml:space="preserve">pgaptmp_001554← / ←pgaptmp_001555</t>
  </si>
  <si>
    <t xml:space="preserve">tRNA‑Pro/DUF3413 domain‑containing protein</t>
  </si>
  <si>
    <t xml:space="preserve">1,578,053</t>
  </si>
  <si>
    <t xml:space="preserve">S571S(AGT→AGC)</t>
  </si>
  <si>
    <t xml:space="preserve">pgaptmp_001555←</t>
  </si>
  <si>
    <t xml:space="preserve">DUF3413 domain‑containing protein</t>
  </si>
  <si>
    <t xml:space="preserve">1,581,219</t>
  </si>
  <si>
    <t xml:space="preserve">intergenic (+14/+6)</t>
  </si>
  <si>
    <t xml:space="preserve">yejK→ / ←pgaptmp_001558</t>
  </si>
  <si>
    <t xml:space="preserve">nucleoid‑associated protein YejK/DeoR/GlpR transcriptional regulator</t>
  </si>
  <si>
    <t xml:space="preserve">1,583,004</t>
  </si>
  <si>
    <t xml:space="preserve">A323T(GCT→ACT)</t>
  </si>
  <si>
    <t xml:space="preserve">pgaptmp_001560←</t>
  </si>
  <si>
    <t xml:space="preserve">serine hydrolase</t>
  </si>
  <si>
    <t xml:space="preserve">1,591,449</t>
  </si>
  <si>
    <t xml:space="preserve">H26H(CAC→CAT)</t>
  </si>
  <si>
    <t xml:space="preserve">yejF←</t>
  </si>
  <si>
    <t xml:space="preserve">microcin C ABC transporter ATP‑binding protein YejF</t>
  </si>
  <si>
    <t xml:space="preserve">1,591,470</t>
  </si>
  <si>
    <t xml:space="preserve">G19G(GGT→GGC)</t>
  </si>
  <si>
    <t xml:space="preserve">1,591,512</t>
  </si>
  <si>
    <t xml:space="preserve">L5L(CTG→CTA)</t>
  </si>
  <si>
    <t xml:space="preserve">1,594,260</t>
  </si>
  <si>
    <t xml:space="preserve">A401A(GCC→GCA)</t>
  </si>
  <si>
    <t xml:space="preserve">pgaptmp_001570←</t>
  </si>
  <si>
    <t xml:space="preserve">ABC transporter substrate‑binding protein</t>
  </si>
  <si>
    <t xml:space="preserve">1,594,332</t>
  </si>
  <si>
    <t xml:space="preserve">N377K(AAC→AAA)</t>
  </si>
  <si>
    <t xml:space="preserve">1,601,729</t>
  </si>
  <si>
    <t xml:space="preserve">intergenic (‑137/‑71)</t>
  </si>
  <si>
    <t xml:space="preserve">pgaptmp_001575← / →uxuA</t>
  </si>
  <si>
    <t xml:space="preserve">fructuronate reductase/mannonate dehydratase</t>
  </si>
  <si>
    <t xml:space="preserve">1,602,290</t>
  </si>
  <si>
    <t xml:space="preserve">V164A(GTG→GCG)</t>
  </si>
  <si>
    <t xml:space="preserve">uxuA→</t>
  </si>
  <si>
    <t xml:space="preserve">mannonate dehydratase</t>
  </si>
  <si>
    <t xml:space="preserve">1,609,322</t>
  </si>
  <si>
    <t xml:space="preserve">A548A(GCG→GCC)</t>
  </si>
  <si>
    <t xml:space="preserve">fruA→</t>
  </si>
  <si>
    <t xml:space="preserve">PTS fructose transporter subunit IIBC</t>
  </si>
  <si>
    <t xml:space="preserve">1,609,779</t>
  </si>
  <si>
    <t xml:space="preserve">G167G(GGT→GGC)</t>
  </si>
  <si>
    <t xml:space="preserve">nfo←</t>
  </si>
  <si>
    <t xml:space="preserve">deoxyribonuclease IV</t>
  </si>
  <si>
    <t xml:space="preserve">1,615,975</t>
  </si>
  <si>
    <t xml:space="preserve">C432C(TGC→TGT)</t>
  </si>
  <si>
    <t xml:space="preserve">cirA→</t>
  </si>
  <si>
    <t xml:space="preserve">catecholate siderophore receptor CirA</t>
  </si>
  <si>
    <t xml:space="preserve">1,616,889</t>
  </si>
  <si>
    <t xml:space="preserve">P223P(CCT→CCA)</t>
  </si>
  <si>
    <t xml:space="preserve">fghA←</t>
  </si>
  <si>
    <t xml:space="preserve">S‑formylglutathione hydrolase</t>
  </si>
  <si>
    <t xml:space="preserve">1,616,958</t>
  </si>
  <si>
    <t xml:space="preserve">C200C(TGC→TGT)</t>
  </si>
  <si>
    <t xml:space="preserve">1,617,960</t>
  </si>
  <si>
    <t xml:space="preserve">L15L(TTG→CTG)</t>
  </si>
  <si>
    <t xml:space="preserve">folE→</t>
  </si>
  <si>
    <t xml:space="preserve">GTP cyclohydrolase I FolE</t>
  </si>
  <si>
    <t xml:space="preserve">1,618,340</t>
  </si>
  <si>
    <t xml:space="preserve">I141I(ATC→ATT)</t>
  </si>
  <si>
    <t xml:space="preserve">1,618,349</t>
  </si>
  <si>
    <t xml:space="preserve">F144F(TTT→TTC)</t>
  </si>
  <si>
    <t xml:space="preserve">1,621,065</t>
  </si>
  <si>
    <t xml:space="preserve">intergenic (+128/‑169)</t>
  </si>
  <si>
    <t xml:space="preserve">galS→ / →mglB</t>
  </si>
  <si>
    <t xml:space="preserve">HTH‑type transcriptional regulator GalS/galactose/glucose ABC transporter substrate‑binding protein MglB</t>
  </si>
  <si>
    <t xml:space="preserve">1,622,218</t>
  </si>
  <si>
    <t xml:space="preserve">L329F(CTT→TTT)</t>
  </si>
  <si>
    <t xml:space="preserve">mglB→</t>
  </si>
  <si>
    <t xml:space="preserve">galactose/glucose ABC transporter substrate‑binding protein MglB</t>
  </si>
  <si>
    <t xml:space="preserve">1,625,847</t>
  </si>
  <si>
    <t xml:space="preserve">intergenic (‑163/+113)</t>
  </si>
  <si>
    <t xml:space="preserve">sanA← / ←cdd</t>
  </si>
  <si>
    <t xml:space="preserve">outer membrane permeability protein SanA/cytidine deaminase</t>
  </si>
  <si>
    <t xml:space="preserve">1,628,236</t>
  </si>
  <si>
    <t xml:space="preserve">intergenic (‑174/‑184)</t>
  </si>
  <si>
    <t xml:space="preserve">pgaptmp_001598← / →dusC</t>
  </si>
  <si>
    <t xml:space="preserve">CidA/LrgA family protein/tRNA dihydrouridine(16) synthase DusC</t>
  </si>
  <si>
    <t xml:space="preserve">1,634,331</t>
  </si>
  <si>
    <t xml:space="preserve">S83S(TCT→TCC)</t>
  </si>
  <si>
    <t xml:space="preserve">ascB→</t>
  </si>
  <si>
    <t xml:space="preserve">1,637,297</t>
  </si>
  <si>
    <t xml:space="preserve">A308A(GCC→GCG)</t>
  </si>
  <si>
    <t xml:space="preserve">mdtQ→</t>
  </si>
  <si>
    <t xml:space="preserve">multidrug resistance outer membrane protein MdtQ</t>
  </si>
  <si>
    <t xml:space="preserve">1,637,330</t>
  </si>
  <si>
    <t xml:space="preserve">A319A(GCG→GCA)</t>
  </si>
  <si>
    <t xml:space="preserve">1,637,627</t>
  </si>
  <si>
    <t xml:space="preserve">Q418Q(CAA→CAG)</t>
  </si>
  <si>
    <t xml:space="preserve">1,637,636</t>
  </si>
  <si>
    <t xml:space="preserve">V421V(GTG→GTA)</t>
  </si>
  <si>
    <t xml:space="preserve">1,637,768</t>
  </si>
  <si>
    <t xml:space="preserve">Q465Q(CAA→CAG)</t>
  </si>
  <si>
    <t xml:space="preserve">1,639,526</t>
  </si>
  <si>
    <t xml:space="preserve">P60P(CCG→CCT)</t>
  </si>
  <si>
    <t xml:space="preserve">pbpG→</t>
  </si>
  <si>
    <t xml:space="preserve">D‑alanyl‑D‑alanine endopeptidase</t>
  </si>
  <si>
    <t xml:space="preserve">1,639,568</t>
  </si>
  <si>
    <t xml:space="preserve">T74T(ACG→ACC)</t>
  </si>
  <si>
    <t xml:space="preserve">1,640,274</t>
  </si>
  <si>
    <t xml:space="preserve">T310A(ACG→GCG)</t>
  </si>
  <si>
    <t xml:space="preserve">1,641,442</t>
  </si>
  <si>
    <t xml:space="preserve">G488G(GGG→GGC)</t>
  </si>
  <si>
    <t xml:space="preserve">dld←</t>
  </si>
  <si>
    <t xml:space="preserve">D‑lactate dehydrogenase</t>
  </si>
  <si>
    <t xml:space="preserve">1,642,024</t>
  </si>
  <si>
    <t xml:space="preserve">R294R(CGT→CGC)</t>
  </si>
  <si>
    <t xml:space="preserve">1,642,258</t>
  </si>
  <si>
    <t xml:space="preserve">V216V(GTG→GTC)</t>
  </si>
  <si>
    <t xml:space="preserve">1,646,479</t>
  </si>
  <si>
    <t xml:space="preserve">H7H(CAT→CAC)</t>
  </si>
  <si>
    <t xml:space="preserve">pgaptmp_001613→</t>
  </si>
  <si>
    <t xml:space="preserve">1,646,485</t>
  </si>
  <si>
    <t xml:space="preserve">V9V(GTT→GTC)</t>
  </si>
  <si>
    <t xml:space="preserve">1,646,941</t>
  </si>
  <si>
    <t xml:space="preserve">S161S(TCC→TCA)</t>
  </si>
  <si>
    <t xml:space="preserve">1,647,807</t>
  </si>
  <si>
    <t xml:space="preserve">L67L(TTG→CTG)</t>
  </si>
  <si>
    <t xml:space="preserve">pgaptmp_001614→</t>
  </si>
  <si>
    <t xml:space="preserve">ABC transporter ATP‑binding protein</t>
  </si>
  <si>
    <t xml:space="preserve">1,648,887</t>
  </si>
  <si>
    <t xml:space="preserve">P116P(CCG→CCC)</t>
  </si>
  <si>
    <t xml:space="preserve">pgaptmp_001615→</t>
  </si>
  <si>
    <t xml:space="preserve">1,648,893</t>
  </si>
  <si>
    <t xml:space="preserve">L118L(CTG→CTC)</t>
  </si>
  <si>
    <t xml:space="preserve">1,648,896</t>
  </si>
  <si>
    <t xml:space="preserve">I119I(ATA→ATC)</t>
  </si>
  <si>
    <t xml:space="preserve">1,648,906</t>
  </si>
  <si>
    <t xml:space="preserve">L123L(TTG→CTG)</t>
  </si>
  <si>
    <t xml:space="preserve">1,648,938</t>
  </si>
  <si>
    <t xml:space="preserve">T133T(ACA→ACG)</t>
  </si>
  <si>
    <t xml:space="preserve">1,649,439</t>
  </si>
  <si>
    <t xml:space="preserve">intergenic (‑74/‑156)</t>
  </si>
  <si>
    <t xml:space="preserve">pgaptmp_001616← / →pgaptmp_001617</t>
  </si>
  <si>
    <t xml:space="preserve">protein YohO/sensor histidine kinase</t>
  </si>
  <si>
    <t xml:space="preserve">1,649,440</t>
  </si>
  <si>
    <t xml:space="preserve">intergenic (‑75/‑155)</t>
  </si>
  <si>
    <t xml:space="preserve">1,649,454</t>
  </si>
  <si>
    <t xml:space="preserve">intergenic (‑89/‑141)</t>
  </si>
  <si>
    <t xml:space="preserve">1,649,509</t>
  </si>
  <si>
    <t xml:space="preserve">intergenic (‑144/‑86)</t>
  </si>
  <si>
    <t xml:space="preserve">1,650,272</t>
  </si>
  <si>
    <t xml:space="preserve">G226G(GGA→GGG)</t>
  </si>
  <si>
    <t xml:space="preserve">pgaptmp_001617→</t>
  </si>
  <si>
    <t xml:space="preserve">sensor histidine kinase</t>
  </si>
  <si>
    <t xml:space="preserve">1,650,485</t>
  </si>
  <si>
    <t xml:space="preserve">Y297Y(TAC→TAT)</t>
  </si>
  <si>
    <t xml:space="preserve">1,652,632</t>
  </si>
  <si>
    <t xml:space="preserve">*678*(TAA→TAG)</t>
  </si>
  <si>
    <t xml:space="preserve">metG←</t>
  </si>
  <si>
    <t xml:space="preserve">methionine‑‑tRNA ligase</t>
  </si>
  <si>
    <t xml:space="preserve">1,652,677</t>
  </si>
  <si>
    <t xml:space="preserve">L663L(CTC→CTG)</t>
  </si>
  <si>
    <t xml:space="preserve">1,653,208</t>
  </si>
  <si>
    <t xml:space="preserve">R486R(CGT→CGC)</t>
  </si>
  <si>
    <t xml:space="preserve">1,653,295</t>
  </si>
  <si>
    <t xml:space="preserve">D457D(GAT→GAC)</t>
  </si>
  <si>
    <t xml:space="preserve">1,653,301</t>
  </si>
  <si>
    <t xml:space="preserve">Y455Y(TAT→TAC)</t>
  </si>
  <si>
    <t xml:space="preserve">1,653,310</t>
  </si>
  <si>
    <t xml:space="preserve">A452A(GCC→GCT)</t>
  </si>
  <si>
    <t xml:space="preserve">1,653,337</t>
  </si>
  <si>
    <t xml:space="preserve">R443R(CGT→CGC)</t>
  </si>
  <si>
    <t xml:space="preserve">1,653,514</t>
  </si>
  <si>
    <t xml:space="preserve">A384A(GCG→GCC)</t>
  </si>
  <si>
    <t xml:space="preserve">1,653,520</t>
  </si>
  <si>
    <t xml:space="preserve">V382V(GTG→GTC)</t>
  </si>
  <si>
    <t xml:space="preserve">1,653,523</t>
  </si>
  <si>
    <t xml:space="preserve">R381R(CGA→CGC)</t>
  </si>
  <si>
    <t xml:space="preserve">1,653,568</t>
  </si>
  <si>
    <t xml:space="preserve">S366S(TCG→TCA)</t>
  </si>
  <si>
    <t xml:space="preserve">1,657,573</t>
  </si>
  <si>
    <t xml:space="preserve">I238V(ATT→GTT)</t>
  </si>
  <si>
    <t xml:space="preserve">pgaptmp_001624→</t>
  </si>
  <si>
    <t xml:space="preserve">1,660,489</t>
  </si>
  <si>
    <t xml:space="preserve">A140A(GCG→GCC)</t>
  </si>
  <si>
    <t xml:space="preserve">pgaptmp_001626←</t>
  </si>
  <si>
    <t xml:space="preserve">adenine deaminase</t>
  </si>
  <si>
    <t xml:space="preserve">1,661,643</t>
  </si>
  <si>
    <t xml:space="preserve">A205A(GCC→GCT)</t>
  </si>
  <si>
    <t xml:space="preserve">pgaptmp_001627→</t>
  </si>
  <si>
    <t xml:space="preserve">1,661,646</t>
  </si>
  <si>
    <t xml:space="preserve">V206V(GTC→GTG)</t>
  </si>
  <si>
    <t xml:space="preserve">1,663,375</t>
  </si>
  <si>
    <t xml:space="preserve">E232E(GAG→GAA)</t>
  </si>
  <si>
    <t xml:space="preserve">thiM→</t>
  </si>
  <si>
    <t xml:space="preserve">hydroxyethylthiazole kinase</t>
  </si>
  <si>
    <t xml:space="preserve">1,663,638</t>
  </si>
  <si>
    <t xml:space="preserve">Q63Q(CAG→CAA)</t>
  </si>
  <si>
    <t xml:space="preserve">thiD→</t>
  </si>
  <si>
    <t xml:space="preserve">bifunctional hydroxymethylpyrimidine kinase/phosphomethylpyrimidine kinase</t>
  </si>
  <si>
    <t xml:space="preserve">1,668,254</t>
  </si>
  <si>
    <t xml:space="preserve">I76I(ATA→ATC)</t>
  </si>
  <si>
    <t xml:space="preserve">pgaptmp_001633←</t>
  </si>
  <si>
    <t xml:space="preserve">FGGY‑family carbohydrate kinase</t>
  </si>
  <si>
    <t xml:space="preserve">1,671,054</t>
  </si>
  <si>
    <t xml:space="preserve">L142V(CTG→GTG)</t>
  </si>
  <si>
    <t xml:space="preserve">1,672,503</t>
  </si>
  <si>
    <t xml:space="preserve">pgaptmp_001637→</t>
  </si>
  <si>
    <t xml:space="preserve">mannitol dehydrogenase family protein</t>
  </si>
  <si>
    <t xml:space="preserve">1,672,509</t>
  </si>
  <si>
    <t xml:space="preserve">S276A(TCG→GCG)</t>
  </si>
  <si>
    <t xml:space="preserve">1,672,951</t>
  </si>
  <si>
    <t xml:space="preserve">F423Y(TTC→TAC)</t>
  </si>
  <si>
    <t xml:space="preserve">1,673,048</t>
  </si>
  <si>
    <t xml:space="preserve">N455N(AAT→AAC)</t>
  </si>
  <si>
    <t xml:space="preserve">1,673,103</t>
  </si>
  <si>
    <t xml:space="preserve">1,673,267</t>
  </si>
  <si>
    <t xml:space="preserve">A69A(GCT→GCC)</t>
  </si>
  <si>
    <t xml:space="preserve">1,673,328</t>
  </si>
  <si>
    <t xml:space="preserve">K90Q(AAG→CAG)</t>
  </si>
  <si>
    <t xml:space="preserve">1,673,517</t>
  </si>
  <si>
    <t xml:space="preserve">L153L(CTG→TTG)</t>
  </si>
  <si>
    <t xml:space="preserve">1,673,688</t>
  </si>
  <si>
    <t xml:space="preserve">I210V(ATT→GTT)</t>
  </si>
  <si>
    <t xml:space="preserve">1,673,978</t>
  </si>
  <si>
    <t xml:space="preserve">R306R(CGT→CGC)</t>
  </si>
  <si>
    <t xml:space="preserve">1,679,468</t>
  </si>
  <si>
    <t xml:space="preserve">intergenic (‑119/+200)</t>
  </si>
  <si>
    <t xml:space="preserve">yegQ← / ←baeR</t>
  </si>
  <si>
    <t xml:space="preserve">tRNA 5‑hydroxyuridine modification protein YegQ/two‑component system response regulator BaeR</t>
  </si>
  <si>
    <t xml:space="preserve">1,679,518</t>
  </si>
  <si>
    <t xml:space="preserve">intergenic (‑169/+150)</t>
  </si>
  <si>
    <t xml:space="preserve">1,679,533</t>
  </si>
  <si>
    <t xml:space="preserve">intergenic (‑184/+135)</t>
  </si>
  <si>
    <t xml:space="preserve">1,679,534</t>
  </si>
  <si>
    <t xml:space="preserve">intergenic (‑185/+134)</t>
  </si>
  <si>
    <t xml:space="preserve">1,679,536</t>
  </si>
  <si>
    <t xml:space="preserve">intergenic (‑187/+132)</t>
  </si>
  <si>
    <t xml:space="preserve">1,679,653</t>
  </si>
  <si>
    <t xml:space="preserve">intergenic (‑304/+15)</t>
  </si>
  <si>
    <t xml:space="preserve">1,679,677</t>
  </si>
  <si>
    <t xml:space="preserve">R238R(CGG→CGA)</t>
  </si>
  <si>
    <t xml:space="preserve">baeR←</t>
  </si>
  <si>
    <t xml:space="preserve">two‑component system response regulator BaeR</t>
  </si>
  <si>
    <t xml:space="preserve">1,679,725</t>
  </si>
  <si>
    <t xml:space="preserve">I222I(ATC→ATT)</t>
  </si>
  <si>
    <t xml:space="preserve">1,679,797</t>
  </si>
  <si>
    <t xml:space="preserve">D198D(GAT→GAC)</t>
  </si>
  <si>
    <t xml:space="preserve">1,681,719</t>
  </si>
  <si>
    <t xml:space="preserve">Q49Q(CAA→CAG)</t>
  </si>
  <si>
    <t xml:space="preserve">baeS←</t>
  </si>
  <si>
    <t xml:space="preserve">two‑component system sensor histidine kinase BaeS</t>
  </si>
  <si>
    <t xml:space="preserve">1,681,991</t>
  </si>
  <si>
    <t xml:space="preserve">H429H(CAC→CAT)</t>
  </si>
  <si>
    <t xml:space="preserve">pgaptmp_001645←</t>
  </si>
  <si>
    <t xml:space="preserve">1,682,012</t>
  </si>
  <si>
    <t xml:space="preserve">S422S(AGT→AGC)</t>
  </si>
  <si>
    <t xml:space="preserve">1,684,734</t>
  </si>
  <si>
    <t xml:space="preserve">V541V(GTT→GTC)</t>
  </si>
  <si>
    <t xml:space="preserve">1,684,744</t>
  </si>
  <si>
    <t xml:space="preserve">V538A(GTC→GCC)</t>
  </si>
  <si>
    <t xml:space="preserve">1,688,397</t>
  </si>
  <si>
    <t xml:space="preserve">F361F(TTT→TTC)</t>
  </si>
  <si>
    <t xml:space="preserve">pgaptmp_001647←</t>
  </si>
  <si>
    <t xml:space="preserve">MdtB/MuxB family multidrug efflux RND transporter permease subunit</t>
  </si>
  <si>
    <t xml:space="preserve">1,688,403</t>
  </si>
  <si>
    <t xml:space="preserve">Y359Y(TAC→TAT)</t>
  </si>
  <si>
    <t xml:space="preserve">1,688,478</t>
  </si>
  <si>
    <t xml:space="preserve">T334T(ACC→ACT)</t>
  </si>
  <si>
    <t xml:space="preserve">1,688,634</t>
  </si>
  <si>
    <t xml:space="preserve">A282A(GCG→GCA)</t>
  </si>
  <si>
    <t xml:space="preserve">1,689,638</t>
  </si>
  <si>
    <t xml:space="preserve">N360K(AAC→AAA)</t>
  </si>
  <si>
    <t xml:space="preserve">pgaptmp_001648←</t>
  </si>
  <si>
    <t xml:space="preserve">MdtA/MuxA family multidrug efflux RND transporter periplasmic adaptor subunit</t>
  </si>
  <si>
    <t xml:space="preserve">1,690,430</t>
  </si>
  <si>
    <t xml:space="preserve">Q96Q(CAA→CAG)</t>
  </si>
  <si>
    <t xml:space="preserve">1,690,463</t>
  </si>
  <si>
    <t xml:space="preserve">N85N(AAT→AAC)</t>
  </si>
  <si>
    <t xml:space="preserve">1,690,475</t>
  </si>
  <si>
    <t xml:space="preserve">V81V(GTG→GTA)</t>
  </si>
  <si>
    <t xml:space="preserve">1,693,646</t>
  </si>
  <si>
    <t xml:space="preserve">intergenic (‑214/+24)</t>
  </si>
  <si>
    <t xml:space="preserve">pgaptmp_001651← / ←pgaptmp_001652</t>
  </si>
  <si>
    <t xml:space="preserve">small membrane protein/response regulator transcription factor</t>
  </si>
  <si>
    <t xml:space="preserve">1,694,003</t>
  </si>
  <si>
    <t xml:space="preserve">D123D(GAC→GAT)</t>
  </si>
  <si>
    <t xml:space="preserve">pgaptmp_001652←</t>
  </si>
  <si>
    <t xml:space="preserve">response regulator transcription factor</t>
  </si>
  <si>
    <t xml:space="preserve">1,697,084</t>
  </si>
  <si>
    <t xml:space="preserve">L267L(CTT→CTC)</t>
  </si>
  <si>
    <t xml:space="preserve">yegD←</t>
  </si>
  <si>
    <t xml:space="preserve">molecular chaperone</t>
  </si>
  <si>
    <t xml:space="preserve">1,700,545</t>
  </si>
  <si>
    <t xml:space="preserve">R73R(AGA→CGA)</t>
  </si>
  <si>
    <t xml:space="preserve">asmA→</t>
  </si>
  <si>
    <t xml:space="preserve">outer membrane assembly protein AsmA</t>
  </si>
  <si>
    <t xml:space="preserve">1,701,159</t>
  </si>
  <si>
    <t xml:space="preserve">G277G(GGG→GGA)</t>
  </si>
  <si>
    <t xml:space="preserve">1,701,162</t>
  </si>
  <si>
    <t xml:space="preserve">D278D(GAT→GAC)</t>
  </si>
  <si>
    <t xml:space="preserve">1,701,184</t>
  </si>
  <si>
    <t xml:space="preserve">L286L(TTG→CTG)</t>
  </si>
  <si>
    <t xml:space="preserve">1,701,864</t>
  </si>
  <si>
    <t xml:space="preserve">G512G(GGG→GGA)</t>
  </si>
  <si>
    <t xml:space="preserve">1,703,233</t>
  </si>
  <si>
    <t xml:space="preserve">R288R(CGA→AGA)</t>
  </si>
  <si>
    <t xml:space="preserve">pgaptmp_001659←</t>
  </si>
  <si>
    <t xml:space="preserve">TerC family protein</t>
  </si>
  <si>
    <t xml:space="preserve">1,703,831</t>
  </si>
  <si>
    <t xml:space="preserve">L88L(TTA→TTG)</t>
  </si>
  <si>
    <t xml:space="preserve">1,703,840</t>
  </si>
  <si>
    <t xml:space="preserve">A85A(GCT→GCC)</t>
  </si>
  <si>
    <t xml:space="preserve">1,707,078</t>
  </si>
  <si>
    <t xml:space="preserve">intergenic (+308/+239)</t>
  </si>
  <si>
    <t xml:space="preserve">pgaptmp_001661→ / ←pgaptmp_001662</t>
  </si>
  <si>
    <t xml:space="preserve">phosphatase PAP2 family protein/hypothetical protein</t>
  </si>
  <si>
    <t xml:space="preserve">1,707,374</t>
  </si>
  <si>
    <t xml:space="preserve">S22S(AGC→AGT)</t>
  </si>
  <si>
    <t xml:space="preserve">pgaptmp_001662←</t>
  </si>
  <si>
    <t xml:space="preserve">1,707,409</t>
  </si>
  <si>
    <t xml:space="preserve">coding (31/123 nt)</t>
  </si>
  <si>
    <t xml:space="preserve">1,707,412</t>
  </si>
  <si>
    <t xml:space="preserve">L10F(CTT→TTT)</t>
  </si>
  <si>
    <t xml:space="preserve">1,707,413</t>
  </si>
  <si>
    <t xml:space="preserve">I9I(ATA→ATT)</t>
  </si>
  <si>
    <t xml:space="preserve">1,707,435</t>
  </si>
  <si>
    <t xml:space="preserve">M2T(ATG→ACG) ‡</t>
  </si>
  <si>
    <t xml:space="preserve">1,707,436</t>
  </si>
  <si>
    <t xml:space="preserve">M2V(ATG→GTG) ‡</t>
  </si>
  <si>
    <t xml:space="preserve">1,707,438</t>
  </si>
  <si>
    <t xml:space="preserve">M1R(ATG→AGG) †</t>
  </si>
  <si>
    <t xml:space="preserve">1,707,453</t>
  </si>
  <si>
    <t xml:space="preserve">intergenic (‑14/‑277)</t>
  </si>
  <si>
    <t xml:space="preserve">pgaptmp_001662← / →pgaptmp_001663</t>
  </si>
  <si>
    <t xml:space="preserve">hypothetical protein/capsule assembly Wzi family protein</t>
  </si>
  <si>
    <t xml:space="preserve">1,707,981</t>
  </si>
  <si>
    <t xml:space="preserve">R84R(CGC→CGA)</t>
  </si>
  <si>
    <t xml:space="preserve">pgaptmp_001663→</t>
  </si>
  <si>
    <t xml:space="preserve">capsule assembly Wzi family protein</t>
  </si>
  <si>
    <t xml:space="preserve">1,708,123</t>
  </si>
  <si>
    <t xml:space="preserve">V132I(GTC→ATC)</t>
  </si>
  <si>
    <t xml:space="preserve">1,708,926</t>
  </si>
  <si>
    <t xml:space="preserve">T399T(ACG→ACA)</t>
  </si>
  <si>
    <t xml:space="preserve">1,708,929</t>
  </si>
  <si>
    <t xml:space="preserve">E400E(GAG→GAA)</t>
  </si>
  <si>
    <t xml:space="preserve">1,709,007</t>
  </si>
  <si>
    <t xml:space="preserve">P426P(CCC→CCT)</t>
  </si>
  <si>
    <t xml:space="preserve">1,709,013</t>
  </si>
  <si>
    <t xml:space="preserve">A428A(GCC→GCT)</t>
  </si>
  <si>
    <t xml:space="preserve">1,709,064</t>
  </si>
  <si>
    <t xml:space="preserve">S445S(TCG→TCT)</t>
  </si>
  <si>
    <t xml:space="preserve">1,709,067</t>
  </si>
  <si>
    <t xml:space="preserve">V446V(GTA→GTT)</t>
  </si>
  <si>
    <t xml:space="preserve">1,709,071</t>
  </si>
  <si>
    <t xml:space="preserve">L448L(TTG→CTG)</t>
  </si>
  <si>
    <t xml:space="preserve">1,709,183</t>
  </si>
  <si>
    <t xml:space="preserve">intergenic (+20/‑126)</t>
  </si>
  <si>
    <t xml:space="preserve">pgaptmp_001663→ / →pgaptmp_001664</t>
  </si>
  <si>
    <t xml:space="preserve">capsule assembly Wzi family protein/polysaccharide export protein</t>
  </si>
  <si>
    <t xml:space="preserve">1,709,210</t>
  </si>
  <si>
    <t xml:space="preserve">intergenic (+47/‑99)</t>
  </si>
  <si>
    <t xml:space="preserve">1,709,213</t>
  </si>
  <si>
    <t xml:space="preserve">intergenic (+50/‑96)</t>
  </si>
  <si>
    <t xml:space="preserve">1,709,224</t>
  </si>
  <si>
    <t xml:space="preserve">intergenic (+61/‑85)</t>
  </si>
  <si>
    <t xml:space="preserve">1,709,239</t>
  </si>
  <si>
    <t xml:space="preserve">intergenic (+76/‑70)</t>
  </si>
  <si>
    <t xml:space="preserve">1,709,243</t>
  </si>
  <si>
    <t xml:space="preserve">intergenic (+80/‑66)</t>
  </si>
  <si>
    <t xml:space="preserve">1,709,249</t>
  </si>
  <si>
    <t xml:space="preserve">intergenic (+86/‑60)</t>
  </si>
  <si>
    <t xml:space="preserve">1,709,256</t>
  </si>
  <si>
    <t xml:space="preserve">intergenic (+93/‑53)</t>
  </si>
  <si>
    <t xml:space="preserve">1,709,258</t>
  </si>
  <si>
    <t xml:space="preserve">intergenic (+95/‑51)</t>
  </si>
  <si>
    <t xml:space="preserve">1,709,259</t>
  </si>
  <si>
    <t xml:space="preserve">intergenic (+96/‑50)</t>
  </si>
  <si>
    <t xml:space="preserve">1,721,924</t>
  </si>
  <si>
    <t xml:space="preserve">L190L(CTA→CTG)</t>
  </si>
  <si>
    <t xml:space="preserve">pgaptmp_001674→</t>
  </si>
  <si>
    <t xml:space="preserve">1,724,457</t>
  </si>
  <si>
    <t xml:space="preserve">L151L(CTG→TTG)</t>
  </si>
  <si>
    <t xml:space="preserve">gndA→</t>
  </si>
  <si>
    <t xml:space="preserve">NADP‑dependent phosphogluconate dehydrogenase</t>
  </si>
  <si>
    <t xml:space="preserve">1,724,501</t>
  </si>
  <si>
    <t xml:space="preserve">D165D(GAC→GAT)</t>
  </si>
  <si>
    <t xml:space="preserve">1,724,649</t>
  </si>
  <si>
    <t xml:space="preserve">L215L(TTG→CTG)</t>
  </si>
  <si>
    <t xml:space="preserve">1,724,729</t>
  </si>
  <si>
    <t xml:space="preserve">K241K(AAA→AAG)</t>
  </si>
  <si>
    <t xml:space="preserve">1,724,747</t>
  </si>
  <si>
    <t xml:space="preserve">K247K(AAA→AAG)</t>
  </si>
  <si>
    <t xml:space="preserve">1,729,446</t>
  </si>
  <si>
    <t xml:space="preserve">A279A(GCC→GCT)</t>
  </si>
  <si>
    <t xml:space="preserve">ugd→</t>
  </si>
  <si>
    <t xml:space="preserve">UDP‑glucose 6‑dehydrogenase</t>
  </si>
  <si>
    <t xml:space="preserve">1,729,488</t>
  </si>
  <si>
    <t xml:space="preserve">A293A(GCT→GCC)</t>
  </si>
  <si>
    <t xml:space="preserve">1,729,539</t>
  </si>
  <si>
    <t xml:space="preserve">S310S(TCA→TCG)</t>
  </si>
  <si>
    <t xml:space="preserve">1,730,835</t>
  </si>
  <si>
    <t xml:space="preserve">T298T(ACC→ACA)</t>
  </si>
  <si>
    <t xml:space="preserve">pgaptmp_001681←</t>
  </si>
  <si>
    <t xml:space="preserve">NAD‑dependent epimerase</t>
  </si>
  <si>
    <t xml:space="preserve">1,730,850</t>
  </si>
  <si>
    <t xml:space="preserve">G293G(GGA→GGC)</t>
  </si>
  <si>
    <t xml:space="preserve">1,731,438</t>
  </si>
  <si>
    <t xml:space="preserve">A97A(GCG→GCC)</t>
  </si>
  <si>
    <t xml:space="preserve">1,731,555</t>
  </si>
  <si>
    <t xml:space="preserve">Q58Q(CAG→CAA)</t>
  </si>
  <si>
    <t xml:space="preserve">1,731,579</t>
  </si>
  <si>
    <t xml:space="preserve">A50A(GCA→GCT)</t>
  </si>
  <si>
    <t xml:space="preserve">1,731,597</t>
  </si>
  <si>
    <t xml:space="preserve">A44A(GCA→GCC)</t>
  </si>
  <si>
    <t xml:space="preserve">1,732,864</t>
  </si>
  <si>
    <t xml:space="preserve">G30G(GGC→GGT)</t>
  </si>
  <si>
    <t xml:space="preserve">rfbA→</t>
  </si>
  <si>
    <t xml:space="preserve">O‑antigen export ABC transporter permease RfbA</t>
  </si>
  <si>
    <t xml:space="preserve">1,733,107</t>
  </si>
  <si>
    <t xml:space="preserve">1,733,170</t>
  </si>
  <si>
    <t xml:space="preserve">P132P(CCG→CCA)</t>
  </si>
  <si>
    <t xml:space="preserve">1,734,222</t>
  </si>
  <si>
    <t xml:space="preserve">R227R(AGG→AGA)</t>
  </si>
  <si>
    <t xml:space="preserve">rfbB→</t>
  </si>
  <si>
    <t xml:space="preserve">O‑antigen export ABC transporter ATP‑binding protein RfbB</t>
  </si>
  <si>
    <t xml:space="preserve">1,734,243</t>
  </si>
  <si>
    <t xml:space="preserve">A234A(GCA→GCC)</t>
  </si>
  <si>
    <t xml:space="preserve">1,734,246</t>
  </si>
  <si>
    <t xml:space="preserve">E235D(GAG→GAT)</t>
  </si>
  <si>
    <t xml:space="preserve">1,734,286</t>
  </si>
  <si>
    <t xml:space="preserve">intergenic (+4/‑12)</t>
  </si>
  <si>
    <t xml:space="preserve">rfbB→ / →pgaptmp_001684</t>
  </si>
  <si>
    <t xml:space="preserve">O‑antigen export ABC transporter ATP‑binding protein RfbB/DUF4422 domain‑containing protein</t>
  </si>
  <si>
    <t xml:space="preserve">1,736,835</t>
  </si>
  <si>
    <t xml:space="preserve">E209E(GAA→GAG)</t>
  </si>
  <si>
    <t xml:space="preserve">rfbD→</t>
  </si>
  <si>
    <t xml:space="preserve">UDP‑galactopyranose mutase</t>
  </si>
  <si>
    <t xml:space="preserve">1,737,126</t>
  </si>
  <si>
    <t xml:space="preserve">C306C(TGT→TGC)</t>
  </si>
  <si>
    <t xml:space="preserve">1,737,159</t>
  </si>
  <si>
    <t xml:space="preserve">R317R(CGC→CGT)</t>
  </si>
  <si>
    <t xml:space="preserve">1,737,171</t>
  </si>
  <si>
    <t xml:space="preserve">E321E(GAG→GAA)</t>
  </si>
  <si>
    <t xml:space="preserve">1,737,199</t>
  </si>
  <si>
    <t xml:space="preserve">L331L(TTG→CTG)</t>
  </si>
  <si>
    <t xml:space="preserve">1,737,219</t>
  </si>
  <si>
    <t xml:space="preserve">N337N(AAC→AAT)</t>
  </si>
  <si>
    <t xml:space="preserve">1,737,395</t>
  </si>
  <si>
    <t xml:space="preserve">R12R(CGT→CGG)</t>
  </si>
  <si>
    <t xml:space="preserve">pgaptmp_001686→</t>
  </si>
  <si>
    <t xml:space="preserve">glycosyltransferase</t>
  </si>
  <si>
    <t xml:space="preserve">1,737,401</t>
  </si>
  <si>
    <t xml:space="preserve">G14G(GGC→GGT)</t>
  </si>
  <si>
    <t xml:space="preserve">1,737,416</t>
  </si>
  <si>
    <t xml:space="preserve">T19T(ACG→ACC)</t>
  </si>
  <si>
    <t xml:space="preserve">1,738,658</t>
  </si>
  <si>
    <t xml:space="preserve">L135L(TTG→TTA)</t>
  </si>
  <si>
    <t xml:space="preserve">pgaptmp_001687→</t>
  </si>
  <si>
    <t xml:space="preserve">glycosyltransferase family 4 protein</t>
  </si>
  <si>
    <t xml:space="preserve">1,738,692</t>
  </si>
  <si>
    <t xml:space="preserve">A147S(GCC→TCC)</t>
  </si>
  <si>
    <t xml:space="preserve">1,738,839</t>
  </si>
  <si>
    <t xml:space="preserve">N196D(AAT→GAT)</t>
  </si>
  <si>
    <t xml:space="preserve">1,742,356</t>
  </si>
  <si>
    <t xml:space="preserve">G225G(GGC→GGT)</t>
  </si>
  <si>
    <t xml:space="preserve">hisA←</t>
  </si>
  <si>
    <t xml:space="preserve">1‑(5‑phosphoribosyl)‑5‑[(5‑ phosphoribosylamino)methylideneamino]imidazole‑4‑ carboxamide isomerase</t>
  </si>
  <si>
    <t xml:space="preserve">1,742,446</t>
  </si>
  <si>
    <t xml:space="preserve">P195P(CCA→CCG)</t>
  </si>
  <si>
    <t xml:space="preserve">1,742,797</t>
  </si>
  <si>
    <t xml:space="preserve">V78V(GTC→GTT)</t>
  </si>
  <si>
    <t xml:space="preserve">1,742,803</t>
  </si>
  <si>
    <t xml:space="preserve">V76V(GTG→GTA)</t>
  </si>
  <si>
    <t xml:space="preserve">1,742,881</t>
  </si>
  <si>
    <t xml:space="preserve">D50D(GAC→GAT)</t>
  </si>
  <si>
    <t xml:space="preserve">1,743,090</t>
  </si>
  <si>
    <t xml:space="preserve">F177F(TTC→TTT)</t>
  </si>
  <si>
    <t xml:space="preserve">hisH←</t>
  </si>
  <si>
    <t xml:space="preserve">imidazole glycerol phosphate synthase subunit HisH</t>
  </si>
  <si>
    <t xml:space="preserve">1,743,258</t>
  </si>
  <si>
    <t xml:space="preserve">V121V(GTA→GTG)</t>
  </si>
  <si>
    <t xml:space="preserve">1,745,901</t>
  </si>
  <si>
    <t xml:space="preserve">G382G(GGC→GGT)</t>
  </si>
  <si>
    <t xml:space="preserve">hisD←</t>
  </si>
  <si>
    <t xml:space="preserve">histidinol dehydrogenase</t>
  </si>
  <si>
    <t xml:space="preserve">1,746,082</t>
  </si>
  <si>
    <t xml:space="preserve">L322Q(CTG→CAG)</t>
  </si>
  <si>
    <t xml:space="preserve">1,746,162</t>
  </si>
  <si>
    <t xml:space="preserve">A295A(GCC→GCG)</t>
  </si>
  <si>
    <t xml:space="preserve">1,746,171</t>
  </si>
  <si>
    <t xml:space="preserve">L292L(CTT→CTG)</t>
  </si>
  <si>
    <t xml:space="preserve">1,746,276</t>
  </si>
  <si>
    <t xml:space="preserve">L257L(CTG→CTA)</t>
  </si>
  <si>
    <t xml:space="preserve">1,746,525</t>
  </si>
  <si>
    <t xml:space="preserve">Q174Q(CAA→CAG)</t>
  </si>
  <si>
    <t xml:space="preserve">1,752,285</t>
  </si>
  <si>
    <t xml:space="preserve">intergenic (‑33/‑207)</t>
  </si>
  <si>
    <t xml:space="preserve">pgaptmp_001702← / →fusA</t>
  </si>
  <si>
    <t xml:space="preserve">helix‑turn‑helix transcriptional regulator/elongation factor G</t>
  </si>
  <si>
    <t xml:space="preserve">1,752,339</t>
  </si>
  <si>
    <t xml:space="preserve">intergenic (‑87/‑153)</t>
  </si>
  <si>
    <t xml:space="preserve">1,753,097</t>
  </si>
  <si>
    <t xml:space="preserve">F202F(TTT→TTC)</t>
  </si>
  <si>
    <t xml:space="preserve">fusA→</t>
  </si>
  <si>
    <t xml:space="preserve">elongation factor G</t>
  </si>
  <si>
    <t xml:space="preserve">1,754,273</t>
  </si>
  <si>
    <t xml:space="preserve">F594F(TTT→TTC)</t>
  </si>
  <si>
    <t xml:space="preserve">1,754,285</t>
  </si>
  <si>
    <t xml:space="preserve">E598E(GAA→GAG)</t>
  </si>
  <si>
    <t xml:space="preserve">1,754,303</t>
  </si>
  <si>
    <t xml:space="preserve">D604D(GAT→GAC)</t>
  </si>
  <si>
    <t xml:space="preserve">1,754,321</t>
  </si>
  <si>
    <t xml:space="preserve">P610P(CCG→CCA)</t>
  </si>
  <si>
    <t xml:space="preserve">1,756,116</t>
  </si>
  <si>
    <t xml:space="preserve">N40N(AAT→AAC)</t>
  </si>
  <si>
    <t xml:space="preserve">sbcB←</t>
  </si>
  <si>
    <t xml:space="preserve">exodeoxyribonuclease I</t>
  </si>
  <si>
    <t xml:space="preserve">1,760,872</t>
  </si>
  <si>
    <t xml:space="preserve">G227G(GGG→GGA)</t>
  </si>
  <si>
    <t xml:space="preserve">cobS→</t>
  </si>
  <si>
    <t xml:space="preserve">adenosylcobinamide‑GDP ribazoletransferase</t>
  </si>
  <si>
    <t xml:space="preserve">1,761,044</t>
  </si>
  <si>
    <t xml:space="preserve">L29L(TTG→CTG)</t>
  </si>
  <si>
    <t xml:space="preserve">cobT→</t>
  </si>
  <si>
    <t xml:space="preserve">nicotinate‑nucleotide‑‑dimethylbenzimidazole phosphoribosyltransferase</t>
  </si>
  <si>
    <t xml:space="preserve">1,763,677</t>
  </si>
  <si>
    <t xml:space="preserve">V100V(GTG→GTC)</t>
  </si>
  <si>
    <t xml:space="preserve">pgaptmp_001712→</t>
  </si>
  <si>
    <t xml:space="preserve">HPP family protein</t>
  </si>
  <si>
    <t xml:space="preserve">1,763,702</t>
  </si>
  <si>
    <t xml:space="preserve">L109L(TTG→CTG)</t>
  </si>
  <si>
    <t xml:space="preserve">1,763,935</t>
  </si>
  <si>
    <t xml:space="preserve">A186A(GCG→GCA)</t>
  </si>
  <si>
    <t xml:space="preserve">1,770,535</t>
  </si>
  <si>
    <t xml:space="preserve">intergenic (+151/‑71)</t>
  </si>
  <si>
    <t xml:space="preserve">1,770,576</t>
  </si>
  <si>
    <t xml:space="preserve">intergenic (+192/‑30)</t>
  </si>
  <si>
    <t xml:space="preserve">1,771,193</t>
  </si>
  <si>
    <t xml:space="preserve">P83P(CCG→CCA)</t>
  </si>
  <si>
    <t xml:space="preserve">pgaptmp_001720→</t>
  </si>
  <si>
    <t xml:space="preserve">DUF1869 domain‑containing protein</t>
  </si>
  <si>
    <t xml:space="preserve">1,771,266</t>
  </si>
  <si>
    <t xml:space="preserve">I108V(ATC→GTC)</t>
  </si>
  <si>
    <t xml:space="preserve">1,771,295</t>
  </si>
  <si>
    <t xml:space="preserve">T302T(ACT→ACC)</t>
  </si>
  <si>
    <t xml:space="preserve">pgaptmp_001721←</t>
  </si>
  <si>
    <t xml:space="preserve">1,773,795</t>
  </si>
  <si>
    <t xml:space="preserve">V232V(GTG→GTC)</t>
  </si>
  <si>
    <t xml:space="preserve">pgaptmp_001723→</t>
  </si>
  <si>
    <t xml:space="preserve">alpha/beta hydrolase</t>
  </si>
  <si>
    <t xml:space="preserve">1,774,454</t>
  </si>
  <si>
    <t xml:space="preserve">V104V(GTT→GTC)</t>
  </si>
  <si>
    <t xml:space="preserve">pgaptmp_001724→</t>
  </si>
  <si>
    <t xml:space="preserve">sensor domain‑containing diguanylate cyclase</t>
  </si>
  <si>
    <t xml:space="preserve">1,775,240</t>
  </si>
  <si>
    <t xml:space="preserve">F325F(TTT→TTC)</t>
  </si>
  <si>
    <t xml:space="preserve">pgaptmp_001725←</t>
  </si>
  <si>
    <t xml:space="preserve">phosphotransferase</t>
  </si>
  <si>
    <t xml:space="preserve">1,775,373</t>
  </si>
  <si>
    <t xml:space="preserve">R281Q(CGG→CAG)</t>
  </si>
  <si>
    <t xml:space="preserve">1,775,432</t>
  </si>
  <si>
    <t xml:space="preserve">H261H(CAT→CAC)</t>
  </si>
  <si>
    <t xml:space="preserve">1,775,445</t>
  </si>
  <si>
    <t xml:space="preserve">Q257L(CAG→CTG)</t>
  </si>
  <si>
    <t xml:space="preserve">1,775,483</t>
  </si>
  <si>
    <t xml:space="preserve">R244R(CGG→CGA)</t>
  </si>
  <si>
    <t xml:space="preserve">1,775,525</t>
  </si>
  <si>
    <t xml:space="preserve">H230Q(CAC→CAA)</t>
  </si>
  <si>
    <t xml:space="preserve">1,775,557</t>
  </si>
  <si>
    <t xml:space="preserve">R220R(AGG→CGG)</t>
  </si>
  <si>
    <t xml:space="preserve">1,775,690</t>
  </si>
  <si>
    <t xml:space="preserve">L175L(CTA→CTG)</t>
  </si>
  <si>
    <t xml:space="preserve">1,775,797</t>
  </si>
  <si>
    <t xml:space="preserve">S140P(TCG→CCG)</t>
  </si>
  <si>
    <t xml:space="preserve">1,775,804</t>
  </si>
  <si>
    <t xml:space="preserve">L137L(TTA→TTG)</t>
  </si>
  <si>
    <t xml:space="preserve">1,775,825</t>
  </si>
  <si>
    <t xml:space="preserve">D130D(GAC→GAT)</t>
  </si>
  <si>
    <t xml:space="preserve">1,777,579</t>
  </si>
  <si>
    <t xml:space="preserve">S272S(TCT→TCG)</t>
  </si>
  <si>
    <t xml:space="preserve">pgaptmp_001727→</t>
  </si>
  <si>
    <t xml:space="preserve">EmmdR/YeeO family multidrug/toxin efflux MATE transporter</t>
  </si>
  <si>
    <t xml:space="preserve">1,778,824</t>
  </si>
  <si>
    <t xml:space="preserve">R398R(CGG→CGC)</t>
  </si>
  <si>
    <t xml:space="preserve">pgaptmp_001729←</t>
  </si>
  <si>
    <t xml:space="preserve">AMP nucleosidase</t>
  </si>
  <si>
    <t xml:space="preserve">1,779,620</t>
  </si>
  <si>
    <t xml:space="preserve">T133I(ACA→ATA)</t>
  </si>
  <si>
    <t xml:space="preserve">1,781,969</t>
  </si>
  <si>
    <t xml:space="preserve">D435D(GAC→GAT)</t>
  </si>
  <si>
    <t xml:space="preserve">pgaptmp_001731→</t>
  </si>
  <si>
    <t xml:space="preserve">alpha/beta fold hydrolase</t>
  </si>
  <si>
    <t xml:space="preserve">1,784,096</t>
  </si>
  <si>
    <t xml:space="preserve">A44A(GCC→GCT)</t>
  </si>
  <si>
    <t xml:space="preserve">pgaptmp_001733←</t>
  </si>
  <si>
    <t xml:space="preserve">1,848,927</t>
  </si>
  <si>
    <t xml:space="preserve">L80L(CTG→TTG)</t>
  </si>
  <si>
    <t xml:space="preserve">nac→</t>
  </si>
  <si>
    <t xml:space="preserve">nitrogen assimilation transcriptional regulator NAC</t>
  </si>
  <si>
    <t xml:space="preserve">1,849,235</t>
  </si>
  <si>
    <t xml:space="preserve">T182T(ACG→ACT)</t>
  </si>
  <si>
    <t xml:space="preserve">1,851,576</t>
  </si>
  <si>
    <t xml:space="preserve">E278D(GAG→GAC)</t>
  </si>
  <si>
    <t xml:space="preserve">ldtA→</t>
  </si>
  <si>
    <t xml:space="preserve">L,D‑transpeptidase</t>
  </si>
  <si>
    <t xml:space="preserve">1,851,582</t>
  </si>
  <si>
    <t xml:space="preserve">T280T(ACT→ACC)</t>
  </si>
  <si>
    <t xml:space="preserve">1,851,600</t>
  </si>
  <si>
    <t xml:space="preserve">S286S(AGT→AGC)</t>
  </si>
  <si>
    <t xml:space="preserve">1,851,734</t>
  </si>
  <si>
    <t xml:space="preserve">intergenic (+50/+149)</t>
  </si>
  <si>
    <t xml:space="preserve">ldtA→ / ←pgaptmp_001783</t>
  </si>
  <si>
    <t xml:space="preserve">L,D‑transpeptidase/hypothetical protein</t>
  </si>
  <si>
    <t xml:space="preserve">1,851,894</t>
  </si>
  <si>
    <t xml:space="preserve">N76D(AAT→GAT)</t>
  </si>
  <si>
    <t xml:space="preserve">pgaptmp_001783←</t>
  </si>
  <si>
    <t xml:space="preserve">1,851,901</t>
  </si>
  <si>
    <t xml:space="preserve">P73P(CCC→CCA) ‡</t>
  </si>
  <si>
    <t xml:space="preserve">1,851,902</t>
  </si>
  <si>
    <t xml:space="preserve">P73H(CCC→CAC) ‡</t>
  </si>
  <si>
    <t xml:space="preserve">1,854,042</t>
  </si>
  <si>
    <t xml:space="preserve">L155L(CTT→CTA)</t>
  </si>
  <si>
    <t xml:space="preserve">mtfA←</t>
  </si>
  <si>
    <t xml:space="preserve">DgsA anti‑repressor MtfA</t>
  </si>
  <si>
    <t xml:space="preserve">1,856,544</t>
  </si>
  <si>
    <t xml:space="preserve">intergenic (‑440/‑99)</t>
  </si>
  <si>
    <t xml:space="preserve">ompC← / →pgaptmp_001789</t>
  </si>
  <si>
    <t xml:space="preserve">porin OmpC/hypothetical protein</t>
  </si>
  <si>
    <t xml:space="preserve">1,858,646</t>
  </si>
  <si>
    <t xml:space="preserve">A299V(GCG→GTG)</t>
  </si>
  <si>
    <t xml:space="preserve">pgaptmp_001791→</t>
  </si>
  <si>
    <t xml:space="preserve">DNA cytosine methyltransferase</t>
  </si>
  <si>
    <t xml:space="preserve">1,859,446</t>
  </si>
  <si>
    <t xml:space="preserve">A105A(GCT→GCC)</t>
  </si>
  <si>
    <t xml:space="preserve">pgaptmp_001792→</t>
  </si>
  <si>
    <t xml:space="preserve">very short patch repair endonuclease</t>
  </si>
  <si>
    <t xml:space="preserve">1,861,388</t>
  </si>
  <si>
    <t xml:space="preserve">S231S(TCT→TCC)</t>
  </si>
  <si>
    <t xml:space="preserve">1,863,559</t>
  </si>
  <si>
    <t xml:space="preserve">intergenic (+158/+142)</t>
  </si>
  <si>
    <t xml:space="preserve">yedQ→ / ←pgaptmp_001796</t>
  </si>
  <si>
    <t xml:space="preserve">cellulose biosynthesis regulator YedQ/YodD family protein</t>
  </si>
  <si>
    <t xml:space="preserve">1,877,169</t>
  </si>
  <si>
    <t xml:space="preserve">intergenic (+93/‑135)</t>
  </si>
  <si>
    <t xml:space="preserve">pgaptmp_001813→ / →pgaptmp_001814</t>
  </si>
  <si>
    <t xml:space="preserve">tRNA‑Leu/dihydrodipicolinate synthase family protein</t>
  </si>
  <si>
    <t xml:space="preserve">1,879,688</t>
  </si>
  <si>
    <t xml:space="preserve">H167H(CAC→CAT)</t>
  </si>
  <si>
    <t xml:space="preserve">tyrP←</t>
  </si>
  <si>
    <t xml:space="preserve">tyrosine transporter TyrP</t>
  </si>
  <si>
    <t xml:space="preserve">1,879,772</t>
  </si>
  <si>
    <t xml:space="preserve">T139T(ACC→ACT)</t>
  </si>
  <si>
    <t xml:space="preserve">1,880,420</t>
  </si>
  <si>
    <t xml:space="preserve">L14P(CTC→CCC)</t>
  </si>
  <si>
    <t xml:space="preserve">pgaptmp_001817→</t>
  </si>
  <si>
    <t xml:space="preserve">YecH family protein</t>
  </si>
  <si>
    <t xml:space="preserve">1,880,433</t>
  </si>
  <si>
    <t xml:space="preserve">E18E(GAA→GAG)</t>
  </si>
  <si>
    <t xml:space="preserve">1,881,345</t>
  </si>
  <si>
    <t xml:space="preserve">D15D(GAC→GAT)</t>
  </si>
  <si>
    <t xml:space="preserve">pgaptmp_001819←</t>
  </si>
  <si>
    <t xml:space="preserve">1,881,380</t>
  </si>
  <si>
    <t xml:space="preserve">Y4N(TAT→AAT)</t>
  </si>
  <si>
    <t xml:space="preserve">1,882,741</t>
  </si>
  <si>
    <t xml:space="preserve">L310L(CTA→CTG)</t>
  </si>
  <si>
    <t xml:space="preserve">pgaptmp_001821←</t>
  </si>
  <si>
    <t xml:space="preserve">1,884,340</t>
  </si>
  <si>
    <t xml:space="preserve">L428L(CTG→TTG)</t>
  </si>
  <si>
    <t xml:space="preserve">pgaptmp_001823←</t>
  </si>
  <si>
    <t xml:space="preserve">1,885,707</t>
  </si>
  <si>
    <t xml:space="preserve">T7T(ACA→ACG)</t>
  </si>
  <si>
    <t xml:space="preserve">pgaptmp_001824→</t>
  </si>
  <si>
    <t xml:space="preserve">succinate dehydrogenase</t>
  </si>
  <si>
    <t xml:space="preserve">1,886,081</t>
  </si>
  <si>
    <t xml:space="preserve">S115S(AGT→AGC)</t>
  </si>
  <si>
    <t xml:space="preserve">pgaptmp_001825←</t>
  </si>
  <si>
    <t xml:space="preserve">non‑heme ferritin‑like protein</t>
  </si>
  <si>
    <t xml:space="preserve">1,888,186</t>
  </si>
  <si>
    <t xml:space="preserve">L290L(CTA→CTC)</t>
  </si>
  <si>
    <t xml:space="preserve">pgaptmp_001827→</t>
  </si>
  <si>
    <t xml:space="preserve">arabinose ABC transporter substrate‑binding protein</t>
  </si>
  <si>
    <t xml:space="preserve">1,888,602</t>
  </si>
  <si>
    <t xml:space="preserve">N81N(AAT→AAC)</t>
  </si>
  <si>
    <t xml:space="preserve">araG→</t>
  </si>
  <si>
    <t xml:space="preserve">L‑arabinose ABC transporter ATP‑binding protein AraG</t>
  </si>
  <si>
    <t xml:space="preserve">1,890,497</t>
  </si>
  <si>
    <t xml:space="preserve">G203G(GGC→GGT)</t>
  </si>
  <si>
    <t xml:space="preserve">araH→</t>
  </si>
  <si>
    <t xml:space="preserve">L‑arabinose ABC transporter permease AraH</t>
  </si>
  <si>
    <t xml:space="preserve">1,894,101</t>
  </si>
  <si>
    <t xml:space="preserve">L27L(CTA→TTA)</t>
  </si>
  <si>
    <t xml:space="preserve">pgaptmp_001833→</t>
  </si>
  <si>
    <t xml:space="preserve">1,894,526</t>
  </si>
  <si>
    <t xml:space="preserve">L168L(CTC→CTT)</t>
  </si>
  <si>
    <t xml:space="preserve">1,894,574</t>
  </si>
  <si>
    <t xml:space="preserve">S184S(AGC→AGT)</t>
  </si>
  <si>
    <t xml:space="preserve">1,896,349</t>
  </si>
  <si>
    <t xml:space="preserve">D247N(GAT→AAT)</t>
  </si>
  <si>
    <t xml:space="preserve">pgaptmp_001834→</t>
  </si>
  <si>
    <t xml:space="preserve">glycoside hydrolase family 105 protein</t>
  </si>
  <si>
    <t xml:space="preserve">1,897,049</t>
  </si>
  <si>
    <t xml:space="preserve">R499R(CGC→CGT)</t>
  </si>
  <si>
    <t xml:space="preserve">argS←</t>
  </si>
  <si>
    <t xml:space="preserve">arginine‑‑tRNA ligase</t>
  </si>
  <si>
    <t xml:space="preserve">1,897,658</t>
  </si>
  <si>
    <t xml:space="preserve">E296E(GAG→GAA)</t>
  </si>
  <si>
    <t xml:space="preserve">1,897,850</t>
  </si>
  <si>
    <t xml:space="preserve">V232V(GTC→GTT)</t>
  </si>
  <si>
    <t xml:space="preserve">1,899,842</t>
  </si>
  <si>
    <t xml:space="preserve">coding (416/744 nt)</t>
  </si>
  <si>
    <t xml:space="preserve">cutC→</t>
  </si>
  <si>
    <t xml:space="preserve">copper homeostasis protein CutC</t>
  </si>
  <si>
    <t xml:space="preserve">1,902,856</t>
  </si>
  <si>
    <t xml:space="preserve">G149G(GGG→GGA)</t>
  </si>
  <si>
    <t xml:space="preserve">pgaptmp_001841←</t>
  </si>
  <si>
    <t xml:space="preserve">DUF72 domain‑containing protein</t>
  </si>
  <si>
    <t xml:space="preserve">1,905,527</t>
  </si>
  <si>
    <t xml:space="preserve">A465A(GCC→GCG)</t>
  </si>
  <si>
    <t xml:space="preserve">aspS→</t>
  </si>
  <si>
    <t xml:space="preserve">aspartate‑‑tRNA ligase</t>
  </si>
  <si>
    <t xml:space="preserve">1,905,539</t>
  </si>
  <si>
    <t xml:space="preserve">A469A(GCT→GCC)</t>
  </si>
  <si>
    <t xml:space="preserve">1,905,542</t>
  </si>
  <si>
    <t xml:space="preserve">V470V(GTA→GTG)</t>
  </si>
  <si>
    <t xml:space="preserve">1,905,563</t>
  </si>
  <si>
    <t xml:space="preserve">V477V(GTT→GTC)</t>
  </si>
  <si>
    <t xml:space="preserve">1,911,252</t>
  </si>
  <si>
    <t xml:space="preserve">S58S(TCT→TCC)</t>
  </si>
  <si>
    <t xml:space="preserve">znuA→</t>
  </si>
  <si>
    <t xml:space="preserve">zinc ABC transporter substrate‑binding protein ZnuA</t>
  </si>
  <si>
    <t xml:space="preserve">1,912,081</t>
  </si>
  <si>
    <t xml:space="preserve">L15L(CTG→TTG)</t>
  </si>
  <si>
    <t xml:space="preserve">mepM→</t>
  </si>
  <si>
    <t xml:space="preserve">murein DD‑endopeptidase MepM</t>
  </si>
  <si>
    <t xml:space="preserve">1,912,101</t>
  </si>
  <si>
    <t xml:space="preserve">V21V(GTT→GTC)</t>
  </si>
  <si>
    <t xml:space="preserve">1,914,192</t>
  </si>
  <si>
    <t xml:space="preserve">V239V(GTA→GTG)</t>
  </si>
  <si>
    <t xml:space="preserve">lpxM→</t>
  </si>
  <si>
    <t xml:space="preserve">lauroyl‑Kdo(2)‑lipid IV(A) myristoyltransferase</t>
  </si>
  <si>
    <t xml:space="preserve">1,914,201</t>
  </si>
  <si>
    <t xml:space="preserve">A242A(GCC→GCG)</t>
  </si>
  <si>
    <t xml:space="preserve">1,914,232</t>
  </si>
  <si>
    <t xml:space="preserve">S253G(AGC→GGC)</t>
  </si>
  <si>
    <t xml:space="preserve">1,920,295</t>
  </si>
  <si>
    <t xml:space="preserve">P438P(CCA→CCG)</t>
  </si>
  <si>
    <t xml:space="preserve">edd→</t>
  </si>
  <si>
    <t xml:space="preserve">phosphogluconate dehydratase</t>
  </si>
  <si>
    <t xml:space="preserve">1,920,538</t>
  </si>
  <si>
    <t xml:space="preserve">V519V(GTC→GTT)</t>
  </si>
  <si>
    <t xml:space="preserve">1,924,419</t>
  </si>
  <si>
    <t xml:space="preserve">R100R(CGG→CGA)</t>
  </si>
  <si>
    <t xml:space="preserve">ptrB→</t>
  </si>
  <si>
    <t xml:space="preserve">oligopeptidase B</t>
  </si>
  <si>
    <t xml:space="preserve">1,924,479</t>
  </si>
  <si>
    <t xml:space="preserve">R120R(CGT→CGG)</t>
  </si>
  <si>
    <t xml:space="preserve">1,925,016</t>
  </si>
  <si>
    <t xml:space="preserve">V299V(GTA→GTG)</t>
  </si>
  <si>
    <t xml:space="preserve">1,925,101</t>
  </si>
  <si>
    <t xml:space="preserve">L328L(CTG→TTG)</t>
  </si>
  <si>
    <t xml:space="preserve">1,925,112</t>
  </si>
  <si>
    <t xml:space="preserve">E331E(GAA→GAG)</t>
  </si>
  <si>
    <t xml:space="preserve">1,925,118</t>
  </si>
  <si>
    <t xml:space="preserve">R333R(CGT→CGC)</t>
  </si>
  <si>
    <t xml:space="preserve">1,925,613</t>
  </si>
  <si>
    <t xml:space="preserve">F498F(TTC→TTT)</t>
  </si>
  <si>
    <t xml:space="preserve">1,925,889</t>
  </si>
  <si>
    <t xml:space="preserve">H590H(CAT→CAC)</t>
  </si>
  <si>
    <t xml:space="preserve">1,926,703</t>
  </si>
  <si>
    <t xml:space="preserve">A47A(GCA→GCG)</t>
  </si>
  <si>
    <t xml:space="preserve">exoX←</t>
  </si>
  <si>
    <t xml:space="preserve">exodeoxyribonuclease X</t>
  </si>
  <si>
    <t xml:space="preserve">1,927,943</t>
  </si>
  <si>
    <t xml:space="preserve">T101A(ACG→GCG)</t>
  </si>
  <si>
    <t xml:space="preserve">copD→</t>
  </si>
  <si>
    <t xml:space="preserve">copper homeostasis membrane protein CopD</t>
  </si>
  <si>
    <t xml:space="preserve">1,933,531</t>
  </si>
  <si>
    <t xml:space="preserve">intergenic (‑170/+872)</t>
  </si>
  <si>
    <t xml:space="preserve">pgaptmp_001873← / ←pgaptmp_001874</t>
  </si>
  <si>
    <t xml:space="preserve">hypothetical protein/Ecr family regulatory small membrane protein</t>
  </si>
  <si>
    <t xml:space="preserve">1,934,640</t>
  </si>
  <si>
    <t xml:space="preserve">intergenic (‑94/+11)</t>
  </si>
  <si>
    <t xml:space="preserve">pgaptmp_001874← / ←pgaptmp_001875</t>
  </si>
  <si>
    <t xml:space="preserve">Ecr family regulatory small membrane protein/DUF535 domain‑containing protein</t>
  </si>
  <si>
    <t xml:space="preserve">1,934,645</t>
  </si>
  <si>
    <t xml:space="preserve">intergenic (‑99/+6)</t>
  </si>
  <si>
    <t xml:space="preserve">1,934,945</t>
  </si>
  <si>
    <t xml:space="preserve">A225A(GCT→GCG)</t>
  </si>
  <si>
    <t xml:space="preserve">pgaptmp_001875←</t>
  </si>
  <si>
    <t xml:space="preserve">DUF535 domain‑containing protein</t>
  </si>
  <si>
    <t xml:space="preserve">1,936,296</t>
  </si>
  <si>
    <t xml:space="preserve">G174A(GGC→GCC)</t>
  </si>
  <si>
    <t xml:space="preserve">pphA→</t>
  </si>
  <si>
    <t xml:space="preserve">protein‑serine/threonine phosphatase</t>
  </si>
  <si>
    <t xml:space="preserve">1,936,303</t>
  </si>
  <si>
    <t xml:space="preserve">A176A(GCA→GCG)</t>
  </si>
  <si>
    <t xml:space="preserve">1,937,020</t>
  </si>
  <si>
    <t xml:space="preserve">intergenic (‑66/+50)</t>
  </si>
  <si>
    <t xml:space="preserve">pgaptmp_001878← / ←rsmF</t>
  </si>
  <si>
    <t xml:space="preserve">YebV family protein/16S rRNA (cytosine(1407)‑C(5))‑methyltransferase RsmF</t>
  </si>
  <si>
    <t xml:space="preserve">1,938,582</t>
  </si>
  <si>
    <t xml:space="preserve">intergenic (‑79/+45)</t>
  </si>
  <si>
    <t xml:space="preserve">rsmF← / ←pgaptmp_001880</t>
  </si>
  <si>
    <t xml:space="preserve">16S rRNA (cytosine(1407)‑C(5))‑methyltransferase RsmF/MCE family protein</t>
  </si>
  <si>
    <t xml:space="preserve">1,938,586</t>
  </si>
  <si>
    <t xml:space="preserve">intergenic (‑83/+41)</t>
  </si>
  <si>
    <t xml:space="preserve">1,950,889</t>
  </si>
  <si>
    <t xml:space="preserve">intergenic (+414/‑177)</t>
  </si>
  <si>
    <t xml:space="preserve">pgaptmp_001890→ / →pgaptmp_001891</t>
  </si>
  <si>
    <t xml:space="preserve">YebO family protein/DUF2627 domain‑containing protein</t>
  </si>
  <si>
    <t xml:space="preserve">1,950,898</t>
  </si>
  <si>
    <t xml:space="preserve">intergenic (+423/‑168)</t>
  </si>
  <si>
    <t xml:space="preserve">1,958,503</t>
  </si>
  <si>
    <t xml:space="preserve">P32P(CCC→CCT)</t>
  </si>
  <si>
    <t xml:space="preserve">pgaptmp_001899←</t>
  </si>
  <si>
    <t xml:space="preserve">PTS mannose/fructose/sorbose transporter subunit IIC</t>
  </si>
  <si>
    <t xml:space="preserve">1,961,689</t>
  </si>
  <si>
    <t xml:space="preserve">Δ5 bp</t>
  </si>
  <si>
    <t xml:space="preserve">coding (1557‑1561/1584 nt)</t>
  </si>
  <si>
    <t xml:space="preserve">pgaptmp_001902←</t>
  </si>
  <si>
    <t xml:space="preserve">EAL domain‑containing protein</t>
  </si>
  <si>
    <t xml:space="preserve">1,961,695</t>
  </si>
  <si>
    <t xml:space="preserve">coding (1555/1584 nt)</t>
  </si>
  <si>
    <t xml:space="preserve">1,961,941</t>
  </si>
  <si>
    <t xml:space="preserve">L437L(TTG→CTG)</t>
  </si>
  <si>
    <t xml:space="preserve">1,961,942</t>
  </si>
  <si>
    <t xml:space="preserve">V436V(GTT→GTC)</t>
  </si>
  <si>
    <t xml:space="preserve">1,961,945</t>
  </si>
  <si>
    <t xml:space="preserve">D435D(GAT→GAC)</t>
  </si>
  <si>
    <t xml:space="preserve">1,964,518</t>
  </si>
  <si>
    <t xml:space="preserve">R93R(CGC→CGT)</t>
  </si>
  <si>
    <t xml:space="preserve">sdaA←</t>
  </si>
  <si>
    <t xml:space="preserve">L‑serine ammonia‑lyase</t>
  </si>
  <si>
    <t xml:space="preserve">1,971,706</t>
  </si>
  <si>
    <t xml:space="preserve">G161G(GGC→GGT)</t>
  </si>
  <si>
    <t xml:space="preserve">fadD→</t>
  </si>
  <si>
    <t xml:space="preserve">long‑chain‑fatty‑acid‑‑CoA ligase FadD</t>
  </si>
  <si>
    <t xml:space="preserve">1,971,901</t>
  </si>
  <si>
    <t xml:space="preserve">L226L(CTC→CTA)</t>
  </si>
  <si>
    <t xml:space="preserve">1,972,825</t>
  </si>
  <si>
    <t xml:space="preserve">D534D(GAC→GAT)</t>
  </si>
  <si>
    <t xml:space="preserve">1,974,125</t>
  </si>
  <si>
    <t xml:space="preserve">intergenic (+19/+59)</t>
  </si>
  <si>
    <t xml:space="preserve">rnd→ / ←minE</t>
  </si>
  <si>
    <t xml:space="preserve">ribonuclease D/cell division topological specificity factor MinE</t>
  </si>
  <si>
    <t xml:space="preserve">1,977,704</t>
  </si>
  <si>
    <t xml:space="preserve">D88D(GAC→GAT)</t>
  </si>
  <si>
    <t xml:space="preserve">pgaptmp_001919←</t>
  </si>
  <si>
    <t xml:space="preserve">DUF1971 domain‑containing protein</t>
  </si>
  <si>
    <t xml:space="preserve">1,978,987</t>
  </si>
  <si>
    <t xml:space="preserve">A447A(GCT→GCC)</t>
  </si>
  <si>
    <t xml:space="preserve">nhaB←</t>
  </si>
  <si>
    <t xml:space="preserve">sodium/proton antiporter NhaB</t>
  </si>
  <si>
    <t xml:space="preserve">1,985,226</t>
  </si>
  <si>
    <t xml:space="preserve">V232V(GTC→GTG)</t>
  </si>
  <si>
    <t xml:space="preserve">dadX→</t>
  </si>
  <si>
    <t xml:space="preserve">catabolic alanine racemase DadX</t>
  </si>
  <si>
    <t xml:space="preserve">1,985,244</t>
  </si>
  <si>
    <t xml:space="preserve">E238E(GAA→GAG)</t>
  </si>
  <si>
    <t xml:space="preserve">1,985,268</t>
  </si>
  <si>
    <t xml:space="preserve">R246R(CGC→CGT)</t>
  </si>
  <si>
    <t xml:space="preserve">1,986,455</t>
  </si>
  <si>
    <t xml:space="preserve">A299A(GCC→GCT)</t>
  </si>
  <si>
    <t xml:space="preserve">pgaptmp_001927←</t>
  </si>
  <si>
    <t xml:space="preserve">potassium/proton antiporter</t>
  </si>
  <si>
    <t xml:space="preserve">1,986,977</t>
  </si>
  <si>
    <t xml:space="preserve">I125I(ATA→ATC)</t>
  </si>
  <si>
    <t xml:space="preserve">1,988,731</t>
  </si>
  <si>
    <t xml:space="preserve">G66G(GGC→GGT)</t>
  </si>
  <si>
    <t xml:space="preserve">emtA→</t>
  </si>
  <si>
    <t xml:space="preserve">membrane‑bound lytic murein transglycosylase EmtA</t>
  </si>
  <si>
    <t xml:space="preserve">1,988,743</t>
  </si>
  <si>
    <t xml:space="preserve">A70A(GCG→GCA)</t>
  </si>
  <si>
    <t xml:space="preserve">1,990,414</t>
  </si>
  <si>
    <t xml:space="preserve">I298I(ATC→ATT)</t>
  </si>
  <si>
    <t xml:space="preserve">pgaptmp_001930←</t>
  </si>
  <si>
    <t xml:space="preserve">TonB‑dependent siderophore receptor</t>
  </si>
  <si>
    <t xml:space="preserve">1,990,429</t>
  </si>
  <si>
    <t xml:space="preserve">Q293Q(CAA→CAG)</t>
  </si>
  <si>
    <t xml:space="preserve">1,991,553</t>
  </si>
  <si>
    <t xml:space="preserve">intergenic (‑246/+6)</t>
  </si>
  <si>
    <t xml:space="preserve">pgaptmp_001930← / ←pgaptmp_001931</t>
  </si>
  <si>
    <t xml:space="preserve">TonB‑dependent siderophore receptor/alpha,alpha‑trehalase</t>
  </si>
  <si>
    <t xml:space="preserve">1,997,985</t>
  </si>
  <si>
    <t xml:space="preserve">I345I(ATA→ATC)</t>
  </si>
  <si>
    <t xml:space="preserve">pgaptmp_001934→</t>
  </si>
  <si>
    <t xml:space="preserve">circularly permuted type 2 ATP‑grasp protein</t>
  </si>
  <si>
    <t xml:space="preserve">1,998,093</t>
  </si>
  <si>
    <t xml:space="preserve">V381V(GTC→GTT)</t>
  </si>
  <si>
    <t xml:space="preserve">1,998,120</t>
  </si>
  <si>
    <t xml:space="preserve">R390R(CGA→CGG)</t>
  </si>
  <si>
    <t xml:space="preserve">2,000,908</t>
  </si>
  <si>
    <t xml:space="preserve">intergenic (+20/‑419)</t>
  </si>
  <si>
    <t xml:space="preserve">pgaptmp_001937→ / →pgaptmp_001938</t>
  </si>
  <si>
    <t xml:space="preserve">proteasome‑type protease/fatty acid desaturase</t>
  </si>
  <si>
    <t xml:space="preserve">2,000,919</t>
  </si>
  <si>
    <t xml:space="preserve">intergenic (+31/‑408)</t>
  </si>
  <si>
    <t xml:space="preserve">2,000,920</t>
  </si>
  <si>
    <t xml:space="preserve">intergenic (+32/‑407)</t>
  </si>
  <si>
    <t xml:space="preserve">2,000,948</t>
  </si>
  <si>
    <t xml:space="preserve">intergenic (+60/‑379)</t>
  </si>
  <si>
    <t xml:space="preserve">2,001,846</t>
  </si>
  <si>
    <t xml:space="preserve">W174R(TGG→CGG)</t>
  </si>
  <si>
    <t xml:space="preserve">pgaptmp_001938→</t>
  </si>
  <si>
    <t xml:space="preserve">fatty acid desaturase</t>
  </si>
  <si>
    <t xml:space="preserve">2,001,856</t>
  </si>
  <si>
    <t xml:space="preserve">H177R(CAC→CGC)</t>
  </si>
  <si>
    <t xml:space="preserve">2,002,386</t>
  </si>
  <si>
    <t xml:space="preserve">L27L(CTG→CTA)</t>
  </si>
  <si>
    <t xml:space="preserve">pgaptmp_001939→</t>
  </si>
  <si>
    <t xml:space="preserve">PhnD/SsuA/transferrin family substrate‑binding protein</t>
  </si>
  <si>
    <t xml:space="preserve">2,002,387</t>
  </si>
  <si>
    <t xml:space="preserve">L28L(TTG→CTG)</t>
  </si>
  <si>
    <t xml:space="preserve">2,002,391</t>
  </si>
  <si>
    <t xml:space="preserve">A29D(GCC→GAC)</t>
  </si>
  <si>
    <t xml:space="preserve">2,002,418</t>
  </si>
  <si>
    <t xml:space="preserve">D38A(GAC→GCC)</t>
  </si>
  <si>
    <t xml:space="preserve">2,002,611</t>
  </si>
  <si>
    <t xml:space="preserve">S102S(AGT→AGC)</t>
  </si>
  <si>
    <t xml:space="preserve">2,002,827</t>
  </si>
  <si>
    <t xml:space="preserve">A174A(GCG→GCT)</t>
  </si>
  <si>
    <t xml:space="preserve">2,002,921</t>
  </si>
  <si>
    <t xml:space="preserve">A206T(GCC→ACC)</t>
  </si>
  <si>
    <t xml:space="preserve">2,002,935</t>
  </si>
  <si>
    <t xml:space="preserve">A210A(GCG→GCA)</t>
  </si>
  <si>
    <t xml:space="preserve">2,004,405</t>
  </si>
  <si>
    <t xml:space="preserve">V174V(GTT→GTG)</t>
  </si>
  <si>
    <t xml:space="preserve">tdcA→</t>
  </si>
  <si>
    <t xml:space="preserve">transcriptional regulator TdcA</t>
  </si>
  <si>
    <t xml:space="preserve">2,007,202</t>
  </si>
  <si>
    <t xml:space="preserve">D423D(GAT→GAC)</t>
  </si>
  <si>
    <t xml:space="preserve">tdcC→</t>
  </si>
  <si>
    <t xml:space="preserve">threonine/serine transporter TdcC</t>
  </si>
  <si>
    <t xml:space="preserve">2,007,307</t>
  </si>
  <si>
    <t xml:space="preserve">P5P(CCG→CCT)</t>
  </si>
  <si>
    <t xml:space="preserve">tdcD→</t>
  </si>
  <si>
    <t xml:space="preserve">propionate kinase</t>
  </si>
  <si>
    <t xml:space="preserve">2,007,340</t>
  </si>
  <si>
    <t xml:space="preserve">S16S(TCA→TCG)</t>
  </si>
  <si>
    <t xml:space="preserve">2,007,367</t>
  </si>
  <si>
    <t xml:space="preserve">A25A(GCC→GCA)</t>
  </si>
  <si>
    <t xml:space="preserve">2,007,394</t>
  </si>
  <si>
    <t xml:space="preserve">V34V(GTG→GTA)</t>
  </si>
  <si>
    <t xml:space="preserve">2,007,423</t>
  </si>
  <si>
    <t xml:space="preserve">F44S(TTT→TCT)</t>
  </si>
  <si>
    <t xml:space="preserve">2,007,499</t>
  </si>
  <si>
    <t xml:space="preserve">G69G(GGG→GGA)</t>
  </si>
  <si>
    <t xml:space="preserve">2,008,006</t>
  </si>
  <si>
    <t xml:space="preserve">G238G(GGC→GGT)</t>
  </si>
  <si>
    <t xml:space="preserve">2,011,404</t>
  </si>
  <si>
    <t xml:space="preserve">G31G(GGG→GGA)</t>
  </si>
  <si>
    <t xml:space="preserve">pgaptmp_001948→</t>
  </si>
  <si>
    <t xml:space="preserve">branched‑chain amino acid ABC transporter substrate‑binding protein</t>
  </si>
  <si>
    <t xml:space="preserve">2,012,713</t>
  </si>
  <si>
    <t xml:space="preserve">I78I(ATT→ATC)</t>
  </si>
  <si>
    <t xml:space="preserve">pgaptmp_001949→</t>
  </si>
  <si>
    <t xml:space="preserve">branched‑chain amino acid ABC transporter permease</t>
  </si>
  <si>
    <t xml:space="preserve">2,014,309</t>
  </si>
  <si>
    <t xml:space="preserve">R302R(CGA→CGC)</t>
  </si>
  <si>
    <t xml:space="preserve">2,017,076</t>
  </si>
  <si>
    <t xml:space="preserve">S34S(TCC→TCT)</t>
  </si>
  <si>
    <t xml:space="preserve">pgaptmp_001953←</t>
  </si>
  <si>
    <t xml:space="preserve">2,017,730</t>
  </si>
  <si>
    <t xml:space="preserve">G90G(GGT→GGC)</t>
  </si>
  <si>
    <t xml:space="preserve">pckA→</t>
  </si>
  <si>
    <t xml:space="preserve">2,017,736</t>
  </si>
  <si>
    <t xml:space="preserve">N92N(AAT→AAC)</t>
  </si>
  <si>
    <t xml:space="preserve">2,018,124</t>
  </si>
  <si>
    <t xml:space="preserve">L222L(TTG→CTG)</t>
  </si>
  <si>
    <t xml:space="preserve">2,019,488</t>
  </si>
  <si>
    <t xml:space="preserve">V48G(GTC→GGC)</t>
  </si>
  <si>
    <t xml:space="preserve">pgaptmp_001955←</t>
  </si>
  <si>
    <t xml:space="preserve">2,019,502</t>
  </si>
  <si>
    <t xml:space="preserve">T43T(ACA→ACG)</t>
  </si>
  <si>
    <t xml:space="preserve">2,020,496</t>
  </si>
  <si>
    <t xml:space="preserve">T256T(ACT→ACG)</t>
  </si>
  <si>
    <t xml:space="preserve">pgaptmp_001956→</t>
  </si>
  <si>
    <t xml:space="preserve">2,020,592</t>
  </si>
  <si>
    <t xml:space="preserve">R288R(CGC→CGT)</t>
  </si>
  <si>
    <t xml:space="preserve">2,020,708</t>
  </si>
  <si>
    <t xml:space="preserve">intergenic (+53/‑251)</t>
  </si>
  <si>
    <t xml:space="preserve">pgaptmp_001956→ / →pgaptmp_001957</t>
  </si>
  <si>
    <t xml:space="preserve">LysR family transcriptional regulator/MFS transporter</t>
  </si>
  <si>
    <t xml:space="preserve">2,025,221</t>
  </si>
  <si>
    <t xml:space="preserve">A164T(GCG→ACG)</t>
  </si>
  <si>
    <t xml:space="preserve">pgaptmp_001961→</t>
  </si>
  <si>
    <t xml:space="preserve">RluA family pseudouridine synthase</t>
  </si>
  <si>
    <t xml:space="preserve">2,025,341</t>
  </si>
  <si>
    <t xml:space="preserve">S204P(TCG→CCG)</t>
  </si>
  <si>
    <t xml:space="preserve">2,025,373</t>
  </si>
  <si>
    <t xml:space="preserve">R214R(CGC→CGT)</t>
  </si>
  <si>
    <t xml:space="preserve">2,025,582</t>
  </si>
  <si>
    <t xml:space="preserve">V138V(GTG→GTA)</t>
  </si>
  <si>
    <t xml:space="preserve">pgaptmp_001962←</t>
  </si>
  <si>
    <t xml:space="preserve">DUF2058 domain‑containing protein</t>
  </si>
  <si>
    <t xml:space="preserve">2,025,918</t>
  </si>
  <si>
    <t xml:space="preserve">R26R(AGA→AGG)</t>
  </si>
  <si>
    <t xml:space="preserve">2,027,518</t>
  </si>
  <si>
    <t xml:space="preserve">R171H(CGC→CAC)</t>
  </si>
  <si>
    <t xml:space="preserve">tssK→</t>
  </si>
  <si>
    <t xml:space="preserve">type VI secretion system baseplate subunit TssK</t>
  </si>
  <si>
    <t xml:space="preserve">2,027,597</t>
  </si>
  <si>
    <t xml:space="preserve">V197V(GTT→GTC)</t>
  </si>
  <si>
    <t xml:space="preserve">2,027,609</t>
  </si>
  <si>
    <t xml:space="preserve">G201G(GGT→GGC)</t>
  </si>
  <si>
    <t xml:space="preserve">2,027,795</t>
  </si>
  <si>
    <t xml:space="preserve">L263L(CTC→CTT)</t>
  </si>
  <si>
    <t xml:space="preserve">2,027,876</t>
  </si>
  <si>
    <t xml:space="preserve">R290R(CGA→CGG)</t>
  </si>
  <si>
    <t xml:space="preserve">2,029,539</t>
  </si>
  <si>
    <t xml:space="preserve">A180V(GCG→GTG)</t>
  </si>
  <si>
    <t xml:space="preserve">pgaptmp_001966→</t>
  </si>
  <si>
    <t xml:space="preserve">OmpA family protein</t>
  </si>
  <si>
    <t xml:space="preserve">2,029,559</t>
  </si>
  <si>
    <t xml:space="preserve">I187V(ATC→GTC)</t>
  </si>
  <si>
    <t xml:space="preserve">2,029,688</t>
  </si>
  <si>
    <t xml:space="preserve">T230S(ACC→TCC)</t>
  </si>
  <si>
    <t xml:space="preserve">2,029,708</t>
  </si>
  <si>
    <t xml:space="preserve">L236L(CTT→CTG)</t>
  </si>
  <si>
    <t xml:space="preserve">2,029,735</t>
  </si>
  <si>
    <t xml:space="preserve">A245A(GCA→GCG)</t>
  </si>
  <si>
    <t xml:space="preserve">2,031,390</t>
  </si>
  <si>
    <t xml:space="preserve">E78D(GAA→GAC)</t>
  </si>
  <si>
    <t xml:space="preserve">vgrG→</t>
  </si>
  <si>
    <t xml:space="preserve">type VI secretion system tip protein VgrG</t>
  </si>
  <si>
    <t xml:space="preserve">2,032,416</t>
  </si>
  <si>
    <t xml:space="preserve">E420D(GAG→GAT)</t>
  </si>
  <si>
    <t xml:space="preserve">2,037,618</t>
  </si>
  <si>
    <t xml:space="preserve">L182L(TTG→CTG)</t>
  </si>
  <si>
    <t xml:space="preserve">pgaptmp_001974→</t>
  </si>
  <si>
    <t xml:space="preserve">S‑type pyocin domain‑containing protein</t>
  </si>
  <si>
    <t xml:space="preserve">2,038,082</t>
  </si>
  <si>
    <t xml:space="preserve">I336I(ATC→ATT)</t>
  </si>
  <si>
    <t xml:space="preserve">2,040,068</t>
  </si>
  <si>
    <t xml:space="preserve">pseudogene (244/1077 nt)</t>
  </si>
  <si>
    <t xml:space="preserve">pgaptmp_001978→</t>
  </si>
  <si>
    <t xml:space="preserve">2,040,331</t>
  </si>
  <si>
    <t xml:space="preserve">pseudogene (507/1077 nt)</t>
  </si>
  <si>
    <t xml:space="preserve">2,040,350</t>
  </si>
  <si>
    <t xml:space="preserve">pseudogene (526/1077 nt)</t>
  </si>
  <si>
    <t xml:space="preserve">2,040,430</t>
  </si>
  <si>
    <t xml:space="preserve">pseudogene (606/1077 nt)</t>
  </si>
  <si>
    <t xml:space="preserve">2,041,060</t>
  </si>
  <si>
    <t xml:space="preserve">intergenic (+159/‑223)</t>
  </si>
  <si>
    <t xml:space="preserve">pgaptmp_001978→ / →pgaptmp_001979</t>
  </si>
  <si>
    <t xml:space="preserve">hypothetical protein/SUMF1/EgtB/PvdO family nonheme iron enzyme</t>
  </si>
  <si>
    <t xml:space="preserve">2,041,072</t>
  </si>
  <si>
    <t xml:space="preserve">intergenic (+171/‑211)</t>
  </si>
  <si>
    <t xml:space="preserve">2,041,081</t>
  </si>
  <si>
    <t xml:space="preserve">intergenic (+180/‑202)</t>
  </si>
  <si>
    <t xml:space="preserve">2,041,084</t>
  </si>
  <si>
    <t xml:space="preserve">intergenic (+183/‑199)</t>
  </si>
  <si>
    <t xml:space="preserve">2,041,087</t>
  </si>
  <si>
    <t xml:space="preserve">intergenic (+186/‑196)</t>
  </si>
  <si>
    <t xml:space="preserve">2,041,092</t>
  </si>
  <si>
    <t xml:space="preserve">intergenic (+191/‑191)</t>
  </si>
  <si>
    <t xml:space="preserve">2,041,099</t>
  </si>
  <si>
    <t xml:space="preserve">intergenic (+198/‑184)</t>
  </si>
  <si>
    <t xml:space="preserve">2,041,108</t>
  </si>
  <si>
    <t xml:space="preserve">intergenic (+207/‑175)</t>
  </si>
  <si>
    <t xml:space="preserve">2,041,120</t>
  </si>
  <si>
    <t xml:space="preserve">intergenic (+219/‑163)</t>
  </si>
  <si>
    <t xml:space="preserve">2,041,150</t>
  </si>
  <si>
    <t xml:space="preserve">intergenic (+249/‑133)</t>
  </si>
  <si>
    <t xml:space="preserve">2,041,158</t>
  </si>
  <si>
    <t xml:space="preserve">intergenic (+257/‑125)</t>
  </si>
  <si>
    <t xml:space="preserve">2,041,159</t>
  </si>
  <si>
    <t xml:space="preserve">intergenic (+258/‑124)</t>
  </si>
  <si>
    <t xml:space="preserve">2,041,164</t>
  </si>
  <si>
    <t xml:space="preserve">intergenic (+263/‑119)</t>
  </si>
  <si>
    <t xml:space="preserve">2,041,174</t>
  </si>
  <si>
    <t xml:space="preserve">intergenic (+273/‑109)</t>
  </si>
  <si>
    <t xml:space="preserve">2,041,182</t>
  </si>
  <si>
    <t xml:space="preserve">intergenic (+281/‑101)</t>
  </si>
  <si>
    <t xml:space="preserve">2,042,029</t>
  </si>
  <si>
    <t xml:space="preserve">L249L(CTC→CTG)</t>
  </si>
  <si>
    <t xml:space="preserve">pgaptmp_001979→</t>
  </si>
  <si>
    <t xml:space="preserve">SUMF1/EgtB/PvdO family nonheme iron enzyme</t>
  </si>
  <si>
    <t xml:space="preserve">2,044,699</t>
  </si>
  <si>
    <t xml:space="preserve">Q68K(CAG→AAG)</t>
  </si>
  <si>
    <t xml:space="preserve">pgaptmp_001984→</t>
  </si>
  <si>
    <t xml:space="preserve">2,045,932</t>
  </si>
  <si>
    <t xml:space="preserve">intergenic (+185/‑122)</t>
  </si>
  <si>
    <t xml:space="preserve">pgaptmp_001985→ / →pgaptmp_001986</t>
  </si>
  <si>
    <t xml:space="preserve">hypothetical protein/hypothetical protein</t>
  </si>
  <si>
    <t xml:space="preserve">2,047,276</t>
  </si>
  <si>
    <t xml:space="preserve">pseudogene (397/1159 nt)</t>
  </si>
  <si>
    <t xml:space="preserve">pgaptmp_001988→</t>
  </si>
  <si>
    <t xml:space="preserve">type VI secretion protein</t>
  </si>
  <si>
    <t xml:space="preserve">2,047,301</t>
  </si>
  <si>
    <t xml:space="preserve">pseudogene (422/1159 nt)</t>
  </si>
  <si>
    <t xml:space="preserve">2,047,352</t>
  </si>
  <si>
    <t xml:space="preserve">pseudogene (473/1159 nt)</t>
  </si>
  <si>
    <t xml:space="preserve">2,047,473</t>
  </si>
  <si>
    <t xml:space="preserve">pseudogene (594/1159 nt)</t>
  </si>
  <si>
    <t xml:space="preserve">2,049,219</t>
  </si>
  <si>
    <t xml:space="preserve">Q400E(CAG→GAG)</t>
  </si>
  <si>
    <t xml:space="preserve">pgaptmp_001989→</t>
  </si>
  <si>
    <t xml:space="preserve">type VI secretion protein VasK</t>
  </si>
  <si>
    <t xml:space="preserve">2,052,617</t>
  </si>
  <si>
    <t xml:space="preserve">A350A(GCA→GCG)</t>
  </si>
  <si>
    <t xml:space="preserve">tssF→</t>
  </si>
  <si>
    <t xml:space="preserve">type VI secretion system baseplate subunit TssF</t>
  </si>
  <si>
    <t xml:space="preserve">2,053,096</t>
  </si>
  <si>
    <t xml:space="preserve">H510R(CAC→CGC)</t>
  </si>
  <si>
    <t xml:space="preserve">2,057,062</t>
  </si>
  <si>
    <t xml:space="preserve">V52V(GTC→GTT)</t>
  </si>
  <si>
    <t xml:space="preserve">pgaptmp_001995→</t>
  </si>
  <si>
    <t xml:space="preserve">sugar ABC transporter substrate‑binding protein</t>
  </si>
  <si>
    <t xml:space="preserve">2,057,128</t>
  </si>
  <si>
    <t xml:space="preserve">I74I(ATT→ATC)</t>
  </si>
  <si>
    <t xml:space="preserve">2,057,383</t>
  </si>
  <si>
    <t xml:space="preserve">A159A(GCC→GCT)</t>
  </si>
  <si>
    <t xml:space="preserve">2,058,510</t>
  </si>
  <si>
    <t xml:space="preserve">A299A(GCA→GCG)</t>
  </si>
  <si>
    <t xml:space="preserve">ychF←</t>
  </si>
  <si>
    <t xml:space="preserve">redox‑regulated ATPase YchF</t>
  </si>
  <si>
    <t xml:space="preserve">2,058,513</t>
  </si>
  <si>
    <t xml:space="preserve">G298G(GGG→GGA)</t>
  </si>
  <si>
    <t xml:space="preserve">2,058,516</t>
  </si>
  <si>
    <t xml:space="preserve">V297V(GTC→GTG)</t>
  </si>
  <si>
    <t xml:space="preserve">2,058,543</t>
  </si>
  <si>
    <t xml:space="preserve">K288K(AAG→AAA)</t>
  </si>
  <si>
    <t xml:space="preserve">2,058,576</t>
  </si>
  <si>
    <t xml:space="preserve">L277L(CTA→CTG)</t>
  </si>
  <si>
    <t xml:space="preserve">2,059,622</t>
  </si>
  <si>
    <t xml:space="preserve">N163D(AAT→GAT)</t>
  </si>
  <si>
    <t xml:space="preserve">pth←</t>
  </si>
  <si>
    <t xml:space="preserve">aminoacyl‑tRNA hydrolase</t>
  </si>
  <si>
    <t xml:space="preserve">2,059,851</t>
  </si>
  <si>
    <t xml:space="preserve">P86P(CCT→CCG)</t>
  </si>
  <si>
    <t xml:space="preserve">2,060,650</t>
  </si>
  <si>
    <t xml:space="preserve">H90H(CAC→CAT)</t>
  </si>
  <si>
    <t xml:space="preserve">ychH→</t>
  </si>
  <si>
    <t xml:space="preserve">stress‑induced protein YchH</t>
  </si>
  <si>
    <t xml:space="preserve">2,062,900</t>
  </si>
  <si>
    <t xml:space="preserve">S235S(TCG→TCA)</t>
  </si>
  <si>
    <t xml:space="preserve">dauA←</t>
  </si>
  <si>
    <t xml:space="preserve">C4‑dicarboxylic acid transporter DauA</t>
  </si>
  <si>
    <t xml:space="preserve">2,067,396</t>
  </si>
  <si>
    <t xml:space="preserve">R269R(CGG→CGC)</t>
  </si>
  <si>
    <t xml:space="preserve">hemA→</t>
  </si>
  <si>
    <t xml:space="preserve">glutamyl‑tRNA reductase</t>
  </si>
  <si>
    <t xml:space="preserve">2,069,488</t>
  </si>
  <si>
    <t xml:space="preserve">A173D(GCC→GAC)</t>
  </si>
  <si>
    <t xml:space="preserve">prmC→</t>
  </si>
  <si>
    <t xml:space="preserve">peptide chain release factor N(5)‑glutamine methyltransferase</t>
  </si>
  <si>
    <t xml:space="preserve">2,071,612</t>
  </si>
  <si>
    <t xml:space="preserve">L182L(CTT→CTC)</t>
  </si>
  <si>
    <t xml:space="preserve">kdsA→</t>
  </si>
  <si>
    <t xml:space="preserve">3‑deoxy‑8‑phosphooctulonate synthase</t>
  </si>
  <si>
    <t xml:space="preserve">2,072,212</t>
  </si>
  <si>
    <t xml:space="preserve">I299I(ATC→ATA)</t>
  </si>
  <si>
    <t xml:space="preserve">chaA←</t>
  </si>
  <si>
    <t xml:space="preserve">sodium‑potassium/proton antiporter ChaA</t>
  </si>
  <si>
    <t xml:space="preserve">2,072,227</t>
  </si>
  <si>
    <t xml:space="preserve">S294S(TCT→TCC)</t>
  </si>
  <si>
    <t xml:space="preserve">2,072,257</t>
  </si>
  <si>
    <t xml:space="preserve">V284V(GTA→GTT)</t>
  </si>
  <si>
    <t xml:space="preserve">2,075,285</t>
  </si>
  <si>
    <t xml:space="preserve">Q62Q(CAG→CAA)</t>
  </si>
  <si>
    <t xml:space="preserve">pgaptmp_002015←</t>
  </si>
  <si>
    <t xml:space="preserve">DsrE/DsrF/TusD sulfur relay family protein</t>
  </si>
  <si>
    <t xml:space="preserve">2,076,675</t>
  </si>
  <si>
    <t xml:space="preserve">L380V(CTG→GTG)</t>
  </si>
  <si>
    <t xml:space="preserve">pgaptmp_002016→</t>
  </si>
  <si>
    <t xml:space="preserve">nitrate‑ and nitrite sensing domain‑containing protein</t>
  </si>
  <si>
    <t xml:space="preserve">2,077,188</t>
  </si>
  <si>
    <t xml:space="preserve">A76T(GCG→ACG)</t>
  </si>
  <si>
    <t xml:space="preserve">pgaptmp_002017→</t>
  </si>
  <si>
    <t xml:space="preserve">2,078,025</t>
  </si>
  <si>
    <t xml:space="preserve">A355T(GCT→ACT)</t>
  </si>
  <si>
    <t xml:space="preserve">2,078,049</t>
  </si>
  <si>
    <t xml:space="preserve">S363A(TCG→GCG)</t>
  </si>
  <si>
    <t xml:space="preserve">2,080,069</t>
  </si>
  <si>
    <t xml:space="preserve">A52A(GCA→GCT)</t>
  </si>
  <si>
    <t xml:space="preserve">nirD→</t>
  </si>
  <si>
    <t xml:space="preserve">nitrite reductase small subunit NirD</t>
  </si>
  <si>
    <t xml:space="preserve">2,080,219</t>
  </si>
  <si>
    <t xml:space="preserve">E102E(GAG→GAA)</t>
  </si>
  <si>
    <t xml:space="preserve">2,080,357</t>
  </si>
  <si>
    <t xml:space="preserve">G148G(GGT→GGC)</t>
  </si>
  <si>
    <t xml:space="preserve">2,080,474</t>
  </si>
  <si>
    <t xml:space="preserve">E187E(GAG→GAA)</t>
  </si>
  <si>
    <t xml:space="preserve">2,080,523</t>
  </si>
  <si>
    <t xml:space="preserve">S204R(AGC→CGC)</t>
  </si>
  <si>
    <t xml:space="preserve">2,080,865</t>
  </si>
  <si>
    <t xml:space="preserve">F318L(TTC→CTC)</t>
  </si>
  <si>
    <t xml:space="preserve">2,080,871</t>
  </si>
  <si>
    <t xml:space="preserve">C320S(TGC→AGC)</t>
  </si>
  <si>
    <t xml:space="preserve">2,081,308</t>
  </si>
  <si>
    <t xml:space="preserve">D465D(GAC→GAT)</t>
  </si>
  <si>
    <t xml:space="preserve">2,081,323</t>
  </si>
  <si>
    <t xml:space="preserve">H470H(CAT→CAC)</t>
  </si>
  <si>
    <t xml:space="preserve">2,081,485</t>
  </si>
  <si>
    <t xml:space="preserve">C524C(TGT→TGC)</t>
  </si>
  <si>
    <t xml:space="preserve">2,087,066</t>
  </si>
  <si>
    <t xml:space="preserve">D112N(GAT→AAT)</t>
  </si>
  <si>
    <t xml:space="preserve">pgaptmp_002022→</t>
  </si>
  <si>
    <t xml:space="preserve">YchO/YchP family invasin</t>
  </si>
  <si>
    <t xml:space="preserve">2,087,383</t>
  </si>
  <si>
    <t xml:space="preserve">Q217Q(CAA→CAG)</t>
  </si>
  <si>
    <t xml:space="preserve">2,087,467</t>
  </si>
  <si>
    <t xml:space="preserve">Q245Q(CAA→CAG)</t>
  </si>
  <si>
    <t xml:space="preserve">2,088,139</t>
  </si>
  <si>
    <t xml:space="preserve">V208V(GTG→GTA)</t>
  </si>
  <si>
    <t xml:space="preserve">narL←</t>
  </si>
  <si>
    <t xml:space="preserve">two‑component system response regulator NarL</t>
  </si>
  <si>
    <t xml:space="preserve">2,088,187</t>
  </si>
  <si>
    <t xml:space="preserve">K192K(AAA→AAG)</t>
  </si>
  <si>
    <t xml:space="preserve">2,088,190</t>
  </si>
  <si>
    <t xml:space="preserve">V191V(GTA→GTG)</t>
  </si>
  <si>
    <t xml:space="preserve">2,090,727</t>
  </si>
  <si>
    <t xml:space="preserve">intergenic (‑176/‑136)</t>
  </si>
  <si>
    <t xml:space="preserve">narX← / →pgaptmp_002025</t>
  </si>
  <si>
    <t xml:space="preserve">nitrate/nitrite two‑component system sensor histidine kinase NarX/NarK family nitrate/nitrite MFS transporter</t>
  </si>
  <si>
    <t xml:space="preserve">2,092,317</t>
  </si>
  <si>
    <t xml:space="preserve">intergenic (+66/‑60)</t>
  </si>
  <si>
    <t xml:space="preserve">pgaptmp_002025→ / →pgaptmp_002026</t>
  </si>
  <si>
    <t xml:space="preserve">NarK family nitrate/nitrite MFS transporter/hypothetical protein</t>
  </si>
  <si>
    <t xml:space="preserve">2,096,789</t>
  </si>
  <si>
    <t xml:space="preserve">G131G(GGT→GGC)</t>
  </si>
  <si>
    <t xml:space="preserve">narH→</t>
  </si>
  <si>
    <t xml:space="preserve">nitrate reductase subunit beta</t>
  </si>
  <si>
    <t xml:space="preserve">2,096,831</t>
  </si>
  <si>
    <t xml:space="preserve">2,097,020</t>
  </si>
  <si>
    <t xml:space="preserve">I208I(ATT→ATC)</t>
  </si>
  <si>
    <t xml:space="preserve">2,097,024</t>
  </si>
  <si>
    <t xml:space="preserve">L210L(CTG→TTG)</t>
  </si>
  <si>
    <t xml:space="preserve">2,097,062</t>
  </si>
  <si>
    <t xml:space="preserve">C222C(TGT→TGC)</t>
  </si>
  <si>
    <t xml:space="preserve">2,097,074</t>
  </si>
  <si>
    <t xml:space="preserve">C226C(TGT→TGC)</t>
  </si>
  <si>
    <t xml:space="preserve">2,097,692</t>
  </si>
  <si>
    <t xml:space="preserve">V432V(GTG→GTT)</t>
  </si>
  <si>
    <t xml:space="preserve">2,097,713</t>
  </si>
  <si>
    <t xml:space="preserve">A439A(GCC→GCG)</t>
  </si>
  <si>
    <t xml:space="preserve">2,097,719</t>
  </si>
  <si>
    <t xml:space="preserve">E441E(GAA→GAG)</t>
  </si>
  <si>
    <t xml:space="preserve">2,097,725</t>
  </si>
  <si>
    <t xml:space="preserve">Y443Y(TAT→TAC)</t>
  </si>
  <si>
    <t xml:space="preserve">2,097,728</t>
  </si>
  <si>
    <t xml:space="preserve">R444R(CGC→CGT)</t>
  </si>
  <si>
    <t xml:space="preserve">2,097,737</t>
  </si>
  <si>
    <t xml:space="preserve">A447A(GCG→GCT)</t>
  </si>
  <si>
    <t xml:space="preserve">2,100,914:1</t>
  </si>
  <si>
    <t xml:space="preserve">noncoding (92/131 nt)</t>
  </si>
  <si>
    <t xml:space="preserve">pgaptmp_002033←</t>
  </si>
  <si>
    <t xml:space="preserve">2,101,043</t>
  </si>
  <si>
    <t xml:space="preserve">intergenic (‑38/+6)</t>
  </si>
  <si>
    <t xml:space="preserve">pgaptmp_002033← / ←pgaptmp_002034</t>
  </si>
  <si>
    <t xml:space="preserve">RtT sRNA/RtT sRNA</t>
  </si>
  <si>
    <t xml:space="preserve">2,101,044</t>
  </si>
  <si>
    <t xml:space="preserve">intergenic (‑39/+5)</t>
  </si>
  <si>
    <t xml:space="preserve">2,101,556</t>
  </si>
  <si>
    <t xml:space="preserve">noncoding (103/133 nt)</t>
  </si>
  <si>
    <t xml:space="preserve">pgaptmp_002037←</t>
  </si>
  <si>
    <t xml:space="preserve">2,102,824</t>
  </si>
  <si>
    <t xml:space="preserve">intergenic (‑36/+7)</t>
  </si>
  <si>
    <t xml:space="preserve">purU← / ←pgaptmp_002040</t>
  </si>
  <si>
    <t xml:space="preserve">formyltetrahydrofolate deformylase/YchJ family protein</t>
  </si>
  <si>
    <t xml:space="preserve">2,103,443</t>
  </si>
  <si>
    <t xml:space="preserve">A14A(GCC→GCA)</t>
  </si>
  <si>
    <t xml:space="preserve">rssA→</t>
  </si>
  <si>
    <t xml:space="preserve">patatin‑like phospholipase RssA</t>
  </si>
  <si>
    <t xml:space="preserve">2,105,257</t>
  </si>
  <si>
    <t xml:space="preserve">T288T(ACA→ACG)</t>
  </si>
  <si>
    <t xml:space="preserve">rssB→</t>
  </si>
  <si>
    <t xml:space="preserve">two‑component system response regulator RssB</t>
  </si>
  <si>
    <t xml:space="preserve">2,108,217</t>
  </si>
  <si>
    <t xml:space="preserve">intergenic (+2/+146)</t>
  </si>
  <si>
    <t xml:space="preserve">tdk→ / ←adhE</t>
  </si>
  <si>
    <t xml:space="preserve">thymidine kinase/bifunctional acetaldehyde‑CoA/alcohol dehydrogenase</t>
  </si>
  <si>
    <t xml:space="preserve">2,108,219</t>
  </si>
  <si>
    <t xml:space="preserve">intergenic (+4/+144)</t>
  </si>
  <si>
    <t xml:space="preserve">2,113,931</t>
  </si>
  <si>
    <t xml:space="preserve">Y344Y(TAC→TAT)</t>
  </si>
  <si>
    <t xml:space="preserve">oppA→</t>
  </si>
  <si>
    <t xml:space="preserve">oligopeptide ABC transporter substrate‑binding protein OppA</t>
  </si>
  <si>
    <t xml:space="preserve">2,115,830</t>
  </si>
  <si>
    <t xml:space="preserve">D92D(GAT→GAC)</t>
  </si>
  <si>
    <t xml:space="preserve">oppC→</t>
  </si>
  <si>
    <t xml:space="preserve">oligopeptide ABC transporter permease OppC</t>
  </si>
  <si>
    <t xml:space="preserve">2,116,022</t>
  </si>
  <si>
    <t xml:space="preserve">L156L(CTG→CTA)</t>
  </si>
  <si>
    <t xml:space="preserve">2,121,682</t>
  </si>
  <si>
    <t xml:space="preserve">intergenic (+105/+399)</t>
  </si>
  <si>
    <t xml:space="preserve">pgaptmp_002058→ / ←pgaptmp_002059</t>
  </si>
  <si>
    <t xml:space="preserve">YciY family protein/polyisoprenoid‑binding protein</t>
  </si>
  <si>
    <t xml:space="preserve">2,121,825</t>
  </si>
  <si>
    <t xml:space="preserve">Δ17 bp</t>
  </si>
  <si>
    <t xml:space="preserve">intergenic (+248/+240)</t>
  </si>
  <si>
    <t xml:space="preserve">2,122,893</t>
  </si>
  <si>
    <t xml:space="preserve">intergenic (‑165/+264)</t>
  </si>
  <si>
    <t xml:space="preserve">pgaptmp_002059← / ←pgaptmp_002060</t>
  </si>
  <si>
    <t xml:space="preserve">polyisoprenoid‑binding protein/hypothetical protein</t>
  </si>
  <si>
    <t xml:space="preserve">2,122,902</t>
  </si>
  <si>
    <t xml:space="preserve">intergenic (‑174/+255)</t>
  </si>
  <si>
    <t xml:space="preserve">2,123,210</t>
  </si>
  <si>
    <t xml:space="preserve">A30T(GCA→ACA)</t>
  </si>
  <si>
    <t xml:space="preserve">pgaptmp_002060←</t>
  </si>
  <si>
    <t xml:space="preserve">2,123,274</t>
  </si>
  <si>
    <t xml:space="preserve">S8R(AGC→AGG)</t>
  </si>
  <si>
    <t xml:space="preserve">2,124,438</t>
  </si>
  <si>
    <t xml:space="preserve">P174P(CCG→CCA)</t>
  </si>
  <si>
    <t xml:space="preserve">tonB→</t>
  </si>
  <si>
    <t xml:space="preserve">TonB system transport protein TonB</t>
  </si>
  <si>
    <t xml:space="preserve">2,124,439</t>
  </si>
  <si>
    <t xml:space="preserve">P175A(CCG→GCG)</t>
  </si>
  <si>
    <t xml:space="preserve">2,129,614</t>
  </si>
  <si>
    <t xml:space="preserve">N189N(AAC→AAT)</t>
  </si>
  <si>
    <t xml:space="preserve">thrS→</t>
  </si>
  <si>
    <t xml:space="preserve">threonine‑‑tRNA ligase</t>
  </si>
  <si>
    <t xml:space="preserve">2,129,626</t>
  </si>
  <si>
    <t xml:space="preserve">C193C(TGC→TGT)</t>
  </si>
  <si>
    <t xml:space="preserve">2,132,378</t>
  </si>
  <si>
    <t xml:space="preserve">F12F(TTC→TTT)</t>
  </si>
  <si>
    <t xml:space="preserve">pheM→</t>
  </si>
  <si>
    <t xml:space="preserve">pheST operon leader peptide PheM</t>
  </si>
  <si>
    <t xml:space="preserve">2,134,988</t>
  </si>
  <si>
    <t xml:space="preserve">H488H(CAC→CAT)</t>
  </si>
  <si>
    <t xml:space="preserve">pheT→</t>
  </si>
  <si>
    <t xml:space="preserve">phenylalanine‑‑tRNA ligase subunit beta</t>
  </si>
  <si>
    <t xml:space="preserve">2,137,194</t>
  </si>
  <si>
    <t xml:space="preserve">N227H(AAT→CAT)</t>
  </si>
  <si>
    <t xml:space="preserve">pgaptmp_002077←</t>
  </si>
  <si>
    <t xml:space="preserve">D‑amino acid dehydrogenase</t>
  </si>
  <si>
    <t xml:space="preserve">2,140,383</t>
  </si>
  <si>
    <t xml:space="preserve">L423L(CTG→TTG)</t>
  </si>
  <si>
    <t xml:space="preserve">pgaptmp_002079→</t>
  </si>
  <si>
    <t xml:space="preserve">gluconate:proton symporter</t>
  </si>
  <si>
    <t xml:space="preserve">2,143,350</t>
  </si>
  <si>
    <t xml:space="preserve">A22A(GCC→GCT)</t>
  </si>
  <si>
    <t xml:space="preserve">btuD→</t>
  </si>
  <si>
    <t xml:space="preserve">vitamin B12 ABC transporter ATP‑binding protein BtuD</t>
  </si>
  <si>
    <t xml:space="preserve">2,144,084:1</t>
  </si>
  <si>
    <t xml:space="preserve">intergenic (+50/‑30)</t>
  </si>
  <si>
    <t xml:space="preserve">btuD→ / →pgaptmp_002084</t>
  </si>
  <si>
    <t xml:space="preserve">vitamin B12 ABC transporter ATP‑binding protein BtuD/lipoprotein</t>
  </si>
  <si>
    <t xml:space="preserve">2,144,084:2</t>
  </si>
  <si>
    <t xml:space="preserve">2,144,799</t>
  </si>
  <si>
    <t xml:space="preserve">P36P(CCG→CCT)</t>
  </si>
  <si>
    <t xml:space="preserve">pgaptmp_002085→</t>
  </si>
  <si>
    <t xml:space="preserve">YdiU family protein</t>
  </si>
  <si>
    <t xml:space="preserve">2,146,782</t>
  </si>
  <si>
    <t xml:space="preserve">Y255F(TAC→TTC)</t>
  </si>
  <si>
    <t xml:space="preserve">aroH←</t>
  </si>
  <si>
    <t xml:space="preserve">3‑deoxy‑7‑phosphoheptulonate synthase AroH</t>
  </si>
  <si>
    <t xml:space="preserve">2,148,524</t>
  </si>
  <si>
    <t xml:space="preserve">A4S(GCT→TCT)</t>
  </si>
  <si>
    <t xml:space="preserve">pgaptmp_002088←</t>
  </si>
  <si>
    <t xml:space="preserve">kinase/pyrophosphorylase</t>
  </si>
  <si>
    <t xml:space="preserve">2,148,694</t>
  </si>
  <si>
    <t xml:space="preserve">E35G(GAA→GGA)</t>
  </si>
  <si>
    <t xml:space="preserve">pgaptmp_002089←</t>
  </si>
  <si>
    <t xml:space="preserve">2,149,766</t>
  </si>
  <si>
    <t xml:space="preserve">E298E(GAG→GAA)</t>
  </si>
  <si>
    <t xml:space="preserve">ppsA→</t>
  </si>
  <si>
    <t xml:space="preserve">phosphoenolpyruvate synthase</t>
  </si>
  <si>
    <t xml:space="preserve">2,149,805</t>
  </si>
  <si>
    <t xml:space="preserve">K311K(AAG→AAA)</t>
  </si>
  <si>
    <t xml:space="preserve">2,153,555</t>
  </si>
  <si>
    <t xml:space="preserve">V197V(GTG→GTA)</t>
  </si>
  <si>
    <t xml:space="preserve">pgaptmp_002093→</t>
  </si>
  <si>
    <t xml:space="preserve">FAD‑binding oxidoreductase</t>
  </si>
  <si>
    <t xml:space="preserve">2,154,902</t>
  </si>
  <si>
    <t xml:space="preserve">V646V(GTC→GTG)</t>
  </si>
  <si>
    <t xml:space="preserve">2,158,944</t>
  </si>
  <si>
    <t xml:space="preserve">T24T(ACT→ACC)</t>
  </si>
  <si>
    <t xml:space="preserve">pgaptmp_002098→</t>
  </si>
  <si>
    <t xml:space="preserve">methionine synthase</t>
  </si>
  <si>
    <t xml:space="preserve">2,161,236</t>
  </si>
  <si>
    <t xml:space="preserve">I253V(ATT→GTT)</t>
  </si>
  <si>
    <t xml:space="preserve">pgaptmp_002100←</t>
  </si>
  <si>
    <t xml:space="preserve">2,161,316</t>
  </si>
  <si>
    <t xml:space="preserve">A226G(GCG→GGG)</t>
  </si>
  <si>
    <t xml:space="preserve">2,162,394</t>
  </si>
  <si>
    <t xml:space="preserve">I212I(ATC→ATT)</t>
  </si>
  <si>
    <t xml:space="preserve">pgaptmp_002101←</t>
  </si>
  <si>
    <t xml:space="preserve">2,162,402</t>
  </si>
  <si>
    <t xml:space="preserve">L210L(TTG→CTG)</t>
  </si>
  <si>
    <t xml:space="preserve">2,162,646</t>
  </si>
  <si>
    <t xml:space="preserve">G128G(GGT→GGC)</t>
  </si>
  <si>
    <t xml:space="preserve">2,162,649</t>
  </si>
  <si>
    <t xml:space="preserve">A127A(GCC→GCT)</t>
  </si>
  <si>
    <t xml:space="preserve">2,163,224</t>
  </si>
  <si>
    <t xml:space="preserve">D268D(GAT→GAC)</t>
  </si>
  <si>
    <t xml:space="preserve">pgaptmp_002102←</t>
  </si>
  <si>
    <t xml:space="preserve">2,163,389</t>
  </si>
  <si>
    <t xml:space="preserve">S213S(TCG→TCA)</t>
  </si>
  <si>
    <t xml:space="preserve">2,163,638</t>
  </si>
  <si>
    <t xml:space="preserve">V130V(GTG→GTA)</t>
  </si>
  <si>
    <t xml:space="preserve">2,163,650</t>
  </si>
  <si>
    <t xml:space="preserve">A126A(GCC→GCT)</t>
  </si>
  <si>
    <t xml:space="preserve">2,164,360</t>
  </si>
  <si>
    <t xml:space="preserve">P246P(CCC→CCT)</t>
  </si>
  <si>
    <t xml:space="preserve">pgaptmp_002103←</t>
  </si>
  <si>
    <t xml:space="preserve">2,165,151</t>
  </si>
  <si>
    <t xml:space="preserve">intergenic (‑54/‑43)</t>
  </si>
  <si>
    <t xml:space="preserve">pgaptmp_002103← / →pgaptmp_002104</t>
  </si>
  <si>
    <t xml:space="preserve">LysR family transcriptional regulator/NAD(P)H‑binding protein</t>
  </si>
  <si>
    <t xml:space="preserve">2,165,664</t>
  </si>
  <si>
    <t xml:space="preserve">V157V(GTT→GTC)</t>
  </si>
  <si>
    <t xml:space="preserve">pgaptmp_002104→</t>
  </si>
  <si>
    <t xml:space="preserve">NAD(P)H‑binding protein</t>
  </si>
  <si>
    <t xml:space="preserve">2,165,667</t>
  </si>
  <si>
    <t xml:space="preserve">R158R(CGG→CGC)</t>
  </si>
  <si>
    <t xml:space="preserve">2,165,712</t>
  </si>
  <si>
    <t xml:space="preserve">S173S(TCT→TCG)</t>
  </si>
  <si>
    <t xml:space="preserve">2,168,358</t>
  </si>
  <si>
    <t xml:space="preserve">M93I(ATG→ATA)</t>
  </si>
  <si>
    <t xml:space="preserve">pgaptmp_002107→</t>
  </si>
  <si>
    <t xml:space="preserve">efflux RND transporter permease subunit</t>
  </si>
  <si>
    <t xml:space="preserve">2,168,601</t>
  </si>
  <si>
    <t xml:space="preserve">V174V(GTT→GTA)</t>
  </si>
  <si>
    <t xml:space="preserve">2,168,602</t>
  </si>
  <si>
    <t xml:space="preserve">P175S(CCC→TCC)</t>
  </si>
  <si>
    <t xml:space="preserve">2,168,670</t>
  </si>
  <si>
    <t xml:space="preserve">D197D(GAC→GAT)</t>
  </si>
  <si>
    <t xml:space="preserve">2,179,188</t>
  </si>
  <si>
    <t xml:space="preserve">S382S(AGT→AGC)</t>
  </si>
  <si>
    <t xml:space="preserve">sufB→</t>
  </si>
  <si>
    <t xml:space="preserve">Fe‑S cluster assembly protein SufB</t>
  </si>
  <si>
    <t xml:space="preserve">2,179,401</t>
  </si>
  <si>
    <t xml:space="preserve">I453I(ATC→ATT)</t>
  </si>
  <si>
    <t xml:space="preserve">2,181,404</t>
  </si>
  <si>
    <t xml:space="preserve">R379R(CGA→CGC)</t>
  </si>
  <si>
    <t xml:space="preserve">sufD→</t>
  </si>
  <si>
    <t xml:space="preserve">Fe‑S cluster assembly protein SufD</t>
  </si>
  <si>
    <t xml:space="preserve">2,181,703</t>
  </si>
  <si>
    <t xml:space="preserve">H55H(CAC→CAT)</t>
  </si>
  <si>
    <t xml:space="preserve">sufS→</t>
  </si>
  <si>
    <t xml:space="preserve">cysteine desulfurase SufS</t>
  </si>
  <si>
    <t xml:space="preserve">2,181,706</t>
  </si>
  <si>
    <t xml:space="preserve">R56R(CGC→CGT)</t>
  </si>
  <si>
    <t xml:space="preserve">2,186,227</t>
  </si>
  <si>
    <t xml:space="preserve">L24L(TTG→CTG)</t>
  </si>
  <si>
    <t xml:space="preserve">pykF←</t>
  </si>
  <si>
    <t xml:space="preserve">pyruvate kinase PykF</t>
  </si>
  <si>
    <t xml:space="preserve">2,190,276</t>
  </si>
  <si>
    <t xml:space="preserve">F183F(TTC→TTT)</t>
  </si>
  <si>
    <t xml:space="preserve">pgaptmp_002130→</t>
  </si>
  <si>
    <t xml:space="preserve">2,190,732</t>
  </si>
  <si>
    <t xml:space="preserve">I335I(ATT→ATC)</t>
  </si>
  <si>
    <t xml:space="preserve">2,190,748</t>
  </si>
  <si>
    <t xml:space="preserve">E341Q(GAG→CAG)</t>
  </si>
  <si>
    <t xml:space="preserve">2,191,547</t>
  </si>
  <si>
    <t xml:space="preserve">G161E(GGG→GAG)</t>
  </si>
  <si>
    <t xml:space="preserve">pgaptmp_002131→</t>
  </si>
  <si>
    <t xml:space="preserve">shikimate dehydrogenase</t>
  </si>
  <si>
    <t xml:space="preserve">2,191,680</t>
  </si>
  <si>
    <t xml:space="preserve">P205P(CCG→CCA)</t>
  </si>
  <si>
    <t xml:space="preserve">2,194,422</t>
  </si>
  <si>
    <t xml:space="preserve">Q6H(CAG→CAT)</t>
  </si>
  <si>
    <t xml:space="preserve">pgaptmp_002134←</t>
  </si>
  <si>
    <t xml:space="preserve">2,194,426</t>
  </si>
  <si>
    <t xml:space="preserve">S5Y(TCT→TAT) ‡</t>
  </si>
  <si>
    <t xml:space="preserve">2,194,427</t>
  </si>
  <si>
    <t xml:space="preserve">S5P(TCT→CCT) ‡</t>
  </si>
  <si>
    <t xml:space="preserve">2,194,594</t>
  </si>
  <si>
    <t xml:space="preserve">Y298Y(TAT→TAC)</t>
  </si>
  <si>
    <t xml:space="preserve">pgaptmp_002135←</t>
  </si>
  <si>
    <t xml:space="preserve">2,195,582</t>
  </si>
  <si>
    <t xml:space="preserve">P270P(CCC→CCT)</t>
  </si>
  <si>
    <t xml:space="preserve">2,195,606</t>
  </si>
  <si>
    <t xml:space="preserve">E262D(GAG→GAT)</t>
  </si>
  <si>
    <t xml:space="preserve">2,195,609</t>
  </si>
  <si>
    <t xml:space="preserve">E261E(GAA→GAG)</t>
  </si>
  <si>
    <t xml:space="preserve">2,195,630</t>
  </si>
  <si>
    <t xml:space="preserve">R254R(AGG→AGA)</t>
  </si>
  <si>
    <t xml:space="preserve">2,195,648</t>
  </si>
  <si>
    <t xml:space="preserve">A248A(GCA→GCG)</t>
  </si>
  <si>
    <t xml:space="preserve">2,196,424</t>
  </si>
  <si>
    <t xml:space="preserve">intergenic (‑33/‑145)</t>
  </si>
  <si>
    <t xml:space="preserve">mhpR← / →pgaptmp_002137</t>
  </si>
  <si>
    <t xml:space="preserve">DNA‑binding transcriptional activator MhpR/bifunctional 3‑(3‑hydroxy‑phenyl)propionate/3‑hydroxycinnamic acid hydroxylase</t>
  </si>
  <si>
    <t xml:space="preserve">2,199,592</t>
  </si>
  <si>
    <t xml:space="preserve">A132A(GCA→GCT)</t>
  </si>
  <si>
    <t xml:space="preserve">pgaptmp_002139→</t>
  </si>
  <si>
    <t xml:space="preserve">2,200,481</t>
  </si>
  <si>
    <t xml:space="preserve">L136L(CTG→CTT)</t>
  </si>
  <si>
    <t xml:space="preserve">2,200,586</t>
  </si>
  <si>
    <t xml:space="preserve">R171R(CGT→CGC)</t>
  </si>
  <si>
    <t xml:space="preserve">2,203,865</t>
  </si>
  <si>
    <t xml:space="preserve">G318G(GGA→GGG)</t>
  </si>
  <si>
    <t xml:space="preserve">mhpT→</t>
  </si>
  <si>
    <t xml:space="preserve">3‑(3‑hydroxy‑phenyl)propionate transporter MhpT</t>
  </si>
  <si>
    <t xml:space="preserve">2,204,004</t>
  </si>
  <si>
    <t xml:space="preserve">A365T(GCC→ACC)</t>
  </si>
  <si>
    <t xml:space="preserve">2,204,234</t>
  </si>
  <si>
    <t xml:space="preserve">L8L(CTA→CTC)</t>
  </si>
  <si>
    <t xml:space="preserve">pgaptmp_002144→</t>
  </si>
  <si>
    <t xml:space="preserve">polyphenol oxidase family protein</t>
  </si>
  <si>
    <t xml:space="preserve">2,204,254</t>
  </si>
  <si>
    <t xml:space="preserve">P15R(CCC→CGC)</t>
  </si>
  <si>
    <t xml:space="preserve">2,205,258</t>
  </si>
  <si>
    <t xml:space="preserve">I424I(ATC→ATT)</t>
  </si>
  <si>
    <t xml:space="preserve">pgaptmp_002145←</t>
  </si>
  <si>
    <t xml:space="preserve">rhodanese homology domain‑containing protein</t>
  </si>
  <si>
    <t xml:space="preserve">2,205,261</t>
  </si>
  <si>
    <t xml:space="preserve">A423A(GCA→GCG) ‡</t>
  </si>
  <si>
    <t xml:space="preserve">2,205,262</t>
  </si>
  <si>
    <t xml:space="preserve">A423V(GCA→GTA) ‡</t>
  </si>
  <si>
    <t xml:space="preserve">2,205,264</t>
  </si>
  <si>
    <t xml:space="preserve">E422E(GAA→GAG)</t>
  </si>
  <si>
    <t xml:space="preserve">2,205,294</t>
  </si>
  <si>
    <t xml:space="preserve">L412L(CTA→CTG)</t>
  </si>
  <si>
    <t xml:space="preserve">2,207,954</t>
  </si>
  <si>
    <t xml:space="preserve">G237G(GGT→GGG)</t>
  </si>
  <si>
    <t xml:space="preserve">pgaptmp_002147→</t>
  </si>
  <si>
    <t xml:space="preserve">2,208,054</t>
  </si>
  <si>
    <t xml:space="preserve">H271Y(CAC→TAC)</t>
  </si>
  <si>
    <t xml:space="preserve">2,208,148</t>
  </si>
  <si>
    <t xml:space="preserve">intergenic (+11/‑134)</t>
  </si>
  <si>
    <t xml:space="preserve">pgaptmp_002147→ / →pgaptmp_002148</t>
  </si>
  <si>
    <t xml:space="preserve">LysR family transcriptional regulator/LLM class flavin‑dependent oxidoreductase</t>
  </si>
  <si>
    <t xml:space="preserve">2,208,156</t>
  </si>
  <si>
    <t xml:space="preserve">intergenic (+19/‑126)</t>
  </si>
  <si>
    <t xml:space="preserve">2,208,688</t>
  </si>
  <si>
    <t xml:space="preserve">I136T(ATC→ACC)</t>
  </si>
  <si>
    <t xml:space="preserve">pgaptmp_002148→</t>
  </si>
  <si>
    <t xml:space="preserve">2,209,435</t>
  </si>
  <si>
    <t xml:space="preserve">A24A(GCA→GCG)</t>
  </si>
  <si>
    <t xml:space="preserve">pgaptmp_002149→</t>
  </si>
  <si>
    <t xml:space="preserve">acyl‑CoA/acyl‑ACP dehydrogenase</t>
  </si>
  <si>
    <t xml:space="preserve">2,209,438</t>
  </si>
  <si>
    <t xml:space="preserve">A25A(GCC→GCT)</t>
  </si>
  <si>
    <t xml:space="preserve">2,213,825</t>
  </si>
  <si>
    <t xml:space="preserve">G113G(GGG→GGC)</t>
  </si>
  <si>
    <t xml:space="preserve">pgaptmp_002153→</t>
  </si>
  <si>
    <t xml:space="preserve">2,213,856</t>
  </si>
  <si>
    <t xml:space="preserve">L124L(TTG→CTG)</t>
  </si>
  <si>
    <t xml:space="preserve">2,215,838</t>
  </si>
  <si>
    <t xml:space="preserve">G241G(GGA→GGC)</t>
  </si>
  <si>
    <t xml:space="preserve">pgaptmp_002154←</t>
  </si>
  <si>
    <t xml:space="preserve">2,215,985</t>
  </si>
  <si>
    <t xml:space="preserve">I192I(ATC→ATA)</t>
  </si>
  <si>
    <t xml:space="preserve">2,218,558</t>
  </si>
  <si>
    <t xml:space="preserve">R225R(CGG→CGC)</t>
  </si>
  <si>
    <t xml:space="preserve">pgaptmp_002156→</t>
  </si>
  <si>
    <t xml:space="preserve">2,221,026</t>
  </si>
  <si>
    <t xml:space="preserve">S35R(AGC→AGA)</t>
  </si>
  <si>
    <t xml:space="preserve">pgaptmp_002159→</t>
  </si>
  <si>
    <t xml:space="preserve">MurR/RpiR family transcriptional regulator</t>
  </si>
  <si>
    <t xml:space="preserve">2,221,659</t>
  </si>
  <si>
    <t xml:space="preserve">G246G(GGT→GGC)</t>
  </si>
  <si>
    <t xml:space="preserve">2,224,305</t>
  </si>
  <si>
    <t xml:space="preserve">intergenic (+84/‑215)</t>
  </si>
  <si>
    <t xml:space="preserve">pgaptmp_002162→ / →pgaptmp_002163</t>
  </si>
  <si>
    <t xml:space="preserve">amino acid ABC transporter ATP‑binding protein/DUF1062 domain‑containing protein</t>
  </si>
  <si>
    <t xml:space="preserve">2,224,711</t>
  </si>
  <si>
    <t xml:space="preserve">R64R(CGC→CGT)</t>
  </si>
  <si>
    <t xml:space="preserve">pgaptmp_002163→</t>
  </si>
  <si>
    <t xml:space="preserve">DUF1062 domain‑containing protein</t>
  </si>
  <si>
    <t xml:space="preserve">2,224,733</t>
  </si>
  <si>
    <t xml:space="preserve">K72Q(AAG→CAG)</t>
  </si>
  <si>
    <t xml:space="preserve">2,226,221</t>
  </si>
  <si>
    <t xml:space="preserve">V226A(GTG→GCG)</t>
  </si>
  <si>
    <t xml:space="preserve">pgaptmp_002165←</t>
  </si>
  <si>
    <t xml:space="preserve">2,227,637</t>
  </si>
  <si>
    <t xml:space="preserve">Y87Y(TAT→TAC)</t>
  </si>
  <si>
    <t xml:space="preserve">pgaptmp_002166←</t>
  </si>
  <si>
    <t xml:space="preserve">VOC family protein</t>
  </si>
  <si>
    <t xml:space="preserve">2,227,653</t>
  </si>
  <si>
    <t xml:space="preserve">R82M(AGG→ATG)</t>
  </si>
  <si>
    <t xml:space="preserve">2,228,008</t>
  </si>
  <si>
    <t xml:space="preserve">intergenic (‑111/+5)</t>
  </si>
  <si>
    <t xml:space="preserve">pgaptmp_002166← / ←pgaptmp_002167</t>
  </si>
  <si>
    <t xml:space="preserve">VOC family protein/MFS transporter</t>
  </si>
  <si>
    <t xml:space="preserve">2,228,349</t>
  </si>
  <si>
    <t xml:space="preserve">G288G(GGT→GGC)</t>
  </si>
  <si>
    <t xml:space="preserve">pgaptmp_002167←</t>
  </si>
  <si>
    <t xml:space="preserve">2,228,957</t>
  </si>
  <si>
    <t xml:space="preserve">2,229,945</t>
  </si>
  <si>
    <t xml:space="preserve">pseudogene (438/1033 nt)</t>
  </si>
  <si>
    <t xml:space="preserve">pgaptmp_002168→</t>
  </si>
  <si>
    <t xml:space="preserve">amidohydrolase</t>
  </si>
  <si>
    <t xml:space="preserve">2,231,758</t>
  </si>
  <si>
    <t xml:space="preserve">A367A(GCT→GCC)</t>
  </si>
  <si>
    <t xml:space="preserve">fdhF←</t>
  </si>
  <si>
    <t xml:space="preserve">formate dehydrogenase subunit alpha</t>
  </si>
  <si>
    <t xml:space="preserve">2,231,806</t>
  </si>
  <si>
    <t xml:space="preserve">F351F(TTC→TTT)</t>
  </si>
  <si>
    <t xml:space="preserve">2,231,887</t>
  </si>
  <si>
    <t xml:space="preserve">R324R(CGA→CGG)</t>
  </si>
  <si>
    <t xml:space="preserve">2,234,083</t>
  </si>
  <si>
    <t xml:space="preserve">D35N(GAC→AAC)</t>
  </si>
  <si>
    <t xml:space="preserve">pgaptmp_002171←</t>
  </si>
  <si>
    <t xml:space="preserve">malate/lactate/ureidoglycolate dehydrogenase</t>
  </si>
  <si>
    <t xml:space="preserve">2,234,808</t>
  </si>
  <si>
    <t xml:space="preserve">T107T(ACC→ACG)</t>
  </si>
  <si>
    <t xml:space="preserve">pgaptmp_002172→</t>
  </si>
  <si>
    <t xml:space="preserve">2,236,742</t>
  </si>
  <si>
    <t xml:space="preserve">S364S(TCG→TCC)</t>
  </si>
  <si>
    <t xml:space="preserve">pgaptmp_002173→</t>
  </si>
  <si>
    <t xml:space="preserve">2,236,919</t>
  </si>
  <si>
    <t xml:space="preserve">V423V(GTA→GTG)</t>
  </si>
  <si>
    <t xml:space="preserve">2,237,661</t>
  </si>
  <si>
    <t xml:space="preserve">L83L(CTG→CTC)</t>
  </si>
  <si>
    <t xml:space="preserve">pgaptmp_002174→</t>
  </si>
  <si>
    <t xml:space="preserve">2,237,670</t>
  </si>
  <si>
    <t xml:space="preserve">V86V(GTC→GTG)</t>
  </si>
  <si>
    <t xml:space="preserve">2,237,673</t>
  </si>
  <si>
    <t xml:space="preserve">F87F(TTT→TTC)</t>
  </si>
  <si>
    <t xml:space="preserve">2,240,949</t>
  </si>
  <si>
    <t xml:space="preserve">T276T(ACC→ACT)</t>
  </si>
  <si>
    <t xml:space="preserve">pgaptmp_002177→</t>
  </si>
  <si>
    <t xml:space="preserve">GMC family oxidoreductase</t>
  </si>
  <si>
    <t xml:space="preserve">2,242,162</t>
  </si>
  <si>
    <t xml:space="preserve">I82I(ATT→ATC)</t>
  </si>
  <si>
    <t xml:space="preserve">pgaptmp_002178→</t>
  </si>
  <si>
    <t xml:space="preserve">cytochrome c</t>
  </si>
  <si>
    <t xml:space="preserve">2,243,528</t>
  </si>
  <si>
    <t xml:space="preserve">L63Q(CTG→CAG)</t>
  </si>
  <si>
    <t xml:space="preserve">ccmA→</t>
  </si>
  <si>
    <t xml:space="preserve">cytochrome c biogenesis heme‑transporting ATPase CcmA</t>
  </si>
  <si>
    <t xml:space="preserve">2,243,946</t>
  </si>
  <si>
    <t xml:space="preserve">D202E(GAC→GAG)</t>
  </si>
  <si>
    <t xml:space="preserve">2,243,967</t>
  </si>
  <si>
    <t xml:space="preserve">C3R(TGT→CGT)</t>
  </si>
  <si>
    <t xml:space="preserve">ccmB→</t>
  </si>
  <si>
    <t xml:space="preserve">heme exporter protein CcmB</t>
  </si>
  <si>
    <t xml:space="preserve">2,248,701</t>
  </si>
  <si>
    <t xml:space="preserve">L38L(CTA→CTG)</t>
  </si>
  <si>
    <t xml:space="preserve">pgaptmp_002186→</t>
  </si>
  <si>
    <t xml:space="preserve">cytochrome c‑type biogenesis protein CcmH</t>
  </si>
  <si>
    <t xml:space="preserve">2,248,929</t>
  </si>
  <si>
    <t xml:space="preserve">G114G(GGA→GGT)</t>
  </si>
  <si>
    <t xml:space="preserve">2,249,750</t>
  </si>
  <si>
    <t xml:space="preserve">R240R(CGC→CGT)</t>
  </si>
  <si>
    <t xml:space="preserve">ccmI→</t>
  </si>
  <si>
    <t xml:space="preserve">c‑type cytochrome biogenesis protein CcmI</t>
  </si>
  <si>
    <t xml:space="preserve">2,250,479</t>
  </si>
  <si>
    <t xml:space="preserve">intergenic (+606/‑478)</t>
  </si>
  <si>
    <t xml:space="preserve">ccmI→ / →pgaptmp_002188</t>
  </si>
  <si>
    <t xml:space="preserve">c‑type cytochrome biogenesis protein CcmI/GNAT family N‑acetyltransferase</t>
  </si>
  <si>
    <t xml:space="preserve">2,250,510</t>
  </si>
  <si>
    <t xml:space="preserve">intergenic (+637/‑447)</t>
  </si>
  <si>
    <t xml:space="preserve">2,252,406</t>
  </si>
  <si>
    <t xml:space="preserve">intergenic (+239/‑543)</t>
  </si>
  <si>
    <t xml:space="preserve">pgaptmp_002189→ / →pgaptmp_002190</t>
  </si>
  <si>
    <t xml:space="preserve">hypothetical protein/TonB family protein</t>
  </si>
  <si>
    <t xml:space="preserve">2,252,434</t>
  </si>
  <si>
    <t xml:space="preserve">intergenic (+267/‑515)</t>
  </si>
  <si>
    <t xml:space="preserve">2,252,451</t>
  </si>
  <si>
    <t xml:space="preserve">intergenic (+284/‑498)</t>
  </si>
  <si>
    <t xml:space="preserve">2,252,497</t>
  </si>
  <si>
    <t xml:space="preserve">intergenic (+330/‑452)</t>
  </si>
  <si>
    <t xml:space="preserve">2,266,099</t>
  </si>
  <si>
    <t xml:space="preserve">A183A(GCC→GCT)</t>
  </si>
  <si>
    <t xml:space="preserve">alsS←</t>
  </si>
  <si>
    <t xml:space="preserve">acetolactate synthase AlsS</t>
  </si>
  <si>
    <t xml:space="preserve">2,269,688</t>
  </si>
  <si>
    <t xml:space="preserve">S312S(AGC→AGT)</t>
  </si>
  <si>
    <t xml:space="preserve">pgaptmp_002205←</t>
  </si>
  <si>
    <t xml:space="preserve">GntP family permease</t>
  </si>
  <si>
    <t xml:space="preserve">2,270,111</t>
  </si>
  <si>
    <t xml:space="preserve">S171S(AGC→AGT)</t>
  </si>
  <si>
    <t xml:space="preserve">2,272,221</t>
  </si>
  <si>
    <t xml:space="preserve">pseudogene (564/1182 nt)</t>
  </si>
  <si>
    <t xml:space="preserve">pgaptmp_002207←</t>
  </si>
  <si>
    <t xml:space="preserve">acetyl‑CoA C‑acetyltransferase</t>
  </si>
  <si>
    <t xml:space="preserve">2,272,329</t>
  </si>
  <si>
    <t xml:space="preserve">pseudogene (456/1182 nt)</t>
  </si>
  <si>
    <t xml:space="preserve">2,272,512</t>
  </si>
  <si>
    <t xml:space="preserve">pseudogene (273/1182 nt)</t>
  </si>
  <si>
    <t xml:space="preserve">2,275,079</t>
  </si>
  <si>
    <t xml:space="preserve">L260L(CTC→CTT)</t>
  </si>
  <si>
    <t xml:space="preserve">pgaptmp_002210→</t>
  </si>
  <si>
    <t xml:space="preserve">2,278,404</t>
  </si>
  <si>
    <t xml:space="preserve">G161G(GGT→GGC)</t>
  </si>
  <si>
    <t xml:space="preserve">pgaptmp_002215←</t>
  </si>
  <si>
    <t xml:space="preserve">2,278,952</t>
  </si>
  <si>
    <t xml:space="preserve">L259L(CTT→CTC)</t>
  </si>
  <si>
    <t xml:space="preserve">pgaptmp_002216←</t>
  </si>
  <si>
    <t xml:space="preserve">2,278,967</t>
  </si>
  <si>
    <t xml:space="preserve">V254V(GTT→GTC)</t>
  </si>
  <si>
    <t xml:space="preserve">2,279,547</t>
  </si>
  <si>
    <t xml:space="preserve">T61M(ACG→ATG)</t>
  </si>
  <si>
    <t xml:space="preserve">2,282,194</t>
  </si>
  <si>
    <t xml:space="preserve">P76P(CCA→CCG)</t>
  </si>
  <si>
    <t xml:space="preserve">pgaptmp_002219←</t>
  </si>
  <si>
    <t xml:space="preserve">creatininase family protein</t>
  </si>
  <si>
    <t xml:space="preserve">2,282,923</t>
  </si>
  <si>
    <t xml:space="preserve">R416R(CGA→CGG)</t>
  </si>
  <si>
    <t xml:space="preserve">pgaptmp_002221←</t>
  </si>
  <si>
    <t xml:space="preserve">cytosine deaminase</t>
  </si>
  <si>
    <t xml:space="preserve">2,283,010</t>
  </si>
  <si>
    <t xml:space="preserve">V387V(GTG→GTA)</t>
  </si>
  <si>
    <t xml:space="preserve">2,283,037</t>
  </si>
  <si>
    <t xml:space="preserve">P378P(CCC→CCT)</t>
  </si>
  <si>
    <t xml:space="preserve">2,283,126</t>
  </si>
  <si>
    <t xml:space="preserve">G349S(GGC→AGC)</t>
  </si>
  <si>
    <t xml:space="preserve">2,283,862</t>
  </si>
  <si>
    <t xml:space="preserve">H103H(CAC→CAT)</t>
  </si>
  <si>
    <t xml:space="preserve">2,283,877</t>
  </si>
  <si>
    <t xml:space="preserve">A98A(GCA→GCG)</t>
  </si>
  <si>
    <t xml:space="preserve">2,283,882</t>
  </si>
  <si>
    <t xml:space="preserve">A97P(GCG→CCG)</t>
  </si>
  <si>
    <t xml:space="preserve">2,283,901</t>
  </si>
  <si>
    <t xml:space="preserve">P90P(CCG→CCA)</t>
  </si>
  <si>
    <t xml:space="preserve">2,283,960</t>
  </si>
  <si>
    <t xml:space="preserve">G71S(GGC→AGC)</t>
  </si>
  <si>
    <t xml:space="preserve">2,284,023</t>
  </si>
  <si>
    <t xml:space="preserve">L50L(TTG→CTG)</t>
  </si>
  <si>
    <t xml:space="preserve">2,284,106</t>
  </si>
  <si>
    <t xml:space="preserve">V22A(GTG→GCG)</t>
  </si>
  <si>
    <t xml:space="preserve">2,284,537</t>
  </si>
  <si>
    <t xml:space="preserve">Q205R(CAG→CGG)</t>
  </si>
  <si>
    <t xml:space="preserve">pgaptmp_002222←</t>
  </si>
  <si>
    <t xml:space="preserve">2,285,834</t>
  </si>
  <si>
    <t xml:space="preserve">V159V(GTC→GTG)</t>
  </si>
  <si>
    <t xml:space="preserve">pgaptmp_002223→</t>
  </si>
  <si>
    <t xml:space="preserve">2,285,913</t>
  </si>
  <si>
    <t xml:space="preserve">S186C(AGT→TGT)</t>
  </si>
  <si>
    <t xml:space="preserve">2,288,967</t>
  </si>
  <si>
    <t xml:space="preserve">pseudogene (1415/1418 nt)</t>
  </si>
  <si>
    <t xml:space="preserve">pgaptmp_002225→</t>
  </si>
  <si>
    <t xml:space="preserve">amidohydrolase family protein</t>
  </si>
  <si>
    <t xml:space="preserve">2,288,995</t>
  </si>
  <si>
    <t xml:space="preserve">T2N(ACC→AAC)</t>
  </si>
  <si>
    <t xml:space="preserve">pgaptmp_002226→</t>
  </si>
  <si>
    <t xml:space="preserve">isopenicillin N synthase family oxygenase</t>
  </si>
  <si>
    <t xml:space="preserve">2,288,997</t>
  </si>
  <si>
    <t xml:space="preserve">S3A(TCG→GCG) ‡</t>
  </si>
  <si>
    <t xml:space="preserve">2,288,999</t>
  </si>
  <si>
    <t xml:space="preserve">S3S(TCG→TCA) ‡</t>
  </si>
  <si>
    <t xml:space="preserve">2,289,020</t>
  </si>
  <si>
    <t xml:space="preserve">Y10Y(TAC→TAT)</t>
  </si>
  <si>
    <t xml:space="preserve">2,289,060</t>
  </si>
  <si>
    <t xml:space="preserve">Q24E(CAG→GAG)</t>
  </si>
  <si>
    <t xml:space="preserve">2,289,362</t>
  </si>
  <si>
    <t xml:space="preserve">I124I(ATC→ATA)</t>
  </si>
  <si>
    <t xml:space="preserve">2,294,056</t>
  </si>
  <si>
    <t xml:space="preserve">T67T(ACC→ACG)</t>
  </si>
  <si>
    <t xml:space="preserve">pgaptmp_002230←</t>
  </si>
  <si>
    <t xml:space="preserve">2,294,137</t>
  </si>
  <si>
    <t xml:space="preserve">L40L(CTT→CTG)</t>
  </si>
  <si>
    <t xml:space="preserve">2,294,343:1</t>
  </si>
  <si>
    <t xml:space="preserve">intergenic (‑87/‑29)</t>
  </si>
  <si>
    <t xml:space="preserve">pgaptmp_002230← / →pgaptmp_002231</t>
  </si>
  <si>
    <t xml:space="preserve">2,294,346</t>
  </si>
  <si>
    <t xml:space="preserve">intergenic (‑90/‑26)</t>
  </si>
  <si>
    <t xml:space="preserve">2,294,400</t>
  </si>
  <si>
    <t xml:space="preserve">R10Q(CGA→CAA)</t>
  </si>
  <si>
    <t xml:space="preserve">pgaptmp_002231→</t>
  </si>
  <si>
    <t xml:space="preserve">2,294,473</t>
  </si>
  <si>
    <t xml:space="preserve">G34G(GGT→GGC)</t>
  </si>
  <si>
    <t xml:space="preserve">2,300,627</t>
  </si>
  <si>
    <t xml:space="preserve">I47L(ATC→CTC)</t>
  </si>
  <si>
    <t xml:space="preserve">pgaptmp_002237←</t>
  </si>
  <si>
    <t xml:space="preserve">2,300,630</t>
  </si>
  <si>
    <t xml:space="preserve">L46L(TTG→CTG)</t>
  </si>
  <si>
    <t xml:space="preserve">2,300,804</t>
  </si>
  <si>
    <t xml:space="preserve">V306V(GTG→GTA)</t>
  </si>
  <si>
    <t xml:space="preserve">pgaptmp_002238←</t>
  </si>
  <si>
    <t xml:space="preserve">2,301,418</t>
  </si>
  <si>
    <t xml:space="preserve">V102I(GTC→ATC)</t>
  </si>
  <si>
    <t xml:space="preserve">2,301,485</t>
  </si>
  <si>
    <t xml:space="preserve">L79L(CTT→CTG)</t>
  </si>
  <si>
    <t xml:space="preserve">2,303,262</t>
  </si>
  <si>
    <t xml:space="preserve">S69S(TCA→TCC)</t>
  </si>
  <si>
    <t xml:space="preserve">pgaptmp_002239←</t>
  </si>
  <si>
    <t xml:space="preserve">2,306,959</t>
  </si>
  <si>
    <t xml:space="preserve">C101C(TGC→TGT)</t>
  </si>
  <si>
    <t xml:space="preserve">pgaptmp_002244→</t>
  </si>
  <si>
    <t xml:space="preserve">carbonic anhydrase</t>
  </si>
  <si>
    <t xml:space="preserve">2,307,372</t>
  </si>
  <si>
    <t xml:space="preserve">intergenic (+80/+232)</t>
  </si>
  <si>
    <t xml:space="preserve">pgaptmp_002244→ / ←pgaptmp_002245</t>
  </si>
  <si>
    <t xml:space="preserve">carbonic anhydrase/DUF1471 domain‑containing protein</t>
  </si>
  <si>
    <t xml:space="preserve">2,308,295</t>
  </si>
  <si>
    <t xml:space="preserve">N107S(AAC→AGC)</t>
  </si>
  <si>
    <t xml:space="preserve">pgaptmp_002246←</t>
  </si>
  <si>
    <t xml:space="preserve">2,309,203</t>
  </si>
  <si>
    <t xml:space="preserve">intergenic (‑109/‑292)</t>
  </si>
  <si>
    <t xml:space="preserve">pgaptmp_002247← / →pgaptmp_002248</t>
  </si>
  <si>
    <t xml:space="preserve">winged helix‑turn‑helix domain‑containing protein/hypothetical protein</t>
  </si>
  <si>
    <t xml:space="preserve">2,309,246</t>
  </si>
  <si>
    <t xml:space="preserve">intergenic (‑152/‑249)</t>
  </si>
  <si>
    <t xml:space="preserve">2,309,605</t>
  </si>
  <si>
    <t xml:space="preserve">A37A(GCT→GCC)</t>
  </si>
  <si>
    <t xml:space="preserve">pgaptmp_002248→</t>
  </si>
  <si>
    <t xml:space="preserve">2,310,691</t>
  </si>
  <si>
    <t xml:space="preserve">T134S(ACC→AGC)</t>
  </si>
  <si>
    <t xml:space="preserve">pgaptmp_002250←</t>
  </si>
  <si>
    <t xml:space="preserve">2,311,937</t>
  </si>
  <si>
    <t xml:space="preserve">L230L(CTA→CTT)</t>
  </si>
  <si>
    <t xml:space="preserve">pgaptmp_002251→</t>
  </si>
  <si>
    <t xml:space="preserve">2,311,940</t>
  </si>
  <si>
    <t xml:space="preserve">S231S(AGT→AGC)</t>
  </si>
  <si>
    <t xml:space="preserve">2,312,304</t>
  </si>
  <si>
    <t xml:space="preserve">intergenic (+172/‑353)</t>
  </si>
  <si>
    <t xml:space="preserve">pgaptmp_002251→ / →pgaptmp_002252</t>
  </si>
  <si>
    <t xml:space="preserve">LysR family transcriptional regulator/hypothetical protein</t>
  </si>
  <si>
    <t xml:space="preserve">2,312,614</t>
  </si>
  <si>
    <t xml:space="preserve">intergenic (+482/‑43)</t>
  </si>
  <si>
    <t xml:space="preserve">2,312,736</t>
  </si>
  <si>
    <t xml:space="preserve">L27H(CTC→CAC)</t>
  </si>
  <si>
    <t xml:space="preserve">pgaptmp_002252→</t>
  </si>
  <si>
    <t xml:space="preserve">2,313,981</t>
  </si>
  <si>
    <t xml:space="preserve">intergenic (‑214/‑41)</t>
  </si>
  <si>
    <t xml:space="preserve">pgaptmp_002255← / →pgaptmp_002256</t>
  </si>
  <si>
    <t xml:space="preserve">tRNA‑Val/TIGR00730 family Rossman fold protein</t>
  </si>
  <si>
    <t xml:space="preserve">2,314,042</t>
  </si>
  <si>
    <t xml:space="preserve">F7F(TTT→TTC)</t>
  </si>
  <si>
    <t xml:space="preserve">pgaptmp_002256→</t>
  </si>
  <si>
    <t xml:space="preserve">TIGR00730 family Rossman fold protein</t>
  </si>
  <si>
    <t xml:space="preserve">2,316,628</t>
  </si>
  <si>
    <t xml:space="preserve">V23V(GTG→GTA)</t>
  </si>
  <si>
    <t xml:space="preserve">mdtK←</t>
  </si>
  <si>
    <t xml:space="preserve">MdtK family multidrug efflux MATE transporter</t>
  </si>
  <si>
    <t xml:space="preserve">2,317,098</t>
  </si>
  <si>
    <t xml:space="preserve">H58R(CAC→CGC)</t>
  </si>
  <si>
    <t xml:space="preserve">pgaptmp_002259→</t>
  </si>
  <si>
    <t xml:space="preserve">riboflavin synthase</t>
  </si>
  <si>
    <t xml:space="preserve">2,319,201</t>
  </si>
  <si>
    <t xml:space="preserve">L340L(CTG→CTT)</t>
  </si>
  <si>
    <t xml:space="preserve">pgaptmp_002261←</t>
  </si>
  <si>
    <t xml:space="preserve">Bcr/CflA family multidrug efflux MFS transporter</t>
  </si>
  <si>
    <t xml:space="preserve">2,319,219</t>
  </si>
  <si>
    <t xml:space="preserve">A334A(GCG→GCC)</t>
  </si>
  <si>
    <t xml:space="preserve">2,319,951</t>
  </si>
  <si>
    <t xml:space="preserve">L90L(CTG→CTT)</t>
  </si>
  <si>
    <t xml:space="preserve">2,320,182</t>
  </si>
  <si>
    <t xml:space="preserve">A13A(GCC→GCT)</t>
  </si>
  <si>
    <t xml:space="preserve">2,321,699</t>
  </si>
  <si>
    <t xml:space="preserve">L197L(CTT→CTG)</t>
  </si>
  <si>
    <t xml:space="preserve">purR←</t>
  </si>
  <si>
    <t xml:space="preserve">HTH‑type transcriptional repressor PurR</t>
  </si>
  <si>
    <t xml:space="preserve">2,321,732</t>
  </si>
  <si>
    <t xml:space="preserve">G186G(GGC→GGT)</t>
  </si>
  <si>
    <t xml:space="preserve">2,323,384</t>
  </si>
  <si>
    <t xml:space="preserve">P181P(CCG→CCC)</t>
  </si>
  <si>
    <t xml:space="preserve">pgaptmp_002265→</t>
  </si>
  <si>
    <t xml:space="preserve">2,323,459</t>
  </si>
  <si>
    <t xml:space="preserve">A206A(GCG→GCC)</t>
  </si>
  <si>
    <t xml:space="preserve">2,330,442</t>
  </si>
  <si>
    <t xml:space="preserve">F38Y(TTT→TAT)</t>
  </si>
  <si>
    <t xml:space="preserve">pgaptmp_002274→</t>
  </si>
  <si>
    <t xml:space="preserve">DUF1289 domain‑containing protein</t>
  </si>
  <si>
    <t xml:space="preserve">2,331,187</t>
  </si>
  <si>
    <t xml:space="preserve">P189P(CCG→CCA)</t>
  </si>
  <si>
    <t xml:space="preserve">pgaptmp_002275→</t>
  </si>
  <si>
    <t xml:space="preserve">aldo/keto reductase family oxidoreductase</t>
  </si>
  <si>
    <t xml:space="preserve">2,332,521</t>
  </si>
  <si>
    <t xml:space="preserve">L535L(CTT→CTC)</t>
  </si>
  <si>
    <t xml:space="preserve">2,333,313</t>
  </si>
  <si>
    <t xml:space="preserve">N271N(AAC→AAT)</t>
  </si>
  <si>
    <t xml:space="preserve">2,333,664</t>
  </si>
  <si>
    <t xml:space="preserve">C154C(TGC→TGT)</t>
  </si>
  <si>
    <t xml:space="preserve">2,335,047</t>
  </si>
  <si>
    <t xml:space="preserve">L74L(TTA→TTG)</t>
  </si>
  <si>
    <t xml:space="preserve">pgaptmp_002279←</t>
  </si>
  <si>
    <t xml:space="preserve">DUF1656 domain‑containing protein</t>
  </si>
  <si>
    <t xml:space="preserve">2,336,806</t>
  </si>
  <si>
    <t xml:space="preserve">I157I(ATT→ATA)</t>
  </si>
  <si>
    <t xml:space="preserve">pgaptmp_002281←</t>
  </si>
  <si>
    <t xml:space="preserve">GGDEF domain‑containing protein</t>
  </si>
  <si>
    <t xml:space="preserve">2,337,335</t>
  </si>
  <si>
    <t xml:space="preserve">intergenic (‑59/+164)</t>
  </si>
  <si>
    <t xml:space="preserve">pgaptmp_002281← / ←slyB</t>
  </si>
  <si>
    <t xml:space="preserve">GGDEF domain‑containing protein/outer membrane lipoprotein SlyB</t>
  </si>
  <si>
    <t xml:space="preserve">2,342,086</t>
  </si>
  <si>
    <t xml:space="preserve">Y46Y(TAT→TAC)</t>
  </si>
  <si>
    <t xml:space="preserve">pdxY→</t>
  </si>
  <si>
    <t xml:space="preserve">pyridoxal kinase PdxY</t>
  </si>
  <si>
    <t xml:space="preserve">2,342,134</t>
  </si>
  <si>
    <t xml:space="preserve">I62I(ATT→ATC)</t>
  </si>
  <si>
    <t xml:space="preserve">2,342,806</t>
  </si>
  <si>
    <t xml:space="preserve">L286L(CTG→CTT)</t>
  </si>
  <si>
    <t xml:space="preserve">2,342,882</t>
  </si>
  <si>
    <t xml:space="preserve">A192A(GCT→GCG)</t>
  </si>
  <si>
    <t xml:space="preserve">gstA←</t>
  </si>
  <si>
    <t xml:space="preserve">glutathione transferase GstA</t>
  </si>
  <si>
    <t xml:space="preserve">2,346,101</t>
  </si>
  <si>
    <t xml:space="preserve">V72V(GTG→GTA)</t>
  </si>
  <si>
    <t xml:space="preserve">nth←</t>
  </si>
  <si>
    <t xml:space="preserve">endonuclease III</t>
  </si>
  <si>
    <t xml:space="preserve">2,346,254</t>
  </si>
  <si>
    <t xml:space="preserve">T21T(ACC→ACT)</t>
  </si>
  <si>
    <t xml:space="preserve">2,346,287</t>
  </si>
  <si>
    <t xml:space="preserve">L10L(CTT→CTC)</t>
  </si>
  <si>
    <t xml:space="preserve">2,349,897</t>
  </si>
  <si>
    <t xml:space="preserve">I356I(ATA→ATC)</t>
  </si>
  <si>
    <t xml:space="preserve">rsxC←</t>
  </si>
  <si>
    <t xml:space="preserve">electron transport complex subunit RsxC</t>
  </si>
  <si>
    <t xml:space="preserve">2,350,106</t>
  </si>
  <si>
    <t xml:space="preserve">V287I(GTT→ATT)</t>
  </si>
  <si>
    <t xml:space="preserve">2,351,239</t>
  </si>
  <si>
    <t xml:space="preserve">D99D(GAT→GAC)</t>
  </si>
  <si>
    <t xml:space="preserve">rsxB←</t>
  </si>
  <si>
    <t xml:space="preserve">electron transport complex subunit RsxB</t>
  </si>
  <si>
    <t xml:space="preserve">2,354,724</t>
  </si>
  <si>
    <t xml:space="preserve">V15I(GTT→ATT)</t>
  </si>
  <si>
    <t xml:space="preserve">blr←</t>
  </si>
  <si>
    <t xml:space="preserve">division septum protein Blr</t>
  </si>
  <si>
    <t xml:space="preserve">2,355,783</t>
  </si>
  <si>
    <t xml:space="preserve">D276G(GAC→GGC)</t>
  </si>
  <si>
    <t xml:space="preserve">pgaptmp_002301→</t>
  </si>
  <si>
    <t xml:space="preserve">2,356,114</t>
  </si>
  <si>
    <t xml:space="preserve">Q307Q(CAG→CAA)</t>
  </si>
  <si>
    <t xml:space="preserve">add←</t>
  </si>
  <si>
    <t xml:space="preserve">adenosine deaminase</t>
  </si>
  <si>
    <t xml:space="preserve">2,356,204</t>
  </si>
  <si>
    <t xml:space="preserve">T277T(ACT→ACC)</t>
  </si>
  <si>
    <t xml:space="preserve">2,356,500</t>
  </si>
  <si>
    <t xml:space="preserve">L179L(CTG→TTG)</t>
  </si>
  <si>
    <t xml:space="preserve">2,356,516</t>
  </si>
  <si>
    <t xml:space="preserve">L173L(CTC→CTA)</t>
  </si>
  <si>
    <t xml:space="preserve">2,357,774</t>
  </si>
  <si>
    <t xml:space="preserve">P191P(CCG→CCC)</t>
  </si>
  <si>
    <t xml:space="preserve">pgaptmp_002303←</t>
  </si>
  <si>
    <t xml:space="preserve">2,357,992</t>
  </si>
  <si>
    <t xml:space="preserve">I119V(ATA→GTA)</t>
  </si>
  <si>
    <t xml:space="preserve">2,358,023</t>
  </si>
  <si>
    <t xml:space="preserve">V108V(GTT→GTG)</t>
  </si>
  <si>
    <t xml:space="preserve">2,359,098</t>
  </si>
  <si>
    <t xml:space="preserve">intergenic (+94/‑150)</t>
  </si>
  <si>
    <t xml:space="preserve">pgaptmp_002304→ / →pgaptmp_002305</t>
  </si>
  <si>
    <t xml:space="preserve">helix‑turn‑helix transcriptional regulator/hypothetical protein</t>
  </si>
  <si>
    <t xml:space="preserve">2,359,941</t>
  </si>
  <si>
    <t xml:space="preserve">intergenic (‑136/‑124)</t>
  </si>
  <si>
    <t xml:space="preserve">pgaptmp_002306← / →cybB</t>
  </si>
  <si>
    <t xml:space="preserve">RND transporter/cytochrome b561</t>
  </si>
  <si>
    <t xml:space="preserve">2,359,951</t>
  </si>
  <si>
    <t xml:space="preserve">intergenic (‑146/‑114)</t>
  </si>
  <si>
    <t xml:space="preserve">2,361,744</t>
  </si>
  <si>
    <t xml:space="preserve">I249I(ATC→ATT)</t>
  </si>
  <si>
    <t xml:space="preserve">pgaptmp_002309→</t>
  </si>
  <si>
    <t xml:space="preserve">S‑(hydroxymethyl)glutathione dehydrogenase/class III alcohol dehydrogenase</t>
  </si>
  <si>
    <t xml:space="preserve">2,361,751</t>
  </si>
  <si>
    <t xml:space="preserve">L252L(TTG→CTG)</t>
  </si>
  <si>
    <t xml:space="preserve">2,363,864</t>
  </si>
  <si>
    <t xml:space="preserve">Y232F(TAC→TTC)</t>
  </si>
  <si>
    <t xml:space="preserve">pgaptmp_002310←</t>
  </si>
  <si>
    <t xml:space="preserve">membrane‑bound PQQ‑dependent dehydrogenase, glucose/quinate/shikimate family</t>
  </si>
  <si>
    <t xml:space="preserve">2,363,878</t>
  </si>
  <si>
    <t xml:space="preserve">Y227Y(TAT→TAC)</t>
  </si>
  <si>
    <t xml:space="preserve">2,363,920</t>
  </si>
  <si>
    <t xml:space="preserve">A213A(GCA→GCG)</t>
  </si>
  <si>
    <t xml:space="preserve">2,363,926</t>
  </si>
  <si>
    <t xml:space="preserve">S211S(TCG→TCC)</t>
  </si>
  <si>
    <t xml:space="preserve">2,363,932</t>
  </si>
  <si>
    <t xml:space="preserve">N209N(AAC→AAT)</t>
  </si>
  <si>
    <t xml:space="preserve">2,363,941</t>
  </si>
  <si>
    <t xml:space="preserve">P206P(CCA→CCG)</t>
  </si>
  <si>
    <t xml:space="preserve">2,366,880</t>
  </si>
  <si>
    <t xml:space="preserve">P146P(CCT→CCC)</t>
  </si>
  <si>
    <t xml:space="preserve">pcaH←</t>
  </si>
  <si>
    <t xml:space="preserve">protocatechuate 3,4‑dioxygenase subunit beta</t>
  </si>
  <si>
    <t xml:space="preserve">2,370,297</t>
  </si>
  <si>
    <t xml:space="preserve">A452A(GCA→GCG)</t>
  </si>
  <si>
    <t xml:space="preserve">pgaptmp_002315→</t>
  </si>
  <si>
    <t xml:space="preserve">carboxylesterase/lipase family protein</t>
  </si>
  <si>
    <t xml:space="preserve">2,371,233</t>
  </si>
  <si>
    <t xml:space="preserve">G117E(GGG→GAG)</t>
  </si>
  <si>
    <t xml:space="preserve">pgaptmp_002316←</t>
  </si>
  <si>
    <t xml:space="preserve">2,371,586</t>
  </si>
  <si>
    <t xml:space="preserve">intergenic (‑4/‑434)</t>
  </si>
  <si>
    <t xml:space="preserve">pgaptmp_002316← / →pgaptmp_002317</t>
  </si>
  <si>
    <t xml:space="preserve">NAD(P)‑dependent alcohol dehydrogenase/glucan biosynthesis protein</t>
  </si>
  <si>
    <t xml:space="preserve">2,371,698</t>
  </si>
  <si>
    <t xml:space="preserve">intergenic (‑116/‑322)</t>
  </si>
  <si>
    <t xml:space="preserve">2,371,762</t>
  </si>
  <si>
    <t xml:space="preserve">intergenic (‑180/‑258)</t>
  </si>
  <si>
    <t xml:space="preserve">2,371,836</t>
  </si>
  <si>
    <t xml:space="preserve">intergenic (‑254/‑184)</t>
  </si>
  <si>
    <t xml:space="preserve">2,371,847</t>
  </si>
  <si>
    <t xml:space="preserve">intergenic (‑265/‑173)</t>
  </si>
  <si>
    <t xml:space="preserve">2,373,285</t>
  </si>
  <si>
    <t xml:space="preserve">T422T(ACT→ACC)</t>
  </si>
  <si>
    <t xml:space="preserve">pgaptmp_002317→</t>
  </si>
  <si>
    <t xml:space="preserve">glucan biosynthesis protein</t>
  </si>
  <si>
    <t xml:space="preserve">2,379,173</t>
  </si>
  <si>
    <t xml:space="preserve">T46T(ACT→ACC)</t>
  </si>
  <si>
    <t xml:space="preserve">pgaptmp_002324→</t>
  </si>
  <si>
    <t xml:space="preserve">helix‑turn‑helix transcriptional regulator</t>
  </si>
  <si>
    <t xml:space="preserve">2,379,188</t>
  </si>
  <si>
    <t xml:space="preserve">V51V(GTC→GTG)</t>
  </si>
  <si>
    <t xml:space="preserve">2,379,251</t>
  </si>
  <si>
    <t xml:space="preserve">D72D(GAT→GAC)</t>
  </si>
  <si>
    <t xml:space="preserve">2,379,866</t>
  </si>
  <si>
    <t xml:space="preserve">G277G(GGC→GGG)</t>
  </si>
  <si>
    <t xml:space="preserve">2,379,904</t>
  </si>
  <si>
    <t xml:space="preserve">*290L(TAG→TTG)L382Q(CTA→CAA)</t>
  </si>
  <si>
    <t xml:space="preserve">pgaptmp_002324→pgaptmp_002325←</t>
  </si>
  <si>
    <t xml:space="preserve">helix‑turn‑helix transcriptional regulatorbenzoate/H(+) symporter BenE family transporter</t>
  </si>
  <si>
    <t xml:space="preserve">2,384,607</t>
  </si>
  <si>
    <t xml:space="preserve">+CGG</t>
  </si>
  <si>
    <t xml:space="preserve">coding (85/324 nt)</t>
  </si>
  <si>
    <t xml:space="preserve">pgaptmp_002330←</t>
  </si>
  <si>
    <t xml:space="preserve">2,385,976</t>
  </si>
  <si>
    <t xml:space="preserve">P448P(CCA→CCC)</t>
  </si>
  <si>
    <t xml:space="preserve">pgaptmp_002333←</t>
  </si>
  <si>
    <t xml:space="preserve">cytochrome ubiquinol oxidase subunit I</t>
  </si>
  <si>
    <t xml:space="preserve">2,386,939</t>
  </si>
  <si>
    <t xml:space="preserve">L127L(CTG→CTA)</t>
  </si>
  <si>
    <t xml:space="preserve">2,387,659</t>
  </si>
  <si>
    <t xml:space="preserve">intergenic (‑340/‑347)</t>
  </si>
  <si>
    <t xml:space="preserve">pgaptmp_002333← / →pgaptmp_002334</t>
  </si>
  <si>
    <t xml:space="preserve">cytochrome ubiquinol oxidase subunit I/PLP‑dependent aminotransferase family protein</t>
  </si>
  <si>
    <t xml:space="preserve">2,388,017</t>
  </si>
  <si>
    <t xml:space="preserve">Y4Y(TAT→TAC)</t>
  </si>
  <si>
    <t xml:space="preserve">pgaptmp_002334→</t>
  </si>
  <si>
    <t xml:space="preserve">PLP‑dependent aminotransferase family protein</t>
  </si>
  <si>
    <t xml:space="preserve">2,397,401</t>
  </si>
  <si>
    <t xml:space="preserve">A176A(GCC→GCT)</t>
  </si>
  <si>
    <t xml:space="preserve">pgaptmp_002345→</t>
  </si>
  <si>
    <t xml:space="preserve">2,397,584</t>
  </si>
  <si>
    <t xml:space="preserve">N237N(AAC→AAT)</t>
  </si>
  <si>
    <t xml:space="preserve">2,397,658</t>
  </si>
  <si>
    <t xml:space="preserve">Q471Q(CAA→CAG)</t>
  </si>
  <si>
    <t xml:space="preserve">pgaptmp_002346←</t>
  </si>
  <si>
    <t xml:space="preserve">aldehyde dehydrogenase</t>
  </si>
  <si>
    <t xml:space="preserve">2,397,712</t>
  </si>
  <si>
    <t xml:space="preserve">G453G(GGG→GGC)</t>
  </si>
  <si>
    <t xml:space="preserve">2,403,244</t>
  </si>
  <si>
    <t xml:space="preserve">P92P(CCC→CCA)</t>
  </si>
  <si>
    <t xml:space="preserve">2,403,820</t>
  </si>
  <si>
    <t xml:space="preserve">I284I(ATC→ATT)</t>
  </si>
  <si>
    <t xml:space="preserve">2,404,164</t>
  </si>
  <si>
    <t xml:space="preserve">L281L(CTG→TTG)</t>
  </si>
  <si>
    <t xml:space="preserve">rihA←</t>
  </si>
  <si>
    <t xml:space="preserve">pyrimidine‑specific ribonucleoside hydrolase RihA</t>
  </si>
  <si>
    <t xml:space="preserve">2,404,848</t>
  </si>
  <si>
    <t xml:space="preserve">L53L(CTG→TTG)</t>
  </si>
  <si>
    <t xml:space="preserve">2,405,071</t>
  </si>
  <si>
    <t xml:space="preserve">M36V(ATG→GTG)</t>
  </si>
  <si>
    <t xml:space="preserve">pgaptmp_002354→</t>
  </si>
  <si>
    <t xml:space="preserve">2,405,098</t>
  </si>
  <si>
    <t xml:space="preserve">I45F(ATT→TTT)</t>
  </si>
  <si>
    <t xml:space="preserve">2,405,896</t>
  </si>
  <si>
    <t xml:space="preserve">E498E(GAA→GAG)</t>
  </si>
  <si>
    <t xml:space="preserve">pgaptmp_002356←</t>
  </si>
  <si>
    <t xml:space="preserve">2,405,911</t>
  </si>
  <si>
    <t xml:space="preserve">N493K(AAC→AAG)</t>
  </si>
  <si>
    <t xml:space="preserve">2,406,003</t>
  </si>
  <si>
    <t xml:space="preserve">I463V(ATC→GTC)</t>
  </si>
  <si>
    <t xml:space="preserve">2,406,146</t>
  </si>
  <si>
    <t xml:space="preserve">M415T(ATG→ACG)</t>
  </si>
  <si>
    <t xml:space="preserve">2,406,562</t>
  </si>
  <si>
    <t xml:space="preserve">S276S(TCC→TCT)</t>
  </si>
  <si>
    <t xml:space="preserve">2,406,619</t>
  </si>
  <si>
    <t xml:space="preserve">Y257Y(TAC→TAT)</t>
  </si>
  <si>
    <t xml:space="preserve">2,406,871</t>
  </si>
  <si>
    <t xml:space="preserve">P173P(CCT→CCG)</t>
  </si>
  <si>
    <t xml:space="preserve">2,406,876</t>
  </si>
  <si>
    <t xml:space="preserve">P172T(CCC→ACC)</t>
  </si>
  <si>
    <t xml:space="preserve">2,407,015</t>
  </si>
  <si>
    <t xml:space="preserve">C125C(TGC→TGT)</t>
  </si>
  <si>
    <t xml:space="preserve">2,407,051</t>
  </si>
  <si>
    <t xml:space="preserve">R113R(CGT→CGC)</t>
  </si>
  <si>
    <t xml:space="preserve">2,407,054</t>
  </si>
  <si>
    <t xml:space="preserve">I112I(ATT→ATC)</t>
  </si>
  <si>
    <t xml:space="preserve">2,407,069</t>
  </si>
  <si>
    <t xml:space="preserve">P107P(CCC→CCG)</t>
  </si>
  <si>
    <t xml:space="preserve">2,407,075</t>
  </si>
  <si>
    <t xml:space="preserve">R105R(CGC→CGT)</t>
  </si>
  <si>
    <t xml:space="preserve">2,407,403</t>
  </si>
  <si>
    <t xml:space="preserve">intergenic (‑14/+184)</t>
  </si>
  <si>
    <t xml:space="preserve">pgaptmp_002356← / ←pgaptmp_002357</t>
  </si>
  <si>
    <t xml:space="preserve">amidohydrolase/TonB‑dependent receptor</t>
  </si>
  <si>
    <t xml:space="preserve">2,407,764</t>
  </si>
  <si>
    <t xml:space="preserve">T643T(ACC→ACT)</t>
  </si>
  <si>
    <t xml:space="preserve">pgaptmp_002357←</t>
  </si>
  <si>
    <t xml:space="preserve">TonB‑dependent receptor</t>
  </si>
  <si>
    <t xml:space="preserve">2,408,682</t>
  </si>
  <si>
    <t xml:space="preserve">I337I(ATC→ATT)</t>
  </si>
  <si>
    <t xml:space="preserve">2,408,751</t>
  </si>
  <si>
    <t xml:space="preserve">P314P(CCC→CCG)</t>
  </si>
  <si>
    <t xml:space="preserve">2,414,347</t>
  </si>
  <si>
    <t xml:space="preserve">E30E(GAG→GAA)</t>
  </si>
  <si>
    <t xml:space="preserve">pgaptmp_002362→</t>
  </si>
  <si>
    <t xml:space="preserve">adenylate kinase</t>
  </si>
  <si>
    <t xml:space="preserve">2,414,357</t>
  </si>
  <si>
    <t xml:space="preserve">L34L(TTG→CTG)</t>
  </si>
  <si>
    <t xml:space="preserve">2,416,091</t>
  </si>
  <si>
    <t xml:space="preserve">R65Q(CGG→CAG)</t>
  </si>
  <si>
    <t xml:space="preserve">pgaptmp_002364→</t>
  </si>
  <si>
    <t xml:space="preserve">M20 peptidase aminoacylase family protein</t>
  </si>
  <si>
    <t xml:space="preserve">2,427,400</t>
  </si>
  <si>
    <t xml:space="preserve">pseudogene (96/1383 nt)</t>
  </si>
  <si>
    <t xml:space="preserve">pgaptmp_002375←</t>
  </si>
  <si>
    <t xml:space="preserve">2,428,769</t>
  </si>
  <si>
    <t xml:space="preserve">S107T(TCC→ACC)</t>
  </si>
  <si>
    <t xml:space="preserve">pgaptmp_002376←</t>
  </si>
  <si>
    <t xml:space="preserve">family 78 glycoside hydrolase catalytic domain</t>
  </si>
  <si>
    <t xml:space="preserve">2,429,112</t>
  </si>
  <si>
    <t xml:space="preserve">intergenic (‑25/‑180)</t>
  </si>
  <si>
    <t xml:space="preserve">pgaptmp_002376← / →pgaptmp_002377</t>
  </si>
  <si>
    <t xml:space="preserve">family 78 glycoside hydrolase catalytic domain/helix‑turn‑helix domain‑containing protein</t>
  </si>
  <si>
    <t xml:space="preserve">2,429,639</t>
  </si>
  <si>
    <t xml:space="preserve">L116L(CTA→CTG)</t>
  </si>
  <si>
    <t xml:space="preserve">pgaptmp_002377→</t>
  </si>
  <si>
    <t xml:space="preserve">helix‑turn‑helix domain‑containing protein</t>
  </si>
  <si>
    <t xml:space="preserve">2,429,960</t>
  </si>
  <si>
    <t xml:space="preserve">R223R(CGG→CGA)</t>
  </si>
  <si>
    <t xml:space="preserve">2,430,032</t>
  </si>
  <si>
    <t xml:space="preserve">F247F(TTC→TTT)</t>
  </si>
  <si>
    <t xml:space="preserve">2,430,645</t>
  </si>
  <si>
    <t xml:space="preserve">V36V(GTA→GTT)</t>
  </si>
  <si>
    <t xml:space="preserve">pgaptmp_002378←</t>
  </si>
  <si>
    <t xml:space="preserve">flavin reductase family protein</t>
  </si>
  <si>
    <t xml:space="preserve">2,430,665</t>
  </si>
  <si>
    <t xml:space="preserve">P30S(CCG→TCG)</t>
  </si>
  <si>
    <t xml:space="preserve">2,431,026</t>
  </si>
  <si>
    <t xml:space="preserve">P21P(CCC→CCT)</t>
  </si>
  <si>
    <t xml:space="preserve">pgaptmp_002379→</t>
  </si>
  <si>
    <t xml:space="preserve">2,431,239</t>
  </si>
  <si>
    <t xml:space="preserve">Y92Y(TAT→TAC)</t>
  </si>
  <si>
    <t xml:space="preserve">2,431,491</t>
  </si>
  <si>
    <t xml:space="preserve">L176L(CTG→CTA)</t>
  </si>
  <si>
    <t xml:space="preserve">2,432,538</t>
  </si>
  <si>
    <t xml:space="preserve">L292L(CTA→TTA)</t>
  </si>
  <si>
    <t xml:space="preserve">pgaptmp_002380→</t>
  </si>
  <si>
    <t xml:space="preserve">2,433,559</t>
  </si>
  <si>
    <t xml:space="preserve">M290T(ATG→ACG)</t>
  </si>
  <si>
    <t xml:space="preserve">pgaptmp_002381→</t>
  </si>
  <si>
    <t xml:space="preserve">2,434,338</t>
  </si>
  <si>
    <t xml:space="preserve">R550C(CGC→TGC)</t>
  </si>
  <si>
    <t xml:space="preserve">2,435,981</t>
  </si>
  <si>
    <t xml:space="preserve">E213E(GAA→GAG)</t>
  </si>
  <si>
    <t xml:space="preserve">narI←</t>
  </si>
  <si>
    <t xml:space="preserve">respiratory nitrate reductase subunit gamma</t>
  </si>
  <si>
    <t xml:space="preserve">2,437,839</t>
  </si>
  <si>
    <t xml:space="preserve">A339A(GCT→GCC)</t>
  </si>
  <si>
    <t xml:space="preserve">narH←</t>
  </si>
  <si>
    <t xml:space="preserve">2,438,349</t>
  </si>
  <si>
    <t xml:space="preserve">G169G(GGC→GGT)</t>
  </si>
  <si>
    <t xml:space="preserve">2,438,443</t>
  </si>
  <si>
    <t xml:space="preserve">S138N(AGC→AAC)</t>
  </si>
  <si>
    <t xml:space="preserve">2,438,538</t>
  </si>
  <si>
    <t xml:space="preserve">Y106Y(TAC→TAT)</t>
  </si>
  <si>
    <t xml:space="preserve">2,443,580</t>
  </si>
  <si>
    <t xml:space="preserve">G170G(GGT→GGC)</t>
  </si>
  <si>
    <t xml:space="preserve">pgaptmp_002387←</t>
  </si>
  <si>
    <t xml:space="preserve">NarK family nitrate/nitrite MFS transporter</t>
  </si>
  <si>
    <t xml:space="preserve">2,443,679</t>
  </si>
  <si>
    <t xml:space="preserve">2,444,259</t>
  </si>
  <si>
    <t xml:space="preserve">intergenic (‑170/+5)</t>
  </si>
  <si>
    <t xml:space="preserve">pgaptmp_002387← / ←pgaptmp_002388</t>
  </si>
  <si>
    <t xml:space="preserve">NarK family nitrate/nitrite MFS transporter/TetR family transcriptional regulator</t>
  </si>
  <si>
    <t xml:space="preserve">2,444,263</t>
  </si>
  <si>
    <t xml:space="preserve">intergenic (‑174/+1)</t>
  </si>
  <si>
    <t xml:space="preserve">2,444,280</t>
  </si>
  <si>
    <t xml:space="preserve">K187T(AAG→ACG)</t>
  </si>
  <si>
    <t xml:space="preserve">pgaptmp_002388←</t>
  </si>
  <si>
    <t xml:space="preserve">TetR family transcriptional regulator</t>
  </si>
  <si>
    <t xml:space="preserve">2,446,898</t>
  </si>
  <si>
    <t xml:space="preserve">A150A(GCC→GCG)</t>
  </si>
  <si>
    <t xml:space="preserve">pgaptmp_002390←</t>
  </si>
  <si>
    <t xml:space="preserve">2,449,434</t>
  </si>
  <si>
    <t xml:space="preserve">G144G(GGC→GGT)</t>
  </si>
  <si>
    <t xml:space="preserve">catA→</t>
  </si>
  <si>
    <t xml:space="preserve">catechol 1,2‑dioxygenase</t>
  </si>
  <si>
    <t xml:space="preserve">2,450,915</t>
  </si>
  <si>
    <t xml:space="preserve">K293E(AAA→GAA)</t>
  </si>
  <si>
    <t xml:space="preserve">pgaptmp_002394→</t>
  </si>
  <si>
    <t xml:space="preserve">Rieske 2Fe‑2S domain‑containing protein</t>
  </si>
  <si>
    <t xml:space="preserve">2,450,919</t>
  </si>
  <si>
    <t xml:space="preserve">H294R(CAC→CGC)</t>
  </si>
  <si>
    <t xml:space="preserve">2,451,268</t>
  </si>
  <si>
    <t xml:space="preserve">A410A(GCT→GCC)</t>
  </si>
  <si>
    <t xml:space="preserve">2,456,705</t>
  </si>
  <si>
    <t xml:space="preserve">G630G(GGC→GGT)</t>
  </si>
  <si>
    <t xml:space="preserve">fdnG→</t>
  </si>
  <si>
    <t xml:space="preserve">formate dehydrogenase‑N subunit alpha</t>
  </si>
  <si>
    <t xml:space="preserve">2,456,708</t>
  </si>
  <si>
    <t xml:space="preserve">R631R(CGT→CGC)</t>
  </si>
  <si>
    <t xml:space="preserve">2,457,410</t>
  </si>
  <si>
    <t xml:space="preserve">K865K(AAA→AAG)</t>
  </si>
  <si>
    <t xml:space="preserve">2,460,472</t>
  </si>
  <si>
    <t xml:space="preserve">E165E(GAA→GAG)</t>
  </si>
  <si>
    <t xml:space="preserve">ppk2←</t>
  </si>
  <si>
    <t xml:space="preserve">polyphosphate kinase 2</t>
  </si>
  <si>
    <t xml:space="preserve">2,460,832</t>
  </si>
  <si>
    <t xml:space="preserve">K45K(AAG→AAA)</t>
  </si>
  <si>
    <t xml:space="preserve">2,461,849</t>
  </si>
  <si>
    <t xml:space="preserve">I37I(ATT→ATA)</t>
  </si>
  <si>
    <t xml:space="preserve">araJ→</t>
  </si>
  <si>
    <t xml:space="preserve">MFS transporter AraJ</t>
  </si>
  <si>
    <t xml:space="preserve">2,463,251</t>
  </si>
  <si>
    <t xml:space="preserve">D247E(GAT→GAA)</t>
  </si>
  <si>
    <t xml:space="preserve">pgaptmp_002407←</t>
  </si>
  <si>
    <t xml:space="preserve">alkylhydroperoxidase domain protein</t>
  </si>
  <si>
    <t xml:space="preserve">2,464,793</t>
  </si>
  <si>
    <t xml:space="preserve">A65A(GCA→GCG)</t>
  </si>
  <si>
    <t xml:space="preserve">pgaptmp_002408←</t>
  </si>
  <si>
    <t xml:space="preserve">putative FMN‑dependent luciferase‑like monooxygenase</t>
  </si>
  <si>
    <t xml:space="preserve">2,464,921</t>
  </si>
  <si>
    <t xml:space="preserve">L23L(CTG→TTG)</t>
  </si>
  <si>
    <t xml:space="preserve">2,464,982</t>
  </si>
  <si>
    <t xml:space="preserve">P2P(CCA→CCT)</t>
  </si>
  <si>
    <t xml:space="preserve">2,465,128</t>
  </si>
  <si>
    <t xml:space="preserve">V492V(GTG→GTT)</t>
  </si>
  <si>
    <t xml:space="preserve">pgaptmp_002409←</t>
  </si>
  <si>
    <t xml:space="preserve">2,465,803</t>
  </si>
  <si>
    <t xml:space="preserve">A267A(GCT→GCG)</t>
  </si>
  <si>
    <t xml:space="preserve">2,465,811</t>
  </si>
  <si>
    <t xml:space="preserve">A265T(GCG→ACG)</t>
  </si>
  <si>
    <t xml:space="preserve">2,465,812</t>
  </si>
  <si>
    <t xml:space="preserve">L264L(CTG→CTA)</t>
  </si>
  <si>
    <t xml:space="preserve">2,465,817</t>
  </si>
  <si>
    <t xml:space="preserve">G263R(GGG→AGG)</t>
  </si>
  <si>
    <t xml:space="preserve">2,465,831</t>
  </si>
  <si>
    <t xml:space="preserve">L258Q(CTG→CAG)</t>
  </si>
  <si>
    <t xml:space="preserve">2,465,950</t>
  </si>
  <si>
    <t xml:space="preserve">A218A(GCT→GCC)</t>
  </si>
  <si>
    <t xml:space="preserve">2,466,073</t>
  </si>
  <si>
    <t xml:space="preserve">A177A(GCT→GCC)</t>
  </si>
  <si>
    <t xml:space="preserve">2,466,184</t>
  </si>
  <si>
    <t xml:space="preserve">L140L(CTA→CTC)</t>
  </si>
  <si>
    <t xml:space="preserve">2,475,152</t>
  </si>
  <si>
    <t xml:space="preserve">intergenic (‑218/+144)</t>
  </si>
  <si>
    <t xml:space="preserve">pgaptmp_002416← / ←pgaptmp_002417</t>
  </si>
  <si>
    <t xml:space="preserve">ABC‑F family ATP‑binding cassette domain‑containing protein/hypothetical protein</t>
  </si>
  <si>
    <t xml:space="preserve">2,475,156</t>
  </si>
  <si>
    <t xml:space="preserve">intergenic (‑222/+140)</t>
  </si>
  <si>
    <t xml:space="preserve">2,476,658</t>
  </si>
  <si>
    <t xml:space="preserve">L6P(CTT→CCT)</t>
  </si>
  <si>
    <t xml:space="preserve">pgaptmp_002418←</t>
  </si>
  <si>
    <t xml:space="preserve">glycosyl transferase</t>
  </si>
  <si>
    <t xml:space="preserve">2,476,824</t>
  </si>
  <si>
    <t xml:space="preserve">intergenic (‑150/+34)</t>
  </si>
  <si>
    <t xml:space="preserve">pgaptmp_002418← / ←pgaptmp_002419</t>
  </si>
  <si>
    <t xml:space="preserve">glycosyl transferase/NAD‑dependent malic enzyme</t>
  </si>
  <si>
    <t xml:space="preserve">2,476,852</t>
  </si>
  <si>
    <t xml:space="preserve">intergenic (‑178/+6)</t>
  </si>
  <si>
    <t xml:space="preserve">2,476,853</t>
  </si>
  <si>
    <t xml:space="preserve">intergenic (‑179/+5)</t>
  </si>
  <si>
    <t xml:space="preserve">2,476,896</t>
  </si>
  <si>
    <t xml:space="preserve">L554L(CTA→TTA)</t>
  </si>
  <si>
    <t xml:space="preserve">pgaptmp_002419←</t>
  </si>
  <si>
    <t xml:space="preserve">NAD‑dependent malic enzyme</t>
  </si>
  <si>
    <t xml:space="preserve">2,477,686</t>
  </si>
  <si>
    <t xml:space="preserve">G290G(GGA→GGT)</t>
  </si>
  <si>
    <t xml:space="preserve">2,479,704</t>
  </si>
  <si>
    <t xml:space="preserve">K68R(AAG→AGG)</t>
  </si>
  <si>
    <t xml:space="preserve">pgaptmp_002422←</t>
  </si>
  <si>
    <t xml:space="preserve">2,480,918</t>
  </si>
  <si>
    <t xml:space="preserve">intergenic (+5/+63)</t>
  </si>
  <si>
    <t xml:space="preserve">pgaptmp_002423→ / ←pgaptmp_002424</t>
  </si>
  <si>
    <t xml:space="preserve">LysR family transcriptional regulator/YmjA family protein</t>
  </si>
  <si>
    <t xml:space="preserve">2,480,928</t>
  </si>
  <si>
    <t xml:space="preserve">intergenic (+15/+53)</t>
  </si>
  <si>
    <t xml:space="preserve">2,481,783</t>
  </si>
  <si>
    <t xml:space="preserve">L185L(CTC→CTT)</t>
  </si>
  <si>
    <t xml:space="preserve">2,483,157</t>
  </si>
  <si>
    <t xml:space="preserve">G55G(GGT→GGC)</t>
  </si>
  <si>
    <t xml:space="preserve">pgaptmp_002426→</t>
  </si>
  <si>
    <t xml:space="preserve">general stress protein</t>
  </si>
  <si>
    <t xml:space="preserve">2,484,348</t>
  </si>
  <si>
    <t xml:space="preserve">Q15E(CAG→GAG)</t>
  </si>
  <si>
    <t xml:space="preserve">pgaptmp_002429→</t>
  </si>
  <si>
    <t xml:space="preserve">2,485,040</t>
  </si>
  <si>
    <t xml:space="preserve">L171L(CTG→CTT)</t>
  </si>
  <si>
    <t xml:space="preserve">pgaptmp_002430→</t>
  </si>
  <si>
    <t xml:space="preserve">alpha‑amylase family protein</t>
  </si>
  <si>
    <t xml:space="preserve">2,487,217</t>
  </si>
  <si>
    <t xml:space="preserve">intergenic (‑72/+247)</t>
  </si>
  <si>
    <t xml:space="preserve">pgaptmp_002431← / ←pgaptmp_002432</t>
  </si>
  <si>
    <t xml:space="preserve">SDR family oxidoreductase/DUF421 domain‑containing protein</t>
  </si>
  <si>
    <t xml:space="preserve">2,488,354</t>
  </si>
  <si>
    <t xml:space="preserve">R23R(CGT→CGC)</t>
  </si>
  <si>
    <t xml:space="preserve">pgaptmp_002433←</t>
  </si>
  <si>
    <t xml:space="preserve">2,488,611</t>
  </si>
  <si>
    <t xml:space="preserve">G15G(GGT→GGC)</t>
  </si>
  <si>
    <t xml:space="preserve">pgaptmp_002434→</t>
  </si>
  <si>
    <t xml:space="preserve">YdeI family stress tolerance OB fold protein</t>
  </si>
  <si>
    <t xml:space="preserve">2,488,773</t>
  </si>
  <si>
    <t xml:space="preserve">N69N(AAT→AAC)</t>
  </si>
  <si>
    <t xml:space="preserve">2,488,947</t>
  </si>
  <si>
    <t xml:space="preserve">R127R(CGT→CGA)</t>
  </si>
  <si>
    <t xml:space="preserve">2,489,141</t>
  </si>
  <si>
    <t xml:space="preserve">Δ10 bp</t>
  </si>
  <si>
    <t xml:space="preserve">intergenic (+8/‑107)</t>
  </si>
  <si>
    <t xml:space="preserve">pgaptmp_002435→ / →pgaptmp_002436</t>
  </si>
  <si>
    <t xml:space="preserve">hypothetical protein/OsmC family protein</t>
  </si>
  <si>
    <t xml:space="preserve">2,489,179</t>
  </si>
  <si>
    <t xml:space="preserve">intergenic (+46/‑78)</t>
  </si>
  <si>
    <t xml:space="preserve">2,490,001</t>
  </si>
  <si>
    <t xml:space="preserve">D70A(GAC→GCC)</t>
  </si>
  <si>
    <t xml:space="preserve">pgaptmp_002437→</t>
  </si>
  <si>
    <t xml:space="preserve">DUF2236 domain‑containing protein</t>
  </si>
  <si>
    <t xml:space="preserve">2,490,701</t>
  </si>
  <si>
    <t xml:space="preserve">L217Q(CTG→CAG)</t>
  </si>
  <si>
    <t xml:space="preserve">pgaptmp_002438←</t>
  </si>
  <si>
    <t xml:space="preserve">2,491,264</t>
  </si>
  <si>
    <t xml:space="preserve">P29P(CCA→CCC)</t>
  </si>
  <si>
    <t xml:space="preserve">2,492,886</t>
  </si>
  <si>
    <t xml:space="preserve">L48L(CTG→TTG)</t>
  </si>
  <si>
    <t xml:space="preserve">pgaptmp_002441→</t>
  </si>
  <si>
    <t xml:space="preserve">ibestrophin</t>
  </si>
  <si>
    <t xml:space="preserve">2,495,225</t>
  </si>
  <si>
    <t xml:space="preserve">I416I(ATC→ATT)</t>
  </si>
  <si>
    <t xml:space="preserve">pgaptmp_002442→</t>
  </si>
  <si>
    <t xml:space="preserve">FdhF/YdeP family oxidoreductase</t>
  </si>
  <si>
    <t xml:space="preserve">2,496,185</t>
  </si>
  <si>
    <t xml:space="preserve">L736L(CTC→CTG)</t>
  </si>
  <si>
    <t xml:space="preserve">2,496,209</t>
  </si>
  <si>
    <t xml:space="preserve">S744S(TCA→TCG)</t>
  </si>
  <si>
    <t xml:space="preserve">2,497,369</t>
  </si>
  <si>
    <t xml:space="preserve">intergenic (+60/‑344)</t>
  </si>
  <si>
    <t xml:space="preserve">pgaptmp_002443→ / →pgaptmp_002444</t>
  </si>
  <si>
    <t xml:space="preserve">LysR family transcriptional regulator/PTS sugar transporter subunit IIC</t>
  </si>
  <si>
    <t xml:space="preserve">2,497,639</t>
  </si>
  <si>
    <t xml:space="preserve">intergenic (+330/‑74)</t>
  </si>
  <si>
    <t xml:space="preserve">2,497,721</t>
  </si>
  <si>
    <t xml:space="preserve">S3S(AGT→AGC)</t>
  </si>
  <si>
    <t xml:space="preserve">pgaptmp_002444→</t>
  </si>
  <si>
    <t xml:space="preserve">2,500,040</t>
  </si>
  <si>
    <t xml:space="preserve">N348D(AAC→GAC)</t>
  </si>
  <si>
    <t xml:space="preserve">pgaptmp_002445→</t>
  </si>
  <si>
    <t xml:space="preserve">2,501,452</t>
  </si>
  <si>
    <t xml:space="preserve">I818I(ATA→ATT)</t>
  </si>
  <si>
    <t xml:space="preserve">2,501,494</t>
  </si>
  <si>
    <t xml:space="preserve">T832T(ACT→ACC)</t>
  </si>
  <si>
    <t xml:space="preserve">2,502,028</t>
  </si>
  <si>
    <t xml:space="preserve">S125S(TCC→TCA)</t>
  </si>
  <si>
    <t xml:space="preserve">pgaptmp_002446→</t>
  </si>
  <si>
    <t xml:space="preserve">2,502,100</t>
  </si>
  <si>
    <t xml:space="preserve">E149E(GAG→GAA)</t>
  </si>
  <si>
    <t xml:space="preserve">2,502,295</t>
  </si>
  <si>
    <t xml:space="preserve">A214A(GCC→GCT)</t>
  </si>
  <si>
    <t xml:space="preserve">2,502,322</t>
  </si>
  <si>
    <t xml:space="preserve">T223T(ACC→ACA)</t>
  </si>
  <si>
    <t xml:space="preserve">2,502,967</t>
  </si>
  <si>
    <t xml:space="preserve">pseudogene (183/1285 nt)</t>
  </si>
  <si>
    <t xml:space="preserve">pgaptmp_002447→</t>
  </si>
  <si>
    <t xml:space="preserve">2,503,441</t>
  </si>
  <si>
    <t xml:space="preserve">pseudogene (657/1285 nt)</t>
  </si>
  <si>
    <t xml:space="preserve">2,503,817</t>
  </si>
  <si>
    <t xml:space="preserve">pseudogene (1033/1285 nt)</t>
  </si>
  <si>
    <t xml:space="preserve">2,507,795</t>
  </si>
  <si>
    <t xml:space="preserve">T7T(ACA→ACT)</t>
  </si>
  <si>
    <t xml:space="preserve">pgaptmp_002452→</t>
  </si>
  <si>
    <t xml:space="preserve">MgtC family protein</t>
  </si>
  <si>
    <t xml:space="preserve">2,508,480</t>
  </si>
  <si>
    <t xml:space="preserve">intergenic (+25/‑73)</t>
  </si>
  <si>
    <t xml:space="preserve">pgaptmp_002452→ / →zapE</t>
  </si>
  <si>
    <t xml:space="preserve">MgtC family protein/cell division protein ZapE</t>
  </si>
  <si>
    <t xml:space="preserve">2,509,152</t>
  </si>
  <si>
    <t xml:space="preserve">E200E(GAA→GAG)</t>
  </si>
  <si>
    <t xml:space="preserve">zapE→</t>
  </si>
  <si>
    <t xml:space="preserve">cell division protein ZapE</t>
  </si>
  <si>
    <t xml:space="preserve">2,509,453</t>
  </si>
  <si>
    <t xml:space="preserve">T301A(ACC→GCC)</t>
  </si>
  <si>
    <t xml:space="preserve">2,510,045</t>
  </si>
  <si>
    <t xml:space="preserve">L594L(CTT→CTG)</t>
  </si>
  <si>
    <t xml:space="preserve">katG←</t>
  </si>
  <si>
    <t xml:space="preserve">catalase/peroxidase HPI</t>
  </si>
  <si>
    <t xml:space="preserve">2,510,213</t>
  </si>
  <si>
    <t xml:space="preserve">E538E(GAG→GAA)</t>
  </si>
  <si>
    <t xml:space="preserve">2,510,225</t>
  </si>
  <si>
    <t xml:space="preserve">V534V(GTG→GTA)</t>
  </si>
  <si>
    <t xml:space="preserve">2,510,237</t>
  </si>
  <si>
    <t xml:space="preserve">V530V(GTG→GTA)</t>
  </si>
  <si>
    <t xml:space="preserve">2,510,972</t>
  </si>
  <si>
    <t xml:space="preserve">P285P(CCG→CCA)</t>
  </si>
  <si>
    <t xml:space="preserve">2,513,436</t>
  </si>
  <si>
    <t xml:space="preserve">I104V(ATT→GTT) ‡</t>
  </si>
  <si>
    <t xml:space="preserve">pgaptmp_002456→</t>
  </si>
  <si>
    <t xml:space="preserve">DMT family transporter</t>
  </si>
  <si>
    <t xml:space="preserve">2,513,438</t>
  </si>
  <si>
    <t xml:space="preserve">I104M(ATT→ATG) ‡</t>
  </si>
  <si>
    <t xml:space="preserve">2,513,477</t>
  </si>
  <si>
    <t xml:space="preserve">G117G(GGT→GGC)</t>
  </si>
  <si>
    <t xml:space="preserve">2,513,996</t>
  </si>
  <si>
    <t xml:space="preserve">Y142Y(TAT→TAC)</t>
  </si>
  <si>
    <t xml:space="preserve">pgaptmp_002457→</t>
  </si>
  <si>
    <t xml:space="preserve">2,514,962</t>
  </si>
  <si>
    <t xml:space="preserve">L239L(CTA→CTG)</t>
  </si>
  <si>
    <t xml:space="preserve">mrdA→</t>
  </si>
  <si>
    <t xml:space="preserve">penicillin‑binding protein 2</t>
  </si>
  <si>
    <t xml:space="preserve">2,517,015</t>
  </si>
  <si>
    <t xml:space="preserve">T758T(ACG→ACA)</t>
  </si>
  <si>
    <t xml:space="preserve">pqqF←</t>
  </si>
  <si>
    <t xml:space="preserve">pyrroloquinoline quinone biosynthesis protein PqqF</t>
  </si>
  <si>
    <t xml:space="preserve">2,517,646</t>
  </si>
  <si>
    <t xml:space="preserve">C548S(TGC→TCC)</t>
  </si>
  <si>
    <t xml:space="preserve">2,517,813</t>
  </si>
  <si>
    <t xml:space="preserve">G492G(GGC→GGT)</t>
  </si>
  <si>
    <t xml:space="preserve">2,517,868</t>
  </si>
  <si>
    <t xml:space="preserve">Q474L(CAG→CTG)</t>
  </si>
  <si>
    <t xml:space="preserve">2,517,897</t>
  </si>
  <si>
    <t xml:space="preserve">G464G(GGA→GGG)</t>
  </si>
  <si>
    <t xml:space="preserve">2,517,900</t>
  </si>
  <si>
    <t xml:space="preserve">E463E(GAA→GAG)</t>
  </si>
  <si>
    <t xml:space="preserve">2,517,954</t>
  </si>
  <si>
    <t xml:space="preserve">E445D(GAG→GAT)</t>
  </si>
  <si>
    <t xml:space="preserve">2,517,962</t>
  </si>
  <si>
    <t xml:space="preserve">P443S(CCG→TCG)</t>
  </si>
  <si>
    <t xml:space="preserve">2,517,992</t>
  </si>
  <si>
    <t xml:space="preserve">E433K(GAA→AAA)</t>
  </si>
  <si>
    <t xml:space="preserve">2,521,238</t>
  </si>
  <si>
    <t xml:space="preserve">Q72Q(CAA→CAG)</t>
  </si>
  <si>
    <t xml:space="preserve">pqqC←</t>
  </si>
  <si>
    <t xml:space="preserve">pyrroloquinoline‑quinone synthase PqqC</t>
  </si>
  <si>
    <t xml:space="preserve">2,521,253</t>
  </si>
  <si>
    <t xml:space="preserve">N67N(AAC→AAT)</t>
  </si>
  <si>
    <t xml:space="preserve">2,521,597</t>
  </si>
  <si>
    <t xml:space="preserve">S259S(TCT→TCC)</t>
  </si>
  <si>
    <t xml:space="preserve">pqqB←</t>
  </si>
  <si>
    <t xml:space="preserve">pyrroloquinoline quinone biosynthesis protein PqqB</t>
  </si>
  <si>
    <t xml:space="preserve">2,521,627</t>
  </si>
  <si>
    <t xml:space="preserve">D249D(GAC→GAT)</t>
  </si>
  <si>
    <t xml:space="preserve">2,521,693</t>
  </si>
  <si>
    <t xml:space="preserve">D227D(GAC→GAT)</t>
  </si>
  <si>
    <t xml:space="preserve">2,522,089</t>
  </si>
  <si>
    <t xml:space="preserve">T95T(ACC→ACT)</t>
  </si>
  <si>
    <t xml:space="preserve">2,522,092</t>
  </si>
  <si>
    <t xml:space="preserve">T94T(ACA→ACC)</t>
  </si>
  <si>
    <t xml:space="preserve">2,522,178</t>
  </si>
  <si>
    <t xml:space="preserve">N66H(AAT→CAT)</t>
  </si>
  <si>
    <t xml:space="preserve">2,522,485</t>
  </si>
  <si>
    <t xml:space="preserve">P5P(CCT→CCA)</t>
  </si>
  <si>
    <t xml:space="preserve">pqqA←</t>
  </si>
  <si>
    <t xml:space="preserve">pyrroloquinoline quinone precursor peptide PqqA</t>
  </si>
  <si>
    <t xml:space="preserve">2,523,338</t>
  </si>
  <si>
    <t xml:space="preserve">E106E(GAG→GAA)</t>
  </si>
  <si>
    <t xml:space="preserve">pgaptmp_002466←</t>
  </si>
  <si>
    <t xml:space="preserve">dipeptidase</t>
  </si>
  <si>
    <t xml:space="preserve">2,526,836</t>
  </si>
  <si>
    <t xml:space="preserve">A374A(GCC→GCG)</t>
  </si>
  <si>
    <t xml:space="preserve">pgaptmp_002469→</t>
  </si>
  <si>
    <t xml:space="preserve">HAMP domain‑containing protein</t>
  </si>
  <si>
    <t xml:space="preserve">2,526,837</t>
  </si>
  <si>
    <t xml:space="preserve">A375S(GCG→TCG)</t>
  </si>
  <si>
    <t xml:space="preserve">2,526,847</t>
  </si>
  <si>
    <t xml:space="preserve">A378E(GCG→GAG)</t>
  </si>
  <si>
    <t xml:space="preserve">2,527,289</t>
  </si>
  <si>
    <t xml:space="preserve">G43G(GGC→GGA)</t>
  </si>
  <si>
    <t xml:space="preserve">pgaptmp_002470→</t>
  </si>
  <si>
    <t xml:space="preserve">redoxin domain‑containing protein</t>
  </si>
  <si>
    <t xml:space="preserve">2,527,805</t>
  </si>
  <si>
    <t xml:space="preserve">Q215Q(CAA→CAG)</t>
  </si>
  <si>
    <t xml:space="preserve">2,528,282</t>
  </si>
  <si>
    <t xml:space="preserve">A374A(GCC→GCA)</t>
  </si>
  <si>
    <t xml:space="preserve">2,529,453</t>
  </si>
  <si>
    <t xml:space="preserve">intergenic (‑99/+95)</t>
  </si>
  <si>
    <t xml:space="preserve">pgaptmp_002471← / ←pgaptmp_002472</t>
  </si>
  <si>
    <t xml:space="preserve">LysR family transcriptional regulator/aspartate aminotransferase family protein</t>
  </si>
  <si>
    <t xml:space="preserve">2,530,793</t>
  </si>
  <si>
    <t xml:space="preserve">D79D(GAT→GAC)</t>
  </si>
  <si>
    <t xml:space="preserve">pgaptmp_002472←</t>
  </si>
  <si>
    <t xml:space="preserve">aspartate aminotransferase family protein</t>
  </si>
  <si>
    <t xml:space="preserve">2,531,519</t>
  </si>
  <si>
    <t xml:space="preserve">P302P(CCG→CCA)</t>
  </si>
  <si>
    <t xml:space="preserve">pgaptmp_002473←</t>
  </si>
  <si>
    <t xml:space="preserve">diaminobutyrate‑‑2‑oxoglutarate transaminase</t>
  </si>
  <si>
    <t xml:space="preserve">2,533,082</t>
  </si>
  <si>
    <t xml:space="preserve">V195V(GTG→GTA)</t>
  </si>
  <si>
    <t xml:space="preserve">pgaptmp_002474←</t>
  </si>
  <si>
    <t xml:space="preserve">2,533,265</t>
  </si>
  <si>
    <t xml:space="preserve">G134G(GGA→GGC)</t>
  </si>
  <si>
    <t xml:space="preserve">2,533,298</t>
  </si>
  <si>
    <t xml:space="preserve">L123L(CTA→CTG)</t>
  </si>
  <si>
    <t xml:space="preserve">2,533,400</t>
  </si>
  <si>
    <t xml:space="preserve">F89F(TTC→TTT)</t>
  </si>
  <si>
    <t xml:space="preserve">2,533,492</t>
  </si>
  <si>
    <t xml:space="preserve">V59I(GTC→ATC)</t>
  </si>
  <si>
    <t xml:space="preserve">2,533,631</t>
  </si>
  <si>
    <t xml:space="preserve">T12T(ACG→ACC)</t>
  </si>
  <si>
    <t xml:space="preserve">2,535,387</t>
  </si>
  <si>
    <t xml:space="preserve">Q154Q(CAA→CAG)</t>
  </si>
  <si>
    <t xml:space="preserve">tenA←</t>
  </si>
  <si>
    <t xml:space="preserve">thiaminase II</t>
  </si>
  <si>
    <t xml:space="preserve">2,535,504</t>
  </si>
  <si>
    <t xml:space="preserve">T115T(ACT→ACC)</t>
  </si>
  <si>
    <t xml:space="preserve">2,538,098</t>
  </si>
  <si>
    <t xml:space="preserve">G146G(GGG→GGC)</t>
  </si>
  <si>
    <t xml:space="preserve">pgaptmp_002480←</t>
  </si>
  <si>
    <t xml:space="preserve">2,538,387</t>
  </si>
  <si>
    <t xml:space="preserve">G50A(GGC→GCC)</t>
  </si>
  <si>
    <t xml:space="preserve">2,539,468</t>
  </si>
  <si>
    <t xml:space="preserve">T2I(ACA→ATA)</t>
  </si>
  <si>
    <t xml:space="preserve">pgaptmp_002481←</t>
  </si>
  <si>
    <t xml:space="preserve">2,540,721</t>
  </si>
  <si>
    <t xml:space="preserve">intergenic (‑16/‑382)</t>
  </si>
  <si>
    <t xml:space="preserve">2,546,476</t>
  </si>
  <si>
    <t xml:space="preserve">pseudogene (251/872 nt)</t>
  </si>
  <si>
    <t xml:space="preserve">hpxA→</t>
  </si>
  <si>
    <t xml:space="preserve">allantoin racemase</t>
  </si>
  <si>
    <t xml:space="preserve">2,546,642</t>
  </si>
  <si>
    <t xml:space="preserve">pseudogene (417/872 nt)</t>
  </si>
  <si>
    <t xml:space="preserve">2,546,666</t>
  </si>
  <si>
    <t xml:space="preserve">pseudogene (441/872 nt)</t>
  </si>
  <si>
    <t xml:space="preserve">2,546,705</t>
  </si>
  <si>
    <t xml:space="preserve">pseudogene (480/872 nt)</t>
  </si>
  <si>
    <t xml:space="preserve">2,549,341</t>
  </si>
  <si>
    <t xml:space="preserve">E146D(GAA→GAC)</t>
  </si>
  <si>
    <t xml:space="preserve">pgaptmp_002490→</t>
  </si>
  <si>
    <t xml:space="preserve">2,550,071</t>
  </si>
  <si>
    <t xml:space="preserve">V66V(GTT→GTG)</t>
  </si>
  <si>
    <t xml:space="preserve">pgaptmp_002491→</t>
  </si>
  <si>
    <t xml:space="preserve">2,550,074</t>
  </si>
  <si>
    <t xml:space="preserve">Q67Q(CAA→CAG)</t>
  </si>
  <si>
    <t xml:space="preserve">2,550,080</t>
  </si>
  <si>
    <t xml:space="preserve">I69I(ATA→ATT)</t>
  </si>
  <si>
    <t xml:space="preserve">2,550,086</t>
  </si>
  <si>
    <t xml:space="preserve">V71V(GTA→GTT)</t>
  </si>
  <si>
    <t xml:space="preserve">2,552,579</t>
  </si>
  <si>
    <t xml:space="preserve">T182T(ACC→ACT)</t>
  </si>
  <si>
    <t xml:space="preserve">pgaptmp_002495→</t>
  </si>
  <si>
    <t xml:space="preserve">2,552,582</t>
  </si>
  <si>
    <t xml:space="preserve">G183G(GGT→GGG)</t>
  </si>
  <si>
    <t xml:space="preserve">2,552,618</t>
  </si>
  <si>
    <t xml:space="preserve">D195E(GAC→GAG)</t>
  </si>
  <si>
    <t xml:space="preserve">2,552,619</t>
  </si>
  <si>
    <t xml:space="preserve">S196A(TCT→GCT) ‡</t>
  </si>
  <si>
    <t xml:space="preserve">2,552,621</t>
  </si>
  <si>
    <t xml:space="preserve">S196S(TCT→TCG) ‡</t>
  </si>
  <si>
    <t xml:space="preserve">2,552,626</t>
  </si>
  <si>
    <t xml:space="preserve">A198V(GCC→GTC)</t>
  </si>
  <si>
    <t xml:space="preserve">2,552,637</t>
  </si>
  <si>
    <t xml:space="preserve">A202P(GCC→CCC)</t>
  </si>
  <si>
    <t xml:space="preserve">2,552,654</t>
  </si>
  <si>
    <t xml:space="preserve">R207R(CGG→CGT)</t>
  </si>
  <si>
    <t xml:space="preserve">2,554,279</t>
  </si>
  <si>
    <t xml:space="preserve">S184A(TCA→GCA)</t>
  </si>
  <si>
    <t xml:space="preserve">pgaptmp_002497→</t>
  </si>
  <si>
    <t xml:space="preserve">2,554,607</t>
  </si>
  <si>
    <t xml:space="preserve">intergenic (+77/+388)</t>
  </si>
  <si>
    <t xml:space="preserve">pgaptmp_002497→ / ←pgaptmp_002498</t>
  </si>
  <si>
    <t xml:space="preserve">2,554,728</t>
  </si>
  <si>
    <t xml:space="preserve">intergenic (+198/+267)</t>
  </si>
  <si>
    <t xml:space="preserve">2,554,756</t>
  </si>
  <si>
    <t xml:space="preserve">intergenic (+226/+239)</t>
  </si>
  <si>
    <t xml:space="preserve">2,554,785</t>
  </si>
  <si>
    <t xml:space="preserve">intergenic (+255/+210)</t>
  </si>
  <si>
    <t xml:space="preserve">2,554,804</t>
  </si>
  <si>
    <t xml:space="preserve">Δ3 bp</t>
  </si>
  <si>
    <t xml:space="preserve">intergenic (+274/+189)</t>
  </si>
  <si>
    <t xml:space="preserve">2,554,831</t>
  </si>
  <si>
    <t xml:space="preserve">intergenic (+301/+164)</t>
  </si>
  <si>
    <t xml:space="preserve">2,554,832</t>
  </si>
  <si>
    <t xml:space="preserve">intergenic (+302/+163)</t>
  </si>
  <si>
    <t xml:space="preserve">2,554,943</t>
  </si>
  <si>
    <t xml:space="preserve">intergenic (+413/+52)</t>
  </si>
  <si>
    <t xml:space="preserve">2,554,954</t>
  </si>
  <si>
    <t xml:space="preserve">Δ15 bp</t>
  </si>
  <si>
    <t xml:space="preserve">intergenic (+424/+27)</t>
  </si>
  <si>
    <t xml:space="preserve">2,555,852</t>
  </si>
  <si>
    <t xml:space="preserve">P15S(CCT→TCT)</t>
  </si>
  <si>
    <t xml:space="preserve">pgaptmp_002498←</t>
  </si>
  <si>
    <t xml:space="preserve">2,556,295</t>
  </si>
  <si>
    <t xml:space="preserve">V53V(GTT→GTC)</t>
  </si>
  <si>
    <t xml:space="preserve">pgaptmp_002499←</t>
  </si>
  <si>
    <t xml:space="preserve">ASCH domain‑containing protein</t>
  </si>
  <si>
    <t xml:space="preserve">2,556,592</t>
  </si>
  <si>
    <t xml:space="preserve">intergenic (‑139/+210)</t>
  </si>
  <si>
    <t xml:space="preserve">pgaptmp_002499← / ←fabF</t>
  </si>
  <si>
    <t xml:space="preserve">ASCH domain‑containing protein/beta‑ketoacyl‑ACP synthase II</t>
  </si>
  <si>
    <t xml:space="preserve">2,557,531</t>
  </si>
  <si>
    <t xml:space="preserve">I182I(ATC→ATT)</t>
  </si>
  <si>
    <t xml:space="preserve">fabF←</t>
  </si>
  <si>
    <t xml:space="preserve">beta‑ketoacyl‑ACP synthase II</t>
  </si>
  <si>
    <t xml:space="preserve">2,557,540</t>
  </si>
  <si>
    <t xml:space="preserve">A179A(GCC→GCT)</t>
  </si>
  <si>
    <t xml:space="preserve">2,557,669</t>
  </si>
  <si>
    <t xml:space="preserve">R136R(CGC→CGT)</t>
  </si>
  <si>
    <t xml:space="preserve">2,557,672</t>
  </si>
  <si>
    <t xml:space="preserve">E135E(GAG→GAA)</t>
  </si>
  <si>
    <t xml:space="preserve">2,557,675</t>
  </si>
  <si>
    <t xml:space="preserve">E134D(GAG→GAT)</t>
  </si>
  <si>
    <t xml:space="preserve">2,557,717</t>
  </si>
  <si>
    <t xml:space="preserve">I120I(ATC→ATT)</t>
  </si>
  <si>
    <t xml:space="preserve">2,557,801</t>
  </si>
  <si>
    <t xml:space="preserve">A92A(GCG→GCC)</t>
  </si>
  <si>
    <t xml:space="preserve">2,558,127</t>
  </si>
  <si>
    <t xml:space="preserve">A511V(GCT→GTT)</t>
  </si>
  <si>
    <t xml:space="preserve">pgaptmp_002501←</t>
  </si>
  <si>
    <t xml:space="preserve">DHA2 family efflux MFS transporter permease subunit</t>
  </si>
  <si>
    <t xml:space="preserve">2,558,143</t>
  </si>
  <si>
    <t xml:space="preserve">L506I(CTT→ATT)</t>
  </si>
  <si>
    <t xml:space="preserve">2,560,736</t>
  </si>
  <si>
    <t xml:space="preserve">G168G(GGA→GGG)</t>
  </si>
  <si>
    <t xml:space="preserve">pgaptmp_002503←</t>
  </si>
  <si>
    <t xml:space="preserve">2,560,796</t>
  </si>
  <si>
    <t xml:space="preserve">A148A(GCA→GCC)</t>
  </si>
  <si>
    <t xml:space="preserve">2,561,708</t>
  </si>
  <si>
    <t xml:space="preserve">R50K(AGA→AAA)</t>
  </si>
  <si>
    <t xml:space="preserve">asd→</t>
  </si>
  <si>
    <t xml:space="preserve">aspartate‑semialdehyde dehydrogenase</t>
  </si>
  <si>
    <t xml:space="preserve">2,565,323</t>
  </si>
  <si>
    <t xml:space="preserve">H487H(CAT→CAC)</t>
  </si>
  <si>
    <t xml:space="preserve">hpxW←</t>
  </si>
  <si>
    <t xml:space="preserve">oxamate amidohydrolase</t>
  </si>
  <si>
    <t xml:space="preserve">2,565,344</t>
  </si>
  <si>
    <t xml:space="preserve">A480A(GCT→GCG)</t>
  </si>
  <si>
    <t xml:space="preserve">2,565,716</t>
  </si>
  <si>
    <t xml:space="preserve">S356S(TCA→TCG)</t>
  </si>
  <si>
    <t xml:space="preserve">2,565,781</t>
  </si>
  <si>
    <t xml:space="preserve">R335G(CGC→GGC)</t>
  </si>
  <si>
    <t xml:space="preserve">2,565,932</t>
  </si>
  <si>
    <t xml:space="preserve">I284I(ATT→ATC)</t>
  </si>
  <si>
    <t xml:space="preserve">2,566,022</t>
  </si>
  <si>
    <t xml:space="preserve">2,566,025</t>
  </si>
  <si>
    <t xml:space="preserve">P253P(CCG→CCT)</t>
  </si>
  <si>
    <t xml:space="preserve">2,566,028</t>
  </si>
  <si>
    <t xml:space="preserve">A252A(GCG→GCC)</t>
  </si>
  <si>
    <t xml:space="preserve">2,566,074</t>
  </si>
  <si>
    <t xml:space="preserve">A237G(GCG→GGG)</t>
  </si>
  <si>
    <t xml:space="preserve">2,566,084</t>
  </si>
  <si>
    <t xml:space="preserve">R234R(CGG→AGG)</t>
  </si>
  <si>
    <t xml:space="preserve">2,566,108</t>
  </si>
  <si>
    <t xml:space="preserve">R226G(CGC→GGC)</t>
  </si>
  <si>
    <t xml:space="preserve">2,566,132</t>
  </si>
  <si>
    <t xml:space="preserve">A218T(GCG→ACG)</t>
  </si>
  <si>
    <t xml:space="preserve">2,567,397</t>
  </si>
  <si>
    <t xml:space="preserve">L145L(CTA→CTG)</t>
  </si>
  <si>
    <t xml:space="preserve">hpxU→</t>
  </si>
  <si>
    <t xml:space="preserve">MurR/RpiR family transcriptional regulator HpxU</t>
  </si>
  <si>
    <t xml:space="preserve">2,567,870</t>
  </si>
  <si>
    <t xml:space="preserve">intergenic (+68/‑147)</t>
  </si>
  <si>
    <t xml:space="preserve">hpxU→ / →pgaptmp_002512</t>
  </si>
  <si>
    <t xml:space="preserve">MurR/RpiR family transcriptional regulator HpxU/transporter substrate‑binding domain‑containing protein</t>
  </si>
  <si>
    <t xml:space="preserve">2,567,875</t>
  </si>
  <si>
    <t xml:space="preserve">intergenic (+73/‑142)</t>
  </si>
  <si>
    <t xml:space="preserve">2,569,060</t>
  </si>
  <si>
    <t xml:space="preserve">pgaptmp_002513→</t>
  </si>
  <si>
    <t xml:space="preserve">amino acid ABC transporter permease</t>
  </si>
  <si>
    <t xml:space="preserve">2,570,380</t>
  </si>
  <si>
    <t xml:space="preserve">N89N(AAC→AAT)</t>
  </si>
  <si>
    <t xml:space="preserve">pgaptmp_002515→</t>
  </si>
  <si>
    <t xml:space="preserve">amino acid ABC transporter ATP‑binding protein</t>
  </si>
  <si>
    <t xml:space="preserve">2,570,383</t>
  </si>
  <si>
    <t xml:space="preserve">L90L(CTG→CTC)</t>
  </si>
  <si>
    <t xml:space="preserve">2,570,386</t>
  </si>
  <si>
    <t xml:space="preserve">F91F(TTC→TTT)</t>
  </si>
  <si>
    <t xml:space="preserve">2,570,494</t>
  </si>
  <si>
    <t xml:space="preserve">G127G(GGT→GGG)</t>
  </si>
  <si>
    <t xml:space="preserve">2,570,518</t>
  </si>
  <si>
    <t xml:space="preserve">Y135Y(TAT→TAC)</t>
  </si>
  <si>
    <t xml:space="preserve">2,570,527</t>
  </si>
  <si>
    <t xml:space="preserve">N138N(AAT→AAC)</t>
  </si>
  <si>
    <t xml:space="preserve">2,572,898</t>
  </si>
  <si>
    <t xml:space="preserve">H265R(CAC→CGC)</t>
  </si>
  <si>
    <t xml:space="preserve">hpxK→</t>
  </si>
  <si>
    <t xml:space="preserve">allantoate amidohydrolase</t>
  </si>
  <si>
    <t xml:space="preserve">2,573,159</t>
  </si>
  <si>
    <t xml:space="preserve">V352A(GTG→GCG)</t>
  </si>
  <si>
    <t xml:space="preserve">2,573,172</t>
  </si>
  <si>
    <t xml:space="preserve">G356G(GGC→GGG)</t>
  </si>
  <si>
    <t xml:space="preserve">2,573,178</t>
  </si>
  <si>
    <t xml:space="preserve">S358S(TCG→TCC)</t>
  </si>
  <si>
    <t xml:space="preserve">2,573,208</t>
  </si>
  <si>
    <t xml:space="preserve">D368D(GAC→GAT)</t>
  </si>
  <si>
    <t xml:space="preserve">2,573,211</t>
  </si>
  <si>
    <t xml:space="preserve">A369A(GCC→GCT)</t>
  </si>
  <si>
    <t xml:space="preserve">2,573,241</t>
  </si>
  <si>
    <t xml:space="preserve">A379A(GCC→GCG)</t>
  </si>
  <si>
    <t xml:space="preserve">2,575,890</t>
  </si>
  <si>
    <t xml:space="preserve">R129R(CGT→CGC)</t>
  </si>
  <si>
    <t xml:space="preserve">pgaptmp_002520→</t>
  </si>
  <si>
    <t xml:space="preserve">E3 ubiquitin‑‑protein ligase</t>
  </si>
  <si>
    <t xml:space="preserve">2,576,132</t>
  </si>
  <si>
    <t xml:space="preserve">intergenic (+95/+138)</t>
  </si>
  <si>
    <t xml:space="preserve">pgaptmp_002520→ / ←pgaptmp_002521</t>
  </si>
  <si>
    <t xml:space="preserve">E3 ubiquitin‑‑protein ligase/NADH:flavin oxidoreductase/NADH oxidase</t>
  </si>
  <si>
    <t xml:space="preserve">2,576,136</t>
  </si>
  <si>
    <t xml:space="preserve">intergenic (+99/+134)</t>
  </si>
  <si>
    <t xml:space="preserve">2,576,151</t>
  </si>
  <si>
    <t xml:space="preserve">intergenic (+114/+119)</t>
  </si>
  <si>
    <t xml:space="preserve">2,576,363</t>
  </si>
  <si>
    <t xml:space="preserve">A336A(GCA→GCT)</t>
  </si>
  <si>
    <t xml:space="preserve">pgaptmp_002521←</t>
  </si>
  <si>
    <t xml:space="preserve">NADH:flavin oxidoreductase/NADH oxidase</t>
  </si>
  <si>
    <t xml:space="preserve">2,576,756</t>
  </si>
  <si>
    <t xml:space="preserve">N205N(AAT→AAC)</t>
  </si>
  <si>
    <t xml:space="preserve">2,578,242</t>
  </si>
  <si>
    <t xml:space="preserve">D282N(GAT→AAT)</t>
  </si>
  <si>
    <t xml:space="preserve">pgaptmp_002522←</t>
  </si>
  <si>
    <t xml:space="preserve">FAD‑NAD(P)‑binding protein</t>
  </si>
  <si>
    <t xml:space="preserve">2,580,934</t>
  </si>
  <si>
    <t xml:space="preserve">L195V(CTG→GTG)</t>
  </si>
  <si>
    <t xml:space="preserve">pgaptmp_002524←</t>
  </si>
  <si>
    <t xml:space="preserve">2,584,928</t>
  </si>
  <si>
    <t xml:space="preserve">G319G(GGG→GGC)</t>
  </si>
  <si>
    <t xml:space="preserve">oxlT←</t>
  </si>
  <si>
    <t xml:space="preserve">oxalate/formate MFS antiporter</t>
  </si>
  <si>
    <t xml:space="preserve">2,584,931</t>
  </si>
  <si>
    <t xml:space="preserve">E318E(GAG→GAA)</t>
  </si>
  <si>
    <t xml:space="preserve">2,586,137</t>
  </si>
  <si>
    <t xml:space="preserve">L13V(TTA→GTA)</t>
  </si>
  <si>
    <t xml:space="preserve">pgaptmp_002530→</t>
  </si>
  <si>
    <t xml:space="preserve">2,586,373</t>
  </si>
  <si>
    <t xml:space="preserve">intergenic (+54/+57)</t>
  </si>
  <si>
    <t xml:space="preserve">pgaptmp_002530→ / ←pgaptmp_002531</t>
  </si>
  <si>
    <t xml:space="preserve">hypothetical protein/LacI family DNA‑binding transcriptional regulator</t>
  </si>
  <si>
    <t xml:space="preserve">2,586,586</t>
  </si>
  <si>
    <t xml:space="preserve">T299T(ACT→ACA)</t>
  </si>
  <si>
    <t xml:space="preserve">pgaptmp_002531←</t>
  </si>
  <si>
    <t xml:space="preserve">2,586,970</t>
  </si>
  <si>
    <t xml:space="preserve">P171P(CCA→CCT)</t>
  </si>
  <si>
    <t xml:space="preserve">2,587,026</t>
  </si>
  <si>
    <t xml:space="preserve">2,587,225</t>
  </si>
  <si>
    <t xml:space="preserve">V86V(GTC→GTT)</t>
  </si>
  <si>
    <t xml:space="preserve">2,588,265</t>
  </si>
  <si>
    <t xml:space="preserve">D39D(GAC→GAT)</t>
  </si>
  <si>
    <t xml:space="preserve">pgaptmp_002533→</t>
  </si>
  <si>
    <t xml:space="preserve">PTS sugar transporter subunit IIB</t>
  </si>
  <si>
    <t xml:space="preserve">2,592,120</t>
  </si>
  <si>
    <t xml:space="preserve">F238F(TTC→TTT)</t>
  </si>
  <si>
    <t xml:space="preserve">pgaptmp_002538→</t>
  </si>
  <si>
    <t xml:space="preserve">PTS fructose transporter subunit IIC</t>
  </si>
  <si>
    <t xml:space="preserve">2,592,126</t>
  </si>
  <si>
    <t xml:space="preserve">A240A(GCT→GCC)</t>
  </si>
  <si>
    <t xml:space="preserve">2,592,129</t>
  </si>
  <si>
    <t xml:space="preserve">K241K(AAG→AAA)</t>
  </si>
  <si>
    <t xml:space="preserve">2,592,132</t>
  </si>
  <si>
    <t xml:space="preserve">L242L(CTT→CTG)</t>
  </si>
  <si>
    <t xml:space="preserve">2,592,144</t>
  </si>
  <si>
    <t xml:space="preserve">N246N(AAC→AAT)</t>
  </si>
  <si>
    <t xml:space="preserve">2,592,548</t>
  </si>
  <si>
    <t xml:space="preserve">intergenic (+35/‑171)</t>
  </si>
  <si>
    <t xml:space="preserve">pgaptmp_002538→ / →pgaptmp_002539</t>
  </si>
  <si>
    <t xml:space="preserve">PTS fructose transporter subunit IIC/LysE family translocator</t>
  </si>
  <si>
    <t xml:space="preserve">2,592,772</t>
  </si>
  <si>
    <t xml:space="preserve">T18T(ACC→ACT)</t>
  </si>
  <si>
    <t xml:space="preserve">pgaptmp_002539→</t>
  </si>
  <si>
    <t xml:space="preserve">LysE family translocator</t>
  </si>
  <si>
    <t xml:space="preserve">2,592,775</t>
  </si>
  <si>
    <t xml:space="preserve">L19L(CTG→CTT)</t>
  </si>
  <si>
    <t xml:space="preserve">2,592,778</t>
  </si>
  <si>
    <t xml:space="preserve">T20T(ACG→ACA)</t>
  </si>
  <si>
    <t xml:space="preserve">2,592,787</t>
  </si>
  <si>
    <t xml:space="preserve">L23L(CTT→CTC)</t>
  </si>
  <si>
    <t xml:space="preserve">2,592,817</t>
  </si>
  <si>
    <t xml:space="preserve">T33T(ACT→ACC)</t>
  </si>
  <si>
    <t xml:space="preserve">2,592,826</t>
  </si>
  <si>
    <t xml:space="preserve">G36G(GGG→GGT)</t>
  </si>
  <si>
    <t xml:space="preserve">2,592,859</t>
  </si>
  <si>
    <t xml:space="preserve">I47I(ATT→ATC)</t>
  </si>
  <si>
    <t xml:space="preserve">2,607,225</t>
  </si>
  <si>
    <t xml:space="preserve">L240L(CTC→CTA)</t>
  </si>
  <si>
    <t xml:space="preserve">pgaptmp_002553→</t>
  </si>
  <si>
    <t xml:space="preserve">BtpA/SgcQ family protein</t>
  </si>
  <si>
    <t xml:space="preserve">2,610,187</t>
  </si>
  <si>
    <t xml:space="preserve">pseudogene (741/975 nt)</t>
  </si>
  <si>
    <t xml:space="preserve">pgtP←</t>
  </si>
  <si>
    <t xml:space="preserve">phosphoglycerate transporter PgtP</t>
  </si>
  <si>
    <t xml:space="preserve">2,610,208</t>
  </si>
  <si>
    <t xml:space="preserve">pseudogene (720/975 nt)</t>
  </si>
  <si>
    <t xml:space="preserve">2,610,274</t>
  </si>
  <si>
    <t xml:space="preserve">pseudogene (654/975 nt)</t>
  </si>
  <si>
    <t xml:space="preserve">2,613,574</t>
  </si>
  <si>
    <t xml:space="preserve">pseudogene (330/423 nt)</t>
  </si>
  <si>
    <t xml:space="preserve">2,614,429</t>
  </si>
  <si>
    <t xml:space="preserve">Q41K(CAA→AAA)</t>
  </si>
  <si>
    <t xml:space="preserve">pgtC→</t>
  </si>
  <si>
    <t xml:space="preserve">phosphoglycerate transport regulator PgtC</t>
  </si>
  <si>
    <t xml:space="preserve">2,614,435</t>
  </si>
  <si>
    <t xml:space="preserve">S43P(TCG→CCG)</t>
  </si>
  <si>
    <t xml:space="preserve">2,614,605</t>
  </si>
  <si>
    <t xml:space="preserve">V99V(GTA→GTC)</t>
  </si>
  <si>
    <t xml:space="preserve">2,614,617</t>
  </si>
  <si>
    <t xml:space="preserve">L103L(CTT→CTG)</t>
  </si>
  <si>
    <t xml:space="preserve">2,614,688</t>
  </si>
  <si>
    <t xml:space="preserve">L127S(TTG→TCG) ‡</t>
  </si>
  <si>
    <t xml:space="preserve">2,614,689</t>
  </si>
  <si>
    <t xml:space="preserve">L127L(TTG→TTA) ‡</t>
  </si>
  <si>
    <t xml:space="preserve">2,614,692</t>
  </si>
  <si>
    <t xml:space="preserve">A128A(GCA→GCG)</t>
  </si>
  <si>
    <t xml:space="preserve">2,621,929</t>
  </si>
  <si>
    <t xml:space="preserve">D57E(GAT→GAA)</t>
  </si>
  <si>
    <t xml:space="preserve">pgaptmp_002567→</t>
  </si>
  <si>
    <t xml:space="preserve">2,621,934</t>
  </si>
  <si>
    <t xml:space="preserve">A59V(GCT→GTT)</t>
  </si>
  <si>
    <t xml:space="preserve">2,621,938</t>
  </si>
  <si>
    <t xml:space="preserve">P60P(CCC→CCG)</t>
  </si>
  <si>
    <t xml:space="preserve">2,621,943</t>
  </si>
  <si>
    <t xml:space="preserve">R62Q(CGG→CAG)</t>
  </si>
  <si>
    <t xml:space="preserve">2,623,103</t>
  </si>
  <si>
    <t xml:space="preserve">pseudogene (98/945 nt)</t>
  </si>
  <si>
    <t xml:space="preserve">pgaptmp_002568→</t>
  </si>
  <si>
    <t xml:space="preserve">SMP‑30/gluconolactonase/LRE family protein</t>
  </si>
  <si>
    <t xml:space="preserve">2,623,200</t>
  </si>
  <si>
    <t xml:space="preserve">pseudogene (195/945 nt)</t>
  </si>
  <si>
    <t xml:space="preserve">2,623,339</t>
  </si>
  <si>
    <t xml:space="preserve">pseudogene (334/945 nt)</t>
  </si>
  <si>
    <t xml:space="preserve">2,625,170</t>
  </si>
  <si>
    <t xml:space="preserve">pseudogene (264/279 nt)</t>
  </si>
  <si>
    <t xml:space="preserve">pgaptmp_002570←</t>
  </si>
  <si>
    <t xml:space="preserve">2,625,335</t>
  </si>
  <si>
    <t xml:space="preserve">pseudogene (99/279 nt)</t>
  </si>
  <si>
    <t xml:space="preserve">2,625,378</t>
  </si>
  <si>
    <t xml:space="preserve">pseudogene (56/279 nt)</t>
  </si>
  <si>
    <t xml:space="preserve">2,625,526</t>
  </si>
  <si>
    <t xml:space="preserve">intergenic (‑93/‑200)</t>
  </si>
  <si>
    <t xml:space="preserve">pgaptmp_002570← / →pgaptmp_002571</t>
  </si>
  <si>
    <t xml:space="preserve">helix‑turn‑helix domain‑containing protein/hypothetical protein</t>
  </si>
  <si>
    <t xml:space="preserve">2,625,539</t>
  </si>
  <si>
    <t xml:space="preserve">intergenic (‑106/‑187)</t>
  </si>
  <si>
    <t xml:space="preserve">2,625,544</t>
  </si>
  <si>
    <t xml:space="preserve">intergenic (‑111/‑182)</t>
  </si>
  <si>
    <t xml:space="preserve">2,625,552</t>
  </si>
  <si>
    <t xml:space="preserve">intergenic (‑119/‑174)</t>
  </si>
  <si>
    <t xml:space="preserve">2,625,569</t>
  </si>
  <si>
    <t xml:space="preserve">intergenic (‑136/‑157)</t>
  </si>
  <si>
    <t xml:space="preserve">2,625,573</t>
  </si>
  <si>
    <t xml:space="preserve">intergenic (‑140/‑153)</t>
  </si>
  <si>
    <t xml:space="preserve">2,628,473</t>
  </si>
  <si>
    <t xml:space="preserve">intergenic (‑92/+70)</t>
  </si>
  <si>
    <t xml:space="preserve">pgaptmp_002573← / ←pgaptmp_002574</t>
  </si>
  <si>
    <t xml:space="preserve">helix‑turn‑helix domain‑containing protein/DUF2255 family protein</t>
  </si>
  <si>
    <t xml:space="preserve">2,629,240</t>
  </si>
  <si>
    <t xml:space="preserve">E324D(GAA→GAT)</t>
  </si>
  <si>
    <t xml:space="preserve">pgaptmp_002575←</t>
  </si>
  <si>
    <t xml:space="preserve">2,634,010</t>
  </si>
  <si>
    <t xml:space="preserve">V10I(GTT→ATT)</t>
  </si>
  <si>
    <t xml:space="preserve">pgaptmp_002579←</t>
  </si>
  <si>
    <t xml:space="preserve">pentose kinase</t>
  </si>
  <si>
    <t xml:space="preserve">2,637,305</t>
  </si>
  <si>
    <t xml:space="preserve">L164L(CTT→CTC)</t>
  </si>
  <si>
    <t xml:space="preserve">pgaptmp_002583→</t>
  </si>
  <si>
    <t xml:space="preserve">ribokinase</t>
  </si>
  <si>
    <t xml:space="preserve">2,638,199</t>
  </si>
  <si>
    <t xml:space="preserve">L136L(CTC→CTT)</t>
  </si>
  <si>
    <t xml:space="preserve">fucP→</t>
  </si>
  <si>
    <t xml:space="preserve">L‑fucose:H+ symporter permease</t>
  </si>
  <si>
    <t xml:space="preserve">2,642,314</t>
  </si>
  <si>
    <t xml:space="preserve">G332G(GGC→GGT)</t>
  </si>
  <si>
    <t xml:space="preserve">pgaptmp_002587→</t>
  </si>
  <si>
    <t xml:space="preserve">acyl CoA:acetate/3‑ketoacid CoA transferase</t>
  </si>
  <si>
    <t xml:space="preserve">2,642,341</t>
  </si>
  <si>
    <t xml:space="preserve">F341F(TTC→TTT)</t>
  </si>
  <si>
    <t xml:space="preserve">2,643,216</t>
  </si>
  <si>
    <t xml:space="preserve">H98H(CAC→CAT)</t>
  </si>
  <si>
    <t xml:space="preserve">fabG→</t>
  </si>
  <si>
    <t xml:space="preserve">3‑oxoacyl‑ACP reductase FabG</t>
  </si>
  <si>
    <t xml:space="preserve">2,643,480</t>
  </si>
  <si>
    <t xml:space="preserve">D186D(GAT→GAC)</t>
  </si>
  <si>
    <t xml:space="preserve">2,643,579</t>
  </si>
  <si>
    <t xml:space="preserve">C219C(TGC→TGT)</t>
  </si>
  <si>
    <t xml:space="preserve">2,651,847</t>
  </si>
  <si>
    <t xml:space="preserve">D42D(GAC→GAT)</t>
  </si>
  <si>
    <t xml:space="preserve">pgaptmp_002595←</t>
  </si>
  <si>
    <t xml:space="preserve">NAD(P)‑dependent oxidoreductase</t>
  </si>
  <si>
    <t xml:space="preserve">2,653,340</t>
  </si>
  <si>
    <t xml:space="preserve">G87G(GGA→GGG)</t>
  </si>
  <si>
    <t xml:space="preserve">pgaptmp_002597→</t>
  </si>
  <si>
    <t xml:space="preserve">2,653,518</t>
  </si>
  <si>
    <t xml:space="preserve">V147I(GTA→ATA)</t>
  </si>
  <si>
    <t xml:space="preserve">2,653,585</t>
  </si>
  <si>
    <t xml:space="preserve">A169G(GCC→GGC)</t>
  </si>
  <si>
    <t xml:space="preserve">2,653,673</t>
  </si>
  <si>
    <t xml:space="preserve">F198L(TTT→TTG)</t>
  </si>
  <si>
    <t xml:space="preserve">2,657,937</t>
  </si>
  <si>
    <t xml:space="preserve">intergenic (+270/‑475)</t>
  </si>
  <si>
    <t xml:space="preserve">pgaptmp_002600→ / →pgaptmp_002601</t>
  </si>
  <si>
    <t xml:space="preserve">6‑phospho‑alpha‑glucosidase/sugar porter family MFS transporter</t>
  </si>
  <si>
    <t xml:space="preserve">2,657,945</t>
  </si>
  <si>
    <t xml:space="preserve">intergenic (+278/‑467)</t>
  </si>
  <si>
    <t xml:space="preserve">2,660,239</t>
  </si>
  <si>
    <t xml:space="preserve">S131S(TCA→TCC)</t>
  </si>
  <si>
    <t xml:space="preserve">pgaptmp_002602→</t>
  </si>
  <si>
    <t xml:space="preserve">PTS sugar transporter subunit IIA</t>
  </si>
  <si>
    <t xml:space="preserve">2,660,450</t>
  </si>
  <si>
    <t xml:space="preserve">intergenic (+160/‑257)</t>
  </si>
  <si>
    <t xml:space="preserve">pgaptmp_002602→ / →pgaptmp_002603</t>
  </si>
  <si>
    <t xml:space="preserve">PTS sugar transporter subunit IIA/hypothetical protein</t>
  </si>
  <si>
    <t xml:space="preserve">2,660,454</t>
  </si>
  <si>
    <t xml:space="preserve">intergenic (+164/‑253)</t>
  </si>
  <si>
    <t xml:space="preserve">2,660,467</t>
  </si>
  <si>
    <t xml:space="preserve">intergenic (+177/‑240)</t>
  </si>
  <si>
    <t xml:space="preserve">2,660,468</t>
  </si>
  <si>
    <t xml:space="preserve">intergenic (+178/‑239)</t>
  </si>
  <si>
    <t xml:space="preserve">2,660,469</t>
  </si>
  <si>
    <t xml:space="preserve">intergenic (+179/‑238)</t>
  </si>
  <si>
    <t xml:space="preserve">2,660,495</t>
  </si>
  <si>
    <t xml:space="preserve">intergenic (+205/‑212)</t>
  </si>
  <si>
    <t xml:space="preserve">2,660,508</t>
  </si>
  <si>
    <t xml:space="preserve">intergenic (+218/‑199)</t>
  </si>
  <si>
    <t xml:space="preserve">2,660,532</t>
  </si>
  <si>
    <t xml:space="preserve">intergenic (+242/‑175)</t>
  </si>
  <si>
    <t xml:space="preserve">2,660,537</t>
  </si>
  <si>
    <t xml:space="preserve">intergenic (+247/‑170)</t>
  </si>
  <si>
    <t xml:space="preserve">2,661,765</t>
  </si>
  <si>
    <t xml:space="preserve">G156G(GGG→GGC)</t>
  </si>
  <si>
    <t xml:space="preserve">iroE→</t>
  </si>
  <si>
    <t xml:space="preserve">siderophore esterase IroE</t>
  </si>
  <si>
    <t xml:space="preserve">2,661,776</t>
  </si>
  <si>
    <t xml:space="preserve">V160A(GTT→GCT)</t>
  </si>
  <si>
    <t xml:space="preserve">2,662,038</t>
  </si>
  <si>
    <t xml:space="preserve">G247G(GGT→GGA)</t>
  </si>
  <si>
    <t xml:space="preserve">2,662,327</t>
  </si>
  <si>
    <t xml:space="preserve">E532E(GAA→GAG)</t>
  </si>
  <si>
    <t xml:space="preserve">pgaptmp_002606←</t>
  </si>
  <si>
    <t xml:space="preserve">2,664,045</t>
  </si>
  <si>
    <t xml:space="preserve">intergenic (‑123/‑174)</t>
  </si>
  <si>
    <t xml:space="preserve">pgaptmp_002606← / →pgaptmp_002607</t>
  </si>
  <si>
    <t xml:space="preserve">EAL domain‑containing protein/hypothetical protein</t>
  </si>
  <si>
    <t xml:space="preserve">2,664,062</t>
  </si>
  <si>
    <t xml:space="preserve">intergenic (‑140/‑157)</t>
  </si>
  <si>
    <t xml:space="preserve">2,665,475</t>
  </si>
  <si>
    <t xml:space="preserve">I174V(ATC→GTC)</t>
  </si>
  <si>
    <t xml:space="preserve">map→</t>
  </si>
  <si>
    <t xml:space="preserve">type I methionyl aminopeptidase</t>
  </si>
  <si>
    <t xml:space="preserve">2,665,482</t>
  </si>
  <si>
    <t xml:space="preserve">Q176R(CAG→CGG)</t>
  </si>
  <si>
    <t xml:space="preserve">2,665,678</t>
  </si>
  <si>
    <t xml:space="preserve">V241V(GTC→GTT)</t>
  </si>
  <si>
    <t xml:space="preserve">2,669,481</t>
  </si>
  <si>
    <t xml:space="preserve">L478L(CTG→TTG)</t>
  </si>
  <si>
    <t xml:space="preserve">pgaptmp_002613→</t>
  </si>
  <si>
    <t xml:space="preserve">fimbrial biogenesis outer membrane usher protein</t>
  </si>
  <si>
    <t xml:space="preserve">2,670,323</t>
  </si>
  <si>
    <t xml:space="preserve">R758R(CGG→CGA)</t>
  </si>
  <si>
    <t xml:space="preserve">2,670,359</t>
  </si>
  <si>
    <t xml:space="preserve">A770A(GCT→GCC)</t>
  </si>
  <si>
    <t xml:space="preserve">2,670,362</t>
  </si>
  <si>
    <t xml:space="preserve">K771K(AAG→AAA)</t>
  </si>
  <si>
    <t xml:space="preserve">2,670,431</t>
  </si>
  <si>
    <t xml:space="preserve">L794L(CTT→CTG)</t>
  </si>
  <si>
    <t xml:space="preserve">2,670,803</t>
  </si>
  <si>
    <t xml:space="preserve">L89L(CTG→TTG)</t>
  </si>
  <si>
    <t xml:space="preserve">pgaptmp_002614→</t>
  </si>
  <si>
    <t xml:space="preserve">type 1 fimbrial protein</t>
  </si>
  <si>
    <t xml:space="preserve">2,672,308</t>
  </si>
  <si>
    <t xml:space="preserve">V211V(GTG→GTA)</t>
  </si>
  <si>
    <t xml:space="preserve">pgaptmp_002615→</t>
  </si>
  <si>
    <t xml:space="preserve">glycoside hydrolase family 10 protein</t>
  </si>
  <si>
    <t xml:space="preserve">2,672,344</t>
  </si>
  <si>
    <t xml:space="preserve">D223D(GAC→GAT)</t>
  </si>
  <si>
    <t xml:space="preserve">2,672,400</t>
  </si>
  <si>
    <t xml:space="preserve">R242H(CGC→CAC)</t>
  </si>
  <si>
    <t xml:space="preserve">2,673,881</t>
  </si>
  <si>
    <t xml:space="preserve">S143G(AGC→GGC)</t>
  </si>
  <si>
    <t xml:space="preserve">pgaptmp_002616←</t>
  </si>
  <si>
    <t xml:space="preserve">type II toxin‑antitoxin system HipA family toxin</t>
  </si>
  <si>
    <t xml:space="preserve">2,675,240</t>
  </si>
  <si>
    <t xml:space="preserve">A141A(GCC→GCT)</t>
  </si>
  <si>
    <t xml:space="preserve">uraD←</t>
  </si>
  <si>
    <t xml:space="preserve">2‑oxo‑4‑hydroxy‑4‑carboxy‑5‑ureidoimidazoline decarboxylase</t>
  </si>
  <si>
    <t xml:space="preserve">2,675,275</t>
  </si>
  <si>
    <t xml:space="preserve">L130L(TTG→CTG)</t>
  </si>
  <si>
    <t xml:space="preserve">2,675,276</t>
  </si>
  <si>
    <t xml:space="preserve">M129I(ATG→ATT)</t>
  </si>
  <si>
    <t xml:space="preserve">2,675,282</t>
  </si>
  <si>
    <t xml:space="preserve">D127E(GAT→GAA)</t>
  </si>
  <si>
    <t xml:space="preserve">2,675,318</t>
  </si>
  <si>
    <t xml:space="preserve">R115R(CGG→CGT)</t>
  </si>
  <si>
    <t xml:space="preserve">2,675,524</t>
  </si>
  <si>
    <t xml:space="preserve">A47T(GCC→ACC)</t>
  </si>
  <si>
    <t xml:space="preserve">2,675,558</t>
  </si>
  <si>
    <t xml:space="preserve">L35L(TTA→TTG)</t>
  </si>
  <si>
    <t xml:space="preserve">2,675,571</t>
  </si>
  <si>
    <t xml:space="preserve">M31T(ATG→ACG)</t>
  </si>
  <si>
    <t xml:space="preserve">2,675,600</t>
  </si>
  <si>
    <t xml:space="preserve">P21P(CCT→CCC)</t>
  </si>
  <si>
    <t xml:space="preserve">2,676,833</t>
  </si>
  <si>
    <t xml:space="preserve">M63L(ATG→CTG)</t>
  </si>
  <si>
    <t xml:space="preserve">pgaptmp_002620←</t>
  </si>
  <si>
    <t xml:space="preserve">purine permease</t>
  </si>
  <si>
    <t xml:space="preserve">2,677,733</t>
  </si>
  <si>
    <t xml:space="preserve">K123K(AAA→AAG)</t>
  </si>
  <si>
    <t xml:space="preserve">hpxO→</t>
  </si>
  <si>
    <t xml:space="preserve">FAD‑dependent urate hydroxylase HpxO</t>
  </si>
  <si>
    <t xml:space="preserve">2,680,367</t>
  </si>
  <si>
    <t xml:space="preserve">A273A(GCA→GCC)</t>
  </si>
  <si>
    <t xml:space="preserve">hpxD→</t>
  </si>
  <si>
    <t xml:space="preserve">molybdenum cofactor‑independent xanthine hydroxylase subunit HpxD</t>
  </si>
  <si>
    <t xml:space="preserve">2,682,305</t>
  </si>
  <si>
    <t xml:space="preserve">P161P(CCT→CCG)</t>
  </si>
  <si>
    <t xml:space="preserve">pgaptmp_002625←</t>
  </si>
  <si>
    <t xml:space="preserve">2,682,512</t>
  </si>
  <si>
    <t xml:space="preserve">V92V(GTG→GTA)</t>
  </si>
  <si>
    <t xml:space="preserve">2,683,105</t>
  </si>
  <si>
    <t xml:space="preserve">L71L(CTG→CTA)</t>
  </si>
  <si>
    <t xml:space="preserve">pgaptmp_002626→</t>
  </si>
  <si>
    <t xml:space="preserve">AraC family transcriptional regulator</t>
  </si>
  <si>
    <t xml:space="preserve">2,683,141</t>
  </si>
  <si>
    <t xml:space="preserve">S83S(TCG→TCA)</t>
  </si>
  <si>
    <t xml:space="preserve">2,683,734</t>
  </si>
  <si>
    <t xml:space="preserve">T281K(ACG→AAG) ‡</t>
  </si>
  <si>
    <t xml:space="preserve">2,683,735</t>
  </si>
  <si>
    <t xml:space="preserve">T281T(ACG→ACA) ‡</t>
  </si>
  <si>
    <t xml:space="preserve">2,684,126</t>
  </si>
  <si>
    <t xml:space="preserve">R159R(CGG→CGA)</t>
  </si>
  <si>
    <t xml:space="preserve">pgaptmp_002627←</t>
  </si>
  <si>
    <t xml:space="preserve">2,684,154</t>
  </si>
  <si>
    <t xml:space="preserve">E150G(GAA→GGA)</t>
  </si>
  <si>
    <t xml:space="preserve">2,684,187</t>
  </si>
  <si>
    <t xml:space="preserve">D139A(GAC→GCC)</t>
  </si>
  <si>
    <t xml:space="preserve">2,684,200</t>
  </si>
  <si>
    <t xml:space="preserve">Y135D(TAT→GAT)</t>
  </si>
  <si>
    <t xml:space="preserve">2,684,233</t>
  </si>
  <si>
    <t xml:space="preserve">S124G(AGC→GGC)</t>
  </si>
  <si>
    <t xml:space="preserve">2,685,340</t>
  </si>
  <si>
    <t xml:space="preserve">T12T(ACC→ACG)</t>
  </si>
  <si>
    <t xml:space="preserve">pgaptmp_002629←</t>
  </si>
  <si>
    <t xml:space="preserve">DUF2132 domain‑containing protein</t>
  </si>
  <si>
    <t xml:space="preserve">2,685,355</t>
  </si>
  <si>
    <t xml:space="preserve">P7P(CCC→CCA)</t>
  </si>
  <si>
    <t xml:space="preserve">2,685,409</t>
  </si>
  <si>
    <t xml:space="preserve">intergenic (‑34/‑249)</t>
  </si>
  <si>
    <t xml:space="preserve">pgaptmp_002629← / →pgaptmp_002630</t>
  </si>
  <si>
    <t xml:space="preserve">DUF2132 domain‑containing protein/isopenicillin N synthase family oxygenase</t>
  </si>
  <si>
    <t xml:space="preserve">2,687,503</t>
  </si>
  <si>
    <t xml:space="preserve">V265A(GTC→GCC)</t>
  </si>
  <si>
    <t xml:space="preserve">pgaptmp_002631→</t>
  </si>
  <si>
    <t xml:space="preserve">MetQ/NlpA family ABC transporter substrate‑binding protein</t>
  </si>
  <si>
    <t xml:space="preserve">2,691,885</t>
  </si>
  <si>
    <t xml:space="preserve">S78S(AGC→AGT)</t>
  </si>
  <si>
    <t xml:space="preserve">pgaptmp_002636←</t>
  </si>
  <si>
    <t xml:space="preserve">YbfB/YjiJ family MFS transporter</t>
  </si>
  <si>
    <t xml:space="preserve">2,695,912</t>
  </si>
  <si>
    <t xml:space="preserve">L58L(CTG→TTG)</t>
  </si>
  <si>
    <t xml:space="preserve">pgaptmp_002641→</t>
  </si>
  <si>
    <t xml:space="preserve">2,696,192</t>
  </si>
  <si>
    <t xml:space="preserve">A47A(GCC→GCT)</t>
  </si>
  <si>
    <t xml:space="preserve">pgaptmp_002642→</t>
  </si>
  <si>
    <t xml:space="preserve">tautomerase family protein</t>
  </si>
  <si>
    <t xml:space="preserve">2,696,270</t>
  </si>
  <si>
    <t xml:space="preserve">A73A(GCC→GCT)</t>
  </si>
  <si>
    <t xml:space="preserve">2,696,285</t>
  </si>
  <si>
    <t xml:space="preserve">2,696,425</t>
  </si>
  <si>
    <t xml:space="preserve">D125G(GAT→GGT)</t>
  </si>
  <si>
    <t xml:space="preserve">2,699,763</t>
  </si>
  <si>
    <t xml:space="preserve">L285L(CTC→CTT)</t>
  </si>
  <si>
    <t xml:space="preserve">pgaptmp_002648←</t>
  </si>
  <si>
    <t xml:space="preserve">tagaturonate reductase</t>
  </si>
  <si>
    <t xml:space="preserve">2,699,781</t>
  </si>
  <si>
    <t xml:space="preserve">E279E(GAG→GAA)</t>
  </si>
  <si>
    <t xml:space="preserve">2,699,944</t>
  </si>
  <si>
    <t xml:space="preserve">A225E(GCG→GAG)</t>
  </si>
  <si>
    <t xml:space="preserve">2,701,088</t>
  </si>
  <si>
    <t xml:space="preserve">V58V(GTG→GTT)</t>
  </si>
  <si>
    <t xml:space="preserve">pgaptmp_002649←</t>
  </si>
  <si>
    <t xml:space="preserve">2,704,679</t>
  </si>
  <si>
    <t xml:space="preserve">Q321Q(CAA→CAG)</t>
  </si>
  <si>
    <t xml:space="preserve">sad←</t>
  </si>
  <si>
    <t xml:space="preserve">succinate‑semialdehyde dehydrogenase</t>
  </si>
  <si>
    <t xml:space="preserve">2,704,736</t>
  </si>
  <si>
    <t xml:space="preserve">D302D(GAC→GAT)</t>
  </si>
  <si>
    <t xml:space="preserve">2,705,381</t>
  </si>
  <si>
    <t xml:space="preserve">R87R(CGT→CGC)</t>
  </si>
  <si>
    <t xml:space="preserve">2,707,150</t>
  </si>
  <si>
    <t xml:space="preserve">intergenic (‑93/‑51)</t>
  </si>
  <si>
    <t xml:space="preserve">pgaptmp_002655← / →pgaptmp_002656</t>
  </si>
  <si>
    <t xml:space="preserve">GNAT family N‑acetyltransferase/L‑lactate dehydrogenase</t>
  </si>
  <si>
    <t xml:space="preserve">2,707,446</t>
  </si>
  <si>
    <t xml:space="preserve">S82S(TCC→TCT)</t>
  </si>
  <si>
    <t xml:space="preserve">pgaptmp_002656→</t>
  </si>
  <si>
    <t xml:space="preserve">L‑lactate dehydrogenase</t>
  </si>
  <si>
    <t xml:space="preserve">2,708,787</t>
  </si>
  <si>
    <t xml:space="preserve">Q45Q(CAA→CAG)</t>
  </si>
  <si>
    <t xml:space="preserve">pgaptmp_002657←</t>
  </si>
  <si>
    <t xml:space="preserve">DeoR/GlpR transcriptional regulator</t>
  </si>
  <si>
    <t xml:space="preserve">2,709,310</t>
  </si>
  <si>
    <t xml:space="preserve">P200P(CCA→CCG)</t>
  </si>
  <si>
    <t xml:space="preserve">pgaptmp_002658←</t>
  </si>
  <si>
    <t xml:space="preserve">D‑threonate 4‑phosphate dehydrogenase</t>
  </si>
  <si>
    <t xml:space="preserve">2,709,376</t>
  </si>
  <si>
    <t xml:space="preserve">L178L(CTC→CTA)</t>
  </si>
  <si>
    <t xml:space="preserve">2,710,079</t>
  </si>
  <si>
    <t xml:space="preserve">A353A(GCA→GCG)</t>
  </si>
  <si>
    <t xml:space="preserve">pgaptmp_002659←</t>
  </si>
  <si>
    <t xml:space="preserve">four‑carbon acid sugar kinase family protein</t>
  </si>
  <si>
    <t xml:space="preserve">2,718,888</t>
  </si>
  <si>
    <t xml:space="preserve">A224A(GCC→GCT)</t>
  </si>
  <si>
    <t xml:space="preserve">pgaptmp_002667→</t>
  </si>
  <si>
    <t xml:space="preserve">sugar transporter</t>
  </si>
  <si>
    <t xml:space="preserve">2,721,088</t>
  </si>
  <si>
    <t xml:space="preserve">S73S(AGT→AGC)</t>
  </si>
  <si>
    <t xml:space="preserve">marA→</t>
  </si>
  <si>
    <t xml:space="preserve">MDR efflux pump AcrAB transcriptional activator MarA</t>
  </si>
  <si>
    <t xml:space="preserve">2,721,572</t>
  </si>
  <si>
    <t xml:space="preserve">P294T(CCT→ACT)</t>
  </si>
  <si>
    <t xml:space="preserve">eamA←</t>
  </si>
  <si>
    <t xml:space="preserve">O‑acetylserine/cysteine exporter</t>
  </si>
  <si>
    <t xml:space="preserve">2,721,609</t>
  </si>
  <si>
    <t xml:space="preserve">G281G(GGG→GGA)</t>
  </si>
  <si>
    <t xml:space="preserve">2,726,155</t>
  </si>
  <si>
    <t xml:space="preserve">I305I(ATT→ATC)</t>
  </si>
  <si>
    <t xml:space="preserve">urtC←</t>
  </si>
  <si>
    <t xml:space="preserve">urea ABC transporter permease subunit UrtC</t>
  </si>
  <si>
    <t xml:space="preserve">2,726,161</t>
  </si>
  <si>
    <t xml:space="preserve">T303T(ACC→ACG)</t>
  </si>
  <si>
    <t xml:space="preserve">2,726,176</t>
  </si>
  <si>
    <t xml:space="preserve">L298L(CTC→CTT)</t>
  </si>
  <si>
    <t xml:space="preserve">2,726,362</t>
  </si>
  <si>
    <t xml:space="preserve">V236V(GTG→GTA)</t>
  </si>
  <si>
    <t xml:space="preserve">2,726,419</t>
  </si>
  <si>
    <t xml:space="preserve">T217T(ACG→ACC)</t>
  </si>
  <si>
    <t xml:space="preserve">2,731,670</t>
  </si>
  <si>
    <t xml:space="preserve">F43F(TTC→TTT)</t>
  </si>
  <si>
    <t xml:space="preserve">pgaptmp_002682←</t>
  </si>
  <si>
    <t xml:space="preserve">rhodanese‑like domain‑containing protein</t>
  </si>
  <si>
    <t xml:space="preserve">2,732,300</t>
  </si>
  <si>
    <t xml:space="preserve">T145T(ACC→ACT)</t>
  </si>
  <si>
    <t xml:space="preserve">ftrA→</t>
  </si>
  <si>
    <t xml:space="preserve">transcriptional regulator FtrA</t>
  </si>
  <si>
    <t xml:space="preserve">2,732,361</t>
  </si>
  <si>
    <t xml:space="preserve">D166N(GAT→AAT)</t>
  </si>
  <si>
    <t xml:space="preserve">2,732,426</t>
  </si>
  <si>
    <t xml:space="preserve">R187R(CGT→CGC)</t>
  </si>
  <si>
    <t xml:space="preserve">2,732,480</t>
  </si>
  <si>
    <t xml:space="preserve">S205S(TCT→TCA)</t>
  </si>
  <si>
    <t xml:space="preserve">2,733,148</t>
  </si>
  <si>
    <t xml:space="preserve">intergenic (+1/+52)</t>
  </si>
  <si>
    <t xml:space="preserve">pgaptmp_002684→ / ←pgaptmp_002685</t>
  </si>
  <si>
    <t xml:space="preserve">DUF4177 domain‑containing protein/GNAT family N‑acetyltransferase</t>
  </si>
  <si>
    <t xml:space="preserve">2,734,648</t>
  </si>
  <si>
    <t xml:space="preserve">A104A(GCC→GCT)</t>
  </si>
  <si>
    <t xml:space="preserve">pgaptmp_002686←</t>
  </si>
  <si>
    <t xml:space="preserve">2,735,939</t>
  </si>
  <si>
    <t xml:space="preserve">G262R(GGG→AGG)</t>
  </si>
  <si>
    <t xml:space="preserve">pgaptmp_002687→</t>
  </si>
  <si>
    <t xml:space="preserve">beta‑galactosidase</t>
  </si>
  <si>
    <t xml:space="preserve">2,735,944</t>
  </si>
  <si>
    <t xml:space="preserve">L263L(CTT→CTC)</t>
  </si>
  <si>
    <t xml:space="preserve">2,736,217</t>
  </si>
  <si>
    <t xml:space="preserve">G354G(GGT→GGC)</t>
  </si>
  <si>
    <t xml:space="preserve">2,736,859</t>
  </si>
  <si>
    <t xml:space="preserve">P568P(CCC→CCG)</t>
  </si>
  <si>
    <t xml:space="preserve">2,740,799</t>
  </si>
  <si>
    <t xml:space="preserve">K84M(AAG→ATG)</t>
  </si>
  <si>
    <t xml:space="preserve">pgaptmp_002690←</t>
  </si>
  <si>
    <t xml:space="preserve">2,742,339</t>
  </si>
  <si>
    <t xml:space="preserve">F217F(TTC→TTT)</t>
  </si>
  <si>
    <t xml:space="preserve">pgaptmp_002692←</t>
  </si>
  <si>
    <t xml:space="preserve">2,742,447</t>
  </si>
  <si>
    <t xml:space="preserve">I181I(ATT→ATA)</t>
  </si>
  <si>
    <t xml:space="preserve">2,742,702</t>
  </si>
  <si>
    <t xml:space="preserve">I96I(ATT→ATC)</t>
  </si>
  <si>
    <t xml:space="preserve">2,743,149</t>
  </si>
  <si>
    <t xml:space="preserve">intergenic (‑160/‑101)</t>
  </si>
  <si>
    <t xml:space="preserve">pgaptmp_002692← / →pgaptmp_002693</t>
  </si>
  <si>
    <t xml:space="preserve">DeoR/GlpR transcriptional regulator/NAD(P)‑dependent oxidoreductase</t>
  </si>
  <si>
    <t xml:space="preserve">2,744,910</t>
  </si>
  <si>
    <t xml:space="preserve">L249L(CTA→CTG)</t>
  </si>
  <si>
    <t xml:space="preserve">pgaptmp_002694→</t>
  </si>
  <si>
    <t xml:space="preserve">2,745,661</t>
  </si>
  <si>
    <t xml:space="preserve">A80A(GCG→GCA)</t>
  </si>
  <si>
    <t xml:space="preserve">pgaptmp_002695→</t>
  </si>
  <si>
    <t xml:space="preserve">aldolase</t>
  </si>
  <si>
    <t xml:space="preserve">2,746,994</t>
  </si>
  <si>
    <t xml:space="preserve">S36S(AGT→AGC)</t>
  </si>
  <si>
    <t xml:space="preserve">pgaptmp_002697→</t>
  </si>
  <si>
    <t xml:space="preserve">GntP family transporter</t>
  </si>
  <si>
    <t xml:space="preserve">2,748,647</t>
  </si>
  <si>
    <t xml:space="preserve">S186S(AGC→AGT)</t>
  </si>
  <si>
    <t xml:space="preserve">pgaptmp_002698←</t>
  </si>
  <si>
    <t xml:space="preserve">2,748,782</t>
  </si>
  <si>
    <t xml:space="preserve">P141P(CCG→CCA)</t>
  </si>
  <si>
    <t xml:space="preserve">2,748,791</t>
  </si>
  <si>
    <t xml:space="preserve">Y138Y(TAT→TAC)</t>
  </si>
  <si>
    <t xml:space="preserve">2,752,512</t>
  </si>
  <si>
    <t xml:space="preserve">intergenic (‑85/+80)</t>
  </si>
  <si>
    <t xml:space="preserve">pgaptmp_002702← / ←pgaptmp_002703</t>
  </si>
  <si>
    <t xml:space="preserve">2‑oxo‑tetronate isomerase/Hsp20 family protein</t>
  </si>
  <si>
    <t xml:space="preserve">2,752,643</t>
  </si>
  <si>
    <t xml:space="preserve">P141P(CCA→CCG)</t>
  </si>
  <si>
    <t xml:space="preserve">pgaptmp_002703←</t>
  </si>
  <si>
    <t xml:space="preserve">Hsp20 family protein</t>
  </si>
  <si>
    <t xml:space="preserve">2,752,646</t>
  </si>
  <si>
    <t xml:space="preserve">K140K(AAG→AAA)</t>
  </si>
  <si>
    <t xml:space="preserve">2,752,664</t>
  </si>
  <si>
    <t xml:space="preserve">E134E(GAA→GAG)</t>
  </si>
  <si>
    <t xml:space="preserve">2,752,807</t>
  </si>
  <si>
    <t xml:space="preserve">A87S(GCC→TCC)</t>
  </si>
  <si>
    <t xml:space="preserve">2,753,694</t>
  </si>
  <si>
    <t xml:space="preserve">intergenic (‑49/‑193)</t>
  </si>
  <si>
    <t xml:space="preserve">pgaptmp_002704← / →pgaptmp_002705</t>
  </si>
  <si>
    <t xml:space="preserve">2,753,704</t>
  </si>
  <si>
    <t xml:space="preserve">intergenic (‑59/‑183)</t>
  </si>
  <si>
    <t xml:space="preserve">2,754,536</t>
  </si>
  <si>
    <t xml:space="preserve">N154D(AAT→GAT)</t>
  </si>
  <si>
    <t xml:space="preserve">pgaptmp_002706→</t>
  </si>
  <si>
    <t xml:space="preserve">2,754,771</t>
  </si>
  <si>
    <t xml:space="preserve">G21S(GGC→AGC)</t>
  </si>
  <si>
    <t xml:space="preserve">pgaptmp_002707←</t>
  </si>
  <si>
    <t xml:space="preserve">small membrane protein</t>
  </si>
  <si>
    <t xml:space="preserve">2,754,858</t>
  </si>
  <si>
    <t xml:space="preserve">intergenic (‑27/+28)</t>
  </si>
  <si>
    <t xml:space="preserve">pgaptmp_002707← / ←pgaptmp_002708</t>
  </si>
  <si>
    <t xml:space="preserve">small membrane protein/hypothetical protein</t>
  </si>
  <si>
    <t xml:space="preserve">2,754,882</t>
  </si>
  <si>
    <t xml:space="preserve">intergenic (‑51/+4)</t>
  </si>
  <si>
    <t xml:space="preserve">2,755,240</t>
  </si>
  <si>
    <t xml:space="preserve">V19M(GTG→ATG)</t>
  </si>
  <si>
    <t xml:space="preserve">pgaptmp_002709→</t>
  </si>
  <si>
    <t xml:space="preserve">SOS response‑associated peptidase</t>
  </si>
  <si>
    <t xml:space="preserve">2,755,553</t>
  </si>
  <si>
    <t xml:space="preserve">D123G(GAC→GGC) ‡</t>
  </si>
  <si>
    <t xml:space="preserve">2,755,554</t>
  </si>
  <si>
    <t xml:space="preserve">D123E(GAC→GAG) ‡</t>
  </si>
  <si>
    <t xml:space="preserve">2,755,581</t>
  </si>
  <si>
    <t xml:space="preserve">G132G(GGT→GGG)</t>
  </si>
  <si>
    <t xml:space="preserve">2,755,650</t>
  </si>
  <si>
    <t xml:space="preserve">G155G(GGT→GGC)</t>
  </si>
  <si>
    <t xml:space="preserve">2,761,505</t>
  </si>
  <si>
    <t xml:space="preserve">intergenic (‑75/+190)</t>
  </si>
  <si>
    <t xml:space="preserve">pgaptmp_002715← / ←pgaptmp_002716</t>
  </si>
  <si>
    <t xml:space="preserve">universal stress protein/fructuronate reductase</t>
  </si>
  <si>
    <t xml:space="preserve">2,768,558</t>
  </si>
  <si>
    <t xml:space="preserve">E358D(GAG→GAT)</t>
  </si>
  <si>
    <t xml:space="preserve">pgaptmp_002723→</t>
  </si>
  <si>
    <t xml:space="preserve">dimethyl sulfoxide reductase subunit A</t>
  </si>
  <si>
    <t xml:space="preserve">2,768,976</t>
  </si>
  <si>
    <t xml:space="preserve">K498Q(AAG→CAG)</t>
  </si>
  <si>
    <t xml:space="preserve">2,769,227</t>
  </si>
  <si>
    <t xml:space="preserve">G581G(GGG→GGA)</t>
  </si>
  <si>
    <t xml:space="preserve">2,777,247</t>
  </si>
  <si>
    <t xml:space="preserve">A203A(GCC→GCG)</t>
  </si>
  <si>
    <t xml:space="preserve">pgaptmp_002731→</t>
  </si>
  <si>
    <t xml:space="preserve">2,782,531</t>
  </si>
  <si>
    <t xml:space="preserve">H8H(CAC→CAT)</t>
  </si>
  <si>
    <t xml:space="preserve">kpnF←</t>
  </si>
  <si>
    <t xml:space="preserve">multidrug efflux SMR transporter subunit KpnF</t>
  </si>
  <si>
    <t xml:space="preserve">2,783,504</t>
  </si>
  <si>
    <t xml:space="preserve">L53L(CTC→CTA)</t>
  </si>
  <si>
    <t xml:space="preserve">pgaptmp_002738→</t>
  </si>
  <si>
    <t xml:space="preserve">AI‑2E family transporter</t>
  </si>
  <si>
    <t xml:space="preserve">2,783,699</t>
  </si>
  <si>
    <t xml:space="preserve">T118T(ACC→ACT)</t>
  </si>
  <si>
    <t xml:space="preserve">2,787,465</t>
  </si>
  <si>
    <t xml:space="preserve">A18A(GCC→GCT)</t>
  </si>
  <si>
    <t xml:space="preserve">pgaptmp_002742→</t>
  </si>
  <si>
    <t xml:space="preserve">biotin‑independent malonate decarboxylase subunit beta</t>
  </si>
  <si>
    <t xml:space="preserve">2,787,485</t>
  </si>
  <si>
    <t xml:space="preserve">C25Y(TGC→TAC)</t>
  </si>
  <si>
    <t xml:space="preserve">2,787,639</t>
  </si>
  <si>
    <t xml:space="preserve">G76G(GGC→GGA)</t>
  </si>
  <si>
    <t xml:space="preserve">2,790,168</t>
  </si>
  <si>
    <t xml:space="preserve">H8H(CAT→CAC)</t>
  </si>
  <si>
    <t xml:space="preserve">pgaptmp_002745→</t>
  </si>
  <si>
    <t xml:space="preserve">malonate decarboxylase holo‑ACP synthase</t>
  </si>
  <si>
    <t xml:space="preserve">2,790,172</t>
  </si>
  <si>
    <t xml:space="preserve">L10L(CTA→TTA)</t>
  </si>
  <si>
    <t xml:space="preserve">2,790,540</t>
  </si>
  <si>
    <t xml:space="preserve">A132A(GCC→GCA)</t>
  </si>
  <si>
    <t xml:space="preserve">2,796,895</t>
  </si>
  <si>
    <t xml:space="preserve">L214L(CTG→CTT)</t>
  </si>
  <si>
    <t xml:space="preserve">dcuS→</t>
  </si>
  <si>
    <t xml:space="preserve">two‑component system sensor histidine kinase DcuS</t>
  </si>
  <si>
    <t xml:space="preserve">2,797,958</t>
  </si>
  <si>
    <t xml:space="preserve">A31G(GCG→GGG)</t>
  </si>
  <si>
    <t xml:space="preserve">dcuR→</t>
  </si>
  <si>
    <t xml:space="preserve">two‑component system response regulator DcuR</t>
  </si>
  <si>
    <t xml:space="preserve">2,798,067</t>
  </si>
  <si>
    <t xml:space="preserve">L67L(CTC→CTG)</t>
  </si>
  <si>
    <t xml:space="preserve">2,798,073</t>
  </si>
  <si>
    <t xml:space="preserve">P69P(CCA→CCG)</t>
  </si>
  <si>
    <t xml:space="preserve">2,798,181</t>
  </si>
  <si>
    <t xml:space="preserve">I105I(ATT→ATC)</t>
  </si>
  <si>
    <t xml:space="preserve">2,798,241</t>
  </si>
  <si>
    <t xml:space="preserve">K125K(AAA→AAG)</t>
  </si>
  <si>
    <t xml:space="preserve">2,801,256</t>
  </si>
  <si>
    <t xml:space="preserve">I369I(ATC→ATT)</t>
  </si>
  <si>
    <t xml:space="preserve">pgaptmp_002754←</t>
  </si>
  <si>
    <t xml:space="preserve">flavocytochrome c</t>
  </si>
  <si>
    <t xml:space="preserve">2,805,514</t>
  </si>
  <si>
    <t xml:space="preserve">G315G(GGC→GGT)</t>
  </si>
  <si>
    <t xml:space="preserve">pgaptmp_002756→</t>
  </si>
  <si>
    <t xml:space="preserve">class I fumarate hydratase</t>
  </si>
  <si>
    <t xml:space="preserve">2,805,613</t>
  </si>
  <si>
    <t xml:space="preserve">E348E(GAA→GAG)</t>
  </si>
  <si>
    <t xml:space="preserve">2,805,733</t>
  </si>
  <si>
    <t xml:space="preserve">T388T(ACT→ACC)</t>
  </si>
  <si>
    <t xml:space="preserve">2,806,798</t>
  </si>
  <si>
    <t xml:space="preserve">E138E(GAG→GAA)</t>
  </si>
  <si>
    <t xml:space="preserve">pgaptmp_002757→</t>
  </si>
  <si>
    <t xml:space="preserve">mechanosensitive ion channel</t>
  </si>
  <si>
    <t xml:space="preserve">2,808,243</t>
  </si>
  <si>
    <t xml:space="preserve">intergenic (+242/+803)</t>
  </si>
  <si>
    <t xml:space="preserve">pgaptmp_002757→ / ←pcaC</t>
  </si>
  <si>
    <t xml:space="preserve">mechanosensitive ion channel/4‑carboxymuconolactone decarboxylase</t>
  </si>
  <si>
    <t xml:space="preserve">2,808,249</t>
  </si>
  <si>
    <t xml:space="preserve">intergenic (+248/+797)</t>
  </si>
  <si>
    <t xml:space="preserve">2,808,287</t>
  </si>
  <si>
    <t xml:space="preserve">intergenic (+286/+759)</t>
  </si>
  <si>
    <t xml:space="preserve">2,808,331</t>
  </si>
  <si>
    <t xml:space="preserve">intergenic (+330/+715)</t>
  </si>
  <si>
    <t xml:space="preserve">2,809,902</t>
  </si>
  <si>
    <t xml:space="preserve">R97R(CGC→CGT)</t>
  </si>
  <si>
    <t xml:space="preserve">pcaD←</t>
  </si>
  <si>
    <t xml:space="preserve">3‑oxoadipate enol‑lactonase</t>
  </si>
  <si>
    <t xml:space="preserve">2,809,905</t>
  </si>
  <si>
    <t xml:space="preserve">G96G(GGA→GGC)</t>
  </si>
  <si>
    <t xml:space="preserve">2,809,998</t>
  </si>
  <si>
    <t xml:space="preserve">G65G(GGG→GGT)</t>
  </si>
  <si>
    <t xml:space="preserve">2,810,031</t>
  </si>
  <si>
    <t xml:space="preserve">T54T(ACA→ACG)</t>
  </si>
  <si>
    <t xml:space="preserve">2,811,640</t>
  </si>
  <si>
    <t xml:space="preserve">A369A(GCG→GCA)</t>
  </si>
  <si>
    <t xml:space="preserve">pcaF←</t>
  </si>
  <si>
    <t xml:space="preserve">3‑oxoadipyl‑CoA thiolase</t>
  </si>
  <si>
    <t xml:space="preserve">2,812,336</t>
  </si>
  <si>
    <t xml:space="preserve">S137S(AGC→AGT)</t>
  </si>
  <si>
    <t xml:space="preserve">2,813,069</t>
  </si>
  <si>
    <t xml:space="preserve">A115A(GCC→GCT)</t>
  </si>
  <si>
    <t xml:space="preserve">pgaptmp_002762←</t>
  </si>
  <si>
    <t xml:space="preserve">CoA transferase subunit B</t>
  </si>
  <si>
    <t xml:space="preserve">2,813,126</t>
  </si>
  <si>
    <t xml:space="preserve">G96G(GGC→GGT)</t>
  </si>
  <si>
    <t xml:space="preserve">2,816,261</t>
  </si>
  <si>
    <t xml:space="preserve">Q132Q(CAA→CAG)</t>
  </si>
  <si>
    <t xml:space="preserve">pgaptmp_002766←</t>
  </si>
  <si>
    <t xml:space="preserve">2,819,140</t>
  </si>
  <si>
    <t xml:space="preserve">T336T(ACT→ACC)</t>
  </si>
  <si>
    <t xml:space="preserve">pgaptmp_002768→</t>
  </si>
  <si>
    <t xml:space="preserve">2,821,249</t>
  </si>
  <si>
    <t xml:space="preserve">intergenic (+25/+8)</t>
  </si>
  <si>
    <t xml:space="preserve">abgT→ / ←pgaptmp_002770</t>
  </si>
  <si>
    <t xml:space="preserve">p‑aminobenzoyl‑glutamate transporter/phosphatidate cytidylyltransferase</t>
  </si>
  <si>
    <t xml:space="preserve">2,821,359</t>
  </si>
  <si>
    <t xml:space="preserve">H19H(CAT→CAC)</t>
  </si>
  <si>
    <t xml:space="preserve">pgaptmp_002770←</t>
  </si>
  <si>
    <t xml:space="preserve">phosphatidate cytidylyltransferase</t>
  </si>
  <si>
    <t xml:space="preserve">2,822,684</t>
  </si>
  <si>
    <t xml:space="preserve">I89I(ATT→ATC)</t>
  </si>
  <si>
    <t xml:space="preserve">fnr→</t>
  </si>
  <si>
    <t xml:space="preserve">fumarate/nitrate reduction transcriptional regulator Fnr</t>
  </si>
  <si>
    <t xml:space="preserve">2,826,954</t>
  </si>
  <si>
    <t xml:space="preserve">A227A(GCC→GCT)</t>
  </si>
  <si>
    <t xml:space="preserve">pntA←</t>
  </si>
  <si>
    <t xml:space="preserve">Re/Si‑specific NAD(P)(+) transhydrogenase subunit alpha</t>
  </si>
  <si>
    <t xml:space="preserve">2,826,990</t>
  </si>
  <si>
    <t xml:space="preserve">D215D(GAT→GAC)</t>
  </si>
  <si>
    <t xml:space="preserve">2,830,236</t>
  </si>
  <si>
    <t xml:space="preserve">L318P(CTG→CCG)</t>
  </si>
  <si>
    <t xml:space="preserve">pgaptmp_002779→</t>
  </si>
  <si>
    <t xml:space="preserve">amino acid permease</t>
  </si>
  <si>
    <t xml:space="preserve">2,831,000</t>
  </si>
  <si>
    <t xml:space="preserve">A100T(GCC→ACC)</t>
  </si>
  <si>
    <t xml:space="preserve">folM→</t>
  </si>
  <si>
    <t xml:space="preserve">dihydromonapterin reductase</t>
  </si>
  <si>
    <t xml:space="preserve">2,834,516</t>
  </si>
  <si>
    <t xml:space="preserve">A350A(GCT→GCA)</t>
  </si>
  <si>
    <t xml:space="preserve">rstB→</t>
  </si>
  <si>
    <t xml:space="preserve">two‑component system sensor histidine kinase RstB</t>
  </si>
  <si>
    <t xml:space="preserve">2,834,582</t>
  </si>
  <si>
    <t xml:space="preserve">P372P(CCT→CCC)</t>
  </si>
  <si>
    <t xml:space="preserve">2,836,157</t>
  </si>
  <si>
    <t xml:space="preserve">F337C(TTC→TGC)</t>
  </si>
  <si>
    <t xml:space="preserve">fumC←</t>
  </si>
  <si>
    <t xml:space="preserve">class II fumarate hydratase</t>
  </si>
  <si>
    <t xml:space="preserve">2,840,356</t>
  </si>
  <si>
    <t xml:space="preserve">L335V(CTG→GTG)</t>
  </si>
  <si>
    <t xml:space="preserve">manA→</t>
  </si>
  <si>
    <t xml:space="preserve">mannose‑6‑phosphate isomerase</t>
  </si>
  <si>
    <t xml:space="preserve">2,840,527</t>
  </si>
  <si>
    <t xml:space="preserve">Q392*(CAG→TAG)</t>
  </si>
  <si>
    <t xml:space="preserve">2,841,506</t>
  </si>
  <si>
    <t xml:space="preserve">T296T(ACA→ACG)</t>
  </si>
  <si>
    <t xml:space="preserve">pgaptmp_002789→</t>
  </si>
  <si>
    <t xml:space="preserve">YdgA family protein</t>
  </si>
  <si>
    <t xml:space="preserve">2,842,219</t>
  </si>
  <si>
    <t xml:space="preserve">*343*(TGA→TAA)</t>
  </si>
  <si>
    <t xml:space="preserve">pgaptmp_002790←</t>
  </si>
  <si>
    <t xml:space="preserve">Mal regulon transcriptional regulator MalI</t>
  </si>
  <si>
    <t xml:space="preserve">2,847,089</t>
  </si>
  <si>
    <t xml:space="preserve">H63H(CAT→CAC)</t>
  </si>
  <si>
    <t xml:space="preserve">pgaptmp_002793←</t>
  </si>
  <si>
    <t xml:space="preserve">magnesium transporter CorA</t>
  </si>
  <si>
    <t xml:space="preserve">2,848,297</t>
  </si>
  <si>
    <t xml:space="preserve">Y15Y(TAC→TAT)</t>
  </si>
  <si>
    <t xml:space="preserve">2,848,304</t>
  </si>
  <si>
    <t xml:space="preserve">S13N(AGC→AAC)</t>
  </si>
  <si>
    <t xml:space="preserve">2,849,547</t>
  </si>
  <si>
    <t xml:space="preserve">F171F(TTT→TTC)</t>
  </si>
  <si>
    <t xml:space="preserve">yedE→</t>
  </si>
  <si>
    <t xml:space="preserve">selenium metabolism membrane protein YedE/FdhT</t>
  </si>
  <si>
    <t xml:space="preserve">2,849,578</t>
  </si>
  <si>
    <t xml:space="preserve">A182T(GCC→ACC)</t>
  </si>
  <si>
    <t xml:space="preserve">2,853,749</t>
  </si>
  <si>
    <t xml:space="preserve">D110D(GAC→GAT)</t>
  </si>
  <si>
    <t xml:space="preserve">aldA←</t>
  </si>
  <si>
    <t xml:space="preserve">2,853,903</t>
  </si>
  <si>
    <t xml:space="preserve">G59A(GGC→GCC)</t>
  </si>
  <si>
    <t xml:space="preserve">2,854,650</t>
  </si>
  <si>
    <t xml:space="preserve">P143A(CCT→GCT)</t>
  </si>
  <si>
    <t xml:space="preserve">pgaptmp_002804←</t>
  </si>
  <si>
    <t xml:space="preserve">YdcF family protein</t>
  </si>
  <si>
    <t xml:space="preserve">2,854,653</t>
  </si>
  <si>
    <t xml:space="preserve">I142L(ATC→CTC)</t>
  </si>
  <si>
    <t xml:space="preserve">2,854,659</t>
  </si>
  <si>
    <t xml:space="preserve">G140R(GGG→CGG)</t>
  </si>
  <si>
    <t xml:space="preserve">2,854,661</t>
  </si>
  <si>
    <t xml:space="preserve">N139S(AAC→AGC)</t>
  </si>
  <si>
    <t xml:space="preserve">2,854,696</t>
  </si>
  <si>
    <t xml:space="preserve">G127G(GGC→GGT)</t>
  </si>
  <si>
    <t xml:space="preserve">2,854,708</t>
  </si>
  <si>
    <t xml:space="preserve">S123S(TCG→TCA)</t>
  </si>
  <si>
    <t xml:space="preserve">2,854,735</t>
  </si>
  <si>
    <t xml:space="preserve">R114R(CGC→CGT) ‡</t>
  </si>
  <si>
    <t xml:space="preserve">2,854,736</t>
  </si>
  <si>
    <t xml:space="preserve">R114H(CGC→CAC) ‡</t>
  </si>
  <si>
    <t xml:space="preserve">2,854,738</t>
  </si>
  <si>
    <t xml:space="preserve">P113P(CCG→CCC)</t>
  </si>
  <si>
    <t xml:space="preserve">2,854,741</t>
  </si>
  <si>
    <t xml:space="preserve">2,854,744</t>
  </si>
  <si>
    <t xml:space="preserve">Q111H(CAA→CAC)</t>
  </si>
  <si>
    <t xml:space="preserve">2,854,765</t>
  </si>
  <si>
    <t xml:space="preserve">D104D(GAT→GAC)</t>
  </si>
  <si>
    <t xml:space="preserve">2,854,796</t>
  </si>
  <si>
    <t xml:space="preserve">V94E(GTG→GAG)</t>
  </si>
  <si>
    <t xml:space="preserve">2,854,957</t>
  </si>
  <si>
    <t xml:space="preserve">V40V(GTG→GTA)</t>
  </si>
  <si>
    <t xml:space="preserve">2,854,984</t>
  </si>
  <si>
    <t xml:space="preserve">L31L(CTA→CTG)</t>
  </si>
  <si>
    <t xml:space="preserve">2,854,988</t>
  </si>
  <si>
    <t xml:space="preserve">M30T(ATG→ACG)</t>
  </si>
  <si>
    <t xml:space="preserve">2,855,047</t>
  </si>
  <si>
    <t xml:space="preserve">A10A(GCG→GCA)</t>
  </si>
  <si>
    <t xml:space="preserve">2,855,057</t>
  </si>
  <si>
    <t xml:space="preserve">R7P(CGG→CCG)</t>
  </si>
  <si>
    <t xml:space="preserve">2,855,059</t>
  </si>
  <si>
    <t xml:space="preserve">P6P(CCC→CCT)</t>
  </si>
  <si>
    <t xml:space="preserve">2,855,091</t>
  </si>
  <si>
    <t xml:space="preserve">intergenic (‑15/‑367)</t>
  </si>
  <si>
    <t xml:space="preserve">pgaptmp_002804← / →pgaptmp_002805</t>
  </si>
  <si>
    <t xml:space="preserve">YdcF family protein/MHS family MFS transporter</t>
  </si>
  <si>
    <t xml:space="preserve">2,855,093</t>
  </si>
  <si>
    <t xml:space="preserve">intergenic (‑17/‑365)</t>
  </si>
  <si>
    <t xml:space="preserve">2,855,105</t>
  </si>
  <si>
    <t xml:space="preserve">intergenic (‑29/‑353)</t>
  </si>
  <si>
    <t xml:space="preserve">2,855,124</t>
  </si>
  <si>
    <t xml:space="preserve">intergenic (‑48/‑334)</t>
  </si>
  <si>
    <t xml:space="preserve">2,856,949</t>
  </si>
  <si>
    <t xml:space="preserve">intergenic (+169/+36)</t>
  </si>
  <si>
    <t xml:space="preserve">pgaptmp_002805→ / ←pgaptmp_002806</t>
  </si>
  <si>
    <t xml:space="preserve">MHS family MFS transporter/amino acid permease</t>
  </si>
  <si>
    <t xml:space="preserve">2,861,487</t>
  </si>
  <si>
    <t xml:space="preserve">A258V(GCG→GTG)</t>
  </si>
  <si>
    <t xml:space="preserve">astD←</t>
  </si>
  <si>
    <t xml:space="preserve">succinylglutamate‑semialdehyde dehydrogenase</t>
  </si>
  <si>
    <t xml:space="preserve">2,864,440</t>
  </si>
  <si>
    <t xml:space="preserve">A19A(GCC→GCT)</t>
  </si>
  <si>
    <t xml:space="preserve">pgaptmp_002811←</t>
  </si>
  <si>
    <t xml:space="preserve">bifunctional succinylornithine transaminase/acetylornithine transaminase</t>
  </si>
  <si>
    <t xml:space="preserve">2,867,391</t>
  </si>
  <si>
    <t xml:space="preserve">M21I(ATG→ATA)</t>
  </si>
  <si>
    <t xml:space="preserve">pgaptmp_002814←</t>
  </si>
  <si>
    <t xml:space="preserve">2,868,102</t>
  </si>
  <si>
    <t xml:space="preserve">D183D(GAC→GAT)</t>
  </si>
  <si>
    <t xml:space="preserve">pgaptmp_002815→</t>
  </si>
  <si>
    <t xml:space="preserve">2,869,447</t>
  </si>
  <si>
    <t xml:space="preserve">H136H(CAT→CAC)</t>
  </si>
  <si>
    <t xml:space="preserve">pgaptmp_002817→</t>
  </si>
  <si>
    <t xml:space="preserve">2,869,483</t>
  </si>
  <si>
    <t xml:space="preserve">I148I(ATC→ATT)</t>
  </si>
  <si>
    <t xml:space="preserve">2,869,510</t>
  </si>
  <si>
    <t xml:space="preserve">A157A(GCT→GCG)</t>
  </si>
  <si>
    <t xml:space="preserve">2,869,513</t>
  </si>
  <si>
    <t xml:space="preserve">2,869,531</t>
  </si>
  <si>
    <t xml:space="preserve">L164L(CTG→CTA)</t>
  </si>
  <si>
    <t xml:space="preserve">2,869,555</t>
  </si>
  <si>
    <t xml:space="preserve">S172S(TCG→TCA)</t>
  </si>
  <si>
    <t xml:space="preserve">2,869,558</t>
  </si>
  <si>
    <t xml:space="preserve">L173L(CTA→CTG)</t>
  </si>
  <si>
    <t xml:space="preserve">2,872,663</t>
  </si>
  <si>
    <t xml:space="preserve">A287A(GCC→GCT)</t>
  </si>
  <si>
    <t xml:space="preserve">pgaptmp_002819→</t>
  </si>
  <si>
    <t xml:space="preserve">efflux transporter outer membrane subunit</t>
  </si>
  <si>
    <t xml:space="preserve">2,873,183</t>
  </si>
  <si>
    <t xml:space="preserve">M1M(ATG→GTG) †</t>
  </si>
  <si>
    <t xml:space="preserve">pgaptmp_002820→</t>
  </si>
  <si>
    <t xml:space="preserve">O‑methyltransferase</t>
  </si>
  <si>
    <t xml:space="preserve">2,873,578</t>
  </si>
  <si>
    <t xml:space="preserve">C132C(TGT→TGC)</t>
  </si>
  <si>
    <t xml:space="preserve">2,873,590</t>
  </si>
  <si>
    <t xml:space="preserve">D136D(GAC→GAT)</t>
  </si>
  <si>
    <t xml:space="preserve">2,874,035</t>
  </si>
  <si>
    <t xml:space="preserve">R1262R(CGG→CGC)</t>
  </si>
  <si>
    <t xml:space="preserve">hrpA←</t>
  </si>
  <si>
    <t xml:space="preserve">ATP‑dependent RNA helicase HrpA</t>
  </si>
  <si>
    <t xml:space="preserve">2,883,985</t>
  </si>
  <si>
    <t xml:space="preserve">Q373L(CAG→CTG)</t>
  </si>
  <si>
    <t xml:space="preserve">pgaptmp_002829←</t>
  </si>
  <si>
    <t xml:space="preserve">3‑hydroxyacyl‑CoA dehydrogenase</t>
  </si>
  <si>
    <t xml:space="preserve">2,886,248</t>
  </si>
  <si>
    <t xml:space="preserve">A138A(GCT→GCG)</t>
  </si>
  <si>
    <t xml:space="preserve">pgaptmp_002831←</t>
  </si>
  <si>
    <t xml:space="preserve">2,3‑dehydroadipyl‑CoA hydratase</t>
  </si>
  <si>
    <t xml:space="preserve">2,886,260</t>
  </si>
  <si>
    <t xml:space="preserve">I134I(ATT→ATA)</t>
  </si>
  <si>
    <t xml:space="preserve">2,886,302</t>
  </si>
  <si>
    <t xml:space="preserve">G120G(GGT→GGG)</t>
  </si>
  <si>
    <t xml:space="preserve">2,886,329</t>
  </si>
  <si>
    <t xml:space="preserve">A111A(GCT→GCC)</t>
  </si>
  <si>
    <t xml:space="preserve">2,886,542</t>
  </si>
  <si>
    <t xml:space="preserve">A40A(GCG→GCC)</t>
  </si>
  <si>
    <t xml:space="preserve">2,888,479</t>
  </si>
  <si>
    <t xml:space="preserve">L174L(CTC→CTG)</t>
  </si>
  <si>
    <t xml:space="preserve">paaC←</t>
  </si>
  <si>
    <t xml:space="preserve">phenylacetate‑CoA oxygenase subunit PaaC</t>
  </si>
  <si>
    <t xml:space="preserve">2,888,487</t>
  </si>
  <si>
    <t xml:space="preserve">L172L(CTG→TTG)</t>
  </si>
  <si>
    <t xml:space="preserve">2,888,560</t>
  </si>
  <si>
    <t xml:space="preserve">L147L(CTC→CTG)</t>
  </si>
  <si>
    <t xml:space="preserve">2,888,611</t>
  </si>
  <si>
    <t xml:space="preserve">L130L(CTG→CTA)</t>
  </si>
  <si>
    <t xml:space="preserve">2,889,095</t>
  </si>
  <si>
    <t xml:space="preserve">D67E(GAT→GAG)</t>
  </si>
  <si>
    <t xml:space="preserve">paaB←</t>
  </si>
  <si>
    <t xml:space="preserve">1,2‑phenylacetyl‑CoA epoxidase subunit B</t>
  </si>
  <si>
    <t xml:space="preserve">2,890,954</t>
  </si>
  <si>
    <t xml:space="preserve">L144L(CTA→CTG)</t>
  </si>
  <si>
    <t xml:space="preserve">paaZ→</t>
  </si>
  <si>
    <t xml:space="preserve">phenylacetic acid degradation bifunctional protein PaaZ</t>
  </si>
  <si>
    <t xml:space="preserve">2,890,960</t>
  </si>
  <si>
    <t xml:space="preserve">S146S(TCG→TCA)</t>
  </si>
  <si>
    <t xml:space="preserve">2,891,071</t>
  </si>
  <si>
    <t xml:space="preserve">A183A(GCC→GCA)</t>
  </si>
  <si>
    <t xml:space="preserve">2,893,659</t>
  </si>
  <si>
    <t xml:space="preserve">L205L(CTT→CTC)</t>
  </si>
  <si>
    <t xml:space="preserve">tynA→</t>
  </si>
  <si>
    <t xml:space="preserve">primary‑amine oxidase</t>
  </si>
  <si>
    <t xml:space="preserve">2,893,735</t>
  </si>
  <si>
    <t xml:space="preserve">T231A(ACC→GCC)</t>
  </si>
  <si>
    <t xml:space="preserve">2,894,487</t>
  </si>
  <si>
    <t xml:space="preserve">E481E(GAA→GAG)</t>
  </si>
  <si>
    <t xml:space="preserve">2,894,496</t>
  </si>
  <si>
    <t xml:space="preserve">E484E(GAA→GAG)</t>
  </si>
  <si>
    <t xml:space="preserve">2,894,505</t>
  </si>
  <si>
    <t xml:space="preserve">V487V(GTA→GTG)</t>
  </si>
  <si>
    <t xml:space="preserve">2,895,424</t>
  </si>
  <si>
    <t xml:space="preserve">S292Y(TCC→TAC)</t>
  </si>
  <si>
    <t xml:space="preserve">pgaptmp_002839←</t>
  </si>
  <si>
    <t xml:space="preserve">zinc‑dependent alcohol dehydrogenase family protein</t>
  </si>
  <si>
    <t xml:space="preserve">2,895,735</t>
  </si>
  <si>
    <t xml:space="preserve">H188H(CAT→CAC)</t>
  </si>
  <si>
    <t xml:space="preserve">2,895,795</t>
  </si>
  <si>
    <t xml:space="preserve">G168G(GGG→GGA)</t>
  </si>
  <si>
    <t xml:space="preserve">2,899,939</t>
  </si>
  <si>
    <t xml:space="preserve">A283A(GCA→GCC)</t>
  </si>
  <si>
    <t xml:space="preserve">feaR→</t>
  </si>
  <si>
    <t xml:space="preserve">transcriptional regulator FeaR</t>
  </si>
  <si>
    <t xml:space="preserve">2,901,329</t>
  </si>
  <si>
    <t xml:space="preserve">A606A(GCT→GCC)</t>
  </si>
  <si>
    <t xml:space="preserve">pgaptmp_002845←</t>
  </si>
  <si>
    <t xml:space="preserve">YdbH family protein</t>
  </si>
  <si>
    <t xml:space="preserve">2,901,554</t>
  </si>
  <si>
    <t xml:space="preserve">A531A(GCT→GCC)</t>
  </si>
  <si>
    <t xml:space="preserve">2,908,297</t>
  </si>
  <si>
    <t xml:space="preserve">Q691Q(CAG→CAA)</t>
  </si>
  <si>
    <t xml:space="preserve">nifJ→</t>
  </si>
  <si>
    <t xml:space="preserve">pyruvate:ferredoxin (flavodoxin) oxidoreductase</t>
  </si>
  <si>
    <t xml:space="preserve">2,913,458</t>
  </si>
  <si>
    <t xml:space="preserve">P422P(CCG→CCT)</t>
  </si>
  <si>
    <t xml:space="preserve">dbpA←</t>
  </si>
  <si>
    <t xml:space="preserve">ATP‑dependent RNA helicase DbpA</t>
  </si>
  <si>
    <t xml:space="preserve">2,914,124</t>
  </si>
  <si>
    <t xml:space="preserve">R200R(CGT→CGC)</t>
  </si>
  <si>
    <t xml:space="preserve">2,918,878</t>
  </si>
  <si>
    <t xml:space="preserve">intergenic (+111/+1)</t>
  </si>
  <si>
    <t xml:space="preserve">pgaptmp_002859→ / ←pgaptmp_002860</t>
  </si>
  <si>
    <t xml:space="preserve">2,924,968</t>
  </si>
  <si>
    <t xml:space="preserve">pgaptmp_002866←</t>
  </si>
  <si>
    <t xml:space="preserve">ATP‑binding cassette domain‑containing protein</t>
  </si>
  <si>
    <t xml:space="preserve">2,933,442</t>
  </si>
  <si>
    <t xml:space="preserve">L43W(TTG→TGG)</t>
  </si>
  <si>
    <t xml:space="preserve">pgaptmp_002875←</t>
  </si>
  <si>
    <t xml:space="preserve">2,933,744</t>
  </si>
  <si>
    <t xml:space="preserve">V12V(GTA→GTG)</t>
  </si>
  <si>
    <t xml:space="preserve">2,935,859</t>
  </si>
  <si>
    <t xml:space="preserve">intergenic (‑60/‑99)</t>
  </si>
  <si>
    <t xml:space="preserve">pgaptmp_002878← / →pgaptmp_002879</t>
  </si>
  <si>
    <t xml:space="preserve">AraC family transcriptional regulator/SDR family oxidoreductase</t>
  </si>
  <si>
    <t xml:space="preserve">2,935,914</t>
  </si>
  <si>
    <t xml:space="preserve">intergenic (‑115/‑44)</t>
  </si>
  <si>
    <t xml:space="preserve">2,937,075</t>
  </si>
  <si>
    <t xml:space="preserve">I79I(ATC→ATT)</t>
  </si>
  <si>
    <t xml:space="preserve">pgaptmp_002880←</t>
  </si>
  <si>
    <t xml:space="preserve">2,937,135</t>
  </si>
  <si>
    <t xml:space="preserve">N59N(AAC→AAT) ‡</t>
  </si>
  <si>
    <t xml:space="preserve">2,937,136</t>
  </si>
  <si>
    <t xml:space="preserve">N59S(AAC→AGC) ‡</t>
  </si>
  <si>
    <t xml:space="preserve">2,937,141</t>
  </si>
  <si>
    <t xml:space="preserve">F57F(TTC→TTT)</t>
  </si>
  <si>
    <t xml:space="preserve">2,937,147</t>
  </si>
  <si>
    <t xml:space="preserve">A55A(GCT→GCC)</t>
  </si>
  <si>
    <t xml:space="preserve">2,946,433</t>
  </si>
  <si>
    <t xml:space="preserve">P259P(CCG→CCC)</t>
  </si>
  <si>
    <t xml:space="preserve">pgaptmp_002887←</t>
  </si>
  <si>
    <t xml:space="preserve">2,946,509</t>
  </si>
  <si>
    <t xml:space="preserve">E234V(GAG→GTG)</t>
  </si>
  <si>
    <t xml:space="preserve">2,955,791</t>
  </si>
  <si>
    <t xml:space="preserve">P461P(CCT→CCC)</t>
  </si>
  <si>
    <t xml:space="preserve">vgrG←</t>
  </si>
  <si>
    <t xml:space="preserve">2,955,830</t>
  </si>
  <si>
    <t xml:space="preserve">A448A(GCC→GCG)</t>
  </si>
  <si>
    <t xml:space="preserve">2,955,884</t>
  </si>
  <si>
    <t xml:space="preserve">R430R(CGT→CGC)</t>
  </si>
  <si>
    <t xml:space="preserve">2,956,141</t>
  </si>
  <si>
    <t xml:space="preserve">I345V(ATC→GTC)</t>
  </si>
  <si>
    <t xml:space="preserve">2,956,165</t>
  </si>
  <si>
    <t xml:space="preserve">R337G(AGG→GGG)</t>
  </si>
  <si>
    <t xml:space="preserve">2,956,469</t>
  </si>
  <si>
    <t xml:space="preserve">V235V(GTC→GTT)</t>
  </si>
  <si>
    <t xml:space="preserve">2,956,481</t>
  </si>
  <si>
    <t xml:space="preserve">C231C(TGC→TGT)</t>
  </si>
  <si>
    <t xml:space="preserve">2,956,535</t>
  </si>
  <si>
    <t xml:space="preserve">V213V(GTC→GTT)</t>
  </si>
  <si>
    <t xml:space="preserve">2,956,646</t>
  </si>
  <si>
    <t xml:space="preserve">G176G(GGA→GGT)</t>
  </si>
  <si>
    <t xml:space="preserve">2,956,835</t>
  </si>
  <si>
    <t xml:space="preserve">L113L(CTC→CTT)</t>
  </si>
  <si>
    <t xml:space="preserve">2,956,894</t>
  </si>
  <si>
    <t xml:space="preserve">G94S(GGT→AGT)</t>
  </si>
  <si>
    <t xml:space="preserve">2,956,900</t>
  </si>
  <si>
    <t xml:space="preserve">R92R(AGG→CGG)</t>
  </si>
  <si>
    <t xml:space="preserve">2,958,497</t>
  </si>
  <si>
    <t xml:space="preserve">Q445E(CAG→GAG)</t>
  </si>
  <si>
    <t xml:space="preserve">tssH←</t>
  </si>
  <si>
    <t xml:space="preserve">type VI secretion system ATPase TssH</t>
  </si>
  <si>
    <t xml:space="preserve">2,959,119</t>
  </si>
  <si>
    <t xml:space="preserve">P237P(CCG→CCA)</t>
  </si>
  <si>
    <t xml:space="preserve">2,959,524</t>
  </si>
  <si>
    <t xml:space="preserve">S102S(TCT→TCG)</t>
  </si>
  <si>
    <t xml:space="preserve">2,959,707</t>
  </si>
  <si>
    <t xml:space="preserve">L41L(CTC→CTT)</t>
  </si>
  <si>
    <t xml:space="preserve">2,959,770</t>
  </si>
  <si>
    <t xml:space="preserve">E20E(GAG→GAA)</t>
  </si>
  <si>
    <t xml:space="preserve">2,960,361</t>
  </si>
  <si>
    <t xml:space="preserve">A75A(GCA→GCG)</t>
  </si>
  <si>
    <t xml:space="preserve">hcp←</t>
  </si>
  <si>
    <t xml:space="preserve">type VI secretion system effector Hcp</t>
  </si>
  <si>
    <t xml:space="preserve">2,961,583</t>
  </si>
  <si>
    <t xml:space="preserve">T238T(ACG→ACC)</t>
  </si>
  <si>
    <t xml:space="preserve">pgaptmp_002900←</t>
  </si>
  <si>
    <t xml:space="preserve">2,961,611</t>
  </si>
  <si>
    <t xml:space="preserve">F229S(TTT→TCT)</t>
  </si>
  <si>
    <t xml:space="preserve">2,961,617</t>
  </si>
  <si>
    <t xml:space="preserve">G227D(GGC→GAC)</t>
  </si>
  <si>
    <t xml:space="preserve">2,961,664</t>
  </si>
  <si>
    <t xml:space="preserve">G211G(GGT→GGC)</t>
  </si>
  <si>
    <t xml:space="preserve">2,961,672</t>
  </si>
  <si>
    <t xml:space="preserve">S209R(AGC→CGC)</t>
  </si>
  <si>
    <t xml:space="preserve">2,961,794</t>
  </si>
  <si>
    <t xml:space="preserve">V168A(GTG→GCG)</t>
  </si>
  <si>
    <t xml:space="preserve">2,964,872</t>
  </si>
  <si>
    <t xml:space="preserve">P335P(CCT→CCC)</t>
  </si>
  <si>
    <t xml:space="preserve">tssC←</t>
  </si>
  <si>
    <t xml:space="preserve">type VI secretion system contractile sheath large subunit</t>
  </si>
  <si>
    <t xml:space="preserve">2,964,877</t>
  </si>
  <si>
    <t xml:space="preserve">L334L(TTG→CTG)</t>
  </si>
  <si>
    <t xml:space="preserve">2,964,896</t>
  </si>
  <si>
    <t xml:space="preserve">A327A(GCG→GCC)</t>
  </si>
  <si>
    <t xml:space="preserve">2,964,932</t>
  </si>
  <si>
    <t xml:space="preserve">N315N(AAC→AAT)</t>
  </si>
  <si>
    <t xml:space="preserve">2,964,935</t>
  </si>
  <si>
    <t xml:space="preserve">V314V(GTT→GTC)</t>
  </si>
  <si>
    <t xml:space="preserve">2,964,956</t>
  </si>
  <si>
    <t xml:space="preserve">S307S(TCT→TCC)</t>
  </si>
  <si>
    <t xml:space="preserve">2,964,959</t>
  </si>
  <si>
    <t xml:space="preserve">A306A(GCA→GCT)</t>
  </si>
  <si>
    <t xml:space="preserve">2,964,992</t>
  </si>
  <si>
    <t xml:space="preserve">K295K(AAA→AAG)</t>
  </si>
  <si>
    <t xml:space="preserve">3,008,954</t>
  </si>
  <si>
    <t xml:space="preserve">V291V(GTA→GTG)</t>
  </si>
  <si>
    <t xml:space="preserve">pgaptmp_002967←</t>
  </si>
  <si>
    <t xml:space="preserve">HD domain‑containing protein</t>
  </si>
  <si>
    <t xml:space="preserve">3,008,963</t>
  </si>
  <si>
    <t xml:space="preserve">F288F(TTT→TTC)</t>
  </si>
  <si>
    <t xml:space="preserve">3,009,254</t>
  </si>
  <si>
    <t xml:space="preserve">I191I(ATT→ATC)</t>
  </si>
  <si>
    <t xml:space="preserve">3,010,769</t>
  </si>
  <si>
    <t xml:space="preserve">G12G(GGT→GGC)</t>
  </si>
  <si>
    <t xml:space="preserve">pgaptmp_002968←</t>
  </si>
  <si>
    <t xml:space="preserve">3,011,068</t>
  </si>
  <si>
    <t xml:space="preserve">T52T(ACG→ACC)</t>
  </si>
  <si>
    <t xml:space="preserve">pgaptmp_002969→</t>
  </si>
  <si>
    <t xml:space="preserve">3,011,281</t>
  </si>
  <si>
    <t xml:space="preserve">G123G(GGC→GGG)</t>
  </si>
  <si>
    <t xml:space="preserve">3,012,075</t>
  </si>
  <si>
    <t xml:space="preserve">intergenic (+248/‑53)</t>
  </si>
  <si>
    <t xml:space="preserve">pgaptmp_002969→ / →pgaptmp_002970</t>
  </si>
  <si>
    <t xml:space="preserve">LysR family transcriptional regulator/cold‑shock protein</t>
  </si>
  <si>
    <t xml:space="preserve">3,015,476</t>
  </si>
  <si>
    <t xml:space="preserve">N249N(AAC→AAT)</t>
  </si>
  <si>
    <t xml:space="preserve">pgaptmp_002974←</t>
  </si>
  <si>
    <t xml:space="preserve">3,015,480</t>
  </si>
  <si>
    <t xml:space="preserve">G248V(GGC→GTC)</t>
  </si>
  <si>
    <t xml:space="preserve">3,015,552</t>
  </si>
  <si>
    <t xml:space="preserve">V224A(GTG→GCG)</t>
  </si>
  <si>
    <t xml:space="preserve">3,017,165</t>
  </si>
  <si>
    <t xml:space="preserve">T257T(ACA→ACG)</t>
  </si>
  <si>
    <t xml:space="preserve">pgaptmp_002975→</t>
  </si>
  <si>
    <t xml:space="preserve">3,017,273</t>
  </si>
  <si>
    <t xml:space="preserve">R293R(CGA→CGG)</t>
  </si>
  <si>
    <t xml:space="preserve">3,017,281</t>
  </si>
  <si>
    <t xml:space="preserve">intergenic (+2/+123)</t>
  </si>
  <si>
    <t xml:space="preserve">pgaptmp_002975→ / ←pgaptmp_002976</t>
  </si>
  <si>
    <t xml:space="preserve">3,017,294</t>
  </si>
  <si>
    <t xml:space="preserve">intergenic (+15/+110)</t>
  </si>
  <si>
    <t xml:space="preserve">3,017,301</t>
  </si>
  <si>
    <t xml:space="preserve">intergenic (+22/+103)</t>
  </si>
  <si>
    <t xml:space="preserve">3,017,861</t>
  </si>
  <si>
    <t xml:space="preserve">N126S(AAT→AGT)</t>
  </si>
  <si>
    <t xml:space="preserve">pgaptmp_002976←</t>
  </si>
  <si>
    <t xml:space="preserve">3,023,791</t>
  </si>
  <si>
    <t xml:space="preserve">L145L(CTC→CTG)</t>
  </si>
  <si>
    <t xml:space="preserve">pgaptmp_002983←</t>
  </si>
  <si>
    <t xml:space="preserve">AbrB family transcriptional regulator</t>
  </si>
  <si>
    <t xml:space="preserve">3,024,684</t>
  </si>
  <si>
    <t xml:space="preserve">P395P(CCG→CCA)</t>
  </si>
  <si>
    <t xml:space="preserve">tyrR←</t>
  </si>
  <si>
    <t xml:space="preserve">transcriptional regulator TyrR</t>
  </si>
  <si>
    <t xml:space="preserve">3,026,347</t>
  </si>
  <si>
    <t xml:space="preserve">N336N(AAC→AAT)</t>
  </si>
  <si>
    <t xml:space="preserve">pgaptmp_002985←</t>
  </si>
  <si>
    <t xml:space="preserve">3,027,262</t>
  </si>
  <si>
    <t xml:space="preserve">P31P(CCA→CCG)</t>
  </si>
  <si>
    <t xml:space="preserve">3,027,271</t>
  </si>
  <si>
    <t xml:space="preserve">H28H(CAT→CAC)</t>
  </si>
  <si>
    <t xml:space="preserve">3,027,794</t>
  </si>
  <si>
    <t xml:space="preserve">L103L(CTA→CTG)</t>
  </si>
  <si>
    <t xml:space="preserve">pgaptmp_002986→</t>
  </si>
  <si>
    <t xml:space="preserve">3,029,929</t>
  </si>
  <si>
    <t xml:space="preserve">V328V(GTT→GTC)</t>
  </si>
  <si>
    <t xml:space="preserve">pgaptmp_002988←</t>
  </si>
  <si>
    <t xml:space="preserve">YcjX family protein</t>
  </si>
  <si>
    <t xml:space="preserve">3,029,932</t>
  </si>
  <si>
    <t xml:space="preserve">P327P(CCG→CCC)</t>
  </si>
  <si>
    <t xml:space="preserve">3,029,938</t>
  </si>
  <si>
    <t xml:space="preserve">3,029,950</t>
  </si>
  <si>
    <t xml:space="preserve">F321F(TTC→TTT)</t>
  </si>
  <si>
    <t xml:space="preserve">3,030,505</t>
  </si>
  <si>
    <t xml:space="preserve">G136G(GGG→GGC)</t>
  </si>
  <si>
    <t xml:space="preserve">3,030,957</t>
  </si>
  <si>
    <t xml:space="preserve">intergenic (‑45/+58)</t>
  </si>
  <si>
    <t xml:space="preserve">pgaptmp_002988← / ←pspD</t>
  </si>
  <si>
    <t xml:space="preserve">YcjX family protein/phage shock protein PspD</t>
  </si>
  <si>
    <t xml:space="preserve">3,036,761</t>
  </si>
  <si>
    <t xml:space="preserve">R101Q(CGG→CAG)</t>
  </si>
  <si>
    <t xml:space="preserve">pgaptmp_002996→</t>
  </si>
  <si>
    <t xml:space="preserve">3,037,074</t>
  </si>
  <si>
    <t xml:space="preserve">V205V(GTA→GTT)</t>
  </si>
  <si>
    <t xml:space="preserve">3,042,643</t>
  </si>
  <si>
    <t xml:space="preserve">L26L(CTG→TTG)</t>
  </si>
  <si>
    <t xml:space="preserve">sapB→</t>
  </si>
  <si>
    <t xml:space="preserve">peptide ABC transporter permease SapB</t>
  </si>
  <si>
    <t xml:space="preserve">3,042,948</t>
  </si>
  <si>
    <t xml:space="preserve">A127A(GCG→GCC)</t>
  </si>
  <si>
    <t xml:space="preserve">3,045,607</t>
  </si>
  <si>
    <t xml:space="preserve">G386G(GGT→GGG)</t>
  </si>
  <si>
    <t xml:space="preserve">pgaptmp_003003←</t>
  </si>
  <si>
    <t xml:space="preserve">Y‑family DNA polymerase</t>
  </si>
  <si>
    <t xml:space="preserve">3,045,622</t>
  </si>
  <si>
    <t xml:space="preserve">A381A(GCG→GCA)</t>
  </si>
  <si>
    <t xml:space="preserve">3,045,625</t>
  </si>
  <si>
    <t xml:space="preserve">N380N(AAT→AAC)</t>
  </si>
  <si>
    <t xml:space="preserve">3,045,631</t>
  </si>
  <si>
    <t xml:space="preserve">H378H(CAT→CAC)</t>
  </si>
  <si>
    <t xml:space="preserve">3,045,634</t>
  </si>
  <si>
    <t xml:space="preserve">D377D(GAT→GAC)</t>
  </si>
  <si>
    <t xml:space="preserve">3,045,640</t>
  </si>
  <si>
    <t xml:space="preserve">V375V(GTA→GTT)</t>
  </si>
  <si>
    <t xml:space="preserve">3,045,673</t>
  </si>
  <si>
    <t xml:space="preserve">A364A(GCG→GCA)</t>
  </si>
  <si>
    <t xml:space="preserve">3,046,093</t>
  </si>
  <si>
    <t xml:space="preserve">T224T(ACC→ACT)</t>
  </si>
  <si>
    <t xml:space="preserve">3,046,110</t>
  </si>
  <si>
    <t xml:space="preserve">L219V(CTG→GTG)</t>
  </si>
  <si>
    <t xml:space="preserve">3,046,147</t>
  </si>
  <si>
    <t xml:space="preserve">A206A(GCT→GCG)</t>
  </si>
  <si>
    <t xml:space="preserve">3,046,159</t>
  </si>
  <si>
    <t xml:space="preserve">3,046,162</t>
  </si>
  <si>
    <t xml:space="preserve">T201T(ACA→ACG)</t>
  </si>
  <si>
    <t xml:space="preserve">3,046,210</t>
  </si>
  <si>
    <t xml:space="preserve">G185G(GGA→GGC)</t>
  </si>
  <si>
    <t xml:space="preserve">3,046,336</t>
  </si>
  <si>
    <t xml:space="preserve">T143T(ACC→ACT)</t>
  </si>
  <si>
    <t xml:space="preserve">3,046,444</t>
  </si>
  <si>
    <t xml:space="preserve">T107T(ACT→ACC)</t>
  </si>
  <si>
    <t xml:space="preserve">3,046,483</t>
  </si>
  <si>
    <t xml:space="preserve">C94C(TGT→TGC)</t>
  </si>
  <si>
    <t xml:space="preserve">3,046,609</t>
  </si>
  <si>
    <t xml:space="preserve">E52E(GAA→GAG)</t>
  </si>
  <si>
    <t xml:space="preserve">3,046,640</t>
  </si>
  <si>
    <t xml:space="preserve">P42Q(CCA→CAA)</t>
  </si>
  <si>
    <t xml:space="preserve">3,046,645</t>
  </si>
  <si>
    <t xml:space="preserve">R40R(CGC→CGT)</t>
  </si>
  <si>
    <t xml:space="preserve">3,046,648</t>
  </si>
  <si>
    <t xml:space="preserve">A39A(GCC→GCT)</t>
  </si>
  <si>
    <t xml:space="preserve">3,046,657</t>
  </si>
  <si>
    <t xml:space="preserve">C36C(TGT→TGC)</t>
  </si>
  <si>
    <t xml:space="preserve">3,046,678</t>
  </si>
  <si>
    <t xml:space="preserve">V29V(GTT→GTC)</t>
  </si>
  <si>
    <t xml:space="preserve">3,046,702</t>
  </si>
  <si>
    <t xml:space="preserve">D21D(GAT→GAC)</t>
  </si>
  <si>
    <t xml:space="preserve">3,046,732</t>
  </si>
  <si>
    <t xml:space="preserve">Y11Y(TAT→TAC)</t>
  </si>
  <si>
    <t xml:space="preserve">3,046,741</t>
  </si>
  <si>
    <t xml:space="preserve">N8N(AAT→AAC)</t>
  </si>
  <si>
    <t xml:space="preserve">3,046,750</t>
  </si>
  <si>
    <t xml:space="preserve">C5C(TGT→TGC)</t>
  </si>
  <si>
    <t xml:space="preserve">3,046,756</t>
  </si>
  <si>
    <t xml:space="preserve">A3A(GCG→GCA)</t>
  </si>
  <si>
    <t xml:space="preserve">3,046,817</t>
  </si>
  <si>
    <t xml:space="preserve">pgaptmp_003004←</t>
  </si>
  <si>
    <t xml:space="preserve">translesion error‑prone DNA polymerase V autoproteolytic subunit</t>
  </si>
  <si>
    <t xml:space="preserve">3,046,823</t>
  </si>
  <si>
    <t xml:space="preserve">S121S(AGT→AGC)</t>
  </si>
  <si>
    <t xml:space="preserve">3,046,838</t>
  </si>
  <si>
    <t xml:space="preserve">3,047,087</t>
  </si>
  <si>
    <t xml:space="preserve">Y33Y(TAT→TAC)</t>
  </si>
  <si>
    <t xml:space="preserve">3,049,190</t>
  </si>
  <si>
    <t xml:space="preserve">intergenic (‑438/+957)</t>
  </si>
  <si>
    <t xml:space="preserve">ltrA← / ←pgaptmp_003006</t>
  </si>
  <si>
    <t xml:space="preserve">group II intron reverse transcriptase/maturase/helix‑turn‑helix domain‑containing protein</t>
  </si>
  <si>
    <t xml:space="preserve">3,049,219</t>
  </si>
  <si>
    <t xml:space="preserve">intergenic (‑467/+928)</t>
  </si>
  <si>
    <t xml:space="preserve">3,049,225</t>
  </si>
  <si>
    <t xml:space="preserve">intergenic (‑473/+922)</t>
  </si>
  <si>
    <t xml:space="preserve">3,049,236</t>
  </si>
  <si>
    <t xml:space="preserve">intergenic (‑484/+911)</t>
  </si>
  <si>
    <t xml:space="preserve">3,049,317</t>
  </si>
  <si>
    <t xml:space="preserve">intergenic (‑565/+830)</t>
  </si>
  <si>
    <t xml:space="preserve">3,049,412</t>
  </si>
  <si>
    <t xml:space="preserve">intergenic (‑660/+735)</t>
  </si>
  <si>
    <t xml:space="preserve">3,049,416</t>
  </si>
  <si>
    <t xml:space="preserve">intergenic (‑664/+731)</t>
  </si>
  <si>
    <t xml:space="preserve">3,049,417</t>
  </si>
  <si>
    <t xml:space="preserve">intergenic (‑665/+730)</t>
  </si>
  <si>
    <t xml:space="preserve">3,049,420</t>
  </si>
  <si>
    <t xml:space="preserve">intergenic (‑668/+727)</t>
  </si>
  <si>
    <t xml:space="preserve">3,049,422</t>
  </si>
  <si>
    <t xml:space="preserve">intergenic (‑670/+725)</t>
  </si>
  <si>
    <t xml:space="preserve">3,049,487</t>
  </si>
  <si>
    <t xml:space="preserve">intergenic (‑735/+660)</t>
  </si>
  <si>
    <t xml:space="preserve">3,049,555</t>
  </si>
  <si>
    <t xml:space="preserve">intergenic (‑803/+592)</t>
  </si>
  <si>
    <t xml:space="preserve">3,049,556</t>
  </si>
  <si>
    <t xml:space="preserve">intergenic (‑804/+591)</t>
  </si>
  <si>
    <t xml:space="preserve">3,060,603</t>
  </si>
  <si>
    <t xml:space="preserve">intergenic (+180/+28)</t>
  </si>
  <si>
    <t xml:space="preserve">pgaptmp_003024→ / ←pgaptmp_003025</t>
  </si>
  <si>
    <t xml:space="preserve">DNA methyltransferase/tyrosine‑type recombinase/integrase</t>
  </si>
  <si>
    <t xml:space="preserve">3,060,606</t>
  </si>
  <si>
    <t xml:space="preserve">intergenic (+183/+25)</t>
  </si>
  <si>
    <t xml:space="preserve">3,060,617</t>
  </si>
  <si>
    <t xml:space="preserve">intergenic (+194/+14)</t>
  </si>
  <si>
    <t xml:space="preserve">3,060,896</t>
  </si>
  <si>
    <t xml:space="preserve">Q318L(CAA→CTA)</t>
  </si>
  <si>
    <t xml:space="preserve">pgaptmp_003025←</t>
  </si>
  <si>
    <t xml:space="preserve">tyrosine‑type recombinase/integrase</t>
  </si>
  <si>
    <t xml:space="preserve">3,061,159</t>
  </si>
  <si>
    <t xml:space="preserve">K230K(AAG→AAA)</t>
  </si>
  <si>
    <t xml:space="preserve">3,061,164</t>
  </si>
  <si>
    <t xml:space="preserve">M229L(ATG→TTG)</t>
  </si>
  <si>
    <t xml:space="preserve">3,061,177</t>
  </si>
  <si>
    <t xml:space="preserve">N224N(AAC→AAT)</t>
  </si>
  <si>
    <t xml:space="preserve">3,062,582</t>
  </si>
  <si>
    <t xml:space="preserve">D196D(GAT→GAC)</t>
  </si>
  <si>
    <t xml:space="preserve">sapC→</t>
  </si>
  <si>
    <t xml:space="preserve">peptide ABC transporter permease SapC</t>
  </si>
  <si>
    <t xml:space="preserve">3,064,739</t>
  </si>
  <si>
    <t xml:space="preserve">pseudogene (1375/1381 nt)</t>
  </si>
  <si>
    <t xml:space="preserve">pgaptmp_003029←</t>
  </si>
  <si>
    <t xml:space="preserve">cytosine permease</t>
  </si>
  <si>
    <t xml:space="preserve">3,071,131</t>
  </si>
  <si>
    <t xml:space="preserve">S604S(AGT→AGC)</t>
  </si>
  <si>
    <t xml:space="preserve">pgaptmp_003033→</t>
  </si>
  <si>
    <t xml:space="preserve">exoribonuclease II</t>
  </si>
  <si>
    <t xml:space="preserve">3,077,054</t>
  </si>
  <si>
    <t xml:space="preserve">Q70Q(CAG→CAA)</t>
  </si>
  <si>
    <t xml:space="preserve">ribA→</t>
  </si>
  <si>
    <t xml:space="preserve">GTP cyclohydrolase II</t>
  </si>
  <si>
    <t xml:space="preserve">3,077,105</t>
  </si>
  <si>
    <t xml:space="preserve">L87L(CTC→CTG)</t>
  </si>
  <si>
    <t xml:space="preserve">3,078,652</t>
  </si>
  <si>
    <t xml:space="preserve">I505I(ATT→ATC)</t>
  </si>
  <si>
    <t xml:space="preserve">acnA←</t>
  </si>
  <si>
    <t xml:space="preserve">aconitate hydratase AcnA</t>
  </si>
  <si>
    <t xml:space="preserve">3,079,636</t>
  </si>
  <si>
    <t xml:space="preserve">T177T(ACC→ACT)</t>
  </si>
  <si>
    <t xml:space="preserve">3,081,829</t>
  </si>
  <si>
    <t xml:space="preserve">R38R(CGC→CGG)</t>
  </si>
  <si>
    <t xml:space="preserve">cysB←</t>
  </si>
  <si>
    <t xml:space="preserve">HTH‑type transcriptional regulator CysB</t>
  </si>
  <si>
    <t xml:space="preserve">3,083,860</t>
  </si>
  <si>
    <t xml:space="preserve">K342K(AAA→AAG)</t>
  </si>
  <si>
    <t xml:space="preserve">topA←</t>
  </si>
  <si>
    <t xml:space="preserve">type I DNA topoisomerase</t>
  </si>
  <si>
    <t xml:space="preserve">3,083,866</t>
  </si>
  <si>
    <t xml:space="preserve">S340S(AGC→AGT)</t>
  </si>
  <si>
    <t xml:space="preserve">3,084,133</t>
  </si>
  <si>
    <t xml:space="preserve">R251R(CGT→CGC)</t>
  </si>
  <si>
    <t xml:space="preserve">3,084,160</t>
  </si>
  <si>
    <t xml:space="preserve">D242D(GAT→GAC)</t>
  </si>
  <si>
    <t xml:space="preserve">3,085,468</t>
  </si>
  <si>
    <t xml:space="preserve">P59P(CCG→CCA)</t>
  </si>
  <si>
    <t xml:space="preserve">pgaptmp_003047→</t>
  </si>
  <si>
    <t xml:space="preserve">YciN family protein</t>
  </si>
  <si>
    <t xml:space="preserve">3,086,927</t>
  </si>
  <si>
    <t xml:space="preserve">E12D(GAG→GAT)</t>
  </si>
  <si>
    <t xml:space="preserve">pgaptmp_003050→</t>
  </si>
  <si>
    <t xml:space="preserve">YciK family oxidoreductase</t>
  </si>
  <si>
    <t xml:space="preserve">3,089,774</t>
  </si>
  <si>
    <t xml:space="preserve">K203E(AAG→GAG)</t>
  </si>
  <si>
    <t xml:space="preserve">gcvA←</t>
  </si>
  <si>
    <t xml:space="preserve">transcriptional regulator GcvA</t>
  </si>
  <si>
    <t xml:space="preserve">3,097,235</t>
  </si>
  <si>
    <t xml:space="preserve">P288P(CCG→CCT)</t>
  </si>
  <si>
    <t xml:space="preserve">trpCF→</t>
  </si>
  <si>
    <t xml:space="preserve">bifunctional indole‑3‑glycerol‑phosphate synthase TrpC/phosphoribosylanthranilate isomerase TrpF</t>
  </si>
  <si>
    <t xml:space="preserve">3,097,238</t>
  </si>
  <si>
    <t xml:space="preserve">R289R(CGA→CGG)</t>
  </si>
  <si>
    <t xml:space="preserve">3,097,244</t>
  </si>
  <si>
    <t xml:space="preserve">V291V(GTG→GTA)</t>
  </si>
  <si>
    <t xml:space="preserve">3,098,723</t>
  </si>
  <si>
    <t xml:space="preserve">T328T(ACT→ACC)</t>
  </si>
  <si>
    <t xml:space="preserve">trpB→</t>
  </si>
  <si>
    <t xml:space="preserve">tryptophan synthase subunit beta</t>
  </si>
  <si>
    <t xml:space="preserve">3,099,048</t>
  </si>
  <si>
    <t xml:space="preserve">A39V(GCG→GTG)</t>
  </si>
  <si>
    <t xml:space="preserve">trpA→</t>
  </si>
  <si>
    <t xml:space="preserve">tryptophan synthase subunit alpha</t>
  </si>
  <si>
    <t xml:space="preserve">3,099,067</t>
  </si>
  <si>
    <t xml:space="preserve">A45A(GCT→GCC)</t>
  </si>
  <si>
    <t xml:space="preserve">3,112,431</t>
  </si>
  <si>
    <t xml:space="preserve">pgaptmp_003074→</t>
  </si>
  <si>
    <t xml:space="preserve">UPF0259 family protein</t>
  </si>
  <si>
    <t xml:space="preserve">3,114,439</t>
  </si>
  <si>
    <t xml:space="preserve">D249D(GAT→GAC)</t>
  </si>
  <si>
    <t xml:space="preserve">pgaptmp_003076→</t>
  </si>
  <si>
    <t xml:space="preserve">3,114,446</t>
  </si>
  <si>
    <t xml:space="preserve">T252A(ACC→GCC) ‡</t>
  </si>
  <si>
    <t xml:space="preserve">3,114,448</t>
  </si>
  <si>
    <t xml:space="preserve">T252T(ACC→ACG) ‡</t>
  </si>
  <si>
    <t xml:space="preserve">3,114,449</t>
  </si>
  <si>
    <t xml:space="preserve">L253L(TTG→CTG) ‡</t>
  </si>
  <si>
    <t xml:space="preserve">3,114,451</t>
  </si>
  <si>
    <t xml:space="preserve">L253L(TTG→TTA) ‡</t>
  </si>
  <si>
    <t xml:space="preserve">3,114,478</t>
  </si>
  <si>
    <t xml:space="preserve">Q262Q(CAG→CAA)</t>
  </si>
  <si>
    <t xml:space="preserve">3,114,481</t>
  </si>
  <si>
    <t xml:space="preserve">I263I(ATC→ATT)</t>
  </si>
  <si>
    <t xml:space="preserve">3,123,212</t>
  </si>
  <si>
    <t xml:space="preserve">V597V(GTG→GTA)</t>
  </si>
  <si>
    <t xml:space="preserve">katE→</t>
  </si>
  <si>
    <t xml:space="preserve">catalase HPII</t>
  </si>
  <si>
    <t xml:space="preserve">3,125,346</t>
  </si>
  <si>
    <t xml:space="preserve">G170G(GGG→GGC)</t>
  </si>
  <si>
    <t xml:space="preserve">pgaptmp_003086←</t>
  </si>
  <si>
    <t xml:space="preserve">3,125,412</t>
  </si>
  <si>
    <t xml:space="preserve">F148F(TTT→TTC)</t>
  </si>
  <si>
    <t xml:space="preserve">3,125,463</t>
  </si>
  <si>
    <t xml:space="preserve">D131D(GAC→GAT)</t>
  </si>
  <si>
    <t xml:space="preserve">3,129,866</t>
  </si>
  <si>
    <t xml:space="preserve">intergenic (‑204/‑79)</t>
  </si>
  <si>
    <t xml:space="preserve">osmE← / →nadE</t>
  </si>
  <si>
    <t xml:space="preserve">osmotically‑inducible lipoprotein OsmE/ammonia‑dependent NAD(+) synthetase</t>
  </si>
  <si>
    <t xml:space="preserve">3,134,828</t>
  </si>
  <si>
    <t xml:space="preserve">A42A(GCA→GCC)</t>
  </si>
  <si>
    <t xml:space="preserve">astB←</t>
  </si>
  <si>
    <t xml:space="preserve">N‑succinylarginine dihydrolase</t>
  </si>
  <si>
    <t xml:space="preserve">3,134,894</t>
  </si>
  <si>
    <t xml:space="preserve">G20G(GGA→GGG)</t>
  </si>
  <si>
    <t xml:space="preserve">3,134,965</t>
  </si>
  <si>
    <t xml:space="preserve">A488A(GCG→GCC)</t>
  </si>
  <si>
    <t xml:space="preserve">3,134,980</t>
  </si>
  <si>
    <t xml:space="preserve">G483G(GGG→GGT)</t>
  </si>
  <si>
    <t xml:space="preserve">3,135,169</t>
  </si>
  <si>
    <t xml:space="preserve">L420L(CTT→CTC)</t>
  </si>
  <si>
    <t xml:space="preserve">3,135,381</t>
  </si>
  <si>
    <t xml:space="preserve">L350I(TTA→ATA)</t>
  </si>
  <si>
    <t xml:space="preserve">3,135,394</t>
  </si>
  <si>
    <t xml:space="preserve">L345L(CTG→CTA)</t>
  </si>
  <si>
    <t xml:space="preserve">3,138,319</t>
  </si>
  <si>
    <t xml:space="preserve">A120T(GCC→ACC)</t>
  </si>
  <si>
    <t xml:space="preserve">pgaptmp_003100←</t>
  </si>
  <si>
    <t xml:space="preserve">3,139,255</t>
  </si>
  <si>
    <t xml:space="preserve">V47V(GTT→GTC)</t>
  </si>
  <si>
    <t xml:space="preserve">xthA→</t>
  </si>
  <si>
    <t xml:space="preserve">exodeoxyribonuclease III</t>
  </si>
  <si>
    <t xml:space="preserve">3,139,531</t>
  </si>
  <si>
    <t xml:space="preserve">E139E(GAG→GAA)</t>
  </si>
  <si>
    <t xml:space="preserve">3,140,191</t>
  </si>
  <si>
    <t xml:space="preserve">pgaptmp_003102→</t>
  </si>
  <si>
    <t xml:space="preserve">TVP38/TMEM64 family protein</t>
  </si>
  <si>
    <t xml:space="preserve">3,140,530</t>
  </si>
  <si>
    <t xml:space="preserve">N132N(AAT→AAC)</t>
  </si>
  <si>
    <t xml:space="preserve">3,140,677</t>
  </si>
  <si>
    <t xml:space="preserve">L181L(CTA→CTC)</t>
  </si>
  <si>
    <t xml:space="preserve">3,141,095</t>
  </si>
  <si>
    <t xml:space="preserve">A106A(GCT→GCC)</t>
  </si>
  <si>
    <t xml:space="preserve">pgaptmp_003103→</t>
  </si>
  <si>
    <t xml:space="preserve">3,142,710</t>
  </si>
  <si>
    <t xml:space="preserve">P221P(CCA→CCG)</t>
  </si>
  <si>
    <t xml:space="preserve">pgaptmp_003105→</t>
  </si>
  <si>
    <t xml:space="preserve">3,142,711</t>
  </si>
  <si>
    <t xml:space="preserve">T222A(ACG→GCG)</t>
  </si>
  <si>
    <t xml:space="preserve">3,144,010</t>
  </si>
  <si>
    <t xml:space="preserve">R271H(CGC→CAC)</t>
  </si>
  <si>
    <t xml:space="preserve">pgaptmp_003106→</t>
  </si>
  <si>
    <t xml:space="preserve">ABC transporter permease subunit</t>
  </si>
  <si>
    <t xml:space="preserve">3,144,054</t>
  </si>
  <si>
    <t xml:space="preserve">L286L(CTG→TTG)</t>
  </si>
  <si>
    <t xml:space="preserve">3,144,058</t>
  </si>
  <si>
    <t xml:space="preserve">A287E(GCG→GAG)</t>
  </si>
  <si>
    <t xml:space="preserve">3,144,158</t>
  </si>
  <si>
    <t xml:space="preserve">G320G(GGG→GGC)</t>
  </si>
  <si>
    <t xml:space="preserve">3,144,222</t>
  </si>
  <si>
    <t xml:space="preserve">A342T(GCG→ACG)</t>
  </si>
  <si>
    <t xml:space="preserve">3,144,227</t>
  </si>
  <si>
    <t xml:space="preserve">R343R(CGA→CGG)</t>
  </si>
  <si>
    <t xml:space="preserve">3,144,230</t>
  </si>
  <si>
    <t xml:space="preserve">G344G(GGC→GGA)</t>
  </si>
  <si>
    <t xml:space="preserve">3,144,248</t>
  </si>
  <si>
    <t xml:space="preserve">L350L(CTA→CTG)</t>
  </si>
  <si>
    <t xml:space="preserve">3,144,280</t>
  </si>
  <si>
    <t xml:space="preserve">D361A(GAC→GCC) ‡</t>
  </si>
  <si>
    <t xml:space="preserve">3,144,281</t>
  </si>
  <si>
    <t xml:space="preserve">D361D(GAC→GAT) ‡</t>
  </si>
  <si>
    <t xml:space="preserve">3,149,051</t>
  </si>
  <si>
    <t xml:space="preserve">P310P(CCG→CCC)</t>
  </si>
  <si>
    <t xml:space="preserve">gdhA→</t>
  </si>
  <si>
    <t xml:space="preserve">NADP‑specific glutamate dehydrogenase</t>
  </si>
  <si>
    <t xml:space="preserve">3,153,409</t>
  </si>
  <si>
    <t xml:space="preserve">selD←</t>
  </si>
  <si>
    <t xml:space="preserve">selenide, water dikinase SelD</t>
  </si>
  <si>
    <t xml:space="preserve">3,153,698</t>
  </si>
  <si>
    <t xml:space="preserve">intergenic (‑35/‑191)</t>
  </si>
  <si>
    <t xml:space="preserve">selD← / →pgaptmp_003115</t>
  </si>
  <si>
    <t xml:space="preserve">selenide, water dikinase SelD/phosphatase PAP2 family protein</t>
  </si>
  <si>
    <t xml:space="preserve">3,155,142</t>
  </si>
  <si>
    <t xml:space="preserve">intergenic (+507/+177)</t>
  </si>
  <si>
    <t xml:space="preserve">pgaptmp_003115→ / ←pgaptmp_003116</t>
  </si>
  <si>
    <t xml:space="preserve">phosphatase PAP2 family protein/IS3‑like element ISKpn1 family transposase</t>
  </si>
  <si>
    <t xml:space="preserve">3,157,769</t>
  </si>
  <si>
    <t xml:space="preserve">V78V(GTG→GTA)</t>
  </si>
  <si>
    <t xml:space="preserve">sppA→</t>
  </si>
  <si>
    <t xml:space="preserve">signal peptide peptidase SppA</t>
  </si>
  <si>
    <t xml:space="preserve">3,158,315</t>
  </si>
  <si>
    <t xml:space="preserve">I260I(ATC→ATT)</t>
  </si>
  <si>
    <t xml:space="preserve">3,159,800</t>
  </si>
  <si>
    <t xml:space="preserve">T91T(ACC→ACT)</t>
  </si>
  <si>
    <t xml:space="preserve">ansA→</t>
  </si>
  <si>
    <t xml:space="preserve">asparaginase</t>
  </si>
  <si>
    <t xml:space="preserve">3,170,409</t>
  </si>
  <si>
    <t xml:space="preserve">D34D(GAT→GAC)</t>
  </si>
  <si>
    <t xml:space="preserve">pgaptmp_003129→</t>
  </si>
  <si>
    <t xml:space="preserve">glycoside hydrolase family 18 protein</t>
  </si>
  <si>
    <t xml:space="preserve">3,176,337</t>
  </si>
  <si>
    <t xml:space="preserve">R187R(CGC→CGT)</t>
  </si>
  <si>
    <t xml:space="preserve">pgaptmp_003136←</t>
  </si>
  <si>
    <t xml:space="preserve">MipA/OmpV family protein</t>
  </si>
  <si>
    <t xml:space="preserve">3,176,382</t>
  </si>
  <si>
    <t xml:space="preserve">Y172Y(TAT→TAC)</t>
  </si>
  <si>
    <t xml:space="preserve">3,178,336</t>
  </si>
  <si>
    <t xml:space="preserve">I341I(ATC→ATT)</t>
  </si>
  <si>
    <t xml:space="preserve">yeaG→</t>
  </si>
  <si>
    <t xml:space="preserve">protein kinase YeaG</t>
  </si>
  <si>
    <t xml:space="preserve">3,178,999</t>
  </si>
  <si>
    <t xml:space="preserve">R562R(CGT→CGC)</t>
  </si>
  <si>
    <t xml:space="preserve">3,194,068</t>
  </si>
  <si>
    <t xml:space="preserve">Y32F(TAT→TTT)</t>
  </si>
  <si>
    <t xml:space="preserve">pgaptmp_003154←</t>
  </si>
  <si>
    <t xml:space="preserve">3,194,085</t>
  </si>
  <si>
    <t xml:space="preserve">V26V(GTG→GTA)</t>
  </si>
  <si>
    <t xml:space="preserve">3,194,163</t>
  </si>
  <si>
    <t xml:space="preserve">intergenic (‑1/‑107)</t>
  </si>
  <si>
    <t xml:space="preserve">pgaptmp_003154← / →pgaptmp_003155</t>
  </si>
  <si>
    <t xml:space="preserve">helix‑turn‑helix transcriptional regulator/CynX/NimT family MFS transporter</t>
  </si>
  <si>
    <t xml:space="preserve">3,200,056</t>
  </si>
  <si>
    <t xml:space="preserve">L75L(TTG→CTG)</t>
  </si>
  <si>
    <t xml:space="preserve">leuE←</t>
  </si>
  <si>
    <t xml:space="preserve">leucine efflux protein LeuE</t>
  </si>
  <si>
    <t xml:space="preserve">3,200,599</t>
  </si>
  <si>
    <t xml:space="preserve">R228R(CGC→CGT)</t>
  </si>
  <si>
    <t xml:space="preserve">lpxP←</t>
  </si>
  <si>
    <t xml:space="preserve">kdo(2)‑lipid IV(A) palmitoleoyltransferase</t>
  </si>
  <si>
    <t xml:space="preserve">3,200,605</t>
  </si>
  <si>
    <t xml:space="preserve">L226L(CTG→CTT)</t>
  </si>
  <si>
    <t xml:space="preserve">3,200,611</t>
  </si>
  <si>
    <t xml:space="preserve">Y224Y(TAT→TAC)</t>
  </si>
  <si>
    <t xml:space="preserve">3,202,646</t>
  </si>
  <si>
    <t xml:space="preserve">G114G(GGT→GGC)</t>
  </si>
  <si>
    <t xml:space="preserve">pgaptmp_003167←</t>
  </si>
  <si>
    <t xml:space="preserve">type II asparaginase</t>
  </si>
  <si>
    <t xml:space="preserve">3,202,682</t>
  </si>
  <si>
    <t xml:space="preserve">A102A(GCC→GCT)</t>
  </si>
  <si>
    <t xml:space="preserve">3,202,697</t>
  </si>
  <si>
    <t xml:space="preserve">V97V(GTA→GTG)</t>
  </si>
  <si>
    <t xml:space="preserve">3,208,992</t>
  </si>
  <si>
    <t xml:space="preserve">A26G(GCG→GGG)</t>
  </si>
  <si>
    <t xml:space="preserve">pgaptmp_003172→</t>
  </si>
  <si>
    <t xml:space="preserve">3,209,269</t>
  </si>
  <si>
    <t xml:space="preserve">R204Q(CGG→CAG)</t>
  </si>
  <si>
    <t xml:space="preserve">pgaptmp_003173←</t>
  </si>
  <si>
    <t xml:space="preserve">3,216,871</t>
  </si>
  <si>
    <t xml:space="preserve">intergenic (‑188/‑434)</t>
  </si>
  <si>
    <t xml:space="preserve">pgaptmp_003182← / →pgaptmp_003183</t>
  </si>
  <si>
    <t xml:space="preserve">general stress protein/glutathione‑dependent formaldehyde dehydrogenase</t>
  </si>
  <si>
    <t xml:space="preserve">3,216,926</t>
  </si>
  <si>
    <t xml:space="preserve">intergenic (‑243/‑379)</t>
  </si>
  <si>
    <t xml:space="preserve">3,220,958</t>
  </si>
  <si>
    <t xml:space="preserve">intergenic (+265/+8)</t>
  </si>
  <si>
    <t xml:space="preserve">pgaptmp_003188→ / ←icd</t>
  </si>
  <si>
    <t xml:space="preserve">winged helix‑turn‑helix transcriptional regulator/NADP‑dependent isocitrate dehydrogenase</t>
  </si>
  <si>
    <t xml:space="preserve">3,224,070</t>
  </si>
  <si>
    <t xml:space="preserve">G144G(GGC→GGA)</t>
  </si>
  <si>
    <t xml:space="preserve">mnmA→</t>
  </si>
  <si>
    <t xml:space="preserve">tRNA 2‑thiouridine(34) synthase MnmA</t>
  </si>
  <si>
    <t xml:space="preserve">3,226,356</t>
  </si>
  <si>
    <t xml:space="preserve">P304P(CCG→CCA)</t>
  </si>
  <si>
    <t xml:space="preserve">purB→</t>
  </si>
  <si>
    <t xml:space="preserve">adenylosuccinate lyase</t>
  </si>
  <si>
    <t xml:space="preserve">3,227,472</t>
  </si>
  <si>
    <t xml:space="preserve">R217R(CGC→CGT)</t>
  </si>
  <si>
    <t xml:space="preserve">pgaptmp_003196←</t>
  </si>
  <si>
    <t xml:space="preserve">3,227,487</t>
  </si>
  <si>
    <t xml:space="preserve">R212R(CGC→CGT)</t>
  </si>
  <si>
    <t xml:space="preserve">3,228,027</t>
  </si>
  <si>
    <t xml:space="preserve">E32E(GAA→GAG)</t>
  </si>
  <si>
    <t xml:space="preserve">3,228,030</t>
  </si>
  <si>
    <t xml:space="preserve">Y31Y(TAC→TAT)</t>
  </si>
  <si>
    <t xml:space="preserve">3,237,427</t>
  </si>
  <si>
    <t xml:space="preserve">T509T(ACC→ACG)</t>
  </si>
  <si>
    <t xml:space="preserve">pgaptmp_003205←</t>
  </si>
  <si>
    <t xml:space="preserve">3,237,716</t>
  </si>
  <si>
    <t xml:space="preserve">D413G(GAT→GGT)</t>
  </si>
  <si>
    <t xml:space="preserve">3,237,780</t>
  </si>
  <si>
    <t xml:space="preserve">H392D(CAT→GAT)</t>
  </si>
  <si>
    <t xml:space="preserve">3,238,709</t>
  </si>
  <si>
    <t xml:space="preserve">Q82L(CAA→CTA)</t>
  </si>
  <si>
    <t xml:space="preserve">3,238,764</t>
  </si>
  <si>
    <t xml:space="preserve">L64L(TTG→CTG)</t>
  </si>
  <si>
    <t xml:space="preserve">3,242,385</t>
  </si>
  <si>
    <t xml:space="preserve">A213T(GCG→ACG)</t>
  </si>
  <si>
    <t xml:space="preserve">nagK←</t>
  </si>
  <si>
    <t xml:space="preserve">N‑acetylglucosamine kinase</t>
  </si>
  <si>
    <t xml:space="preserve">3,243,868</t>
  </si>
  <si>
    <t xml:space="preserve">I149I(ATT→ATC)</t>
  </si>
  <si>
    <t xml:space="preserve">lolE←</t>
  </si>
  <si>
    <t xml:space="preserve">lipoprotein‑releasing ABC transporter permease subunit LolE</t>
  </si>
  <si>
    <t xml:space="preserve">3,256,231</t>
  </si>
  <si>
    <t xml:space="preserve">G217G(GGC→GGT)</t>
  </si>
  <si>
    <t xml:space="preserve">pgaptmp_003222←</t>
  </si>
  <si>
    <t xml:space="preserve">NAD(P)/FAD‑dependent oxidoreductase</t>
  </si>
  <si>
    <t xml:space="preserve">3,256,957</t>
  </si>
  <si>
    <t xml:space="preserve">intergenic (‑76/+170)</t>
  </si>
  <si>
    <t xml:space="preserve">pgaptmp_003222← / ←pgaptmp_003223</t>
  </si>
  <si>
    <t xml:space="preserve">NAD(P)/FAD‑dependent oxidoreductase/alpha/beta hydrolase</t>
  </si>
  <si>
    <t xml:space="preserve">3,258,560</t>
  </si>
  <si>
    <t xml:space="preserve">H52H(CAT→CAC)</t>
  </si>
  <si>
    <t xml:space="preserve">nagZ←</t>
  </si>
  <si>
    <t xml:space="preserve">beta‑N‑acetylhexosaminidase</t>
  </si>
  <si>
    <t xml:space="preserve">3,259,715</t>
  </si>
  <si>
    <t xml:space="preserve">L157L(CTC→CTT)</t>
  </si>
  <si>
    <t xml:space="preserve">lpoB←</t>
  </si>
  <si>
    <t xml:space="preserve">penicillin‑binding protein activator LpoB</t>
  </si>
  <si>
    <t xml:space="preserve">3,260,709</t>
  </si>
  <si>
    <t xml:space="preserve">L78L(CTT→CTC)</t>
  </si>
  <si>
    <t xml:space="preserve">hinT←</t>
  </si>
  <si>
    <t xml:space="preserve">purine nucleoside phosphoramidase</t>
  </si>
  <si>
    <t xml:space="preserve">3,261,061</t>
  </si>
  <si>
    <t xml:space="preserve">intergenic (‑119/+143)</t>
  </si>
  <si>
    <t xml:space="preserve">hinT← / ←ptsG</t>
  </si>
  <si>
    <t xml:space="preserve">purine nucleoside phosphoramidase/PTS glucose transporter subunit IIBC</t>
  </si>
  <si>
    <t xml:space="preserve">3,261,489</t>
  </si>
  <si>
    <t xml:space="preserve">T383T(ACA→ACT)</t>
  </si>
  <si>
    <t xml:space="preserve">ptsG←</t>
  </si>
  <si>
    <t xml:space="preserve">PTS glucose transporter subunit IIBC</t>
  </si>
  <si>
    <t xml:space="preserve">3,265,190</t>
  </si>
  <si>
    <t xml:space="preserve">V64V(GTC→GTG)</t>
  </si>
  <si>
    <t xml:space="preserve">pgaptmp_003232←</t>
  </si>
  <si>
    <t xml:space="preserve">dTMP kinase</t>
  </si>
  <si>
    <t xml:space="preserve">3,265,731</t>
  </si>
  <si>
    <t xml:space="preserve">V221V(GTG→GTA)</t>
  </si>
  <si>
    <t xml:space="preserve">yceG←</t>
  </si>
  <si>
    <t xml:space="preserve">cell division protein YceG</t>
  </si>
  <si>
    <t xml:space="preserve">3,268,613</t>
  </si>
  <si>
    <t xml:space="preserve">intergenic (‑42/+48)</t>
  </si>
  <si>
    <t xml:space="preserve">fabF← / ←acpP</t>
  </si>
  <si>
    <t xml:space="preserve">beta‑ketoacyl‑ACP synthase II/acyl carrier protein</t>
  </si>
  <si>
    <t xml:space="preserve">3,269,972</t>
  </si>
  <si>
    <t xml:space="preserve">H271H(CAT→CAC)</t>
  </si>
  <si>
    <t xml:space="preserve">fabD←</t>
  </si>
  <si>
    <t xml:space="preserve">ACP S‑malonyltransferase</t>
  </si>
  <si>
    <t xml:space="preserve">3,269,989</t>
  </si>
  <si>
    <t xml:space="preserve">A266T(GCC→ACC)</t>
  </si>
  <si>
    <t xml:space="preserve">3,271,511</t>
  </si>
  <si>
    <t xml:space="preserve">T81T(ACC→ACT)</t>
  </si>
  <si>
    <t xml:space="preserve">pgaptmp_003239←</t>
  </si>
  <si>
    <t xml:space="preserve">ketoacyl‑ACP synthase III</t>
  </si>
  <si>
    <t xml:space="preserve">3,282,039</t>
  </si>
  <si>
    <t xml:space="preserve">P439P(CCG→CCA)</t>
  </si>
  <si>
    <t xml:space="preserve">murJ←</t>
  </si>
  <si>
    <t xml:space="preserve">murein biosynthesis integral membrane protein MurJ</t>
  </si>
  <si>
    <t xml:space="preserve">3,282,174</t>
  </si>
  <si>
    <t xml:space="preserve">T394T(ACT→ACC)</t>
  </si>
  <si>
    <t xml:space="preserve">3,282,279</t>
  </si>
  <si>
    <t xml:space="preserve">V359V(GTG→GTA)</t>
  </si>
  <si>
    <t xml:space="preserve">3,282,288</t>
  </si>
  <si>
    <t xml:space="preserve">A356A(GCC→GCT)</t>
  </si>
  <si>
    <t xml:space="preserve">3,282,672</t>
  </si>
  <si>
    <t xml:space="preserve">R228R(CGG→CGA)</t>
  </si>
  <si>
    <t xml:space="preserve">3,284,711</t>
  </si>
  <si>
    <t xml:space="preserve">A113T(GCG→ACG)</t>
  </si>
  <si>
    <t xml:space="preserve">pgaptmp_003251←</t>
  </si>
  <si>
    <t xml:space="preserve">YceH family protein</t>
  </si>
  <si>
    <t xml:space="preserve">3,285,396</t>
  </si>
  <si>
    <t xml:space="preserve">D82D(GAC→GAT)</t>
  </si>
  <si>
    <t xml:space="preserve">rimJ←</t>
  </si>
  <si>
    <t xml:space="preserve">ribosomal protein S5‑alanine N‑acetyltransferase</t>
  </si>
  <si>
    <t xml:space="preserve">3,290,750</t>
  </si>
  <si>
    <t xml:space="preserve">E273E(GAG→GAA)</t>
  </si>
  <si>
    <t xml:space="preserve">solA→</t>
  </si>
  <si>
    <t xml:space="preserve">N‑methyl‑L‑tryptophan oxidase</t>
  </si>
  <si>
    <t xml:space="preserve">3,292,345</t>
  </si>
  <si>
    <t xml:space="preserve">intergenic (‑60/‑146)</t>
  </si>
  <si>
    <t xml:space="preserve">pgaptmp_003260← / →pgaptmp_003261</t>
  </si>
  <si>
    <t xml:space="preserve">rhodanese‑related sulfurtransferase/LpxL/LpxP family Kdo(2)‑lipid IV(A) lauroyl/palmitoleoyl acyltransferasee</t>
  </si>
  <si>
    <t xml:space="preserve">3,292,346</t>
  </si>
  <si>
    <t xml:space="preserve">intergenic (‑61/‑145)</t>
  </si>
  <si>
    <t xml:space="preserve">3,292,389</t>
  </si>
  <si>
    <t xml:space="preserve">intergenic (‑104/‑102)</t>
  </si>
  <si>
    <t xml:space="preserve">3,292,393</t>
  </si>
  <si>
    <t xml:space="preserve">intergenic (‑108/‑98)</t>
  </si>
  <si>
    <t xml:space="preserve">3,296,995</t>
  </si>
  <si>
    <t xml:space="preserve">I372I(ATC→ATT)</t>
  </si>
  <si>
    <t xml:space="preserve">mdoH←</t>
  </si>
  <si>
    <t xml:space="preserve">glucans biosynthesis glucosyltransferase MdoH</t>
  </si>
  <si>
    <t xml:space="preserve">3,297,007</t>
  </si>
  <si>
    <t xml:space="preserve">N368N(AAT→AAC)</t>
  </si>
  <si>
    <t xml:space="preserve">3,303,931</t>
  </si>
  <si>
    <t xml:space="preserve">F137Y(TTC→TAC)</t>
  </si>
  <si>
    <t xml:space="preserve">pgaptmp_003272←</t>
  </si>
  <si>
    <t xml:space="preserve">phosphatase</t>
  </si>
  <si>
    <t xml:space="preserve">3,306,099</t>
  </si>
  <si>
    <t xml:space="preserve">A269V(GCG→GTG)</t>
  </si>
  <si>
    <t xml:space="preserve">pgaptmp_003276←</t>
  </si>
  <si>
    <t xml:space="preserve">3,306,800</t>
  </si>
  <si>
    <t xml:space="preserve">R35R(CGT→CGC)</t>
  </si>
  <si>
    <t xml:space="preserve">3,306,839</t>
  </si>
  <si>
    <t xml:space="preserve">A22A(GCT→GCG)</t>
  </si>
  <si>
    <t xml:space="preserve">3,308,422</t>
  </si>
  <si>
    <t xml:space="preserve">A175A(GCC→GCT)</t>
  </si>
  <si>
    <t xml:space="preserve">pgaptmp_003278→</t>
  </si>
  <si>
    <t xml:space="preserve">isochorismatase family protein</t>
  </si>
  <si>
    <t xml:space="preserve">3,313,905</t>
  </si>
  <si>
    <t xml:space="preserve">G238G(GGT→GGC)</t>
  </si>
  <si>
    <t xml:space="preserve">pgaptmp_003284←</t>
  </si>
  <si>
    <t xml:space="preserve">FTR1 family protein</t>
  </si>
  <si>
    <t xml:space="preserve">3,323,645</t>
  </si>
  <si>
    <t xml:space="preserve">E46E(GAA→GAG)</t>
  </si>
  <si>
    <t xml:space="preserve">rutR←</t>
  </si>
  <si>
    <t xml:space="preserve">HTH‑type transcriptional regulator RutR</t>
  </si>
  <si>
    <t xml:space="preserve">3,323,714</t>
  </si>
  <si>
    <t xml:space="preserve">I23I(ATC→ATT)</t>
  </si>
  <si>
    <t xml:space="preserve">3,324,774</t>
  </si>
  <si>
    <t xml:space="preserve">G236G(GGA→GGG)</t>
  </si>
  <si>
    <t xml:space="preserve">rutA→</t>
  </si>
  <si>
    <t xml:space="preserve">pyrimidine utilization protein A</t>
  </si>
  <si>
    <t xml:space="preserve">3,324,848</t>
  </si>
  <si>
    <t xml:space="preserve">G261A(GGG→GCG)</t>
  </si>
  <si>
    <t xml:space="preserve">3,326,139</t>
  </si>
  <si>
    <t xml:space="preserve">Y93Y(TAT→TAC)</t>
  </si>
  <si>
    <t xml:space="preserve">rutC→</t>
  </si>
  <si>
    <t xml:space="preserve">pyrimidine utilization protein C</t>
  </si>
  <si>
    <t xml:space="preserve">3,329,819</t>
  </si>
  <si>
    <t xml:space="preserve">intergenic (+330/+77)</t>
  </si>
  <si>
    <t xml:space="preserve">rutG→ / ←pgaptmp_003298</t>
  </si>
  <si>
    <t xml:space="preserve">pyrimidine utilization transport protein G/DMT family transporter</t>
  </si>
  <si>
    <t xml:space="preserve">3,350,956</t>
  </si>
  <si>
    <t xml:space="preserve">T68S(ACC→TCC)</t>
  </si>
  <si>
    <t xml:space="preserve">pgaptmp_003319→</t>
  </si>
  <si>
    <t xml:space="preserve">3,353,046</t>
  </si>
  <si>
    <t xml:space="preserve">intergenic (+17/+133)</t>
  </si>
  <si>
    <t xml:space="preserve">pgaptmp_003321→ / ←pgaptmp_003322</t>
  </si>
  <si>
    <t xml:space="preserve">EAL domain‑containing protein/tRNA‑Ser</t>
  </si>
  <si>
    <t xml:space="preserve">3,353,325</t>
  </si>
  <si>
    <t xml:space="preserve">intergenic (‑59/+61)</t>
  </si>
  <si>
    <t xml:space="preserve">pgaptmp_003322← / ←pgaptmp_003323</t>
  </si>
  <si>
    <t xml:space="preserve">tRNA‑Ser/oligopeptide ABC transporter substrate‑binding protein OppA</t>
  </si>
  <si>
    <t xml:space="preserve">3,356,598</t>
  </si>
  <si>
    <t xml:space="preserve">S22S(TCC→TCG)</t>
  </si>
  <si>
    <t xml:space="preserve">yccX←</t>
  </si>
  <si>
    <t xml:space="preserve">acylphosphatase</t>
  </si>
  <si>
    <t xml:space="preserve">3,357,174</t>
  </si>
  <si>
    <t xml:space="preserve">L109L(CTC→CTT)</t>
  </si>
  <si>
    <t xml:space="preserve">pgaptmp_003327←</t>
  </si>
  <si>
    <t xml:space="preserve">3,357,177</t>
  </si>
  <si>
    <t xml:space="preserve">S108S(TCG→TCA)</t>
  </si>
  <si>
    <t xml:space="preserve">3,363,537</t>
  </si>
  <si>
    <t xml:space="preserve">intergenic (+2/‑16)</t>
  </si>
  <si>
    <t xml:space="preserve">pgaptmp_003334→ / →yccS</t>
  </si>
  <si>
    <t xml:space="preserve">YccF domain‑containing protein/TIGR01666 family membrane protein</t>
  </si>
  <si>
    <t xml:space="preserve">3,365,496</t>
  </si>
  <si>
    <t xml:space="preserve">D648D(GAT→GAC)</t>
  </si>
  <si>
    <t xml:space="preserve">yccS→</t>
  </si>
  <si>
    <t xml:space="preserve">TIGR01666 family membrane protein</t>
  </si>
  <si>
    <t xml:space="preserve">3,365,505</t>
  </si>
  <si>
    <t xml:space="preserve">H651H(CAT→CAC)</t>
  </si>
  <si>
    <t xml:space="preserve">3,370,128</t>
  </si>
  <si>
    <t xml:space="preserve">L260L(CTG→CTC)</t>
  </si>
  <si>
    <t xml:space="preserve">3,372,749</t>
  </si>
  <si>
    <t xml:space="preserve">*546Q(TAA→CAA)</t>
  </si>
  <si>
    <t xml:space="preserve">pqiB←</t>
  </si>
  <si>
    <t xml:space="preserve">intermembrane transport protein PqiB</t>
  </si>
  <si>
    <t xml:space="preserve">3,373,725</t>
  </si>
  <si>
    <t xml:space="preserve">K220K(AAA→AAG)</t>
  </si>
  <si>
    <t xml:space="preserve">3,380,555</t>
  </si>
  <si>
    <t xml:space="preserve">G258G(GGA→GGT)</t>
  </si>
  <si>
    <t xml:space="preserve">pgaptmp_003348→</t>
  </si>
  <si>
    <t xml:space="preserve">YcbX family protein</t>
  </si>
  <si>
    <t xml:space="preserve">3,383,479</t>
  </si>
  <si>
    <t xml:space="preserve">S18T(TCG→ACG)</t>
  </si>
  <si>
    <t xml:space="preserve">pgaptmp_003352→</t>
  </si>
  <si>
    <t xml:space="preserve">sulfonate ABC transporter substrate‑binding protein</t>
  </si>
  <si>
    <t xml:space="preserve">3,385,701</t>
  </si>
  <si>
    <t xml:space="preserve">S53S(TCG→TCA)</t>
  </si>
  <si>
    <t xml:space="preserve">ssuC→</t>
  </si>
  <si>
    <t xml:space="preserve">aliphatic sulfonate ABC transporter permease SsuC</t>
  </si>
  <si>
    <t xml:space="preserve">3,392,711</t>
  </si>
  <si>
    <t xml:space="preserve">V403V(GTG→GTA)</t>
  </si>
  <si>
    <t xml:space="preserve">pgaptmp_003359←</t>
  </si>
  <si>
    <t xml:space="preserve">Zn‑dependent hydrolase</t>
  </si>
  <si>
    <t xml:space="preserve">3,392,725</t>
  </si>
  <si>
    <t xml:space="preserve">M399V(ATG→GTG)</t>
  </si>
  <si>
    <t xml:space="preserve">3,395,126</t>
  </si>
  <si>
    <t xml:space="preserve">A36A(GCC→GCT)</t>
  </si>
  <si>
    <t xml:space="preserve">pgaptmp_003360←</t>
  </si>
  <si>
    <t xml:space="preserve">septum formation initiator</t>
  </si>
  <si>
    <t xml:space="preserve">3,395,889</t>
  </si>
  <si>
    <t xml:space="preserve">P227S(CCG→TCG)</t>
  </si>
  <si>
    <t xml:space="preserve">dpaL←</t>
  </si>
  <si>
    <t xml:space="preserve">diaminopropionate ammonia‑lyase</t>
  </si>
  <si>
    <t xml:space="preserve">3,399,050</t>
  </si>
  <si>
    <t xml:space="preserve">intergenic (+134/‑458)</t>
  </si>
  <si>
    <t xml:space="preserve">asnS→ / →ompK35</t>
  </si>
  <si>
    <t xml:space="preserve">asparagine‑‑tRNA ligase/porin OmpK35</t>
  </si>
  <si>
    <t xml:space="preserve">3,399,663</t>
  </si>
  <si>
    <t xml:space="preserve">S52S(AGC→AGT)</t>
  </si>
  <si>
    <t xml:space="preserve">ompK35→</t>
  </si>
  <si>
    <t xml:space="preserve">porin OmpK35</t>
  </si>
  <si>
    <t xml:space="preserve">3,401,344</t>
  </si>
  <si>
    <t xml:space="preserve">T190T(ACA→ACG)</t>
  </si>
  <si>
    <t xml:space="preserve">pgaptmp_003365→</t>
  </si>
  <si>
    <t xml:space="preserve">aspartate/tyrosine/aromatic aminotransferase</t>
  </si>
  <si>
    <t xml:space="preserve">3,406,419</t>
  </si>
  <si>
    <t xml:space="preserve">V1190V(GTA→GTC)</t>
  </si>
  <si>
    <t xml:space="preserve">mukB←</t>
  </si>
  <si>
    <t xml:space="preserve">chromosome partition protein MukB</t>
  </si>
  <si>
    <t xml:space="preserve">3,413,600</t>
  </si>
  <si>
    <t xml:space="preserve">V229V(GTG→GTA)</t>
  </si>
  <si>
    <t xml:space="preserve">elyC→</t>
  </si>
  <si>
    <t xml:space="preserve">envelope biogenesis factor ElyC</t>
  </si>
  <si>
    <t xml:space="preserve">3,413,862</t>
  </si>
  <si>
    <t xml:space="preserve">R234R(CGT→CGC)</t>
  </si>
  <si>
    <t xml:space="preserve">pgaptmp_003374←</t>
  </si>
  <si>
    <t xml:space="preserve">YcbJ family phosphotransferase</t>
  </si>
  <si>
    <t xml:space="preserve">3,414,205</t>
  </si>
  <si>
    <t xml:space="preserve">A120G(GCG→GGG)</t>
  </si>
  <si>
    <t xml:space="preserve">3,418,179</t>
  </si>
  <si>
    <t xml:space="preserve">A507A(GCC→GCT)</t>
  </si>
  <si>
    <t xml:space="preserve">msbA←</t>
  </si>
  <si>
    <t xml:space="preserve">lipid A ABC transporter ATP‑binding protein/permease MsbA</t>
  </si>
  <si>
    <t xml:space="preserve">3,429,189</t>
  </si>
  <si>
    <t xml:space="preserve">pgaptmp_003387→</t>
  </si>
  <si>
    <t xml:space="preserve">30S ribosomal protein S12 methylthiotransferase accessory protein YcaO</t>
  </si>
  <si>
    <t xml:space="preserve">3,429,276</t>
  </si>
  <si>
    <t xml:space="preserve">G175G(GGC→GGT)</t>
  </si>
  <si>
    <t xml:space="preserve">3,430,709</t>
  </si>
  <si>
    <t xml:space="preserve">intergenic (+197/‑188)</t>
  </si>
  <si>
    <t xml:space="preserve">pgaptmp_003387→ / →focA</t>
  </si>
  <si>
    <t xml:space="preserve">30S ribosomal protein S12 methylthiotransferase accessory protein YcaO/formate transporter FocA</t>
  </si>
  <si>
    <t xml:space="preserve">3,433,737</t>
  </si>
  <si>
    <t xml:space="preserve">G644G(GGT→GGC)</t>
  </si>
  <si>
    <t xml:space="preserve">pflB→</t>
  </si>
  <si>
    <t xml:space="preserve">formate C‑acetyltransferase</t>
  </si>
  <si>
    <t xml:space="preserve">3,436,765</t>
  </si>
  <si>
    <t xml:space="preserve">A235A(GCC→GCG)</t>
  </si>
  <si>
    <t xml:space="preserve">pgaptmp_003392←</t>
  </si>
  <si>
    <t xml:space="preserve">dimethyl sulfoxide reductase anchor subunit</t>
  </si>
  <si>
    <t xml:space="preserve">3,445,295</t>
  </si>
  <si>
    <t xml:space="preserve">L1056L(TTG→CTG)</t>
  </si>
  <si>
    <t xml:space="preserve">ftsK←</t>
  </si>
  <si>
    <t xml:space="preserve">DNA translocase FtsK</t>
  </si>
  <si>
    <t xml:space="preserve">3,450,186</t>
  </si>
  <si>
    <t xml:space="preserve">I188I(ATC→ATT)</t>
  </si>
  <si>
    <t xml:space="preserve">trxB→</t>
  </si>
  <si>
    <t xml:space="preserve">thioredoxin‑disulfide reductase</t>
  </si>
  <si>
    <t xml:space="preserve">3,450,855</t>
  </si>
  <si>
    <t xml:space="preserve">H50H(CAC→CAT)</t>
  </si>
  <si>
    <t xml:space="preserve">cydD→</t>
  </si>
  <si>
    <t xml:space="preserve">cysteine/glutathione ABC transporter permease/ATP‑binding protein CydD</t>
  </si>
  <si>
    <t xml:space="preserve">3,450,864</t>
  </si>
  <si>
    <t xml:space="preserve">V53V(GTG→GTA)</t>
  </si>
  <si>
    <t xml:space="preserve">3,454,724</t>
  </si>
  <si>
    <t xml:space="preserve">A162A(GCG→GCA)</t>
  </si>
  <si>
    <t xml:space="preserve">aat→</t>
  </si>
  <si>
    <t xml:space="preserve">leucyl/phenylalanyl‑tRNA‑‑protein transferase</t>
  </si>
  <si>
    <t xml:space="preserve">3,454,799</t>
  </si>
  <si>
    <t xml:space="preserve">C187C(TGT→TGC)</t>
  </si>
  <si>
    <t xml:space="preserve">3,463,892</t>
  </si>
  <si>
    <t xml:space="preserve">intergenic (‑151/‑269)</t>
  </si>
  <si>
    <t xml:space="preserve">pgaptmp_003410← / →aqpZ</t>
  </si>
  <si>
    <t xml:space="preserve">ATP‑dependent endonuclease/aquaporin Z</t>
  </si>
  <si>
    <t xml:space="preserve">3,464,550</t>
  </si>
  <si>
    <t xml:space="preserve">S130S(TCC→TCT)</t>
  </si>
  <si>
    <t xml:space="preserve">aqpZ→</t>
  </si>
  <si>
    <t xml:space="preserve">aquaporin Z</t>
  </si>
  <si>
    <t xml:space="preserve">3,466,662</t>
  </si>
  <si>
    <t xml:space="preserve">S216S(AGC→AGT)</t>
  </si>
  <si>
    <t xml:space="preserve">hcp→</t>
  </si>
  <si>
    <t xml:space="preserve">hydroxylamine reductase</t>
  </si>
  <si>
    <t xml:space="preserve">3,466,728</t>
  </si>
  <si>
    <t xml:space="preserve">A238A(GCA→GCC)</t>
  </si>
  <si>
    <t xml:space="preserve">3,466,732</t>
  </si>
  <si>
    <t xml:space="preserve">E240K(GAA→AAA)</t>
  </si>
  <si>
    <t xml:space="preserve">3,466,778</t>
  </si>
  <si>
    <t xml:space="preserve">C255Y(TGT→TAT)</t>
  </si>
  <si>
    <t xml:space="preserve">3,467,577</t>
  </si>
  <si>
    <t xml:space="preserve">T521T(ACA→ACC)</t>
  </si>
  <si>
    <t xml:space="preserve">3,469,848</t>
  </si>
  <si>
    <t xml:space="preserve">E135E(GAA→GAG)</t>
  </si>
  <si>
    <t xml:space="preserve">poxB→</t>
  </si>
  <si>
    <t xml:space="preserve">ubiquinone‑dependent pyruvate dehydrogenase</t>
  </si>
  <si>
    <t xml:space="preserve">3,470,145</t>
  </si>
  <si>
    <t xml:space="preserve">L234L(CTG→CTA)</t>
  </si>
  <si>
    <t xml:space="preserve">3,470,212</t>
  </si>
  <si>
    <t xml:space="preserve">A257S(GCT→TCT)</t>
  </si>
  <si>
    <t xml:space="preserve">3,470,925</t>
  </si>
  <si>
    <t xml:space="preserve">C494C(TGT→TGC)</t>
  </si>
  <si>
    <t xml:space="preserve">3,473,569</t>
  </si>
  <si>
    <t xml:space="preserve">I453F(ATC→TTC)</t>
  </si>
  <si>
    <t xml:space="preserve">pgaptmp_003418→</t>
  </si>
  <si>
    <t xml:space="preserve">DUF2867 domain‑containing protein</t>
  </si>
  <si>
    <t xml:space="preserve">3,480,903</t>
  </si>
  <si>
    <t xml:space="preserve">L109L(CTA→CTG)</t>
  </si>
  <si>
    <t xml:space="preserve">artM→</t>
  </si>
  <si>
    <t xml:space="preserve">arginine ABC transporter permease ArtM</t>
  </si>
  <si>
    <t xml:space="preserve">3,480,981</t>
  </si>
  <si>
    <t xml:space="preserve">T135T(ACC→ACT)</t>
  </si>
  <si>
    <t xml:space="preserve">3,482,707</t>
  </si>
  <si>
    <t xml:space="preserve">L323L(CTT→CTC)</t>
  </si>
  <si>
    <t xml:space="preserve">pgaptmp_003428←</t>
  </si>
  <si>
    <t xml:space="preserve">two‑component sensor histidine kinase</t>
  </si>
  <si>
    <t xml:space="preserve">3,482,725</t>
  </si>
  <si>
    <t xml:space="preserve">G317G(GGC→GGG)</t>
  </si>
  <si>
    <t xml:space="preserve">3,483,646</t>
  </si>
  <si>
    <t xml:space="preserve">R10R(CGG→CGT)</t>
  </si>
  <si>
    <t xml:space="preserve">3,484,110</t>
  </si>
  <si>
    <t xml:space="preserve">L93L(CTG→CTT)</t>
  </si>
  <si>
    <t xml:space="preserve">pgaptmp_003429←</t>
  </si>
  <si>
    <t xml:space="preserve">3,484,422</t>
  </si>
  <si>
    <t xml:space="preserve">intergenic (‑34/+45)</t>
  </si>
  <si>
    <t xml:space="preserve">pgaptmp_003429← / ←rlmC</t>
  </si>
  <si>
    <t xml:space="preserve">response regulator transcription factor/23S rRNA (uracil(747)‑C(5))‑methyltransferase RlmC</t>
  </si>
  <si>
    <t xml:space="preserve">3,485,223</t>
  </si>
  <si>
    <t xml:space="preserve">Y124Y(TAT→TAC)</t>
  </si>
  <si>
    <t xml:space="preserve">rlmC←</t>
  </si>
  <si>
    <t xml:space="preserve">23S rRNA (uracil(747)‑C(5))‑methyltransferase RlmC</t>
  </si>
  <si>
    <t xml:space="preserve">3,493,392</t>
  </si>
  <si>
    <t xml:space="preserve">intergenic (‑67/‑136)</t>
  </si>
  <si>
    <t xml:space="preserve">pgaptmp_003439← / →pgaptmp_003440</t>
  </si>
  <si>
    <t xml:space="preserve">YbjC family protein/GrxA family glutaredoxin</t>
  </si>
  <si>
    <t xml:space="preserve">3,537,676</t>
  </si>
  <si>
    <t xml:space="preserve">R281R(CGT→CGC)</t>
  </si>
  <si>
    <t xml:space="preserve">kdeA←</t>
  </si>
  <si>
    <t xml:space="preserve">multidrug efflux MFS transporter KdeA</t>
  </si>
  <si>
    <t xml:space="preserve">3,537,835</t>
  </si>
  <si>
    <t xml:space="preserve">T228T(ACT→ACC)</t>
  </si>
  <si>
    <t xml:space="preserve">3,538,153</t>
  </si>
  <si>
    <t xml:space="preserve">I122I(ATC→ATT)</t>
  </si>
  <si>
    <t xml:space="preserve">3,542,071</t>
  </si>
  <si>
    <t xml:space="preserve">intergenic (‑531/+122)</t>
  </si>
  <si>
    <t xml:space="preserve">dacC← / ←pgaptmp_003499</t>
  </si>
  <si>
    <t xml:space="preserve">serine‑type D‑Ala‑D‑Ala carboxypeptidase/hypothetical protein</t>
  </si>
  <si>
    <t xml:space="preserve">3,542,091</t>
  </si>
  <si>
    <t xml:space="preserve">intergenic (‑551/+102)</t>
  </si>
  <si>
    <t xml:space="preserve">3,542,096</t>
  </si>
  <si>
    <t xml:space="preserve">intergenic (‑556/+97)</t>
  </si>
  <si>
    <t xml:space="preserve">3,542,479</t>
  </si>
  <si>
    <t xml:space="preserve">intergenic (‑158/‑1376)</t>
  </si>
  <si>
    <t xml:space="preserve">pgaptmp_003499← / →pgaptmp_003500</t>
  </si>
  <si>
    <t xml:space="preserve">hypothetical protein/glutathione S‑transferase family protein</t>
  </si>
  <si>
    <t xml:space="preserve">3,543,460</t>
  </si>
  <si>
    <t xml:space="preserve">intergenic (‑1139/‑395)</t>
  </si>
  <si>
    <t xml:space="preserve">3,544,892</t>
  </si>
  <si>
    <t xml:space="preserve">R234R(CGC→CGT)</t>
  </si>
  <si>
    <t xml:space="preserve">pgaptmp_003501←</t>
  </si>
  <si>
    <t xml:space="preserve">PQQ‑dependent sugar dehydrogenase</t>
  </si>
  <si>
    <t xml:space="preserve">3,556,446</t>
  </si>
  <si>
    <t xml:space="preserve">D49D(GAC→GAT)</t>
  </si>
  <si>
    <t xml:space="preserve">moeA→</t>
  </si>
  <si>
    <t xml:space="preserve">molybdopterin molybdotransferase MoeA</t>
  </si>
  <si>
    <t xml:space="preserve">3,556,573</t>
  </si>
  <si>
    <t xml:space="preserve">S92A(TCG→GCG)</t>
  </si>
  <si>
    <t xml:space="preserve">3,556,630</t>
  </si>
  <si>
    <t xml:space="preserve">L111V(CTG→GTG)</t>
  </si>
  <si>
    <t xml:space="preserve">3,556,650</t>
  </si>
  <si>
    <t xml:space="preserve">T117T(ACC→ACT)</t>
  </si>
  <si>
    <t xml:space="preserve">3,556,903</t>
  </si>
  <si>
    <t xml:space="preserve">Y202H(TAC→CAC)</t>
  </si>
  <si>
    <t xml:space="preserve">3,557,526</t>
  </si>
  <si>
    <t xml:space="preserve">G409G(GGG→GGA)</t>
  </si>
  <si>
    <t xml:space="preserve">3,557,840</t>
  </si>
  <si>
    <t xml:space="preserve">V102V(GTC→GTT)</t>
  </si>
  <si>
    <t xml:space="preserve">moeB→</t>
  </si>
  <si>
    <t xml:space="preserve">molybdopterin‑synthase adenylyltransferase MoeB</t>
  </si>
  <si>
    <t xml:space="preserve">3,558,823</t>
  </si>
  <si>
    <t xml:space="preserve">V127I(GTC→ATC)</t>
  </si>
  <si>
    <t xml:space="preserve">pgaptmp_003512→</t>
  </si>
  <si>
    <t xml:space="preserve">glycyl‑radical enzyme activating protein</t>
  </si>
  <si>
    <t xml:space="preserve">3,565,805</t>
  </si>
  <si>
    <t xml:space="preserve">I86I(ATC→ATT)</t>
  </si>
  <si>
    <t xml:space="preserve">pgaptmp_003517→</t>
  </si>
  <si>
    <t xml:space="preserve">3,565,841</t>
  </si>
  <si>
    <t xml:space="preserve">L98L(CTT→CTG)</t>
  </si>
  <si>
    <t xml:space="preserve">3,566,292</t>
  </si>
  <si>
    <t xml:space="preserve">T249A(ACC→GCC)</t>
  </si>
  <si>
    <t xml:space="preserve">3,570,934</t>
  </si>
  <si>
    <t xml:space="preserve">L140L(CTC→CTT)</t>
  </si>
  <si>
    <t xml:space="preserve">pgaptmp_003519←</t>
  </si>
  <si>
    <t xml:space="preserve">ABC‑F family ATPase</t>
  </si>
  <si>
    <t xml:space="preserve">3,572,356</t>
  </si>
  <si>
    <t xml:space="preserve">intergenic (+39/‑162)</t>
  </si>
  <si>
    <t xml:space="preserve">pgaptmp_003520→ / →ldtB</t>
  </si>
  <si>
    <t xml:space="preserve">tyrosine‑protein phosphatase/L,D‑transpeptidase</t>
  </si>
  <si>
    <t xml:space="preserve">3,574,329</t>
  </si>
  <si>
    <t xml:space="preserve">intergenic (‑35/+34)</t>
  </si>
  <si>
    <t xml:space="preserve">pgaptmp_003522← / ←pgaptmp_003523</t>
  </si>
  <si>
    <t xml:space="preserve">GntR family transcriptional regulator/glycoside hydrolase family 1 protein</t>
  </si>
  <si>
    <t xml:space="preserve">3,575,430</t>
  </si>
  <si>
    <t xml:space="preserve">L104I(CTC→ATC)</t>
  </si>
  <si>
    <t xml:space="preserve">pgaptmp_003523←</t>
  </si>
  <si>
    <t xml:space="preserve">glycoside hydrolase family 1 protein</t>
  </si>
  <si>
    <t xml:space="preserve">3,578,654</t>
  </si>
  <si>
    <t xml:space="preserve">A195A(GCC→GCG)</t>
  </si>
  <si>
    <t xml:space="preserve">pgaptmp_003527→</t>
  </si>
  <si>
    <t xml:space="preserve">phosphoethanolamine transferase</t>
  </si>
  <si>
    <t xml:space="preserve">3,578,697</t>
  </si>
  <si>
    <t xml:space="preserve">3,579,525</t>
  </si>
  <si>
    <t xml:space="preserve">A486T(GCG→ACG)</t>
  </si>
  <si>
    <t xml:space="preserve">3,579,560</t>
  </si>
  <si>
    <t xml:space="preserve">E497E(GAG→GAA)</t>
  </si>
  <si>
    <t xml:space="preserve">3,582,710</t>
  </si>
  <si>
    <t xml:space="preserve">A23A(GCT→GCC)</t>
  </si>
  <si>
    <t xml:space="preserve">glnH→</t>
  </si>
  <si>
    <t xml:space="preserve">glutamine ABC transporter substrate‑binding protein GlnH</t>
  </si>
  <si>
    <t xml:space="preserve">3,590,236</t>
  </si>
  <si>
    <t xml:space="preserve">C301C(TGC→TGT)</t>
  </si>
  <si>
    <t xml:space="preserve">ybiB←</t>
  </si>
  <si>
    <t xml:space="preserve">DNA‑binding protein YbiB</t>
  </si>
  <si>
    <t xml:space="preserve">3,593,686</t>
  </si>
  <si>
    <t xml:space="preserve">R398R(CGT→CGC)</t>
  </si>
  <si>
    <t xml:space="preserve">rhlE←</t>
  </si>
  <si>
    <t xml:space="preserve">ATP‑dependent RNA helicase RhlE</t>
  </si>
  <si>
    <t xml:space="preserve">3,597,518</t>
  </si>
  <si>
    <t xml:space="preserve">A59A(GCA→GCG)</t>
  </si>
  <si>
    <t xml:space="preserve">pgaptmp_003545←</t>
  </si>
  <si>
    <t xml:space="preserve">glucose 1‑dehydrogenase</t>
  </si>
  <si>
    <t xml:space="preserve">3,597,590</t>
  </si>
  <si>
    <t xml:space="preserve">V35V(GTC→GTG)</t>
  </si>
  <si>
    <t xml:space="preserve">3,597,641</t>
  </si>
  <si>
    <t xml:space="preserve">G18G(GGT→GGC)</t>
  </si>
  <si>
    <t xml:space="preserve">3,597,946</t>
  </si>
  <si>
    <t xml:space="preserve">G377G(GGT→GGC)</t>
  </si>
  <si>
    <t xml:space="preserve">pgaptmp_003546←</t>
  </si>
  <si>
    <t xml:space="preserve">3,598,012</t>
  </si>
  <si>
    <t xml:space="preserve">V355V(GTT→GTC)</t>
  </si>
  <si>
    <t xml:space="preserve">3,598,015</t>
  </si>
  <si>
    <t xml:space="preserve">A354A(GCA→GCG)</t>
  </si>
  <si>
    <t xml:space="preserve">3,598,050</t>
  </si>
  <si>
    <t xml:space="preserve">L343L(CTA→TTA)</t>
  </si>
  <si>
    <t xml:space="preserve">3,598,072</t>
  </si>
  <si>
    <t xml:space="preserve">A335A(GCG→GCC)</t>
  </si>
  <si>
    <t xml:space="preserve">3,598,078</t>
  </si>
  <si>
    <t xml:space="preserve">F333F(TTC→TTT)</t>
  </si>
  <si>
    <t xml:space="preserve">3,598,099</t>
  </si>
  <si>
    <t xml:space="preserve">R326R(CGG→CGA)</t>
  </si>
  <si>
    <t xml:space="preserve">3,598,120</t>
  </si>
  <si>
    <t xml:space="preserve">S319S(TCG→TCA)</t>
  </si>
  <si>
    <t xml:space="preserve">3,598,125</t>
  </si>
  <si>
    <t xml:space="preserve">V318I(GTT→ATT)</t>
  </si>
  <si>
    <t xml:space="preserve">3,598,129</t>
  </si>
  <si>
    <t xml:space="preserve">G316G(GGA→GGG)</t>
  </si>
  <si>
    <t xml:space="preserve">3,598,138</t>
  </si>
  <si>
    <t xml:space="preserve">I313I(ATC→ATT)</t>
  </si>
  <si>
    <t xml:space="preserve">3,598,201</t>
  </si>
  <si>
    <t xml:space="preserve">F292F(TTC→TTT)</t>
  </si>
  <si>
    <t xml:space="preserve">3,598,204</t>
  </si>
  <si>
    <t xml:space="preserve">G291G(GGT→GGC)</t>
  </si>
  <si>
    <t xml:space="preserve">3,598,207</t>
  </si>
  <si>
    <t xml:space="preserve">R290R(CGC→CGT)</t>
  </si>
  <si>
    <t xml:space="preserve">3,598,216</t>
  </si>
  <si>
    <t xml:space="preserve">V287V(GTG→GTC)</t>
  </si>
  <si>
    <t xml:space="preserve">3,598,228</t>
  </si>
  <si>
    <t xml:space="preserve">P283P(CCC→CCG)</t>
  </si>
  <si>
    <t xml:space="preserve">3,598,570</t>
  </si>
  <si>
    <t xml:space="preserve">V169V(GTA→GTG)</t>
  </si>
  <si>
    <t xml:space="preserve">3,598,645</t>
  </si>
  <si>
    <t xml:space="preserve">T144T(ACA→ACG)</t>
  </si>
  <si>
    <t xml:space="preserve">3,598,657</t>
  </si>
  <si>
    <t xml:space="preserve">K140K(AAA→AAG)</t>
  </si>
  <si>
    <t xml:space="preserve">3,599,744</t>
  </si>
  <si>
    <t xml:space="preserve">L84L(CTA→CTG)</t>
  </si>
  <si>
    <t xml:space="preserve">pgaptmp_003548→</t>
  </si>
  <si>
    <t xml:space="preserve">3,602,655</t>
  </si>
  <si>
    <t xml:space="preserve">S173S(TCG→TCC)</t>
  </si>
  <si>
    <t xml:space="preserve">pgaptmp_003551→</t>
  </si>
  <si>
    <t xml:space="preserve">3,602,739</t>
  </si>
  <si>
    <t xml:space="preserve">A201A(GCC→GCG)</t>
  </si>
  <si>
    <t xml:space="preserve">3,602,742</t>
  </si>
  <si>
    <t xml:space="preserve">E202E(GAG→GAA)</t>
  </si>
  <si>
    <t xml:space="preserve">3,602,745</t>
  </si>
  <si>
    <t xml:space="preserve">Q203Q(CAG→CAA)</t>
  </si>
  <si>
    <t xml:space="preserve">3,602,748</t>
  </si>
  <si>
    <t xml:space="preserve">C204C(TGT→TGC)</t>
  </si>
  <si>
    <t xml:space="preserve">3,602,754</t>
  </si>
  <si>
    <t xml:space="preserve">D206D(GAT→GAC)</t>
  </si>
  <si>
    <t xml:space="preserve">3,602,793</t>
  </si>
  <si>
    <t xml:space="preserve">G219G(GGC→GGT)</t>
  </si>
  <si>
    <t xml:space="preserve">3,610,654</t>
  </si>
  <si>
    <t xml:space="preserve">L100L(CTA→TTA)</t>
  </si>
  <si>
    <t xml:space="preserve">pgaptmp_003558←</t>
  </si>
  <si>
    <t xml:space="preserve">Bax inhibitor‑1/YccA family protein</t>
  </si>
  <si>
    <t xml:space="preserve">3,610,975</t>
  </si>
  <si>
    <t xml:space="preserve">intergenic (‑24/+22)</t>
  </si>
  <si>
    <t xml:space="preserve">pgaptmp_003558← / ←moaE</t>
  </si>
  <si>
    <t xml:space="preserve">Bax inhibitor‑1/YccA family protein/molybdopterin synthase catalytic subunit MoaE</t>
  </si>
  <si>
    <t xml:space="preserve">3,611,018</t>
  </si>
  <si>
    <t xml:space="preserve">R144R(CGC→CGT)</t>
  </si>
  <si>
    <t xml:space="preserve">moaE←</t>
  </si>
  <si>
    <t xml:space="preserve">molybdopterin synthase catalytic subunit MoaE</t>
  </si>
  <si>
    <t xml:space="preserve">3,613,158</t>
  </si>
  <si>
    <t xml:space="preserve">R184R(CGT→CGC)</t>
  </si>
  <si>
    <t xml:space="preserve">moaA←</t>
  </si>
  <si>
    <t xml:space="preserve">GTP 3',8‑cyclase MoaA</t>
  </si>
  <si>
    <t xml:space="preserve">3,613,173</t>
  </si>
  <si>
    <t xml:space="preserve">A179A(GCC→GCG)</t>
  </si>
  <si>
    <t xml:space="preserve">3,614,838</t>
  </si>
  <si>
    <t xml:space="preserve">I265I(ATT→ATC)</t>
  </si>
  <si>
    <t xml:space="preserve">yvcK→</t>
  </si>
  <si>
    <t xml:space="preserve">uridine diphosphate‑N‑acetylglucosamine‑binding protein YvcK</t>
  </si>
  <si>
    <t xml:space="preserve">3,616,975</t>
  </si>
  <si>
    <t xml:space="preserve">G94G(GGG→GGA)</t>
  </si>
  <si>
    <t xml:space="preserve">pmrA→</t>
  </si>
  <si>
    <t xml:space="preserve">two‑component system response regulator PmrA</t>
  </si>
  <si>
    <t xml:space="preserve">3,618,134</t>
  </si>
  <si>
    <t xml:space="preserve">G256R(GGC→CGC)</t>
  </si>
  <si>
    <t xml:space="preserve">pmrB→</t>
  </si>
  <si>
    <t xml:space="preserve">two‑component system sensor histidine kinase PmrB</t>
  </si>
  <si>
    <t xml:space="preserve">3,621,512</t>
  </si>
  <si>
    <t xml:space="preserve">L22L(CTA→CTT)</t>
  </si>
  <si>
    <t xml:space="preserve">pgaptmp_003570→</t>
  </si>
  <si>
    <t xml:space="preserve">3,622,807</t>
  </si>
  <si>
    <t xml:space="preserve">G9G(GGA→GGG)</t>
  </si>
  <si>
    <t xml:space="preserve">bioD←</t>
  </si>
  <si>
    <t xml:space="preserve">ATP‑dependent dethiobiotin synthetase BioD</t>
  </si>
  <si>
    <t xml:space="preserve">3,623,801</t>
  </si>
  <si>
    <t xml:space="preserve">K308E(AAG→GAG)</t>
  </si>
  <si>
    <t xml:space="preserve">bioF←</t>
  </si>
  <si>
    <t xml:space="preserve">8‑amino‑7‑oxononanoate synthase</t>
  </si>
  <si>
    <t xml:space="preserve">3,623,857</t>
  </si>
  <si>
    <t xml:space="preserve">R289Q(CGG→CAG)</t>
  </si>
  <si>
    <t xml:space="preserve">3,623,897</t>
  </si>
  <si>
    <t xml:space="preserve">L276L(TTG→CTG)</t>
  </si>
  <si>
    <t xml:space="preserve">3,624,442</t>
  </si>
  <si>
    <t xml:space="preserve">V94A(GTC→GCC)</t>
  </si>
  <si>
    <t xml:space="preserve">3,624,507</t>
  </si>
  <si>
    <t xml:space="preserve">G72G(GGT→GGC)</t>
  </si>
  <si>
    <t xml:space="preserve">3,628,191</t>
  </si>
  <si>
    <t xml:space="preserve">intergenic (+382/+397)</t>
  </si>
  <si>
    <t xml:space="preserve">pgaptmp_003576→ / ←pgaptmp_003577</t>
  </si>
  <si>
    <t xml:space="preserve">kinase inhibitor/amino acid permease</t>
  </si>
  <si>
    <t xml:space="preserve">3,628,353</t>
  </si>
  <si>
    <t xml:space="preserve">intergenic (+544/+235)</t>
  </si>
  <si>
    <t xml:space="preserve">3,635,784</t>
  </si>
  <si>
    <t xml:space="preserve">L233L(TTA→TTG)</t>
  </si>
  <si>
    <t xml:space="preserve">pgaptmp_003583←</t>
  </si>
  <si>
    <t xml:space="preserve">imidazolonepropionase</t>
  </si>
  <si>
    <t xml:space="preserve">3,636,488</t>
  </si>
  <si>
    <t xml:space="preserve">intergenic (‑6/‑149)</t>
  </si>
  <si>
    <t xml:space="preserve">pgaptmp_003583← / →pgaptmp_003584</t>
  </si>
  <si>
    <t xml:space="preserve">imidazolonepropionase/putative acyl‑CoA thioester hydrolase</t>
  </si>
  <si>
    <t xml:space="preserve">3,652,897</t>
  </si>
  <si>
    <t xml:space="preserve">L41L(CTA→CTG)</t>
  </si>
  <si>
    <t xml:space="preserve">galE→</t>
  </si>
  <si>
    <t xml:space="preserve">UDP‑glucose 4‑epimerase GalE</t>
  </si>
  <si>
    <t xml:space="preserve">3,662,988</t>
  </si>
  <si>
    <t xml:space="preserve">intergenic (+27/+69)</t>
  </si>
  <si>
    <t xml:space="preserve">pgaptmp_003614→ / ←pgaptmp_003615</t>
  </si>
  <si>
    <t xml:space="preserve">hypothetical protein/tRNA‑Lys</t>
  </si>
  <si>
    <t xml:space="preserve">3,662,995</t>
  </si>
  <si>
    <t xml:space="preserve">intergenic (+34/+62)</t>
  </si>
  <si>
    <t xml:space="preserve">3,663,258</t>
  </si>
  <si>
    <t xml:space="preserve">intergenic (‑126/+8)</t>
  </si>
  <si>
    <t xml:space="preserve">pgaptmp_003615← / ←pgaptmp_003616</t>
  </si>
  <si>
    <t xml:space="preserve">tRNA‑Lys/tRNA‑Lys</t>
  </si>
  <si>
    <t xml:space="preserve">3,668,278</t>
  </si>
  <si>
    <t xml:space="preserve">+CCG</t>
  </si>
  <si>
    <t xml:space="preserve">coding (138/1323 nt)</t>
  </si>
  <si>
    <t xml:space="preserve">tolA←</t>
  </si>
  <si>
    <t xml:space="preserve">cell envelope integrity protein TolA</t>
  </si>
  <si>
    <t xml:space="preserve">3,668,356</t>
  </si>
  <si>
    <t xml:space="preserve">A20A(GCG→GCA)</t>
  </si>
  <si>
    <t xml:space="preserve">3,668,431</t>
  </si>
  <si>
    <t xml:space="preserve">intergenic (‑16/+84)</t>
  </si>
  <si>
    <t xml:space="preserve">tolA← / ←tolR</t>
  </si>
  <si>
    <t xml:space="preserve">cell envelope integrity protein TolA/colicin uptake protein TolR</t>
  </si>
  <si>
    <t xml:space="preserve">3,668,464</t>
  </si>
  <si>
    <t xml:space="preserve">intergenic (‑49/+51)</t>
  </si>
  <si>
    <t xml:space="preserve">3,678,368</t>
  </si>
  <si>
    <t xml:space="preserve">V660V(GTA→GTG)</t>
  </si>
  <si>
    <t xml:space="preserve">sucA←</t>
  </si>
  <si>
    <t xml:space="preserve">2‑oxoglutarate dehydrogenase E1 component</t>
  </si>
  <si>
    <t xml:space="preserve">3,678,443</t>
  </si>
  <si>
    <t xml:space="preserve">Q635Q(CAG→CAA)</t>
  </si>
  <si>
    <t xml:space="preserve">3,679,505</t>
  </si>
  <si>
    <t xml:space="preserve">F281F(TTC→TTT)</t>
  </si>
  <si>
    <t xml:space="preserve">3,686,953</t>
  </si>
  <si>
    <t xml:space="preserve">G162G(GGA→GGC)</t>
  </si>
  <si>
    <t xml:space="preserve">pcp←</t>
  </si>
  <si>
    <t xml:space="preserve">pyroglutamyl‑peptidase I</t>
  </si>
  <si>
    <t xml:space="preserve">3,686,979</t>
  </si>
  <si>
    <t xml:space="preserve">3,691,149</t>
  </si>
  <si>
    <t xml:space="preserve">Y138Y(TAC→TAT)</t>
  </si>
  <si>
    <t xml:space="preserve">pxpB←</t>
  </si>
  <si>
    <t xml:space="preserve">5‑oxoprolinase subunit PxpB</t>
  </si>
  <si>
    <t xml:space="preserve">3,692,583</t>
  </si>
  <si>
    <t xml:space="preserve">intergenic (‑263/‑5)</t>
  </si>
  <si>
    <t xml:space="preserve">pgaptmp_003649← / →dtpD</t>
  </si>
  <si>
    <t xml:space="preserve">type 2 GTP cyclohydrolase I/dipeptide permease DtpD</t>
  </si>
  <si>
    <t xml:space="preserve">3,693,679</t>
  </si>
  <si>
    <t xml:space="preserve">L364L(CTC→CTG)</t>
  </si>
  <si>
    <t xml:space="preserve">dtpD→</t>
  </si>
  <si>
    <t xml:space="preserve">dipeptide permease DtpD</t>
  </si>
  <si>
    <t xml:space="preserve">3,693,706</t>
  </si>
  <si>
    <t xml:space="preserve">G373G(GGT→GGC)</t>
  </si>
  <si>
    <t xml:space="preserve">3,693,781</t>
  </si>
  <si>
    <t xml:space="preserve">A398A(GCG→GCC)</t>
  </si>
  <si>
    <t xml:space="preserve">3,693,811</t>
  </si>
  <si>
    <t xml:space="preserve">P408P(CCG→CCA)</t>
  </si>
  <si>
    <t xml:space="preserve">3,693,838</t>
  </si>
  <si>
    <t xml:space="preserve">I417I(ATT→ATC)</t>
  </si>
  <si>
    <t xml:space="preserve">3,699,240</t>
  </si>
  <si>
    <t xml:space="preserve">A424A(GCT→GCC)</t>
  </si>
  <si>
    <t xml:space="preserve">kdpB→</t>
  </si>
  <si>
    <t xml:space="preserve">potassium‑transporting ATPase subunit KdpB</t>
  </si>
  <si>
    <t xml:space="preserve">3,701,050</t>
  </si>
  <si>
    <t xml:space="preserve">S149S(AGT→AGC)</t>
  </si>
  <si>
    <t xml:space="preserve">kdpD→</t>
  </si>
  <si>
    <t xml:space="preserve">two‑component system sensor histidine kinase KdpD</t>
  </si>
  <si>
    <t xml:space="preserve">3,701,080</t>
  </si>
  <si>
    <t xml:space="preserve">G159G(GGC→GGT)</t>
  </si>
  <si>
    <t xml:space="preserve">3,701,095</t>
  </si>
  <si>
    <t xml:space="preserve">E164E(GAA→GAG)</t>
  </si>
  <si>
    <t xml:space="preserve">3,703,084</t>
  </si>
  <si>
    <t xml:space="preserve">E827E(GAG→GAA)</t>
  </si>
  <si>
    <t xml:space="preserve">3,704,934</t>
  </si>
  <si>
    <t xml:space="preserve">D382D(GAT→GAC)</t>
  </si>
  <si>
    <t xml:space="preserve">pgm←</t>
  </si>
  <si>
    <t xml:space="preserve">alpha‑D‑glucose phosphate‑specific phosphoglucomutase</t>
  </si>
  <si>
    <t xml:space="preserve">3,705,933</t>
  </si>
  <si>
    <t xml:space="preserve">G49G(GGT→GGC)</t>
  </si>
  <si>
    <t xml:space="preserve">3,710,440</t>
  </si>
  <si>
    <t xml:space="preserve">intergenic (‑21/+27)</t>
  </si>
  <si>
    <t xml:space="preserve">pgaptmp_003667← / ←chiP</t>
  </si>
  <si>
    <t xml:space="preserve">hypothetical protein/chitoporin</t>
  </si>
  <si>
    <t xml:space="preserve">3,710,706</t>
  </si>
  <si>
    <t xml:space="preserve">R389R(CGA→AGA)</t>
  </si>
  <si>
    <t xml:space="preserve">chiP←</t>
  </si>
  <si>
    <t xml:space="preserve">chitoporin</t>
  </si>
  <si>
    <t xml:space="preserve">3,710,707</t>
  </si>
  <si>
    <t xml:space="preserve">G388G(GGC→GGA)</t>
  </si>
  <si>
    <t xml:space="preserve">3,713,050</t>
  </si>
  <si>
    <t xml:space="preserve">R308R(CGT→CGC)</t>
  </si>
  <si>
    <t xml:space="preserve">glnS←</t>
  </si>
  <si>
    <t xml:space="preserve">glutamine‑‑tRNA ligase</t>
  </si>
  <si>
    <t xml:space="preserve">3,713,086</t>
  </si>
  <si>
    <t xml:space="preserve">G296G(GGT→GGC)</t>
  </si>
  <si>
    <t xml:space="preserve">3,713,089</t>
  </si>
  <si>
    <t xml:space="preserve">S295S(TCC→TCA)</t>
  </si>
  <si>
    <t xml:space="preserve">3,716,236</t>
  </si>
  <si>
    <t xml:space="preserve">intergenic (‑129/‑186)</t>
  </si>
  <si>
    <t xml:space="preserve">nagE← / →nagB</t>
  </si>
  <si>
    <t xml:space="preserve">PTS N‑acetyl glucosamine transporter subunit IIABC/glucosamine‑6‑phosphate deaminase</t>
  </si>
  <si>
    <t xml:space="preserve">3,728,367</t>
  </si>
  <si>
    <t xml:space="preserve">Q46Q(CAA→CAG)</t>
  </si>
  <si>
    <t xml:space="preserve">corC→</t>
  </si>
  <si>
    <t xml:space="preserve">CNNM family magnesium/cobalt transport protein CorC</t>
  </si>
  <si>
    <t xml:space="preserve">3,734,535</t>
  </si>
  <si>
    <t xml:space="preserve">intergenic (+193/‑181)</t>
  </si>
  <si>
    <t xml:space="preserve">pgaptmp_003693→ / →pgaptmp_003694</t>
  </si>
  <si>
    <t xml:space="preserve">amino acid ABC transporter ATP‑binding protein/ShlB/FhaC/HecB family hemolysin secretion/activation protein</t>
  </si>
  <si>
    <t xml:space="preserve">3,737,201</t>
  </si>
  <si>
    <t xml:space="preserve">N250N(AAT→AAC)</t>
  </si>
  <si>
    <t xml:space="preserve">pgaptmp_003695→</t>
  </si>
  <si>
    <t xml:space="preserve">filamentous hemagglutinin N‑terminal domain‑containing protein</t>
  </si>
  <si>
    <t xml:space="preserve">3,747,350</t>
  </si>
  <si>
    <t xml:space="preserve">P583P(CCG→CCA)</t>
  </si>
  <si>
    <t xml:space="preserve">peptidoglycan DD‑transpeptidase MrdA</t>
  </si>
  <si>
    <t xml:space="preserve">3,747,407</t>
  </si>
  <si>
    <t xml:space="preserve">T602T(ACG→ACC)</t>
  </si>
  <si>
    <t xml:space="preserve">3,749,103</t>
  </si>
  <si>
    <t xml:space="preserve">S159S(TCT→TCC)</t>
  </si>
  <si>
    <t xml:space="preserve">rlpA→</t>
  </si>
  <si>
    <t xml:space="preserve">endolytic peptidoglycan transglycosylase RlpA</t>
  </si>
  <si>
    <t xml:space="preserve">3,749,196</t>
  </si>
  <si>
    <t xml:space="preserve">Q190Q(CAG→CAA)</t>
  </si>
  <si>
    <t xml:space="preserve">3,752,617</t>
  </si>
  <si>
    <t xml:space="preserve">V83V(GTT→GTC)</t>
  </si>
  <si>
    <t xml:space="preserve">pgaptmp_003710→</t>
  </si>
  <si>
    <t xml:space="preserve">DNA‑binding transcriptional regulator</t>
  </si>
  <si>
    <t xml:space="preserve">3,755,597</t>
  </si>
  <si>
    <t xml:space="preserve">G102G(GGC→GGT)</t>
  </si>
  <si>
    <t xml:space="preserve">pgaptmp_003713←</t>
  </si>
  <si>
    <t xml:space="preserve">deaminated glutathione amidase</t>
  </si>
  <si>
    <t xml:space="preserve">3,755,663</t>
  </si>
  <si>
    <t xml:space="preserve">V80V(GTC→GTT)</t>
  </si>
  <si>
    <t xml:space="preserve">3,757,479</t>
  </si>
  <si>
    <t xml:space="preserve">intergenic (‑57/‑225)</t>
  </si>
  <si>
    <t xml:space="preserve">pagP← / →dcuC</t>
  </si>
  <si>
    <t xml:space="preserve">lipid IV(A) palmitoyltransferase PagP/anaerobic C4‑dicarboxylate transporter DcuC</t>
  </si>
  <si>
    <t xml:space="preserve">3,757,673</t>
  </si>
  <si>
    <t xml:space="preserve">intergenic (‑251/‑31)</t>
  </si>
  <si>
    <t xml:space="preserve">3,757,736</t>
  </si>
  <si>
    <t xml:space="preserve">I11I(ATC→ATT)</t>
  </si>
  <si>
    <t xml:space="preserve">dcuC→</t>
  </si>
  <si>
    <t xml:space="preserve">anaerobic C4‑dicarboxylate transporter DcuC</t>
  </si>
  <si>
    <t xml:space="preserve">3,764,153</t>
  </si>
  <si>
    <t xml:space="preserve">L60L(CTA→TTA)</t>
  </si>
  <si>
    <t xml:space="preserve">dsbG→</t>
  </si>
  <si>
    <t xml:space="preserve">thiol:disulfide interchange protein DsbG</t>
  </si>
  <si>
    <t xml:space="preserve">3,765,990</t>
  </si>
  <si>
    <t xml:space="preserve">Q14Q(CAA→CAG)</t>
  </si>
  <si>
    <t xml:space="preserve">pgaptmp_003725→</t>
  </si>
  <si>
    <t xml:space="preserve">DUF3440 domain‑containing protein</t>
  </si>
  <si>
    <t xml:space="preserve">3,767,312</t>
  </si>
  <si>
    <t xml:space="preserve">E52D(GAG→GAT)</t>
  </si>
  <si>
    <t xml:space="preserve">pgaptmp_003726→</t>
  </si>
  <si>
    <t xml:space="preserve">ParB‑like nuclease domain‑containing protein</t>
  </si>
  <si>
    <t xml:space="preserve">3,767,316</t>
  </si>
  <si>
    <t xml:space="preserve">V54I(GTC→ATC)</t>
  </si>
  <si>
    <t xml:space="preserve">3,767,330</t>
  </si>
  <si>
    <t xml:space="preserve">D58D(GAT→GAC)</t>
  </si>
  <si>
    <t xml:space="preserve">3,767,543</t>
  </si>
  <si>
    <t xml:space="preserve">E129D(GAA→GAT)</t>
  </si>
  <si>
    <t xml:space="preserve">3,771,997</t>
  </si>
  <si>
    <t xml:space="preserve">G240G(GGC→GGT)</t>
  </si>
  <si>
    <t xml:space="preserve">pgaptmp_003730←</t>
  </si>
  <si>
    <t xml:space="preserve">molybdopterin‑dependent oxidoreductase</t>
  </si>
  <si>
    <t xml:space="preserve">3,772,004</t>
  </si>
  <si>
    <t xml:space="preserve">R238Q(CGG→CAG)</t>
  </si>
  <si>
    <t xml:space="preserve">3,774,475</t>
  </si>
  <si>
    <t xml:space="preserve">H109R(CAC→CGC)</t>
  </si>
  <si>
    <t xml:space="preserve">pgaptmp_003732→</t>
  </si>
  <si>
    <t xml:space="preserve">sugar ABC transporter ATP‑binding protein</t>
  </si>
  <si>
    <t xml:space="preserve">3,785,706</t>
  </si>
  <si>
    <t xml:space="preserve">G329G(GGG→GGA)</t>
  </si>
  <si>
    <t xml:space="preserve">codA→</t>
  </si>
  <si>
    <t xml:space="preserve">3,785,760</t>
  </si>
  <si>
    <t xml:space="preserve">F347F(TTC→TTT)</t>
  </si>
  <si>
    <t xml:space="preserve">3,785,874</t>
  </si>
  <si>
    <t xml:space="preserve">R385R(CGC→CGT)</t>
  </si>
  <si>
    <t xml:space="preserve">3,788,908</t>
  </si>
  <si>
    <t xml:space="preserve">L271L(CTG→CTC)</t>
  </si>
  <si>
    <t xml:space="preserve">pgaptmp_003744→</t>
  </si>
  <si>
    <t xml:space="preserve">3,790,409</t>
  </si>
  <si>
    <t xml:space="preserve">N310N(AAT→AAC)</t>
  </si>
  <si>
    <t xml:space="preserve">pgaptmp_003745→</t>
  </si>
  <si>
    <t xml:space="preserve">histidine phosphatase family protein</t>
  </si>
  <si>
    <t xml:space="preserve">3,790,421</t>
  </si>
  <si>
    <t xml:space="preserve">V314V(GTG→GTA)</t>
  </si>
  <si>
    <t xml:space="preserve">3,791,133</t>
  </si>
  <si>
    <t xml:space="preserve">D235D(GAC→GAT)</t>
  </si>
  <si>
    <t xml:space="preserve">mtnA←</t>
  </si>
  <si>
    <t xml:space="preserve">S‑methyl‑5‑thioribose‑1‑phosphate isomerase</t>
  </si>
  <si>
    <t xml:space="preserve">3,792,658</t>
  </si>
  <si>
    <t xml:space="preserve">G240G(GGT→GGC)</t>
  </si>
  <si>
    <t xml:space="preserve">pgaptmp_003747→</t>
  </si>
  <si>
    <t xml:space="preserve">S‑methyl‑5‑thioribose kinase</t>
  </si>
  <si>
    <t xml:space="preserve">3,792,742</t>
  </si>
  <si>
    <t xml:space="preserve">L268L(CTG→CTT)</t>
  </si>
  <si>
    <t xml:space="preserve">3,793,467</t>
  </si>
  <si>
    <t xml:space="preserve">I376T(ATC→ACC)</t>
  </si>
  <si>
    <t xml:space="preserve">pgaptmp_003748←</t>
  </si>
  <si>
    <t xml:space="preserve">LVIVD repeat‑containing protein</t>
  </si>
  <si>
    <t xml:space="preserve">3,793,496</t>
  </si>
  <si>
    <t xml:space="preserve">V366V(GTG→GTC)</t>
  </si>
  <si>
    <t xml:space="preserve">3,793,655</t>
  </si>
  <si>
    <t xml:space="preserve">Y313Y(TAT→TAC)</t>
  </si>
  <si>
    <t xml:space="preserve">3,794,200</t>
  </si>
  <si>
    <t xml:space="preserve">A132S(GCG→TCG)</t>
  </si>
  <si>
    <t xml:space="preserve">3,798,425</t>
  </si>
  <si>
    <t xml:space="preserve">intergenic (‑148/‑16)</t>
  </si>
  <si>
    <t xml:space="preserve">pgaptmp_003751← / →pgaptmp_003752</t>
  </si>
  <si>
    <t xml:space="preserve">sugar ABC transporter ATP‑binding protein/oxidoreductase</t>
  </si>
  <si>
    <t xml:space="preserve">3,804,928</t>
  </si>
  <si>
    <t xml:space="preserve">C63C(TGT→TGC)</t>
  </si>
  <si>
    <t xml:space="preserve">entA←</t>
  </si>
  <si>
    <t xml:space="preserve">2,3‑dihydro‑2,3‑dihydroxybenzoate dehydrogenase EntA</t>
  </si>
  <si>
    <t xml:space="preserve">3,805,398</t>
  </si>
  <si>
    <t xml:space="preserve">V193V(GTC→GTT)</t>
  </si>
  <si>
    <t xml:space="preserve">entB←</t>
  </si>
  <si>
    <t xml:space="preserve">enterobactin biosynthesis bifunctional isochorismatase/aryl carrier protein EntB</t>
  </si>
  <si>
    <t xml:space="preserve">3,806,162</t>
  </si>
  <si>
    <t xml:space="preserve">V479A(GTG→GCG)</t>
  </si>
  <si>
    <t xml:space="preserve">entE←</t>
  </si>
  <si>
    <t xml:space="preserve">(2,3‑dihydroxybenzoyl)adenylate synthase EntE</t>
  </si>
  <si>
    <t xml:space="preserve">3,806,182</t>
  </si>
  <si>
    <t xml:space="preserve">K472K(AAA→AAG)</t>
  </si>
  <si>
    <t xml:space="preserve">3,806,542</t>
  </si>
  <si>
    <t xml:space="preserve">N352N(AAC→AAT)</t>
  </si>
  <si>
    <t xml:space="preserve">3,806,548</t>
  </si>
  <si>
    <t xml:space="preserve">3,806,569</t>
  </si>
  <si>
    <t xml:space="preserve">L343L(CTC→CTT)</t>
  </si>
  <si>
    <t xml:space="preserve">3,810,641</t>
  </si>
  <si>
    <t xml:space="preserve">Y264Y(TAC→TAT)</t>
  </si>
  <si>
    <t xml:space="preserve">entS←</t>
  </si>
  <si>
    <t xml:space="preserve">enterobactin transporter EntS</t>
  </si>
  <si>
    <t xml:space="preserve">3,817,565</t>
  </si>
  <si>
    <t xml:space="preserve">R238R(CGC→CGT)</t>
  </si>
  <si>
    <t xml:space="preserve">entF←</t>
  </si>
  <si>
    <t xml:space="preserve">enterobactin non‑ribosomal peptide synthetase EntF</t>
  </si>
  <si>
    <t xml:space="preserve">3,817,637</t>
  </si>
  <si>
    <t xml:space="preserve">P214P(CCG→CCA)</t>
  </si>
  <si>
    <t xml:space="preserve">3,817,658</t>
  </si>
  <si>
    <t xml:space="preserve">P207P(CCT→CCA)</t>
  </si>
  <si>
    <t xml:space="preserve">3,819,111</t>
  </si>
  <si>
    <t xml:space="preserve">Q206Q(CAG→CAA)</t>
  </si>
  <si>
    <t xml:space="preserve">fes←</t>
  </si>
  <si>
    <t xml:space="preserve">enterochelin esterase</t>
  </si>
  <si>
    <t xml:space="preserve">3,819,240</t>
  </si>
  <si>
    <t xml:space="preserve">A163A(GCG→GCA)</t>
  </si>
  <si>
    <t xml:space="preserve">3,819,264</t>
  </si>
  <si>
    <t xml:space="preserve">P155P(CCC→CCT)</t>
  </si>
  <si>
    <t xml:space="preserve">3,819,291</t>
  </si>
  <si>
    <t xml:space="preserve">L146L(CTG→CTA)</t>
  </si>
  <si>
    <t xml:space="preserve">3,819,386</t>
  </si>
  <si>
    <t xml:space="preserve">R115C(CGC→TGC)</t>
  </si>
  <si>
    <t xml:space="preserve">3,848,088</t>
  </si>
  <si>
    <t xml:space="preserve">intergenic (‑193/‑146)</t>
  </si>
  <si>
    <t xml:space="preserve">pgaptmp_003811← / →folD</t>
  </si>
  <si>
    <t xml:space="preserve">tRNA‑Arg/bifunctional methylenetetrahydrofolate dehydrogenase/methenyltetrahydrofolate cyclohydrolase FolD</t>
  </si>
  <si>
    <t xml:space="preserve">3,848,105</t>
  </si>
  <si>
    <t xml:space="preserve">intergenic (‑210/‑129)</t>
  </si>
  <si>
    <t xml:space="preserve">3,848,734</t>
  </si>
  <si>
    <t xml:space="preserve">A167A(GCC→GCT)</t>
  </si>
  <si>
    <t xml:space="preserve">folD→</t>
  </si>
  <si>
    <t xml:space="preserve">bifunctional methylenetetrahydrofolate dehydrogenase/methenyltetrahydrofolate cyclohydrolase FolD</t>
  </si>
  <si>
    <t xml:space="preserve">3,848,761</t>
  </si>
  <si>
    <t xml:space="preserve">S176S(AGT→AGC)</t>
  </si>
  <si>
    <t xml:space="preserve">3,852,006</t>
  </si>
  <si>
    <t xml:space="preserve">T196T(ACT→ACC)</t>
  </si>
  <si>
    <t xml:space="preserve">lpxH→</t>
  </si>
  <si>
    <t xml:space="preserve">UDP‑2,3‑diacylglucosamine diphosphatase</t>
  </si>
  <si>
    <t xml:space="preserve">3,853,186</t>
  </si>
  <si>
    <t xml:space="preserve">A168V(GCG→GTG)</t>
  </si>
  <si>
    <t xml:space="preserve">purE→</t>
  </si>
  <si>
    <t xml:space="preserve">5‑(carboxyamino)imidazole ribonucleotide mutase</t>
  </si>
  <si>
    <t xml:space="preserve">3,857,120</t>
  </si>
  <si>
    <t xml:space="preserve">R725R(CGC→CGT)</t>
  </si>
  <si>
    <t xml:space="preserve">pgaptmp_003823←</t>
  </si>
  <si>
    <t xml:space="preserve">3,857,489</t>
  </si>
  <si>
    <t xml:space="preserve">A602A(GCG→GCA)</t>
  </si>
  <si>
    <t xml:space="preserve">3,857,501</t>
  </si>
  <si>
    <t xml:space="preserve">Q598Q(CAG→CAA)</t>
  </si>
  <si>
    <t xml:space="preserve">3,858,695</t>
  </si>
  <si>
    <t xml:space="preserve">A200A(GCC→GCT)</t>
  </si>
  <si>
    <t xml:space="preserve">3,861,638</t>
  </si>
  <si>
    <t xml:space="preserve">A70A(GCC→GCT)</t>
  </si>
  <si>
    <t xml:space="preserve">pgaptmp_003827→</t>
  </si>
  <si>
    <t xml:space="preserve">co‑chaperone YbbN</t>
  </si>
  <si>
    <t xml:space="preserve">3,873,850</t>
  </si>
  <si>
    <t xml:space="preserve">T126T(ACT→ACC)</t>
  </si>
  <si>
    <t xml:space="preserve">pgaptmp_003838→</t>
  </si>
  <si>
    <t xml:space="preserve">Kef family K(+) transporter</t>
  </si>
  <si>
    <t xml:space="preserve">3,874,456</t>
  </si>
  <si>
    <t xml:space="preserve">G328G(GGT→GGC)</t>
  </si>
  <si>
    <t xml:space="preserve">3,875,584</t>
  </si>
  <si>
    <t xml:space="preserve">R302R(CGT→CGG)</t>
  </si>
  <si>
    <t xml:space="preserve">pgaptmp_003839←</t>
  </si>
  <si>
    <t xml:space="preserve">inosine/guanosine kinase</t>
  </si>
  <si>
    <t xml:space="preserve">3,875,602</t>
  </si>
  <si>
    <t xml:space="preserve">T296T(ACC→ACT)</t>
  </si>
  <si>
    <t xml:space="preserve">3,878,625</t>
  </si>
  <si>
    <t xml:space="preserve">A587A(GCC→GCG)</t>
  </si>
  <si>
    <t xml:space="preserve">htpG←</t>
  </si>
  <si>
    <t xml:space="preserve">molecular chaperone HtpG</t>
  </si>
  <si>
    <t xml:space="preserve">3,878,643</t>
  </si>
  <si>
    <t xml:space="preserve">A581A(GCT→GCC)</t>
  </si>
  <si>
    <t xml:space="preserve">3,878,646</t>
  </si>
  <si>
    <t xml:space="preserve">A580A(GCA→GCG)</t>
  </si>
  <si>
    <t xml:space="preserve">3,878,742</t>
  </si>
  <si>
    <t xml:space="preserve">T548T(ACC→ACT)</t>
  </si>
  <si>
    <t xml:space="preserve">3,878,760</t>
  </si>
  <si>
    <t xml:space="preserve">D542D(GAT→GAC)</t>
  </si>
  <si>
    <t xml:space="preserve">3,878,766</t>
  </si>
  <si>
    <t xml:space="preserve">T540T(ACT→ACC)</t>
  </si>
  <si>
    <t xml:space="preserve">3,882,158</t>
  </si>
  <si>
    <t xml:space="preserve">S414S(AGC→AGT)</t>
  </si>
  <si>
    <t xml:space="preserve">dnaX←</t>
  </si>
  <si>
    <t xml:space="preserve">DNA polymerase III subunit gamma/tau</t>
  </si>
  <si>
    <t xml:space="preserve">3,882,287</t>
  </si>
  <si>
    <t xml:space="preserve">Q371Q(CAG→CAA)</t>
  </si>
  <si>
    <t xml:space="preserve">3,887,677</t>
  </si>
  <si>
    <t xml:space="preserve">S676S(AGC→AGT)</t>
  </si>
  <si>
    <t xml:space="preserve">3,887,750</t>
  </si>
  <si>
    <t xml:space="preserve">A652V(GCG→GTG)</t>
  </si>
  <si>
    <t xml:space="preserve">3,897,053</t>
  </si>
  <si>
    <t xml:space="preserve">N34N(AAT→AAC)</t>
  </si>
  <si>
    <t xml:space="preserve">pgaptmp_003859→</t>
  </si>
  <si>
    <t xml:space="preserve">YlaC family protein</t>
  </si>
  <si>
    <t xml:space="preserve">3,897,386</t>
  </si>
  <si>
    <t xml:space="preserve">D145D(GAC→GAT)</t>
  </si>
  <si>
    <t xml:space="preserve">3,899,443</t>
  </si>
  <si>
    <t xml:space="preserve">A165A(GCA→GCC)</t>
  </si>
  <si>
    <t xml:space="preserve">pgaptmp_003861→</t>
  </si>
  <si>
    <t xml:space="preserve">3,900,766</t>
  </si>
  <si>
    <t xml:space="preserve">S156S(AGT→AGC)</t>
  </si>
  <si>
    <t xml:space="preserve">pgaptmp_003864←</t>
  </si>
  <si>
    <t xml:space="preserve">3,900,910</t>
  </si>
  <si>
    <t xml:space="preserve">S108S(AGC→AGT)</t>
  </si>
  <si>
    <t xml:space="preserve">3,906,526</t>
  </si>
  <si>
    <t xml:space="preserve">T19T(ACT→ACC)</t>
  </si>
  <si>
    <t xml:space="preserve">pgaptmp_003868←</t>
  </si>
  <si>
    <t xml:space="preserve">arabinogalactan endo‑beta‑1,4‑galactanase</t>
  </si>
  <si>
    <t xml:space="preserve">3,914,740</t>
  </si>
  <si>
    <t xml:space="preserve">A195S(GCG→TCG)</t>
  </si>
  <si>
    <t xml:space="preserve">pgaptmp_003876←</t>
  </si>
  <si>
    <t xml:space="preserve">3,917,381</t>
  </si>
  <si>
    <t xml:space="preserve">Y21F(TAT→TTT)</t>
  </si>
  <si>
    <t xml:space="preserve">pgaptmp_003879←</t>
  </si>
  <si>
    <t xml:space="preserve">3,917,638</t>
  </si>
  <si>
    <t xml:space="preserve">intergenic (‑196/+114)</t>
  </si>
  <si>
    <t xml:space="preserve">pgaptmp_003879← / ←ffs</t>
  </si>
  <si>
    <t xml:space="preserve">hypothetical protein/signal recognition particle sRNA small type</t>
  </si>
  <si>
    <t xml:space="preserve">3,921,358</t>
  </si>
  <si>
    <t xml:space="preserve">V156V(GTG→GTA)</t>
  </si>
  <si>
    <t xml:space="preserve">amtB←</t>
  </si>
  <si>
    <t xml:space="preserve">ammonium transporter AmtB</t>
  </si>
  <si>
    <t xml:space="preserve">3,921,367</t>
  </si>
  <si>
    <t xml:space="preserve">F153F(TTC→TTT)</t>
  </si>
  <si>
    <t xml:space="preserve">3,926,924</t>
  </si>
  <si>
    <t xml:space="preserve">K108R(AAG→AGG) ‡</t>
  </si>
  <si>
    <t xml:space="preserve">pgaptmp_003890→</t>
  </si>
  <si>
    <t xml:space="preserve">PLP‑dependent cysteine synthase family protein</t>
  </si>
  <si>
    <t xml:space="preserve">3,926,925</t>
  </si>
  <si>
    <t xml:space="preserve">K108K(AAG→AAA) ‡</t>
  </si>
  <si>
    <t xml:space="preserve">3,929,872</t>
  </si>
  <si>
    <t xml:space="preserve">L410L(TTG→CTG)</t>
  </si>
  <si>
    <t xml:space="preserve">pgaptmp_003892→</t>
  </si>
  <si>
    <t xml:space="preserve">SgrR family transcriptional regulator</t>
  </si>
  <si>
    <t xml:space="preserve">3,934,277</t>
  </si>
  <si>
    <t xml:space="preserve">intergenic (‑148/+67)</t>
  </si>
  <si>
    <t xml:space="preserve">ppiD← / ←hupB</t>
  </si>
  <si>
    <t xml:space="preserve">peptidylprolyl isomerase/DNA‑binding protein HU‑beta</t>
  </si>
  <si>
    <t xml:space="preserve">3,940,341</t>
  </si>
  <si>
    <t xml:space="preserve">E260D(GAG→GAT)</t>
  </si>
  <si>
    <t xml:space="preserve">tig←</t>
  </si>
  <si>
    <t xml:space="preserve">trigger factor</t>
  </si>
  <si>
    <t xml:space="preserve">3,942,770</t>
  </si>
  <si>
    <t xml:space="preserve">G21G(GGT→GGC)</t>
  </si>
  <si>
    <t xml:space="preserve">ampG→</t>
  </si>
  <si>
    <t xml:space="preserve">muropeptide MFS transporter AmpG</t>
  </si>
  <si>
    <t xml:space="preserve">3,942,996</t>
  </si>
  <si>
    <t xml:space="preserve">T97A(ACG→GCG)</t>
  </si>
  <si>
    <t xml:space="preserve">3,949,459</t>
  </si>
  <si>
    <t xml:space="preserve">intergenic (+12/‑238)</t>
  </si>
  <si>
    <t xml:space="preserve">cyoE→ / →pgaptmp_003910</t>
  </si>
  <si>
    <t xml:space="preserve">protoheme IX farnesyltransferase/hypothetical protein</t>
  </si>
  <si>
    <t xml:space="preserve">3,951,088</t>
  </si>
  <si>
    <t xml:space="preserve">I37V(ATT→GTT) ‡</t>
  </si>
  <si>
    <t xml:space="preserve">pgaptmp_003912→</t>
  </si>
  <si>
    <t xml:space="preserve">3,951,090</t>
  </si>
  <si>
    <t xml:space="preserve">I37I(ATT→ATC) ‡</t>
  </si>
  <si>
    <t xml:space="preserve">3,951,162</t>
  </si>
  <si>
    <t xml:space="preserve">M61I(ATG→ATA)</t>
  </si>
  <si>
    <t xml:space="preserve">3,957,122</t>
  </si>
  <si>
    <t xml:space="preserve">P240P(CCG→CCA)</t>
  </si>
  <si>
    <t xml:space="preserve">pgaptmp_003917→</t>
  </si>
  <si>
    <t xml:space="preserve">aromatic acid/H+ symport family MFS transporter</t>
  </si>
  <si>
    <t xml:space="preserve">3,968,280</t>
  </si>
  <si>
    <t xml:space="preserve">intergenic (+39/‑22)</t>
  </si>
  <si>
    <t xml:space="preserve">dxs→ / →pgaptmp_003928</t>
  </si>
  <si>
    <t xml:space="preserve">1‑deoxy‑D‑xylulose‑5‑phosphate synthase/aldo/keto reductase</t>
  </si>
  <si>
    <t xml:space="preserve">3,983,734</t>
  </si>
  <si>
    <t xml:space="preserve">intergenic (+96/+28)</t>
  </si>
  <si>
    <t xml:space="preserve">pgaptmp_003946→ / ←pgaptmp_003947</t>
  </si>
  <si>
    <t xml:space="preserve">peroxiredoxin/hypothetical protein</t>
  </si>
  <si>
    <t xml:space="preserve">3,983,739</t>
  </si>
  <si>
    <t xml:space="preserve">intergenic (+101/+23)</t>
  </si>
  <si>
    <t xml:space="preserve">3,983,761</t>
  </si>
  <si>
    <t xml:space="preserve">intergenic (+123/+1)</t>
  </si>
  <si>
    <t xml:space="preserve">3,983,762</t>
  </si>
  <si>
    <t xml:space="preserve">*56*(TAA→TAG)</t>
  </si>
  <si>
    <t xml:space="preserve">pgaptmp_003947←</t>
  </si>
  <si>
    <t xml:space="preserve">3,985,878</t>
  </si>
  <si>
    <t xml:space="preserve">L379L(CTG→CTC)</t>
  </si>
  <si>
    <t xml:space="preserve">pgaptmp_003950→</t>
  </si>
  <si>
    <t xml:space="preserve">PTS ascorbate transporter subunit IIC</t>
  </si>
  <si>
    <t xml:space="preserve">3,996,002</t>
  </si>
  <si>
    <t xml:space="preserve">V430A(GTC→GCC)</t>
  </si>
  <si>
    <t xml:space="preserve">brnQ←</t>
  </si>
  <si>
    <t xml:space="preserve">branched‑chain amino acid transporter carrier protein BrnQ</t>
  </si>
  <si>
    <t xml:space="preserve">4,001,238</t>
  </si>
  <si>
    <t xml:space="preserve">D48D(GAC→GAT)</t>
  </si>
  <si>
    <t xml:space="preserve">sbcC→</t>
  </si>
  <si>
    <t xml:space="preserve">exonuclease subunit SbcC</t>
  </si>
  <si>
    <t xml:space="preserve">4,001,265</t>
  </si>
  <si>
    <t xml:space="preserve">E57E(GAA→GAG)</t>
  </si>
  <si>
    <t xml:space="preserve">4,001,280</t>
  </si>
  <si>
    <t xml:space="preserve">N62N(AAT→AAC)</t>
  </si>
  <si>
    <t xml:space="preserve">4,001,283</t>
  </si>
  <si>
    <t xml:space="preserve">K63K(AAA→AAG)</t>
  </si>
  <si>
    <t xml:space="preserve">4,001,346</t>
  </si>
  <si>
    <t xml:space="preserve">E84E(GAG→GAA)</t>
  </si>
  <si>
    <t xml:space="preserve">4,001,529</t>
  </si>
  <si>
    <t xml:space="preserve">G145G(GGT→GGC)</t>
  </si>
  <si>
    <t xml:space="preserve">4,003,410</t>
  </si>
  <si>
    <t xml:space="preserve">A772A(GCG→GCC)</t>
  </si>
  <si>
    <t xml:space="preserve">4,006,644</t>
  </si>
  <si>
    <t xml:space="preserve">intergenic (‑65/+13)</t>
  </si>
  <si>
    <t xml:space="preserve">ppnP← / ←pgaptmp_003967</t>
  </si>
  <si>
    <t xml:space="preserve">pyrimidine/purine nucleoside phosphorylase/AroM family protein</t>
  </si>
  <si>
    <t xml:space="preserve">4,006,789</t>
  </si>
  <si>
    <t xml:space="preserve">G183G(GGC→GGT)</t>
  </si>
  <si>
    <t xml:space="preserve">pgaptmp_003967←</t>
  </si>
  <si>
    <t xml:space="preserve">AroM family protein</t>
  </si>
  <si>
    <t xml:space="preserve">4,009,281</t>
  </si>
  <si>
    <t xml:space="preserve">coding (569‑583/711 nt)</t>
  </si>
  <si>
    <t xml:space="preserve">pgaptmp_003970→</t>
  </si>
  <si>
    <t xml:space="preserve">DUF2076 domain‑containing protein</t>
  </si>
  <si>
    <t xml:space="preserve">4,029,809</t>
  </si>
  <si>
    <t xml:space="preserve">L403L(CTC→CTG)</t>
  </si>
  <si>
    <t xml:space="preserve">mmuP←</t>
  </si>
  <si>
    <t xml:space="preserve">S‑methylmethionine permease</t>
  </si>
  <si>
    <t xml:space="preserve">4,030,711</t>
  </si>
  <si>
    <t xml:space="preserve">L103L(CTA→TTA)</t>
  </si>
  <si>
    <t xml:space="preserve">4,033,588</t>
  </si>
  <si>
    <t xml:space="preserve">D303D(GAT→GAC)</t>
  </si>
  <si>
    <t xml:space="preserve">pgaptmp_003995→</t>
  </si>
  <si>
    <t xml:space="preserve">ethanolamine ammonia‑lyase subunit EutB</t>
  </si>
  <si>
    <t xml:space="preserve">4,033,594</t>
  </si>
  <si>
    <t xml:space="preserve">Q305Q(CAA→CAG)</t>
  </si>
  <si>
    <t xml:space="preserve">4,033,600</t>
  </si>
  <si>
    <t xml:space="preserve">C307C(TGT→TGC)</t>
  </si>
  <si>
    <t xml:space="preserve">4,033,612</t>
  </si>
  <si>
    <t xml:space="preserve">A311A(GCC→GCT)</t>
  </si>
  <si>
    <t xml:space="preserve">4,033,642</t>
  </si>
  <si>
    <t xml:space="preserve">L321L(CTA→CTG)</t>
  </si>
  <si>
    <t xml:space="preserve">4,034,220</t>
  </si>
  <si>
    <t xml:space="preserve">eutC→</t>
  </si>
  <si>
    <t xml:space="preserve">ethanolamine ammonia‑lyase subunit EutC</t>
  </si>
  <si>
    <t xml:space="preserve">4,039,569</t>
  </si>
  <si>
    <t xml:space="preserve">G106V(GGC→GTC)</t>
  </si>
  <si>
    <t xml:space="preserve">pgaptmp_004002→</t>
  </si>
  <si>
    <t xml:space="preserve">4,040,427:1</t>
  </si>
  <si>
    <t xml:space="preserve">intergenic (‑192/‑142)</t>
  </si>
  <si>
    <t xml:space="preserve">pgaptmp_004003← / →pgaptmp_004004</t>
  </si>
  <si>
    <t xml:space="preserve">hypothetical protein/ABC transporter substrate‑binding protein</t>
  </si>
  <si>
    <t xml:space="preserve">4,040,844</t>
  </si>
  <si>
    <t xml:space="preserve">G92G(GGT→GGC)</t>
  </si>
  <si>
    <t xml:space="preserve">pgaptmp_004004→</t>
  </si>
  <si>
    <t xml:space="preserve">4,041,511</t>
  </si>
  <si>
    <t xml:space="preserve">L44L(CTG→CTA)</t>
  </si>
  <si>
    <t xml:space="preserve">pgaptmp_004005→</t>
  </si>
  <si>
    <t xml:space="preserve">4,041,907</t>
  </si>
  <si>
    <t xml:space="preserve">S176S(TCA→TCC)</t>
  </si>
  <si>
    <t xml:space="preserve">4,042,033</t>
  </si>
  <si>
    <t xml:space="preserve">E218E(GAA→GAG)</t>
  </si>
  <si>
    <t xml:space="preserve">4,044,224</t>
  </si>
  <si>
    <t xml:space="preserve">pgaptmp_004008←</t>
  </si>
  <si>
    <t xml:space="preserve">fimbria/pilus periplasmic chaperone</t>
  </si>
  <si>
    <t xml:space="preserve">4,044,227</t>
  </si>
  <si>
    <t xml:space="preserve">P38P(CCT→CCG)</t>
  </si>
  <si>
    <t xml:space="preserve">4,054,005</t>
  </si>
  <si>
    <t xml:space="preserve">G288G(GGG→GGT)</t>
  </si>
  <si>
    <t xml:space="preserve">phnE→</t>
  </si>
  <si>
    <t xml:space="preserve">phosphonate ABC transporter, permease protein PhnE</t>
  </si>
  <si>
    <t xml:space="preserve">4,054,008</t>
  </si>
  <si>
    <t xml:space="preserve">K289K(AAA→AAG)</t>
  </si>
  <si>
    <t xml:space="preserve">4,055,743</t>
  </si>
  <si>
    <t xml:space="preserve">intergenic (+16/+562)</t>
  </si>
  <si>
    <t xml:space="preserve">pgaptmp_004018→ / ←pgaptmp_004019</t>
  </si>
  <si>
    <t xml:space="preserve">hypothetical protein/HAD‑IB family hydrolase</t>
  </si>
  <si>
    <t xml:space="preserve">4,055,791</t>
  </si>
  <si>
    <t xml:space="preserve">intergenic (+64/+514)</t>
  </si>
  <si>
    <t xml:space="preserve">4,058,821</t>
  </si>
  <si>
    <t xml:space="preserve">S158S(TCG→TCA)</t>
  </si>
  <si>
    <t xml:space="preserve">pgaptmp_004021→</t>
  </si>
  <si>
    <t xml:space="preserve">lipoprotein</t>
  </si>
  <si>
    <t xml:space="preserve">4,060,873</t>
  </si>
  <si>
    <t xml:space="preserve">V191V(GTT→GTC)</t>
  </si>
  <si>
    <t xml:space="preserve">proB→</t>
  </si>
  <si>
    <t xml:space="preserve">glutamate 5‑kinase</t>
  </si>
  <si>
    <t xml:space="preserve">4,066,596</t>
  </si>
  <si>
    <t xml:space="preserve">V38V(GTA→GTG)</t>
  </si>
  <si>
    <t xml:space="preserve">pgaptmp_004029←</t>
  </si>
  <si>
    <t xml:space="preserve">Polarity suppression protein</t>
  </si>
  <si>
    <t xml:space="preserve">4,071,756</t>
  </si>
  <si>
    <t xml:space="preserve">L712L(CTG→CTA)</t>
  </si>
  <si>
    <t xml:space="preserve">pgaptmp_004036→</t>
  </si>
  <si>
    <t xml:space="preserve">toprim domain‑containing protein</t>
  </si>
  <si>
    <t xml:space="preserve">4,071,768</t>
  </si>
  <si>
    <t xml:space="preserve">E716E(GAG→GAA)</t>
  </si>
  <si>
    <t xml:space="preserve">4,071,816</t>
  </si>
  <si>
    <t xml:space="preserve">G732G(GGG→GGA)</t>
  </si>
  <si>
    <t xml:space="preserve">4,074,554</t>
  </si>
  <si>
    <t xml:space="preserve">V656F(GTC→TTC)</t>
  </si>
  <si>
    <t xml:space="preserve">pgaptmp_004038←</t>
  </si>
  <si>
    <t xml:space="preserve">LuxR family transcriptional regulator</t>
  </si>
  <si>
    <t xml:space="preserve">4,077,056</t>
  </si>
  <si>
    <t xml:space="preserve">T55T(ACG→ACA)</t>
  </si>
  <si>
    <t xml:space="preserve">pgaptmp_004039→</t>
  </si>
  <si>
    <t xml:space="preserve">thiamine pyrophosphate‑dependent dehydrogenase E1 component subunit alpha</t>
  </si>
  <si>
    <t xml:space="preserve">4,077,716</t>
  </si>
  <si>
    <t xml:space="preserve">Q275Q(CAA→CAG)</t>
  </si>
  <si>
    <t xml:space="preserve">4,084,563</t>
  </si>
  <si>
    <t xml:space="preserve">D146N(GAT→AAT)</t>
  </si>
  <si>
    <t xml:space="preserve">pgaptmp_004046→</t>
  </si>
  <si>
    <t xml:space="preserve">carbohydrate kinase</t>
  </si>
  <si>
    <t xml:space="preserve">4,085,648</t>
  </si>
  <si>
    <t xml:space="preserve">S507S(AGT→AGC)</t>
  </si>
  <si>
    <t xml:space="preserve">4,087,803</t>
  </si>
  <si>
    <t xml:space="preserve">G88G(GGC→GGT)</t>
  </si>
  <si>
    <t xml:space="preserve">pgaptmp_004049→</t>
  </si>
  <si>
    <t xml:space="preserve">PTS galactitol transporter subunit IIC</t>
  </si>
  <si>
    <t xml:space="preserve">4,088,130</t>
  </si>
  <si>
    <t xml:space="preserve">E197D(GAA→GAT)</t>
  </si>
  <si>
    <t xml:space="preserve">4,088,135</t>
  </si>
  <si>
    <t xml:space="preserve">T199I(ACC→ATC)</t>
  </si>
  <si>
    <t xml:space="preserve">4,088,223</t>
  </si>
  <si>
    <t xml:space="preserve">V228V(GTA→GTG)</t>
  </si>
  <si>
    <t xml:space="preserve">4,089,373</t>
  </si>
  <si>
    <t xml:space="preserve">V118V(GTG→GTA)</t>
  </si>
  <si>
    <t xml:space="preserve">pgaptmp_004050→</t>
  </si>
  <si>
    <t xml:space="preserve">glutathione S‑transferase family protein</t>
  </si>
  <si>
    <t xml:space="preserve">4,089,395</t>
  </si>
  <si>
    <t xml:space="preserve">D126N(GAT→AAT)</t>
  </si>
  <si>
    <t xml:space="preserve">4,092,655</t>
  </si>
  <si>
    <t xml:space="preserve">S142S(AGT→AGC)</t>
  </si>
  <si>
    <t xml:space="preserve">lhgO→</t>
  </si>
  <si>
    <t xml:space="preserve">L‑2‑hydroxyglutarate oxidase</t>
  </si>
  <si>
    <t xml:space="preserve">4,096,866</t>
  </si>
  <si>
    <t xml:space="preserve">L155L(CTG→TTG)</t>
  </si>
  <si>
    <t xml:space="preserve">gabP→</t>
  </si>
  <si>
    <t xml:space="preserve">GABA permease</t>
  </si>
  <si>
    <t xml:space="preserve">4,099,780</t>
  </si>
  <si>
    <t xml:space="preserve">G183G(GGG→GGC)</t>
  </si>
  <si>
    <t xml:space="preserve">frsA←</t>
  </si>
  <si>
    <t xml:space="preserve">esterase FrsA</t>
  </si>
  <si>
    <t xml:space="preserve">4,103,402</t>
  </si>
  <si>
    <t xml:space="preserve">I253I(ATA→ATC)</t>
  </si>
  <si>
    <t xml:space="preserve">dinB←</t>
  </si>
  <si>
    <t xml:space="preserve">DNA polymerase IV</t>
  </si>
  <si>
    <t xml:space="preserve">4,109,391</t>
  </si>
  <si>
    <t xml:space="preserve">I272I(ATA→ATT)</t>
  </si>
  <si>
    <t xml:space="preserve">pgaptmp_004071←</t>
  </si>
  <si>
    <t xml:space="preserve">NADH:ubiquinone reductase (Na(+)‑transporting) subunit B</t>
  </si>
  <si>
    <t xml:space="preserve">4,109,814</t>
  </si>
  <si>
    <t xml:space="preserve">P131P(CCT→CCG)</t>
  </si>
  <si>
    <t xml:space="preserve">4,111,862</t>
  </si>
  <si>
    <t xml:space="preserve">intergenic (‑309/‑103)</t>
  </si>
  <si>
    <t xml:space="preserve">pgaptmp_004072← / →pgaptmp_004073</t>
  </si>
  <si>
    <t xml:space="preserve">Na(+)‑translocating NADH‑quinone reductase subunit A/murein L,D‑transpeptidase</t>
  </si>
  <si>
    <t xml:space="preserve">4,111,889</t>
  </si>
  <si>
    <t xml:space="preserve">intergenic (‑336/‑76)</t>
  </si>
  <si>
    <t xml:space="preserve">4,118,519</t>
  </si>
  <si>
    <t xml:space="preserve">A21A(GCA→GCG)</t>
  </si>
  <si>
    <t xml:space="preserve">pgaptmp_004079→</t>
  </si>
  <si>
    <t xml:space="preserve">4,120,133</t>
  </si>
  <si>
    <t xml:space="preserve">A69A(GCC→GCT)</t>
  </si>
  <si>
    <t xml:space="preserve">dnaQ←</t>
  </si>
  <si>
    <t xml:space="preserve">DNA polymerase III subunit epsilon</t>
  </si>
  <si>
    <t xml:space="preserve">4,124,228</t>
  </si>
  <si>
    <t xml:space="preserve">G140R(GGC→CGC)</t>
  </si>
  <si>
    <t xml:space="preserve">pgaptmp_004086←</t>
  </si>
  <si>
    <t xml:space="preserve">methyltransferase domain‑containing protein</t>
  </si>
  <si>
    <t xml:space="preserve">4,127,543</t>
  </si>
  <si>
    <t xml:space="preserve">V204V(GTC→GTA)</t>
  </si>
  <si>
    <t xml:space="preserve">pgaptmp_004089→</t>
  </si>
  <si>
    <t xml:space="preserve">4,128,389</t>
  </si>
  <si>
    <t xml:space="preserve">A100S(GCA→TCA)</t>
  </si>
  <si>
    <t xml:space="preserve">dkgB←</t>
  </si>
  <si>
    <t xml:space="preserve">2,5‑didehydrogluconate reductase DkgB</t>
  </si>
  <si>
    <t xml:space="preserve">4,128,964</t>
  </si>
  <si>
    <t xml:space="preserve">intergenic (‑37/+21)</t>
  </si>
  <si>
    <t xml:space="preserve">pgaptmp_004091← / ←rrf</t>
  </si>
  <si>
    <t xml:space="preserve">tRNA‑Asp/5S ribosomal RNA</t>
  </si>
  <si>
    <t xml:space="preserve">4,129,163</t>
  </si>
  <si>
    <t xml:space="preserve">intergenic (‑63/+34)</t>
  </si>
  <si>
    <t xml:space="preserve">rrf← / ←pgaptmp_004093</t>
  </si>
  <si>
    <t xml:space="preserve">5S ribosomal RNA/23S ribosomal RNA</t>
  </si>
  <si>
    <t xml:space="preserve">4,129,172</t>
  </si>
  <si>
    <t xml:space="preserve">intergenic (‑72/+25)</t>
  </si>
  <si>
    <t xml:space="preserve">4,132,507</t>
  </si>
  <si>
    <t xml:space="preserve">intergenic (‑51/+21)</t>
  </si>
  <si>
    <t xml:space="preserve">pgaptmp_004095← / ←pgaptmp_004096</t>
  </si>
  <si>
    <t xml:space="preserve">tRNA‑Ile/16S ribosomal RNA</t>
  </si>
  <si>
    <t xml:space="preserve">4,138,862</t>
  </si>
  <si>
    <t xml:space="preserve">T208T(ACG→ACA)</t>
  </si>
  <si>
    <t xml:space="preserve">tsaA→</t>
  </si>
  <si>
    <t xml:space="preserve">tRNA (N6‑threonylcarbamoyladenosine(37)‑N6)‑methyltransferase TrmO</t>
  </si>
  <si>
    <t xml:space="preserve">4,142,550</t>
  </si>
  <si>
    <t xml:space="preserve">intergenic (‑41/+2)</t>
  </si>
  <si>
    <t xml:space="preserve">nlpE← / ←arfB</t>
  </si>
  <si>
    <t xml:space="preserve">envelope stress response activation lipoprotein NlpE/aminoacyl‑tRNA hydrolase</t>
  </si>
  <si>
    <t xml:space="preserve">4,145,975</t>
  </si>
  <si>
    <t xml:space="preserve">A716V(GCG→GTG)</t>
  </si>
  <si>
    <t xml:space="preserve">pgaptmp_004112←</t>
  </si>
  <si>
    <t xml:space="preserve">lysine decarboxylase LdcC</t>
  </si>
  <si>
    <t xml:space="preserve">4,152,021</t>
  </si>
  <si>
    <t xml:space="preserve">F223F(TTC→TTT)</t>
  </si>
  <si>
    <t xml:space="preserve">dnaE←</t>
  </si>
  <si>
    <t xml:space="preserve">DNA polymerase III subunit alpha</t>
  </si>
  <si>
    <t xml:space="preserve">4,152,036</t>
  </si>
  <si>
    <t xml:space="preserve">A218A(GCC→GCG)</t>
  </si>
  <si>
    <t xml:space="preserve">4,152,051</t>
  </si>
  <si>
    <t xml:space="preserve">H213H(CAC→CAT)</t>
  </si>
  <si>
    <t xml:space="preserve">4,152,063</t>
  </si>
  <si>
    <t xml:space="preserve">D209D(GAC→GAT)</t>
  </si>
  <si>
    <t xml:space="preserve">4,152,068</t>
  </si>
  <si>
    <t xml:space="preserve">G208S(GGC→AGC)</t>
  </si>
  <si>
    <t xml:space="preserve">4,152,072</t>
  </si>
  <si>
    <t xml:space="preserve">E206D(GAA→GAC)</t>
  </si>
  <si>
    <t xml:space="preserve">4,152,075</t>
  </si>
  <si>
    <t xml:space="preserve">4,152,078</t>
  </si>
  <si>
    <t xml:space="preserve">F204F(TTC→TTT)</t>
  </si>
  <si>
    <t xml:space="preserve">4,152,111</t>
  </si>
  <si>
    <t xml:space="preserve">G193G(GGT→GGC)</t>
  </si>
  <si>
    <t xml:space="preserve">4,156,185</t>
  </si>
  <si>
    <t xml:space="preserve">D216D(GAC→GAT)</t>
  </si>
  <si>
    <t xml:space="preserve">lpxD←</t>
  </si>
  <si>
    <t xml:space="preserve">UDP‑3‑O‑(3‑hydroxymyristoyl)glucosamine N‑acyltransferase</t>
  </si>
  <si>
    <t xml:space="preserve">4,160,984</t>
  </si>
  <si>
    <t xml:space="preserve">N91N(AAC→AAT)</t>
  </si>
  <si>
    <t xml:space="preserve">rseP←</t>
  </si>
  <si>
    <t xml:space="preserve">sigma E protease regulator RseP</t>
  </si>
  <si>
    <t xml:space="preserve">4,160,996</t>
  </si>
  <si>
    <t xml:space="preserve">4,182,743</t>
  </si>
  <si>
    <t xml:space="preserve">A285A(GCC→GCT)</t>
  </si>
  <si>
    <t xml:space="preserve">hemL→</t>
  </si>
  <si>
    <t xml:space="preserve">glutamate‑1‑semialdehyde 2,1‑aminomutase</t>
  </si>
  <si>
    <t xml:space="preserve">4,182,899</t>
  </si>
  <si>
    <t xml:space="preserve">D337D(GAT→GAC)</t>
  </si>
  <si>
    <t xml:space="preserve">4,185,013</t>
  </si>
  <si>
    <t xml:space="preserve">T92T(ACT→ACC)</t>
  </si>
  <si>
    <t xml:space="preserve">fhuB←</t>
  </si>
  <si>
    <t xml:space="preserve">Fe(3+)‑hydroxamate ABC transporter permease FhuB</t>
  </si>
  <si>
    <t xml:space="preserve">4,185,142</t>
  </si>
  <si>
    <t xml:space="preserve">4,185,564</t>
  </si>
  <si>
    <t xml:space="preserve">F204F(TTT→TTC)</t>
  </si>
  <si>
    <t xml:space="preserve">fhuD←</t>
  </si>
  <si>
    <t xml:space="preserve">Fe(3+)‑hydroxamate ABC transporter substrate‑binding protein FhuD</t>
  </si>
  <si>
    <t xml:space="preserve">4,185,618</t>
  </si>
  <si>
    <t xml:space="preserve">R186R(CGG→CGC)</t>
  </si>
  <si>
    <t xml:space="preserve">4,190,939</t>
  </si>
  <si>
    <t xml:space="preserve">S358S(TCG→TCA)</t>
  </si>
  <si>
    <t xml:space="preserve">mrcB←</t>
  </si>
  <si>
    <t xml:space="preserve">bifunctional glycosyl transferase/transpeptidase</t>
  </si>
  <si>
    <t xml:space="preserve">4,191,491</t>
  </si>
  <si>
    <t xml:space="preserve">T174T(ACC→ACT)</t>
  </si>
  <si>
    <t xml:space="preserve">4,200,722</t>
  </si>
  <si>
    <t xml:space="preserve">R153R(CGG→CGC)</t>
  </si>
  <si>
    <t xml:space="preserve">gspE→</t>
  </si>
  <si>
    <t xml:space="preserve">type II secretion system ATPase GspE</t>
  </si>
  <si>
    <t xml:space="preserve">4,201,019</t>
  </si>
  <si>
    <t xml:space="preserve">L252L(CTG→CTT)</t>
  </si>
  <si>
    <t xml:space="preserve">4,202,328</t>
  </si>
  <si>
    <t xml:space="preserve">V190V(GTG→GTA)</t>
  </si>
  <si>
    <t xml:space="preserve">gspF→</t>
  </si>
  <si>
    <t xml:space="preserve">type II secretion system inner membrane protein GspF</t>
  </si>
  <si>
    <t xml:space="preserve">4,202,331</t>
  </si>
  <si>
    <t xml:space="preserve">V191V(GTG→GTC)</t>
  </si>
  <si>
    <t xml:space="preserve">4,205,137</t>
  </si>
  <si>
    <t xml:space="preserve">R85R(CGC→CGT)</t>
  </si>
  <si>
    <t xml:space="preserve">gspK→</t>
  </si>
  <si>
    <t xml:space="preserve">type II secretion system minor pseudopilin GspK</t>
  </si>
  <si>
    <t xml:space="preserve">4,205,182</t>
  </si>
  <si>
    <t xml:space="preserve">G100G(GGG→GGA)</t>
  </si>
  <si>
    <t xml:space="preserve">4,205,219</t>
  </si>
  <si>
    <t xml:space="preserve">T113A(ACG→GCG)</t>
  </si>
  <si>
    <t xml:space="preserve">4,206,749</t>
  </si>
  <si>
    <t xml:space="preserve">P298P(CCA→CCG)</t>
  </si>
  <si>
    <t xml:space="preserve">gspL→</t>
  </si>
  <si>
    <t xml:space="preserve">type II secretion system protein GspL</t>
  </si>
  <si>
    <t xml:space="preserve">4,211,405</t>
  </si>
  <si>
    <t xml:space="preserve">G45S(GGC→AGC)</t>
  </si>
  <si>
    <t xml:space="preserve">hrpB←</t>
  </si>
  <si>
    <t xml:space="preserve">ATP‑dependent helicase HrpB</t>
  </si>
  <si>
    <t xml:space="preserve">4,211,804</t>
  </si>
  <si>
    <t xml:space="preserve">G65G(GGC→GGT)</t>
  </si>
  <si>
    <t xml:space="preserve">thpR→</t>
  </si>
  <si>
    <t xml:space="preserve">RNA 2',3'‑cyclic phosphodiesterase</t>
  </si>
  <si>
    <t xml:space="preserve">4,211,806</t>
  </si>
  <si>
    <t xml:space="preserve">R66Q(CGG→CAG) ‡</t>
  </si>
  <si>
    <t xml:space="preserve">4,211,807</t>
  </si>
  <si>
    <t xml:space="preserve">R66R(CGG→CGC) ‡</t>
  </si>
  <si>
    <t xml:space="preserve">4,215,821</t>
  </si>
  <si>
    <t xml:space="preserve">A446A(GCG→GCA)</t>
  </si>
  <si>
    <t xml:space="preserve">pcnB→</t>
  </si>
  <si>
    <t xml:space="preserve">polynucleotide adenylyltransferase PcnB</t>
  </si>
  <si>
    <t xml:space="preserve">4,215,857</t>
  </si>
  <si>
    <t xml:space="preserve">A458A(GCA→GCG)</t>
  </si>
  <si>
    <t xml:space="preserve">4,215,930</t>
  </si>
  <si>
    <t xml:space="preserve">V19A(GTG→GCG)</t>
  </si>
  <si>
    <t xml:space="preserve">folK→</t>
  </si>
  <si>
    <t xml:space="preserve">2‑amino‑4‑hydroxy‑6‑ hydroxymethyldihydropteridine diphosphokinase</t>
  </si>
  <si>
    <t xml:space="preserve">4,226,868</t>
  </si>
  <si>
    <t xml:space="preserve">S354S(TCT→TCG)</t>
  </si>
  <si>
    <t xml:space="preserve">cueO←</t>
  </si>
  <si>
    <t xml:space="preserve">multicopper oxidase CueO</t>
  </si>
  <si>
    <t xml:space="preserve">4,239,266</t>
  </si>
  <si>
    <t xml:space="preserve">+CAGCAG</t>
  </si>
  <si>
    <t xml:space="preserve">coding (1377/1608 nt)</t>
  </si>
  <si>
    <t xml:space="preserve">pgaptmp_004194→</t>
  </si>
  <si>
    <t xml:space="preserve">DUF3300 domain‑containing protein</t>
  </si>
  <si>
    <t xml:space="preserve">4,240,587</t>
  </si>
  <si>
    <t xml:space="preserve">C20Y(TGC→TAC)</t>
  </si>
  <si>
    <t xml:space="preserve">pgaptmp_004196←</t>
  </si>
  <si>
    <t xml:space="preserve">4,240,665</t>
  </si>
  <si>
    <t xml:space="preserve">intergenic (‑20/+145)</t>
  </si>
  <si>
    <t xml:space="preserve">pgaptmp_004196← / ←lpdA</t>
  </si>
  <si>
    <t xml:space="preserve">hypothetical protein/dihydrolipoyl dehydrogenase</t>
  </si>
  <si>
    <t xml:space="preserve">4,251,209</t>
  </si>
  <si>
    <t xml:space="preserve">V360I(GTC→ATC)</t>
  </si>
  <si>
    <t xml:space="preserve">pgaptmp_004202→</t>
  </si>
  <si>
    <t xml:space="preserve">4,263,154</t>
  </si>
  <si>
    <t xml:space="preserve">A472A(GCT→GCC)</t>
  </si>
  <si>
    <t xml:space="preserve">secA←</t>
  </si>
  <si>
    <t xml:space="preserve">preprotein translocase subunit SecA</t>
  </si>
  <si>
    <t xml:space="preserve">4,270,212</t>
  </si>
  <si>
    <t xml:space="preserve">D162N(GAT→AAT)</t>
  </si>
  <si>
    <t xml:space="preserve">pgaptmp_004221←</t>
  </si>
  <si>
    <t xml:space="preserve">D‑alanine‑‑D‑alanine ligase</t>
  </si>
  <si>
    <t xml:space="preserve">4,277,538</t>
  </si>
  <si>
    <t xml:space="preserve">T256T(ACT→ACC)</t>
  </si>
  <si>
    <t xml:space="preserve">murF←</t>
  </si>
  <si>
    <t xml:space="preserve">UDP‑N‑acetylmuramoyl‑tripeptide‑‑D‑alanyl‑D‑ alanine ligase</t>
  </si>
  <si>
    <t xml:space="preserve">4,277,580</t>
  </si>
  <si>
    <t xml:space="preserve">N242N(AAC→AAT)</t>
  </si>
  <si>
    <t xml:space="preserve">4,282,688</t>
  </si>
  <si>
    <t xml:space="preserve">P58P(CCG→CCA)</t>
  </si>
  <si>
    <t xml:space="preserve">rsmH←</t>
  </si>
  <si>
    <t xml:space="preserve">16S rRNA (cytosine(1402)‑N(4))‑methyltransferase RsmH</t>
  </si>
  <si>
    <t xml:space="preserve">4,282,703</t>
  </si>
  <si>
    <t xml:space="preserve">A53A(GCC→GCT)</t>
  </si>
  <si>
    <t xml:space="preserve">4,291,323</t>
  </si>
  <si>
    <t xml:space="preserve">V76V(GTC→GTT)</t>
  </si>
  <si>
    <t xml:space="preserve">leuB→</t>
  </si>
  <si>
    <t xml:space="preserve">3‑isopropylmalate dehydrogenase</t>
  </si>
  <si>
    <t xml:space="preserve">4,295,036</t>
  </si>
  <si>
    <t xml:space="preserve">I145I(ATA→ATT)</t>
  </si>
  <si>
    <t xml:space="preserve">pgaptmp_004242→</t>
  </si>
  <si>
    <t xml:space="preserve">FAD‑dependent oxidoreductase</t>
  </si>
  <si>
    <t xml:space="preserve">4,295,051</t>
  </si>
  <si>
    <t xml:space="preserve">E150E(GAA→GAG)</t>
  </si>
  <si>
    <t xml:space="preserve">4,307,002</t>
  </si>
  <si>
    <t xml:space="preserve">N126H(AAC→CAC)</t>
  </si>
  <si>
    <t xml:space="preserve">thiP→</t>
  </si>
  <si>
    <t xml:space="preserve">thiamine/thiamine pyrophosphate ABC transporter permease ThiP</t>
  </si>
  <si>
    <t xml:space="preserve">4,323,120</t>
  </si>
  <si>
    <t xml:space="preserve">I127I(ATC→ATT)</t>
  </si>
  <si>
    <t xml:space="preserve">pgaptmp_004263←</t>
  </si>
  <si>
    <t xml:space="preserve">2‑hydroxycarboxylate transporter family protein</t>
  </si>
  <si>
    <t xml:space="preserve">4,333,158</t>
  </si>
  <si>
    <t xml:space="preserve">H10H(CAC→CAT)</t>
  </si>
  <si>
    <t xml:space="preserve">apaH→</t>
  </si>
  <si>
    <t xml:space="preserve">bis(5'‑nucleosyl)‑tetraphosphatase (symmetrical) ApaH</t>
  </si>
  <si>
    <t xml:space="preserve">4,349,197</t>
  </si>
  <si>
    <t xml:space="preserve">citS→</t>
  </si>
  <si>
    <t xml:space="preserve">citrate/sodium symporter CitS</t>
  </si>
  <si>
    <t xml:space="preserve">4,349,225</t>
  </si>
  <si>
    <t xml:space="preserve">L193L(TTG→CTG)</t>
  </si>
  <si>
    <t xml:space="preserve">4,350,570</t>
  </si>
  <si>
    <t xml:space="preserve">F56F(TTC→TTT)</t>
  </si>
  <si>
    <t xml:space="preserve">oadA→</t>
  </si>
  <si>
    <t xml:space="preserve">sodium‑extruding oxaloacetate decarboxylase subunit alpha</t>
  </si>
  <si>
    <t xml:space="preserve">4,350,621</t>
  </si>
  <si>
    <t xml:space="preserve">P73P(CCC→CCG)</t>
  </si>
  <si>
    <t xml:space="preserve">4,350,669</t>
  </si>
  <si>
    <t xml:space="preserve">Y89*(TAC→TAA)</t>
  </si>
  <si>
    <t xml:space="preserve">4,350,849</t>
  </si>
  <si>
    <t xml:space="preserve">A149A(GCG→GCC)</t>
  </si>
  <si>
    <t xml:space="preserve">4,351,026</t>
  </si>
  <si>
    <t xml:space="preserve">G208G(GGG→GGC)</t>
  </si>
  <si>
    <t xml:space="preserve">4,352,226</t>
  </si>
  <si>
    <t xml:space="preserve">I8I(ATC→ATT)</t>
  </si>
  <si>
    <t xml:space="preserve">pgaptmp_004288→</t>
  </si>
  <si>
    <t xml:space="preserve">oxalacetate decarboxylase subunit beta</t>
  </si>
  <si>
    <t xml:space="preserve">4,352,604</t>
  </si>
  <si>
    <t xml:space="preserve">G134G(GGC→GGT)</t>
  </si>
  <si>
    <t xml:space="preserve">4,352,880</t>
  </si>
  <si>
    <t xml:space="preserve">A226A(GCG→GCC)</t>
  </si>
  <si>
    <t xml:space="preserve">4,360,821</t>
  </si>
  <si>
    <t xml:space="preserve">F60F(TTC→TTT)</t>
  </si>
  <si>
    <t xml:space="preserve">lspA←</t>
  </si>
  <si>
    <t xml:space="preserve">signal peptidase II</t>
  </si>
  <si>
    <t xml:space="preserve">4,367,743</t>
  </si>
  <si>
    <t xml:space="preserve">intergenic (‑106/+72)</t>
  </si>
  <si>
    <t xml:space="preserve">nhaA← / ←dnaJ</t>
  </si>
  <si>
    <t xml:space="preserve">Na+/H+ antiporter NhaA/molecular chaperone DnaJ</t>
  </si>
  <si>
    <t xml:space="preserve">4,367,758</t>
  </si>
  <si>
    <t xml:space="preserve">intergenic (‑121/+57)</t>
  </si>
  <si>
    <t xml:space="preserve">4,368,682</t>
  </si>
  <si>
    <t xml:space="preserve">A89A(GCC→GCG)</t>
  </si>
  <si>
    <t xml:space="preserve">dnaJ←</t>
  </si>
  <si>
    <t xml:space="preserve">molecular chaperone DnaJ</t>
  </si>
  <si>
    <t xml:space="preserve">4,383,592</t>
  </si>
  <si>
    <t xml:space="preserve">G203G(GGA→GGG)</t>
  </si>
  <si>
    <t xml:space="preserve">thrA←</t>
  </si>
  <si>
    <t xml:space="preserve">bifunctional aspartate kinase/homoserine dehydrogenase I</t>
  </si>
  <si>
    <t xml:space="preserve">4,383,660</t>
  </si>
  <si>
    <t xml:space="preserve">A181T(GCA→ACA)</t>
  </si>
  <si>
    <t xml:space="preserve">4,386,099</t>
  </si>
  <si>
    <t xml:space="preserve">A73A(GCA→GCT)</t>
  </si>
  <si>
    <t xml:space="preserve">arcA→</t>
  </si>
  <si>
    <t xml:space="preserve">two‑component system response regulator ArcA</t>
  </si>
  <si>
    <t xml:space="preserve">4,398,370</t>
  </si>
  <si>
    <t xml:space="preserve">P75P(CCG→CCA)</t>
  </si>
  <si>
    <t xml:space="preserve">nadR←</t>
  </si>
  <si>
    <t xml:space="preserve">multifunctional transcriptional regulator/nicotinamide‑nucleotide adenylyltransferase/ribosylnicotinamide kinase NadR</t>
  </si>
  <si>
    <t xml:space="preserve">4,412,003</t>
  </si>
  <si>
    <t xml:space="preserve">intergenic (‑108/+112)</t>
  </si>
  <si>
    <t xml:space="preserve">osmY← / ←prfC</t>
  </si>
  <si>
    <t xml:space="preserve">molecular chaperone OsmY/peptide chain release factor 3</t>
  </si>
  <si>
    <t xml:space="preserve">4,412,076</t>
  </si>
  <si>
    <t xml:space="preserve">intergenic (‑181/+39)</t>
  </si>
  <si>
    <t xml:space="preserve">4,416,833</t>
  </si>
  <si>
    <t xml:space="preserve">intergenic (+14/‑18)</t>
  </si>
  <si>
    <t xml:space="preserve">pgaptmp_004351→ / →pgaptmp_004352</t>
  </si>
  <si>
    <t xml:space="preserve">tRNA‑Leu/tRNA‑Leu</t>
  </si>
  <si>
    <t xml:space="preserve">4,420,981</t>
  </si>
  <si>
    <t xml:space="preserve">intergenic (‑184/‑155)</t>
  </si>
  <si>
    <t xml:space="preserve">pgaptmp_004357← / →pgaptmp_004358</t>
  </si>
  <si>
    <t xml:space="preserve">PTS cellobiose transporter subunit IIC/YbaK/EbsC family protein</t>
  </si>
  <si>
    <t xml:space="preserve">4,424,910</t>
  </si>
  <si>
    <t xml:space="preserve">A132A(GCC→GCG)</t>
  </si>
  <si>
    <t xml:space="preserve">pobA←</t>
  </si>
  <si>
    <t xml:space="preserve">4‑hydroxybenzoate 3‑monooxygenase</t>
  </si>
  <si>
    <t xml:space="preserve">4,430,554</t>
  </si>
  <si>
    <t xml:space="preserve">R511R(CGC→CGT)</t>
  </si>
  <si>
    <t xml:space="preserve">opgB→</t>
  </si>
  <si>
    <t xml:space="preserve">phosphatidylglycerol‑‑membrane‑oligosaccharide glycerophosphotransferase</t>
  </si>
  <si>
    <t xml:space="preserve">4,432,032</t>
  </si>
  <si>
    <t xml:space="preserve">A94V(GCC→GTC)</t>
  </si>
  <si>
    <t xml:space="preserve">pgaptmp_004369←</t>
  </si>
  <si>
    <t xml:space="preserve">4,432,351</t>
  </si>
  <si>
    <t xml:space="preserve">intergenic (‑39/+95)</t>
  </si>
  <si>
    <t xml:space="preserve">pgaptmp_004369← / ←pgaptmp_004370</t>
  </si>
  <si>
    <t xml:space="preserve">Rpn family recombination‑promoting nuclease/putative transposase/SIS domain‑containing protein</t>
  </si>
  <si>
    <t xml:space="preserve">4,436,057</t>
  </si>
  <si>
    <t xml:space="preserve">L34L(CTG→TTG)</t>
  </si>
  <si>
    <t xml:space="preserve">pgaptmp_004373←</t>
  </si>
  <si>
    <t xml:space="preserve">PTS mannose/fructose/sorbose/N‑acetylgalactosamine transporter subunit IIC</t>
  </si>
  <si>
    <t xml:space="preserve">4,438,207</t>
  </si>
  <si>
    <t xml:space="preserve">A580A(GCG→GCA)</t>
  </si>
  <si>
    <t xml:space="preserve">pgaptmp_004376←</t>
  </si>
  <si>
    <t xml:space="preserve">sigma 54‑interacting transcriptional regulator</t>
  </si>
  <si>
    <t xml:space="preserve">4,448,801</t>
  </si>
  <si>
    <t xml:space="preserve">pgaptmp_004385←</t>
  </si>
  <si>
    <t xml:space="preserve">4,461,650</t>
  </si>
  <si>
    <t xml:space="preserve">E100E(GAA→GAG)</t>
  </si>
  <si>
    <t xml:space="preserve">hpaI→</t>
  </si>
  <si>
    <t xml:space="preserve">4‑hydroxy‑2‑oxoheptanedioate aldolase</t>
  </si>
  <si>
    <t xml:space="preserve">4,461,657</t>
  </si>
  <si>
    <t xml:space="preserve">L103L(CTG→TTG)</t>
  </si>
  <si>
    <t xml:space="preserve">4,461,686</t>
  </si>
  <si>
    <t xml:space="preserve">P112P(CCA→CCT)</t>
  </si>
  <si>
    <t xml:space="preserve">4,461,695</t>
  </si>
  <si>
    <t xml:space="preserve">I115I(ATC→ATT)</t>
  </si>
  <si>
    <t xml:space="preserve">4,461,728</t>
  </si>
  <si>
    <t xml:space="preserve">S126S(TCA→TCG)</t>
  </si>
  <si>
    <t xml:space="preserve">4,461,782</t>
  </si>
  <si>
    <t xml:space="preserve">V144V(GTG→GTC)</t>
  </si>
  <si>
    <t xml:space="preserve">4,464,998</t>
  </si>
  <si>
    <t xml:space="preserve">P115P(CCA→CCG)</t>
  </si>
  <si>
    <t xml:space="preserve">hpaB→</t>
  </si>
  <si>
    <t xml:space="preserve">4‑hydroxyphenylacetate 3‑monooxygenase, oxygenase component</t>
  </si>
  <si>
    <t xml:space="preserve">4,466,604</t>
  </si>
  <si>
    <t xml:space="preserve">E123E(GAG→GAA)</t>
  </si>
  <si>
    <t xml:space="preserve">pgaptmp_004406→</t>
  </si>
  <si>
    <t xml:space="preserve">4‑hydroxyphenylacetate 3‑monooxygenase reductase subunit</t>
  </si>
  <si>
    <t xml:space="preserve">4,473,874</t>
  </si>
  <si>
    <t xml:space="preserve">A211V(GCC→GTC)</t>
  </si>
  <si>
    <t xml:space="preserve">pgaptmp_004413←</t>
  </si>
  <si>
    <t xml:space="preserve">NAD‑dependent succinate‑semialdehyde dehydrogenase</t>
  </si>
  <si>
    <t xml:space="preserve">4,474,787</t>
  </si>
  <si>
    <t xml:space="preserve">Δ24 bp</t>
  </si>
  <si>
    <t xml:space="preserve">coding (781‑804/927 nt)</t>
  </si>
  <si>
    <t xml:space="preserve">pgaptmp_004414←</t>
  </si>
  <si>
    <t xml:space="preserve">4,474,811</t>
  </si>
  <si>
    <t xml:space="preserve">R260R(CGG→CGT)</t>
  </si>
  <si>
    <t xml:space="preserve">4,474,814</t>
  </si>
  <si>
    <t xml:space="preserve">K259K(AAA→AAG)</t>
  </si>
  <si>
    <t xml:space="preserve">4,477,032</t>
  </si>
  <si>
    <t xml:space="preserve">L121L(CTA→CTG)</t>
  </si>
  <si>
    <t xml:space="preserve">pgaptmp_004416→</t>
  </si>
  <si>
    <t xml:space="preserve">4,479,987</t>
  </si>
  <si>
    <t xml:space="preserve">R17K(AGG→AAG)</t>
  </si>
  <si>
    <t xml:space="preserve">pgaptmp_004419→</t>
  </si>
  <si>
    <t xml:space="preserve">DUF2164 domain‑containing protein</t>
  </si>
  <si>
    <t xml:space="preserve">4,487,380</t>
  </si>
  <si>
    <t xml:space="preserve">L25Q(CTG→CAG)</t>
  </si>
  <si>
    <t xml:space="preserve">pgaptmp_004428←</t>
  </si>
  <si>
    <t xml:space="preserve">FosA family fosfomycin resistance glutathione transferase</t>
  </si>
  <si>
    <t xml:space="preserve">4,487,813</t>
  </si>
  <si>
    <t xml:space="preserve">S80S(TCG→TCA)</t>
  </si>
  <si>
    <t xml:space="preserve">pgaptmp_004429←</t>
  </si>
  <si>
    <t xml:space="preserve">4,490,172</t>
  </si>
  <si>
    <t xml:space="preserve">V24I(GTC→ATC)</t>
  </si>
  <si>
    <t xml:space="preserve">pgaptmp_004432→</t>
  </si>
  <si>
    <t xml:space="preserve">4,490,207</t>
  </si>
  <si>
    <t xml:space="preserve">Q35Q(CAA→CAG)</t>
  </si>
  <si>
    <t xml:space="preserve">4,490,210</t>
  </si>
  <si>
    <t xml:space="preserve">V36V(GTC→GTT)</t>
  </si>
  <si>
    <t xml:space="preserve">4,501,318</t>
  </si>
  <si>
    <t xml:space="preserve">D112G(GAT→GGT)</t>
  </si>
  <si>
    <t xml:space="preserve">pgaptmp_004440→</t>
  </si>
  <si>
    <t xml:space="preserve">ABC‑2 transporter permease</t>
  </si>
  <si>
    <t xml:space="preserve">4,502,992</t>
  </si>
  <si>
    <t xml:space="preserve">intergenic (‑526/+79)</t>
  </si>
  <si>
    <t xml:space="preserve">pgaptmp_004441← / ←rrf</t>
  </si>
  <si>
    <t xml:space="preserve">hypothetical protein/5S ribosomal RNA</t>
  </si>
  <si>
    <t xml:space="preserve">4,512,197</t>
  </si>
  <si>
    <t xml:space="preserve">V217V(GTC→GTA)</t>
  </si>
  <si>
    <t xml:space="preserve">cusR←</t>
  </si>
  <si>
    <t xml:space="preserve">copper response regulator transcription factor CusR</t>
  </si>
  <si>
    <t xml:space="preserve">4,535,982</t>
  </si>
  <si>
    <t xml:space="preserve">K27K(AAG→AAA)</t>
  </si>
  <si>
    <t xml:space="preserve">pgaptmp_004472→</t>
  </si>
  <si>
    <t xml:space="preserve">HNH endonuclease</t>
  </si>
  <si>
    <t xml:space="preserve">4,535,988</t>
  </si>
  <si>
    <t xml:space="preserve">L29L(CTG→CTA)</t>
  </si>
  <si>
    <t xml:space="preserve">4,535,991</t>
  </si>
  <si>
    <t xml:space="preserve">L30L(TTA→TTG)</t>
  </si>
  <si>
    <t xml:space="preserve">4,536,006</t>
  </si>
  <si>
    <t xml:space="preserve">L35L(CTT→CTC)</t>
  </si>
  <si>
    <t xml:space="preserve">4,536,009</t>
  </si>
  <si>
    <t xml:space="preserve">S36S(TCC→TCG)</t>
  </si>
  <si>
    <t xml:space="preserve">4,536,265</t>
  </si>
  <si>
    <t xml:space="preserve">L122L(TTA→CTA)</t>
  </si>
  <si>
    <t xml:space="preserve">4,536,284</t>
  </si>
  <si>
    <t xml:space="preserve">R128K(AGG→AAG)</t>
  </si>
  <si>
    <t xml:space="preserve">4,536,354</t>
  </si>
  <si>
    <t xml:space="preserve">A151A(GCA→GCT)</t>
  </si>
  <si>
    <t xml:space="preserve">4,536,717</t>
  </si>
  <si>
    <t xml:space="preserve">C272C(TGT→TGC)</t>
  </si>
  <si>
    <t xml:space="preserve">4,536,723</t>
  </si>
  <si>
    <t xml:space="preserve">P274P(CCC→CCG)</t>
  </si>
  <si>
    <t xml:space="preserve">4,536,729</t>
  </si>
  <si>
    <t xml:space="preserve">E276E(GAG→GAA)</t>
  </si>
  <si>
    <t xml:space="preserve">4,538,762</t>
  </si>
  <si>
    <t xml:space="preserve">G43G(GGT→GGC)</t>
  </si>
  <si>
    <t xml:space="preserve">pgaptmp_004476→</t>
  </si>
  <si>
    <t xml:space="preserve">4,553,206</t>
  </si>
  <si>
    <t xml:space="preserve">D22D(GAT→GAC)</t>
  </si>
  <si>
    <t xml:space="preserve">pgaptmp_004493→</t>
  </si>
  <si>
    <t xml:space="preserve">4,553,263</t>
  </si>
  <si>
    <t xml:space="preserve">G41G(GGC→GGT)</t>
  </si>
  <si>
    <t xml:space="preserve">4,553,281</t>
  </si>
  <si>
    <t xml:space="preserve">V47V(GTG→GTT)</t>
  </si>
  <si>
    <t xml:space="preserve">4,553,569</t>
  </si>
  <si>
    <t xml:space="preserve">D143E(GAC→GAA)</t>
  </si>
  <si>
    <t xml:space="preserve">4,556,208</t>
  </si>
  <si>
    <t xml:space="preserve">V270V(GTG→GTA)</t>
  </si>
  <si>
    <t xml:space="preserve">pgaptmp_004495→</t>
  </si>
  <si>
    <t xml:space="preserve">4,556,265</t>
  </si>
  <si>
    <t xml:space="preserve">N289N(AAT→AAC)</t>
  </si>
  <si>
    <t xml:space="preserve">4,556,346</t>
  </si>
  <si>
    <t xml:space="preserve">Q316Q(CAA→CAG)</t>
  </si>
  <si>
    <t xml:space="preserve">4,565,018</t>
  </si>
  <si>
    <t xml:space="preserve">L501L(CTG→CTC)</t>
  </si>
  <si>
    <t xml:space="preserve">iolD←</t>
  </si>
  <si>
    <t xml:space="preserve">3D‑(3,5/4)‑trihydroxycyclohexane‑1,2‑dione acylhydrolase (decyclizing)</t>
  </si>
  <si>
    <t xml:space="preserve">4,569,472</t>
  </si>
  <si>
    <t xml:space="preserve">L128L(CTG→TTG)</t>
  </si>
  <si>
    <t xml:space="preserve">pgaptmp_004506→</t>
  </si>
  <si>
    <t xml:space="preserve">4,577,267</t>
  </si>
  <si>
    <t xml:space="preserve">C384C(TGT→TGC)</t>
  </si>
  <si>
    <t xml:space="preserve">pgaptmp_004510→</t>
  </si>
  <si>
    <t xml:space="preserve">DUF853 domain‑containing protein</t>
  </si>
  <si>
    <t xml:space="preserve">4,581,180</t>
  </si>
  <si>
    <t xml:space="preserve">N315N(AAT→AAC)</t>
  </si>
  <si>
    <t xml:space="preserve">pepA→</t>
  </si>
  <si>
    <t xml:space="preserve">leucyl aminopeptidase</t>
  </si>
  <si>
    <t xml:space="preserve">4,581,207</t>
  </si>
  <si>
    <t xml:space="preserve">E324E(GAG→GAA)</t>
  </si>
  <si>
    <t xml:space="preserve">4,584,667</t>
  </si>
  <si>
    <t xml:space="preserve">A786A(GCT→GCA)</t>
  </si>
  <si>
    <t xml:space="preserve">pgaptmp_004515→</t>
  </si>
  <si>
    <t xml:space="preserve">valine‑‑tRNA ligase</t>
  </si>
  <si>
    <t xml:space="preserve">4,585,075</t>
  </si>
  <si>
    <t xml:space="preserve">A922A(GCA→GCG)</t>
  </si>
  <si>
    <t xml:space="preserve">4,585,732</t>
  </si>
  <si>
    <t xml:space="preserve">G149G(GGA→GGG)</t>
  </si>
  <si>
    <t xml:space="preserve">pgaptmp_004516→</t>
  </si>
  <si>
    <t xml:space="preserve">4,585,756</t>
  </si>
  <si>
    <t xml:space="preserve">V157V(GTT→GTG)</t>
  </si>
  <si>
    <t xml:space="preserve">4,585,762</t>
  </si>
  <si>
    <t xml:space="preserve">C159C(TGT→TGC)</t>
  </si>
  <si>
    <t xml:space="preserve">4,585,768</t>
  </si>
  <si>
    <t xml:space="preserve">V161V(GTG→GTA)</t>
  </si>
  <si>
    <t xml:space="preserve">4,586,150</t>
  </si>
  <si>
    <t xml:space="preserve">pgaptmp_004517←</t>
  </si>
  <si>
    <t xml:space="preserve">tRNA‑(ms[2]io[6]A)‑hydroxylase</t>
  </si>
  <si>
    <t xml:space="preserve">4,586,444</t>
  </si>
  <si>
    <t xml:space="preserve">H124H(CAT→CAC)</t>
  </si>
  <si>
    <t xml:space="preserve">4,586,538</t>
  </si>
  <si>
    <t xml:space="preserve">R93Q(CGG→CAG)</t>
  </si>
  <si>
    <t xml:space="preserve">4,592,571</t>
  </si>
  <si>
    <t xml:space="preserve">G224G(GGG→GGT)</t>
  </si>
  <si>
    <t xml:space="preserve">pgaptmp_004523←</t>
  </si>
  <si>
    <t xml:space="preserve">4,592,604</t>
  </si>
  <si>
    <t xml:space="preserve">4,599,435</t>
  </si>
  <si>
    <t xml:space="preserve">P185P(CCG→CCA)</t>
  </si>
  <si>
    <t xml:space="preserve">mgtA←</t>
  </si>
  <si>
    <t xml:space="preserve">magnesium‑translocating P‑type ATPase</t>
  </si>
  <si>
    <t xml:space="preserve">4,607,054</t>
  </si>
  <si>
    <t xml:space="preserve">Q87Q(CAA→CAG)</t>
  </si>
  <si>
    <t xml:space="preserve">pgaptmp_004535←</t>
  </si>
  <si>
    <t xml:space="preserve">4,615,069</t>
  </si>
  <si>
    <t xml:space="preserve">H178H(CAT→CAC)</t>
  </si>
  <si>
    <t xml:space="preserve">pgaptmp_004544←</t>
  </si>
  <si>
    <t xml:space="preserve">lactonase family protein</t>
  </si>
  <si>
    <t xml:space="preserve">4,615,072</t>
  </si>
  <si>
    <t xml:space="preserve">P177P(CCG→CCT)</t>
  </si>
  <si>
    <t xml:space="preserve">4,619,193</t>
  </si>
  <si>
    <t xml:space="preserve">A66A(GCT→GCC)</t>
  </si>
  <si>
    <t xml:space="preserve">pgaptmp_004548←</t>
  </si>
  <si>
    <t xml:space="preserve">DUF4310 family protein</t>
  </si>
  <si>
    <t xml:space="preserve">4,619,821</t>
  </si>
  <si>
    <t xml:space="preserve">I120I(ATT→ATC)</t>
  </si>
  <si>
    <t xml:space="preserve">pgaptmp_004549←</t>
  </si>
  <si>
    <t xml:space="preserve">DUF4311 domain‑containing protein</t>
  </si>
  <si>
    <t xml:space="preserve">4,623,831</t>
  </si>
  <si>
    <t xml:space="preserve">I152I(ATT→ATC)</t>
  </si>
  <si>
    <t xml:space="preserve">pgaptmp_004556→</t>
  </si>
  <si>
    <t xml:space="preserve">ribosome‑associated protein</t>
  </si>
  <si>
    <t xml:space="preserve">4,624,083</t>
  </si>
  <si>
    <t xml:space="preserve">intergenic (+156/+558)</t>
  </si>
  <si>
    <t xml:space="preserve">pgaptmp_004556→ / ←pgaptmp_004557</t>
  </si>
  <si>
    <t xml:space="preserve">ribosome‑associated protein/hypothetical protein</t>
  </si>
  <si>
    <t xml:space="preserve">4,655,161</t>
  </si>
  <si>
    <t xml:space="preserve">Q127Q(CAG→CAA)</t>
  </si>
  <si>
    <t xml:space="preserve">cycA←</t>
  </si>
  <si>
    <t xml:space="preserve">D‑serine/D‑alanine/glycine transporter</t>
  </si>
  <si>
    <t xml:space="preserve">4,663,934</t>
  </si>
  <si>
    <t xml:space="preserve">intergenic (‑9/+4)</t>
  </si>
  <si>
    <t xml:space="preserve">ulaB← / ←ulaA</t>
  </si>
  <si>
    <t xml:space="preserve">PTS ascorbate transporter subunit IIB/PTS ascorbate transporter subunit IIC</t>
  </si>
  <si>
    <t xml:space="preserve">4,667,760</t>
  </si>
  <si>
    <t xml:space="preserve">T194T(ACC→ACT)</t>
  </si>
  <si>
    <t xml:space="preserve">yjfP←</t>
  </si>
  <si>
    <t xml:space="preserve">esterase</t>
  </si>
  <si>
    <t xml:space="preserve">4,677,348</t>
  </si>
  <si>
    <t xml:space="preserve">E245E(GAG→GAA)</t>
  </si>
  <si>
    <t xml:space="preserve">hflC←</t>
  </si>
  <si>
    <t xml:space="preserve">protease modulator HflC</t>
  </si>
  <si>
    <t xml:space="preserve">4,700,659</t>
  </si>
  <si>
    <t xml:space="preserve">K442N(AAA→AAC)</t>
  </si>
  <si>
    <t xml:space="preserve">frdA→</t>
  </si>
  <si>
    <t xml:space="preserve">fumarate reductase (quinol) flavoprotein subunit</t>
  </si>
  <si>
    <t xml:space="preserve">4,701,832</t>
  </si>
  <si>
    <t xml:space="preserve">A239V(GCC→GTC)</t>
  </si>
  <si>
    <t xml:space="preserve">frdB→</t>
  </si>
  <si>
    <t xml:space="preserve">fumarate reductase iron‑sulfur protein</t>
  </si>
  <si>
    <t xml:space="preserve">4,706,475</t>
  </si>
  <si>
    <t xml:space="preserve">S57S(TCA→TCG)</t>
  </si>
  <si>
    <t xml:space="preserve">pgaptmp_004641←</t>
  </si>
  <si>
    <t xml:space="preserve">winged helix‑turn‑helix domain‑containing protein</t>
  </si>
  <si>
    <t xml:space="preserve">4,709,101</t>
  </si>
  <si>
    <t xml:space="preserve">P211P(CCG→CCA)</t>
  </si>
  <si>
    <t xml:space="preserve">pgaptmp_004644→</t>
  </si>
  <si>
    <t xml:space="preserve">4,709,107</t>
  </si>
  <si>
    <t xml:space="preserve">R213R(CGC→CGT)</t>
  </si>
  <si>
    <t xml:space="preserve">4,709,191</t>
  </si>
  <si>
    <t xml:space="preserve">I241I(ATC→ATT)</t>
  </si>
  <si>
    <t xml:space="preserve">4,709,203</t>
  </si>
  <si>
    <t xml:space="preserve">N245N(AAT→AAC)</t>
  </si>
  <si>
    <t xml:space="preserve">4,709,212</t>
  </si>
  <si>
    <t xml:space="preserve">L248L(CTT→CTG)</t>
  </si>
  <si>
    <t xml:space="preserve">4,709,215</t>
  </si>
  <si>
    <t xml:space="preserve">V249V(GTG→GTA)</t>
  </si>
  <si>
    <t xml:space="preserve">4,709,221</t>
  </si>
  <si>
    <t xml:space="preserve">4,709,389</t>
  </si>
  <si>
    <t xml:space="preserve">V307V(GTA→GTC)</t>
  </si>
  <si>
    <t xml:space="preserve">4,709,404</t>
  </si>
  <si>
    <t xml:space="preserve">V312V(GTC→GTG)</t>
  </si>
  <si>
    <t xml:space="preserve">4,709,407</t>
  </si>
  <si>
    <t xml:space="preserve">A313A(GCT→GCG)</t>
  </si>
  <si>
    <t xml:space="preserve">4,709,410</t>
  </si>
  <si>
    <t xml:space="preserve">P314P(CCC→CCT)</t>
  </si>
  <si>
    <t xml:space="preserve">4,709,416</t>
  </si>
  <si>
    <t xml:space="preserve">A316A(GCG→GCA)</t>
  </si>
  <si>
    <t xml:space="preserve">4,709,440</t>
  </si>
  <si>
    <t xml:space="preserve">P324P(CCG→CCA)</t>
  </si>
  <si>
    <t xml:space="preserve">4,719,504</t>
  </si>
  <si>
    <t xml:space="preserve">groL←</t>
  </si>
  <si>
    <t xml:space="preserve">chaperonin GroEL</t>
  </si>
  <si>
    <t xml:space="preserve">4,720,516</t>
  </si>
  <si>
    <t xml:space="preserve">L62L(CTG→CTC)</t>
  </si>
  <si>
    <t xml:space="preserve">yjeH→</t>
  </si>
  <si>
    <t xml:space="preserve">L‑methionine/branched‑chain amino acid transporter</t>
  </si>
  <si>
    <t xml:space="preserve">4,724,535</t>
  </si>
  <si>
    <t xml:space="preserve">A179A(GCG→GCA)</t>
  </si>
  <si>
    <t xml:space="preserve">pgaptmp_004657→</t>
  </si>
  <si>
    <t xml:space="preserve">anaerobic C4‑dicarboxylate transporter</t>
  </si>
  <si>
    <t xml:space="preserve">4,732,521</t>
  </si>
  <si>
    <t xml:space="preserve">intergenic (‑284/‑350)</t>
  </si>
  <si>
    <t xml:space="preserve">pgaptmp_004665← / →pgaA</t>
  </si>
  <si>
    <t xml:space="preserve">LuxR family transcriptional regulator/poly‑beta‑1,6 N‑acetyl‑D‑glucosamine export porin PgaA</t>
  </si>
  <si>
    <t xml:space="preserve">4,732,607</t>
  </si>
  <si>
    <t xml:space="preserve">intergenic (‑370/‑264)</t>
  </si>
  <si>
    <t xml:space="preserve">4,742,311</t>
  </si>
  <si>
    <t xml:space="preserve">intergenic (+91/‑78)</t>
  </si>
  <si>
    <t xml:space="preserve">cbpM→ / →pgaptmp_004675</t>
  </si>
  <si>
    <t xml:space="preserve">chaperone modulator CbpM/IS3‑like element ISKpn1 family transposase</t>
  </si>
  <si>
    <t xml:space="preserve">4,751,918</t>
  </si>
  <si>
    <t xml:space="preserve">L84L(CTT→CTG)</t>
  </si>
  <si>
    <t xml:space="preserve">pgaptmp_004683→</t>
  </si>
  <si>
    <t xml:space="preserve">phnA family protein</t>
  </si>
  <si>
    <t xml:space="preserve">4,753,481</t>
  </si>
  <si>
    <t xml:space="preserve">V221L(GTC→CTC)</t>
  </si>
  <si>
    <t xml:space="preserve">phnF→</t>
  </si>
  <si>
    <t xml:space="preserve">phosphonate metabolism transcriptional regulator PhnF</t>
  </si>
  <si>
    <t xml:space="preserve">4,755,617</t>
  </si>
  <si>
    <t xml:space="preserve">H346R(CAC→CGC)</t>
  </si>
  <si>
    <t xml:space="preserve">pgaptmp_004688→</t>
  </si>
  <si>
    <t xml:space="preserve">carbon‑phosphorus lyase complex subunit PhnI</t>
  </si>
  <si>
    <t xml:space="preserve">4,758,091</t>
  </si>
  <si>
    <t xml:space="preserve">H22Q(CAT→CAG)</t>
  </si>
  <si>
    <t xml:space="preserve">phnM→</t>
  </si>
  <si>
    <t xml:space="preserve">alpha‑D‑ribose 1‑methylphosphonate 5‑triphosphate diphosphatase</t>
  </si>
  <si>
    <t xml:space="preserve">4,771,963</t>
  </si>
  <si>
    <t xml:space="preserve">E364E(GAA→GAG)</t>
  </si>
  <si>
    <t xml:space="preserve">fdhF→</t>
  </si>
  <si>
    <t xml:space="preserve">4,773,054</t>
  </si>
  <si>
    <t xml:space="preserve">intergenic (+35/‑195)</t>
  </si>
  <si>
    <t xml:space="preserve">fdhF→ / →pgaptmp_004705</t>
  </si>
  <si>
    <t xml:space="preserve">formate dehydrogenase subunit alpha/sel1 repeat family protein</t>
  </si>
  <si>
    <t xml:space="preserve">4,773,067</t>
  </si>
  <si>
    <t xml:space="preserve">intergenic (+48/‑182)</t>
  </si>
  <si>
    <t xml:space="preserve">4,773,112</t>
  </si>
  <si>
    <t xml:space="preserve">intergenic (+93/‑137)</t>
  </si>
  <si>
    <t xml:space="preserve">4,773,146</t>
  </si>
  <si>
    <t xml:space="preserve">+116 bp</t>
  </si>
  <si>
    <t xml:space="preserve">intergenic (+127/‑103)</t>
  </si>
  <si>
    <t xml:space="preserve">4,786,119</t>
  </si>
  <si>
    <t xml:space="preserve">V158V(GTG→GTA)</t>
  </si>
  <si>
    <t xml:space="preserve">pgaptmp_004716←</t>
  </si>
  <si>
    <t xml:space="preserve">LrgB family protein</t>
  </si>
  <si>
    <t xml:space="preserve">4,809,428</t>
  </si>
  <si>
    <t xml:space="preserve">V606I(GTT→ATT)</t>
  </si>
  <si>
    <t xml:space="preserve">pgaptmp_004738←</t>
  </si>
  <si>
    <t xml:space="preserve">4,809,431</t>
  </si>
  <si>
    <t xml:space="preserve">A605T(GCG→ACG)</t>
  </si>
  <si>
    <t xml:space="preserve">4,809,861</t>
  </si>
  <si>
    <t xml:space="preserve">H461H(CAT→CAC)</t>
  </si>
  <si>
    <t xml:space="preserve">4,811,606</t>
  </si>
  <si>
    <t xml:space="preserve">intergenic (‑363/‑224)</t>
  </si>
  <si>
    <t xml:space="preserve">pgaptmp_004738← / →pgaptmp_004739</t>
  </si>
  <si>
    <t xml:space="preserve">TonB‑dependent siderophore receptor/lytic transglycosylase F</t>
  </si>
  <si>
    <t xml:space="preserve">4,813,832</t>
  </si>
  <si>
    <t xml:space="preserve">S76S(TCA→TCT)</t>
  </si>
  <si>
    <t xml:space="preserve">ssb1←</t>
  </si>
  <si>
    <t xml:space="preserve">single‑stranded DNA‑binding protein SSB1</t>
  </si>
  <si>
    <t xml:space="preserve">4,817,353</t>
  </si>
  <si>
    <t xml:space="preserve">P47P(CCG→CCA)</t>
  </si>
  <si>
    <t xml:space="preserve">pgaptmp_004742←</t>
  </si>
  <si>
    <t xml:space="preserve">MmcQ/YjbR family DNA‑binding protein</t>
  </si>
  <si>
    <t xml:space="preserve">4,819,962</t>
  </si>
  <si>
    <t xml:space="preserve">P60P(CCG→CCA)</t>
  </si>
  <si>
    <t xml:space="preserve">tyrB←</t>
  </si>
  <si>
    <t xml:space="preserve">aromatic amino acid transaminase</t>
  </si>
  <si>
    <t xml:space="preserve">4,831,624</t>
  </si>
  <si>
    <t xml:space="preserve">A519A(GCC→GCT)</t>
  </si>
  <si>
    <t xml:space="preserve">plsB→</t>
  </si>
  <si>
    <t xml:space="preserve">glycerol‑3‑phosphate 1‑O‑acyltransferase PlsB</t>
  </si>
  <si>
    <t xml:space="preserve">4,882,912</t>
  </si>
  <si>
    <t xml:space="preserve">I15V(ATC→GTC)</t>
  </si>
  <si>
    <t xml:space="preserve">zraR←</t>
  </si>
  <si>
    <t xml:space="preserve">sigma‑54‑dependent response regulator transcription factor ZraR</t>
  </si>
  <si>
    <t xml:space="preserve">4,899,012</t>
  </si>
  <si>
    <t xml:space="preserve">L212L(CTA→CTC)</t>
  </si>
  <si>
    <t xml:space="preserve">dcuB←</t>
  </si>
  <si>
    <t xml:space="preserve">anaerobic C4‑dicarboxylate transporter DcuB</t>
  </si>
  <si>
    <t xml:space="preserve">4,940,115</t>
  </si>
  <si>
    <t xml:space="preserve">Q370Q(CAA→CAG)</t>
  </si>
  <si>
    <t xml:space="preserve">rmuC←</t>
  </si>
  <si>
    <t xml:space="preserve">DNA recombination protein RmuC</t>
  </si>
  <si>
    <t xml:space="preserve">4,946,283</t>
  </si>
  <si>
    <t xml:space="preserve">P169P(CCC→CCT)</t>
  </si>
  <si>
    <t xml:space="preserve">metR→</t>
  </si>
  <si>
    <t xml:space="preserve">HTH‑type transcriptional regulator MetR</t>
  </si>
  <si>
    <t xml:space="preserve">4,946,361</t>
  </si>
  <si>
    <t xml:space="preserve">Q195Q(CAA→CAG)</t>
  </si>
  <si>
    <t xml:space="preserve">4,970,149</t>
  </si>
  <si>
    <t xml:space="preserve">A171A(GCC→GCT)</t>
  </si>
  <si>
    <t xml:space="preserve">hemY→</t>
  </si>
  <si>
    <t xml:space="preserve">protoheme IX biogenesis protein HemY</t>
  </si>
  <si>
    <t xml:space="preserve">5,018,007</t>
  </si>
  <si>
    <t xml:space="preserve">A479A(GCA→GCG)</t>
  </si>
  <si>
    <t xml:space="preserve">btuB←</t>
  </si>
  <si>
    <t xml:space="preserve">TonB‑dependent vitamin B12 receptor BtuB</t>
  </si>
  <si>
    <t xml:space="preserve">5,018,550</t>
  </si>
  <si>
    <t xml:space="preserve">A298A(GCT→GCA)</t>
  </si>
  <si>
    <t xml:space="preserve">5,026,951</t>
  </si>
  <si>
    <t xml:space="preserve">L9L(CTC→CTT)</t>
  </si>
  <si>
    <t xml:space="preserve">argB←</t>
  </si>
  <si>
    <t xml:space="preserve">acetylglutamate kinase</t>
  </si>
  <si>
    <t xml:space="preserve">5,028,548</t>
  </si>
  <si>
    <t xml:space="preserve">A149A(GCT→GCC)</t>
  </si>
  <si>
    <t xml:space="preserve">argE→</t>
  </si>
  <si>
    <t xml:space="preserve">acetylornithine deacetylase</t>
  </si>
  <si>
    <t xml:space="preserve">5,028,560</t>
  </si>
  <si>
    <t xml:space="preserve">5,030,231</t>
  </si>
  <si>
    <t xml:space="preserve">F240F(TTT→TTC)</t>
  </si>
  <si>
    <t xml:space="preserve">ppc→</t>
  </si>
  <si>
    <t xml:space="preserve">phosphoenolpyruvate carboxylase</t>
  </si>
  <si>
    <t xml:space="preserve">5,030,249</t>
  </si>
  <si>
    <t xml:space="preserve">T246T(ACT→ACC)</t>
  </si>
  <si>
    <t xml:space="preserve">5,037,172</t>
  </si>
  <si>
    <t xml:space="preserve">V233V(GTG→GTA)</t>
  </si>
  <si>
    <t xml:space="preserve">metF←</t>
  </si>
  <si>
    <t xml:space="preserve">methylenetetrahydrofolate reductase</t>
  </si>
  <si>
    <t xml:space="preserve">5,037,187</t>
  </si>
  <si>
    <t xml:space="preserve">N228N(AAT→AAC)</t>
  </si>
  <si>
    <t xml:space="preserve">5,038,799</t>
  </si>
  <si>
    <t xml:space="preserve">K70R(AAA→AGA)</t>
  </si>
  <si>
    <t xml:space="preserve">pgaptmp_004950←</t>
  </si>
  <si>
    <t xml:space="preserve">5,042,824</t>
  </si>
  <si>
    <t xml:space="preserve">F641F(TTC→TTT)</t>
  </si>
  <si>
    <t xml:space="preserve">pgaptmp_004954←</t>
  </si>
  <si>
    <t xml:space="preserve">bifunctional aspartate kinase/homoserine dehydrogenase II</t>
  </si>
  <si>
    <t xml:space="preserve">5,059,656</t>
  </si>
  <si>
    <t xml:space="preserve">F332F(TTC→TTT)</t>
  </si>
  <si>
    <t xml:space="preserve">cpxA→</t>
  </si>
  <si>
    <t xml:space="preserve">envelope stress sensor histidine kinase CpxA</t>
  </si>
  <si>
    <t xml:space="preserve">5,062,510</t>
  </si>
  <si>
    <t xml:space="preserve">A251A(GCC→GCA)</t>
  </si>
  <si>
    <t xml:space="preserve">rhaT→</t>
  </si>
  <si>
    <t xml:space="preserve">L‑rhamnose/proton symporter RhaT</t>
  </si>
  <si>
    <t xml:space="preserve">5,065,196</t>
  </si>
  <si>
    <t xml:space="preserve">Y102Y(TAT→TAC)</t>
  </si>
  <si>
    <t xml:space="preserve">rhaB→</t>
  </si>
  <si>
    <t xml:space="preserve">rhamnulokinase</t>
  </si>
  <si>
    <t xml:space="preserve">5,065,316</t>
  </si>
  <si>
    <t xml:space="preserve">A142A(GCG→GCT)</t>
  </si>
  <si>
    <t xml:space="preserve">5,074,686</t>
  </si>
  <si>
    <t xml:space="preserve">I43I(ATT→ATC)</t>
  </si>
  <si>
    <t xml:space="preserve">rhaM→</t>
  </si>
  <si>
    <t xml:space="preserve">L‑rhamnose mutarotase</t>
  </si>
  <si>
    <t xml:space="preserve">5,079,758</t>
  </si>
  <si>
    <t xml:space="preserve">L110L(TTG→TTA)</t>
  </si>
  <si>
    <t xml:space="preserve">pgaptmp_004987←</t>
  </si>
  <si>
    <t xml:space="preserve">5,082,648</t>
  </si>
  <si>
    <t xml:space="preserve">D242D(GAC→GAT)</t>
  </si>
  <si>
    <t xml:space="preserve">pgaptmp_004993←</t>
  </si>
  <si>
    <t xml:space="preserve">class II fructose‑bisphosphate aldolase</t>
  </si>
  <si>
    <t xml:space="preserve">5,084,810</t>
  </si>
  <si>
    <t xml:space="preserve">V75V(GTG→GTA)</t>
  </si>
  <si>
    <t xml:space="preserve">pgaptmp_004995←</t>
  </si>
  <si>
    <t xml:space="preserve">5,086,209</t>
  </si>
  <si>
    <t xml:space="preserve">intergenic (‑183/+220)</t>
  </si>
  <si>
    <t xml:space="preserve">pgaptmp_004996← / ←pgaptmp_004997</t>
  </si>
  <si>
    <t xml:space="preserve">6‑phosphofructokinase/DUF1471 domain‑containing protein</t>
  </si>
  <si>
    <t xml:space="preserve">5,086,212</t>
  </si>
  <si>
    <t xml:space="preserve">intergenic (‑186/+217)</t>
  </si>
  <si>
    <t xml:space="preserve">5,102,167</t>
  </si>
  <si>
    <t xml:space="preserve">K46K(AAG→AAA)</t>
  </si>
  <si>
    <t xml:space="preserve">glnL→</t>
  </si>
  <si>
    <t xml:space="preserve">nitrogen regulation protein NR(II)</t>
  </si>
  <si>
    <t xml:space="preserve">5,103,216</t>
  </si>
  <si>
    <t xml:space="preserve">L43L(CTC→CTT)</t>
  </si>
  <si>
    <t xml:space="preserve">glnG→</t>
  </si>
  <si>
    <t xml:space="preserve">nitrogen regulation protein NR(I)</t>
  </si>
  <si>
    <t xml:space="preserve">5,105,027</t>
  </si>
  <si>
    <t xml:space="preserve">D367D(GAT→GAC)</t>
  </si>
  <si>
    <t xml:space="preserve">hemN←</t>
  </si>
  <si>
    <t xml:space="preserve">oxygen‑independent coproporphyrinogen III oxidase</t>
  </si>
  <si>
    <t xml:space="preserve">5,114,758</t>
  </si>
  <si>
    <t xml:space="preserve">R61H(CGT→CAT)</t>
  </si>
  <si>
    <t xml:space="preserve">mobA→</t>
  </si>
  <si>
    <t xml:space="preserve">molybdenum cofactor guanylyltransferase MobA</t>
  </si>
  <si>
    <t xml:space="preserve">5,135,633</t>
  </si>
  <si>
    <t xml:space="preserve">intergenic (‑124/‑28)</t>
  </si>
  <si>
    <t xml:space="preserve">asnA← / →asnC</t>
  </si>
  <si>
    <t xml:space="preserve">aspartate‑‑ammonia ligase/transcriptional regulator AsnC</t>
  </si>
  <si>
    <t xml:space="preserve">5,139,794</t>
  </si>
  <si>
    <t xml:space="preserve">intergenic (+125/‑492)</t>
  </si>
  <si>
    <t xml:space="preserve">rsmG→ / →atpI</t>
  </si>
  <si>
    <t xml:space="preserve">16S rRNA (guanine(527)‑N(7))‑methyltransferase RsmG/F0F1 ATP synthase subunit I</t>
  </si>
  <si>
    <t xml:space="preserve">5,167,625</t>
  </si>
  <si>
    <t xml:space="preserve">D186D(GAC→GAT)</t>
  </si>
  <si>
    <t xml:space="preserve">mnmE←</t>
  </si>
  <si>
    <t xml:space="preserve">tRNA uridine‑5‑carboxymethylaminomethyl(34) synthesis GTPase MnmE</t>
  </si>
  <si>
    <t xml:space="preserve">100,706</t>
  </si>
  <si>
    <t xml:space="preserve">Q12H(CAA→CAC)</t>
  </si>
  <si>
    <t xml:space="preserve">100,710</t>
  </si>
  <si>
    <t xml:space="preserve">A11G(GCG→GGG)</t>
  </si>
  <si>
    <t xml:space="preserve">687,417</t>
  </si>
  <si>
    <t xml:space="preserve">R187R(CGC→CGG)</t>
  </si>
  <si>
    <t xml:space="preserve">glnE→</t>
  </si>
  <si>
    <t xml:space="preserve">bifunctional [glutamate‑‑ammonia ligase]‑adenylyl‑L‑tyrosine phosphorylase/[glutamate‑‑ammonia‑ligase] adenylyltransferase</t>
  </si>
  <si>
    <t xml:space="preserve">960,878</t>
  </si>
  <si>
    <t xml:space="preserve">A947P(GCG→CCG)</t>
  </si>
  <si>
    <t xml:space="preserve">recB→</t>
  </si>
  <si>
    <t xml:space="preserve">exodeoxyribonuclease V subunit beta</t>
  </si>
  <si>
    <t xml:space="preserve">1,307,721</t>
  </si>
  <si>
    <t xml:space="preserve">D65H(GAC→CAC)</t>
  </si>
  <si>
    <t xml:space="preserve">1,718,858</t>
  </si>
  <si>
    <t xml:space="preserve">K327T(AAA→ACA)</t>
  </si>
  <si>
    <t xml:space="preserve">1,860,691</t>
  </si>
  <si>
    <t xml:space="preserve">intergenic (‑179/‑5)</t>
  </si>
  <si>
    <t xml:space="preserve">yedA← / →pgaptmp_001794</t>
  </si>
  <si>
    <t xml:space="preserve">drug/metabolite exporter YedA/DUF808 domain‑containing protein</t>
  </si>
  <si>
    <t xml:space="preserve">1,860,729</t>
  </si>
  <si>
    <t xml:space="preserve">D12Y(GAT→TAT)</t>
  </si>
  <si>
    <t xml:space="preserve">1,860,762</t>
  </si>
  <si>
    <t xml:space="preserve">M23L(ATG→TTG)</t>
  </si>
  <si>
    <t xml:space="preserve">2,540,683</t>
  </si>
  <si>
    <t xml:space="preserve">I8N(ATC→AAC)</t>
  </si>
  <si>
    <t xml:space="preserve">pgaptmp_002482←</t>
  </si>
  <si>
    <t xml:space="preserve">2,913,315</t>
  </si>
  <si>
    <t xml:space="preserve">intergenic (+11/+35)</t>
  </si>
  <si>
    <t xml:space="preserve">ttcA→ / ←dbpA</t>
  </si>
  <si>
    <t xml:space="preserve">tRNA 2‑thiocytidine(32) synthetase TtcA/ATP‑dependent RNA helicase DbpA</t>
  </si>
  <si>
    <t xml:space="preserve">3,793,180</t>
  </si>
  <si>
    <t xml:space="preserve">intergenic (+42/+172)</t>
  </si>
  <si>
    <t xml:space="preserve">pgaptmp_003747→ / ←pgaptmp_003748</t>
  </si>
  <si>
    <t xml:space="preserve">S‑methyl‑5‑thioribose kinase/LVIVD repeat‑containing protein</t>
  </si>
  <si>
    <t xml:space="preserve">4,051,330</t>
  </si>
  <si>
    <t xml:space="preserve">A20G(GCT→GGT)</t>
  </si>
  <si>
    <t xml:space="preserve">4,571,398</t>
  </si>
  <si>
    <t xml:space="preserve">intergenic (+1450/+1114)</t>
  </si>
  <si>
    <t xml:space="preserve">pgaptmp_004506→ / ←iolB</t>
  </si>
  <si>
    <t xml:space="preserve">MurR/RpiR family transcriptional regulator/5‑deoxy‑glucuronate isomerase</t>
  </si>
  <si>
    <t xml:space="preserve">4,757,253</t>
  </si>
  <si>
    <t xml:space="preserve">intergenic (+12/‑96)</t>
  </si>
  <si>
    <t xml:space="preserve">4,757,264</t>
  </si>
  <si>
    <t xml:space="preserve">intergenic (+23/‑85)</t>
  </si>
  <si>
    <t xml:space="preserve">4,757,298</t>
  </si>
  <si>
    <t xml:space="preserve">intergenic (+57/‑51)</t>
  </si>
  <si>
    <t xml:space="preserve">169,700</t>
  </si>
  <si>
    <t xml:space="preserve">intergenic (‑46/+55)</t>
  </si>
  <si>
    <t xml:space="preserve">mtlD← / ←mtlA</t>
  </si>
  <si>
    <t xml:space="preserve">mannitol‑1‑phosphate 5‑dehydrogenase/PTS mannitol transporter subunit IICBA</t>
  </si>
  <si>
    <t xml:space="preserve">453,242</t>
  </si>
  <si>
    <t xml:space="preserve">intergenic (+135/‑64)</t>
  </si>
  <si>
    <t xml:space="preserve">pgaptmp_000440→ / →pgaptmp_000441</t>
  </si>
  <si>
    <t xml:space="preserve">16S ribosomal RNA/23S ribosomal RNA</t>
  </si>
  <si>
    <t xml:space="preserve">453,246</t>
  </si>
  <si>
    <t xml:space="preserve">intergenic (+139/‑60)</t>
  </si>
  <si>
    <t xml:space="preserve">453,248</t>
  </si>
  <si>
    <t xml:space="preserve">intergenic (+141/‑58)</t>
  </si>
  <si>
    <t xml:space="preserve">508,498</t>
  </si>
  <si>
    <t xml:space="preserve">A54G(GCG→GGG)</t>
  </si>
  <si>
    <t xml:space="preserve">606,097</t>
  </si>
  <si>
    <t xml:space="preserve">intergenic (+38/+310)</t>
  </si>
  <si>
    <t xml:space="preserve">606,128</t>
  </si>
  <si>
    <t xml:space="preserve">intergenic (+69/+279)</t>
  </si>
  <si>
    <t xml:space="preserve">606,231</t>
  </si>
  <si>
    <t xml:space="preserve">intergenic (+172/+176)</t>
  </si>
  <si>
    <t xml:space="preserve">611,861</t>
  </si>
  <si>
    <t xml:space="preserve">intergenic (‑310/+36)</t>
  </si>
  <si>
    <t xml:space="preserve">1,143,630</t>
  </si>
  <si>
    <t xml:space="preserve">N2K(AAT→AAA)</t>
  </si>
  <si>
    <t xml:space="preserve">srlD←</t>
  </si>
  <si>
    <t xml:space="preserve">sorbitol‑6‑phosphate dehydrogenase</t>
  </si>
  <si>
    <t xml:space="preserve">1,236,153</t>
  </si>
  <si>
    <t xml:space="preserve">coding (217‑231/510 nt)</t>
  </si>
  <si>
    <t xml:space="preserve">pgaptmp_001239←</t>
  </si>
  <si>
    <t xml:space="preserve">YfiR family protein</t>
  </si>
  <si>
    <t xml:space="preserve">1,717,945:1</t>
  </si>
  <si>
    <t xml:space="preserve">coding (67/1398 nt)</t>
  </si>
  <si>
    <t xml:space="preserve">2,003,298</t>
  </si>
  <si>
    <t xml:space="preserve">intergenic (‑32/+266)</t>
  </si>
  <si>
    <t xml:space="preserve">pgaptmp_001940← / ←pgaptmp_001941</t>
  </si>
  <si>
    <t xml:space="preserve">nitrilotriacetate monooxygenase/hypothetical protein</t>
  </si>
  <si>
    <t xml:space="preserve">2,014,646</t>
  </si>
  <si>
    <t xml:space="preserve">T415P(ACC→CCC)</t>
  </si>
  <si>
    <t xml:space="preserve">2,333,243</t>
  </si>
  <si>
    <t xml:space="preserve">R295G(CGG→GGG)</t>
  </si>
  <si>
    <t xml:space="preserve">2,333,245</t>
  </si>
  <si>
    <t xml:space="preserve">A294G(GCG→GGG)</t>
  </si>
  <si>
    <t xml:space="preserve">2,461,895</t>
  </si>
  <si>
    <t xml:space="preserve">I53F(ATC→TTC)</t>
  </si>
  <si>
    <t xml:space="preserve">2,540,719</t>
  </si>
  <si>
    <t xml:space="preserve">intergenic (‑14/‑384)</t>
  </si>
  <si>
    <t xml:space="preserve">2,540,734</t>
  </si>
  <si>
    <t xml:space="preserve">intergenic (‑29/‑369)</t>
  </si>
  <si>
    <t xml:space="preserve">2,852,608</t>
  </si>
  <si>
    <t xml:space="preserve">intergenic (+18/+31)</t>
  </si>
  <si>
    <t xml:space="preserve">gap→ / ←aldA</t>
  </si>
  <si>
    <t xml:space="preserve">type I glyceraldehyde‑3‑phosphate dehydrogenase/aldehyde dehydrogenase</t>
  </si>
  <si>
    <t xml:space="preserve">2,854,934</t>
  </si>
  <si>
    <t xml:space="preserve">I48N(ATC→AAC)</t>
  </si>
  <si>
    <t xml:space="preserve">3,197,250</t>
  </si>
  <si>
    <t xml:space="preserve">T49T(ACG→ACC)</t>
  </si>
  <si>
    <t xml:space="preserve">3,267,474</t>
  </si>
  <si>
    <t xml:space="preserve">T366T(ACG→ACC)</t>
  </si>
  <si>
    <t xml:space="preserve">3,594,987</t>
  </si>
  <si>
    <t xml:space="preserve">intergenic (‑108/+107)</t>
  </si>
  <si>
    <t xml:space="preserve">3,612,100</t>
  </si>
  <si>
    <t xml:space="preserve">E27D(GAA→GAC)</t>
  </si>
  <si>
    <t xml:space="preserve">moaC←</t>
  </si>
  <si>
    <t xml:space="preserve">cyclic pyranopterin monophosphate synthase MoaC</t>
  </si>
  <si>
    <t xml:space="preserve">3,999,933</t>
  </si>
  <si>
    <t xml:space="preserve">N14I(AAT→ATT)</t>
  </si>
  <si>
    <t xml:space="preserve">sbcD→</t>
  </si>
  <si>
    <t xml:space="preserve">exonuclease subunit SbcD</t>
  </si>
  <si>
    <t xml:space="preserve">4,004,282</t>
  </si>
  <si>
    <t xml:space="preserve">intergenic (+50/+24)</t>
  </si>
  <si>
    <t xml:space="preserve">4,054,961</t>
  </si>
  <si>
    <t xml:space="preserve">intergenic (+66/‑596)</t>
  </si>
  <si>
    <t xml:space="preserve">4,314,251</t>
  </si>
  <si>
    <t xml:space="preserve">intergenic (+41/‑97)</t>
  </si>
  <si>
    <t xml:space="preserve">araA→ / →araD</t>
  </si>
  <si>
    <t xml:space="preserve">L‑arabinose isomerase/L‑ribulose‑5‑phosphate 4‑epimerase</t>
  </si>
  <si>
    <t xml:space="preserve">4,733,218</t>
  </si>
  <si>
    <t xml:space="preserve">Q116H(CAG→CAC)</t>
  </si>
  <si>
    <t xml:space="preserve">pgaA→</t>
  </si>
  <si>
    <t xml:space="preserve">poly‑beta‑1,6 N‑acetyl‑D‑glucosamine export porin PgaA</t>
  </si>
  <si>
    <t xml:space="preserve">4,826,071</t>
  </si>
  <si>
    <t xml:space="preserve">R27G(CGT→GGT)</t>
  </si>
  <si>
    <t xml:space="preserve">4,895,500</t>
  </si>
  <si>
    <t xml:space="preserve">A340P(GCC→CCC)</t>
  </si>
  <si>
    <t xml:space="preserve">thiH→</t>
  </si>
  <si>
    <t xml:space="preserve">2‑iminoacetate synthase ThiH</t>
  </si>
  <si>
    <t xml:space="preserve">374,174</t>
  </si>
  <si>
    <t xml:space="preserve">S195C(TCT→TGT)</t>
  </si>
  <si>
    <t xml:space="preserve">ompR→</t>
  </si>
  <si>
    <t xml:space="preserve">two‑component system response regulator OmpR</t>
  </si>
  <si>
    <t xml:space="preserve">849,701</t>
  </si>
  <si>
    <t xml:space="preserve">intergenic (‑38/‑130)</t>
  </si>
  <si>
    <t xml:space="preserve">argP← / →rpiA</t>
  </si>
  <si>
    <t xml:space="preserve">DNA‑binding transcriptional regulator ArgP/ribose‑5‑phosphate isomerase RpiA</t>
  </si>
  <si>
    <t xml:space="preserve">1,235,355</t>
  </si>
  <si>
    <t xml:space="preserve">L176Q(CTG→CAG)</t>
  </si>
  <si>
    <t xml:space="preserve">1,690,553</t>
  </si>
  <si>
    <t xml:space="preserve">G55G(GGC→GGT)</t>
  </si>
  <si>
    <t xml:space="preserve">1,860,735</t>
  </si>
  <si>
    <t xml:space="preserve">A14P(GCC→CCC)</t>
  </si>
  <si>
    <t xml:space="preserve">2,002,775</t>
  </si>
  <si>
    <t xml:space="preserve">E157V(GAG→GTG)</t>
  </si>
  <si>
    <t xml:space="preserve">2,333,268</t>
  </si>
  <si>
    <t xml:space="preserve">P286P(CCT→CCA)</t>
  </si>
  <si>
    <t xml:space="preserve">2,406,593</t>
  </si>
  <si>
    <t xml:space="preserve">L266H(CTC→CAC)</t>
  </si>
  <si>
    <t xml:space="preserve">2,540,742</t>
  </si>
  <si>
    <t xml:space="preserve">intergenic (‑37/‑361)</t>
  </si>
  <si>
    <t xml:space="preserve">2,619,909</t>
  </si>
  <si>
    <t xml:space="preserve">D201V(GAC→GTC)</t>
  </si>
  <si>
    <t xml:space="preserve">pgaptmp_002565←</t>
  </si>
  <si>
    <t xml:space="preserve">2,709,798</t>
  </si>
  <si>
    <t xml:space="preserve">coding (110‑112/987 nt)</t>
  </si>
  <si>
    <t xml:space="preserve">2,966,318</t>
  </si>
  <si>
    <t xml:space="preserve">L31L(CTG→CTT)</t>
  </si>
  <si>
    <t xml:space="preserve">tssB←</t>
  </si>
  <si>
    <t xml:space="preserve">type VI secretion system contractile sheath small subunit</t>
  </si>
  <si>
    <t xml:space="preserve">3,197,051</t>
  </si>
  <si>
    <t xml:space="preserve">L75V(CTG→GTG)</t>
  </si>
  <si>
    <t xml:space="preserve">3,197,061</t>
  </si>
  <si>
    <t xml:space="preserve">L78R(CTG→CGG)</t>
  </si>
  <si>
    <t xml:space="preserve">3,525,589</t>
  </si>
  <si>
    <t xml:space="preserve">N396K(AAT→AAA)</t>
  </si>
  <si>
    <t xml:space="preserve">pgaptmp_003480←</t>
  </si>
  <si>
    <t xml:space="preserve">replication endonuclease</t>
  </si>
  <si>
    <t xml:space="preserve">3,801,439</t>
  </si>
  <si>
    <t xml:space="preserve">intergenic (‑50/+55)</t>
  </si>
  <si>
    <t xml:space="preserve">pgaptmp_003756← / ←cstA</t>
  </si>
  <si>
    <t xml:space="preserve">YbdD/YjiX family protein/carbon starvation protein CstA</t>
  </si>
  <si>
    <t xml:space="preserve">A20G(GCT→GGT) ‡</t>
  </si>
  <si>
    <t xml:space="preserve">A20A(GCT→GCG) ‡</t>
  </si>
  <si>
    <t xml:space="preserve">4,314,286</t>
  </si>
  <si>
    <t xml:space="preserve">intergenic (+76/‑62)</t>
  </si>
  <si>
    <t xml:space="preserve">4,552,863</t>
  </si>
  <si>
    <t xml:space="preserve">intergenic (‑298/‑278)</t>
  </si>
  <si>
    <t xml:space="preserve">pgaptmp_004492← / →pgaptmp_004493</t>
  </si>
  <si>
    <t xml:space="preserve">tRNA‑Leu/carbonic anhydrase</t>
  </si>
  <si>
    <t xml:space="preserve">4,608,160</t>
  </si>
  <si>
    <t xml:space="preserve">I63F(ATT→TTT)</t>
  </si>
  <si>
    <t xml:space="preserve">pgaptmp_004538→</t>
  </si>
  <si>
    <t xml:space="preserve">4,970,866</t>
  </si>
  <si>
    <t xml:space="preserve">intergenic (+33/+429)</t>
  </si>
  <si>
    <t xml:space="preserve">4,981,704</t>
  </si>
  <si>
    <t xml:space="preserve">S386R(AGC→CGC)</t>
  </si>
  <si>
    <t xml:space="preserve">wecC←</t>
  </si>
  <si>
    <t xml:space="preserve">UDP‑N‑acetyl‑D‑mannosamine dehydrogenase</t>
  </si>
  <si>
    <t xml:space="preserve">5,125,411</t>
  </si>
  <si>
    <t xml:space="preserve">intergenic (‑39/+62)</t>
  </si>
  <si>
    <t xml:space="preserve">157,265</t>
  </si>
  <si>
    <t xml:space="preserve">Δ8 bp</t>
  </si>
  <si>
    <t xml:space="preserve">coding (219‑226/1272 nt)</t>
  </si>
  <si>
    <t xml:space="preserve">643,398</t>
  </si>
  <si>
    <t xml:space="preserve">A192G(GCG→GGG)</t>
  </si>
  <si>
    <t xml:space="preserve">1,137,585</t>
  </si>
  <si>
    <t xml:space="preserve">A419G(GCG→GGG)</t>
  </si>
  <si>
    <t xml:space="preserve">norV←</t>
  </si>
  <si>
    <t xml:space="preserve">anaerobic nitric oxide reductase flavorubredoxin</t>
  </si>
  <si>
    <t xml:space="preserve">1,214,296</t>
  </si>
  <si>
    <t xml:space="preserve">G442R(GGG→CGG)</t>
  </si>
  <si>
    <t xml:space="preserve">1,390,275</t>
  </si>
  <si>
    <t xml:space="preserve">A54P(GCC→CCC)</t>
  </si>
  <si>
    <t xml:space="preserve">eutM→</t>
  </si>
  <si>
    <t xml:space="preserve">ethanolamine utilization microcompartment protein EutM</t>
  </si>
  <si>
    <t xml:space="preserve">1,580,448</t>
  </si>
  <si>
    <t xml:space="preserve">A84G(GCG→GGG)</t>
  </si>
  <si>
    <t xml:space="preserve">1,770,438</t>
  </si>
  <si>
    <t xml:space="preserve">intergenic (+54/‑168)</t>
  </si>
  <si>
    <t xml:space="preserve">2,019,120</t>
  </si>
  <si>
    <t xml:space="preserve">intergenic (+16/+34)</t>
  </si>
  <si>
    <t xml:space="preserve">pckA→ / ←pgaptmp_001955</t>
  </si>
  <si>
    <t xml:space="preserve">phosphoenolpyruvate carboxykinase (ATP)/GNAT family N‑acetyltransferase</t>
  </si>
  <si>
    <t xml:space="preserve">2,060,664</t>
  </si>
  <si>
    <t xml:space="preserve">intergenic (+8/‑214)</t>
  </si>
  <si>
    <t xml:space="preserve">ychH→ / →pgaptmp_002000</t>
  </si>
  <si>
    <t xml:space="preserve">stress‑induced protein YchH/MerR family transcriptional regulator</t>
  </si>
  <si>
    <t xml:space="preserve">3,152,125</t>
  </si>
  <si>
    <t xml:space="preserve">A164G(GCG→GGG)</t>
  </si>
  <si>
    <t xml:space="preserve">3,199,228</t>
  </si>
  <si>
    <t xml:space="preserve">intergenic (+42/+18)</t>
  </si>
  <si>
    <t xml:space="preserve">4,445,730</t>
  </si>
  <si>
    <t xml:space="preserve">G89R(GGC→CGC)</t>
  </si>
  <si>
    <t xml:space="preserve">254,342</t>
  </si>
  <si>
    <t xml:space="preserve">A395P(GCA→CCA)</t>
  </si>
  <si>
    <t xml:space="preserve">374,188</t>
  </si>
  <si>
    <t xml:space="preserve">S200T(TCC→ACC)</t>
  </si>
  <si>
    <t xml:space="preserve">906,521</t>
  </si>
  <si>
    <t xml:space="preserve">intergenic (‑63/+320)</t>
  </si>
  <si>
    <t xml:space="preserve">1,557,009</t>
  </si>
  <si>
    <t xml:space="preserve">L128Q(CTG→CAG)</t>
  </si>
  <si>
    <t xml:space="preserve">1,637,840</t>
  </si>
  <si>
    <t xml:space="preserve">intergenic (+27/+7)</t>
  </si>
  <si>
    <t xml:space="preserve">2,972,892</t>
  </si>
  <si>
    <t xml:space="preserve">A105A(GCA→GCT)</t>
  </si>
  <si>
    <t xml:space="preserve">pgaptmp_002912←</t>
  </si>
  <si>
    <t xml:space="preserve">3,206,277</t>
  </si>
  <si>
    <t xml:space="preserve">A569G(GCG→GGG)</t>
  </si>
  <si>
    <t xml:space="preserve">pgaptmp_003169→</t>
  </si>
  <si>
    <t xml:space="preserve">diguanylate cyclase</t>
  </si>
  <si>
    <t xml:space="preserve">3,241,398</t>
  </si>
  <si>
    <t xml:space="preserve">H233R(CAC→CGC)</t>
  </si>
  <si>
    <t xml:space="preserve">cobB←</t>
  </si>
  <si>
    <t xml:space="preserve">NAD‑dependent protein deacylase</t>
  </si>
  <si>
    <t xml:space="preserve">3,267,517</t>
  </si>
  <si>
    <t xml:space="preserve">I352S(ATT→AGT)</t>
  </si>
  <si>
    <t xml:space="preserve">3,455,651</t>
  </si>
  <si>
    <t xml:space="preserve">K754N(AAA→AAC)</t>
  </si>
  <si>
    <t xml:space="preserve">clpA←</t>
  </si>
  <si>
    <t xml:space="preserve">ATP‑dependent Clp protease ATP‑binding subunit ClpA</t>
  </si>
  <si>
    <t xml:space="preserve">4,004,288</t>
  </si>
  <si>
    <t xml:space="preserve">intergenic (+56/+18)</t>
  </si>
  <si>
    <t xml:space="preserve">4,005,091</t>
  </si>
  <si>
    <t xml:space="preserve">A44P(GCC→CCC)</t>
  </si>
  <si>
    <t xml:space="preserve">mak←</t>
  </si>
  <si>
    <t xml:space="preserve">fructokinase</t>
  </si>
  <si>
    <t xml:space="preserve">4,562,611</t>
  </si>
  <si>
    <t xml:space="preserve">E290*(GAA→TAA)</t>
  </si>
  <si>
    <t xml:space="preserve">pgaptmp_004502←</t>
  </si>
  <si>
    <t xml:space="preserve">sugar phosphate isomerase/epimerase</t>
  </si>
  <si>
    <t xml:space="preserve">4,562,614</t>
  </si>
  <si>
    <t xml:space="preserve">R289G(CGT→GGT)</t>
  </si>
  <si>
    <t xml:space="preserve">5,095,327</t>
  </si>
  <si>
    <t xml:space="preserve">E279V(GAG→GTG)</t>
  </si>
  <si>
    <t xml:space="preserve">fabY←</t>
  </si>
  <si>
    <t xml:space="preserve">fatty acid biosynthesis protein FabY</t>
  </si>
  <si>
    <t xml:space="preserve">321,185</t>
  </si>
  <si>
    <t xml:space="preserve">V210V(GTC→GTG)</t>
  </si>
  <si>
    <t xml:space="preserve">livH→</t>
  </si>
  <si>
    <t xml:space="preserve">high‑affinity branched‑chain amino acid ABC transporter permease LivH</t>
  </si>
  <si>
    <t xml:space="preserve">321,188</t>
  </si>
  <si>
    <t xml:space="preserve">I211I(ATC→ATT)</t>
  </si>
  <si>
    <t xml:space="preserve">321,194</t>
  </si>
  <si>
    <t xml:space="preserve">321,212</t>
  </si>
  <si>
    <t xml:space="preserve">A219A(GCC→GCG)</t>
  </si>
  <si>
    <t xml:space="preserve">321,215</t>
  </si>
  <si>
    <t xml:space="preserve">G220G(GGC→GGT)</t>
  </si>
  <si>
    <t xml:space="preserve">321,224</t>
  </si>
  <si>
    <t xml:space="preserve">L223L(CTG→CTC)</t>
  </si>
  <si>
    <t xml:space="preserve">321,227</t>
  </si>
  <si>
    <t xml:space="preserve">321,242</t>
  </si>
  <si>
    <t xml:space="preserve">V229V(GTG→GTC)</t>
  </si>
  <si>
    <t xml:space="preserve">321,278</t>
  </si>
  <si>
    <t xml:space="preserve">321,281</t>
  </si>
  <si>
    <t xml:space="preserve">A242A(GCG→GCC)</t>
  </si>
  <si>
    <t xml:space="preserve">321,284</t>
  </si>
  <si>
    <t xml:space="preserve">F243F(TTC→TTT)</t>
  </si>
  <si>
    <t xml:space="preserve">321,290</t>
  </si>
  <si>
    <t xml:space="preserve">A245A(GCC→GCG)</t>
  </si>
  <si>
    <t xml:space="preserve">321,293</t>
  </si>
  <si>
    <t xml:space="preserve">A246A(GCC→GCG)</t>
  </si>
  <si>
    <t xml:space="preserve">321,302</t>
  </si>
  <si>
    <t xml:space="preserve">G249G(GGC→GGT)</t>
  </si>
  <si>
    <t xml:space="preserve">386,177</t>
  </si>
  <si>
    <t xml:space="preserve">G223G(GGC→GGA)</t>
  </si>
  <si>
    <t xml:space="preserve">pgaptmp_000351→</t>
  </si>
  <si>
    <t xml:space="preserve">pilus assembly protein</t>
  </si>
  <si>
    <t xml:space="preserve">439,521</t>
  </si>
  <si>
    <t xml:space="preserve">D77D(GAC→GAT)</t>
  </si>
  <si>
    <t xml:space="preserve">rpoA→</t>
  </si>
  <si>
    <t xml:space="preserve">DNA‑directed RNA polymerase subunit alpha</t>
  </si>
  <si>
    <t xml:space="preserve">439,527</t>
  </si>
  <si>
    <t xml:space="preserve">439,572</t>
  </si>
  <si>
    <t xml:space="preserve">G94G(GGT→GGC)</t>
  </si>
  <si>
    <t xml:space="preserve">491,823</t>
  </si>
  <si>
    <t xml:space="preserve">S239S(TCC→TCT)</t>
  </si>
  <si>
    <t xml:space="preserve">mreC→</t>
  </si>
  <si>
    <t xml:space="preserve">rod shape‑determining protein MreC</t>
  </si>
  <si>
    <t xml:space="preserve">491,826</t>
  </si>
  <si>
    <t xml:space="preserve">S240S(TCG→TCC)</t>
  </si>
  <si>
    <t xml:space="preserve">491,829</t>
  </si>
  <si>
    <t xml:space="preserve">V241V(GTG→GTA)</t>
  </si>
  <si>
    <t xml:space="preserve">584,033</t>
  </si>
  <si>
    <t xml:space="preserve">L540L(CTG→CTA)</t>
  </si>
  <si>
    <t xml:space="preserve">pgaptmp_000580←</t>
  </si>
  <si>
    <t xml:space="preserve">penicillin‑binding protein activator</t>
  </si>
  <si>
    <t xml:space="preserve">606,330</t>
  </si>
  <si>
    <t xml:space="preserve">intergenic (+271/+77)</t>
  </si>
  <si>
    <t xml:space="preserve">774,490</t>
  </si>
  <si>
    <t xml:space="preserve">D67H(GAC→CAC)</t>
  </si>
  <si>
    <t xml:space="preserve">pgaptmp_000775←</t>
  </si>
  <si>
    <t xml:space="preserve">glycosaminoglycan attachment protein</t>
  </si>
  <si>
    <t xml:space="preserve">823,610</t>
  </si>
  <si>
    <t xml:space="preserve">A223T(GCC→ACC)</t>
  </si>
  <si>
    <t xml:space="preserve">960,042</t>
  </si>
  <si>
    <t xml:space="preserve">R668Q(CGA→CAA)</t>
  </si>
  <si>
    <t xml:space="preserve">987,212</t>
  </si>
  <si>
    <t xml:space="preserve">intergenic (+62/‑491)</t>
  </si>
  <si>
    <t xml:space="preserve">pocR→ / →pgaptmp_000991</t>
  </si>
  <si>
    <t xml:space="preserve">regulatory protein PocR/cobyrinate a,c‑diamide synthase</t>
  </si>
  <si>
    <t xml:space="preserve">1,003,767</t>
  </si>
  <si>
    <t xml:space="preserve">intergenic (‑15/+19)</t>
  </si>
  <si>
    <t xml:space="preserve">pgaptmp_001011← / ←pgaptmp_001012</t>
  </si>
  <si>
    <t xml:space="preserve">tRNA‑Met/tRNA‑Met</t>
  </si>
  <si>
    <t xml:space="preserve">1,003,772</t>
  </si>
  <si>
    <t xml:space="preserve">intergenic (‑20/+14)</t>
  </si>
  <si>
    <t xml:space="preserve">1,003,773</t>
  </si>
  <si>
    <t xml:space="preserve">intergenic (‑21/+13)</t>
  </si>
  <si>
    <t xml:space="preserve">1,003,783</t>
  </si>
  <si>
    <t xml:space="preserve">intergenic (‑31/+3)</t>
  </si>
  <si>
    <t xml:space="preserve">1,369,914</t>
  </si>
  <si>
    <t xml:space="preserve">L407L(CTG→TTG)</t>
  </si>
  <si>
    <t xml:space="preserve">pgaptmp_001355→</t>
  </si>
  <si>
    <t xml:space="preserve">tRNA(Met) cytidine acetyltransferase</t>
  </si>
  <si>
    <t xml:space="preserve">1,408,451</t>
  </si>
  <si>
    <t xml:space="preserve">L209F(CTC→TTC)</t>
  </si>
  <si>
    <t xml:space="preserve">1,580,758</t>
  </si>
  <si>
    <t xml:space="preserve">G187G(GGC→GGG)</t>
  </si>
  <si>
    <t xml:space="preserve">1,580,771</t>
  </si>
  <si>
    <t xml:space="preserve">L192F(CTT→TTT) ‡</t>
  </si>
  <si>
    <t xml:space="preserve">1,580,773</t>
  </si>
  <si>
    <t xml:space="preserve">L192L(CTT→CTA) ‡</t>
  </si>
  <si>
    <t xml:space="preserve">1,580,779</t>
  </si>
  <si>
    <t xml:space="preserve">A194A(GCC→GCG)</t>
  </si>
  <si>
    <t xml:space="preserve">1,580,788</t>
  </si>
  <si>
    <t xml:space="preserve">Q197Q(CAG→CAA)</t>
  </si>
  <si>
    <t xml:space="preserve">1,580,794</t>
  </si>
  <si>
    <t xml:space="preserve">R199R(CGC→CGT)</t>
  </si>
  <si>
    <t xml:space="preserve">1,580,797</t>
  </si>
  <si>
    <t xml:space="preserve">G200G(GGC→GGG)</t>
  </si>
  <si>
    <t xml:space="preserve">1,580,801</t>
  </si>
  <si>
    <t xml:space="preserve">L202L(CTG→TTG)</t>
  </si>
  <si>
    <t xml:space="preserve">1,580,806</t>
  </si>
  <si>
    <t xml:space="preserve">1,580,812</t>
  </si>
  <si>
    <t xml:space="preserve">V205V(GTG→GTT)</t>
  </si>
  <si>
    <t xml:space="preserve">1,580,818</t>
  </si>
  <si>
    <t xml:space="preserve">D207D(GAC→GAT)</t>
  </si>
  <si>
    <t xml:space="preserve">1,676,515</t>
  </si>
  <si>
    <t xml:space="preserve">A199T(GCT→ACT)</t>
  </si>
  <si>
    <t xml:space="preserve">pgaptmp_001640→</t>
  </si>
  <si>
    <t xml:space="preserve">HAD‑IA family hydrolase</t>
  </si>
  <si>
    <t xml:space="preserve">1,753,505</t>
  </si>
  <si>
    <t xml:space="preserve">S338S(TCT→TCC)</t>
  </si>
  <si>
    <t xml:space="preserve">1,770,429</t>
  </si>
  <si>
    <t xml:space="preserve">intergenic (+45/‑177)</t>
  </si>
  <si>
    <t xml:space="preserve">1,770,430</t>
  </si>
  <si>
    <t xml:space="preserve">intergenic (+46/‑176)</t>
  </si>
  <si>
    <t xml:space="preserve">1,890,177</t>
  </si>
  <si>
    <t xml:space="preserve">S97G(AGC→GGC)</t>
  </si>
  <si>
    <t xml:space="preserve">1,910,073</t>
  </si>
  <si>
    <t xml:space="preserve">A59G(GCG→GGG)</t>
  </si>
  <si>
    <t xml:space="preserve">znuB←</t>
  </si>
  <si>
    <t xml:space="preserve">zinc ABC transporter permease subunit ZnuB</t>
  </si>
  <si>
    <t xml:space="preserve">2,003,814</t>
  </si>
  <si>
    <t xml:space="preserve">intergenic (‑107/‑70)</t>
  </si>
  <si>
    <t xml:space="preserve">pgaptmp_001941← / →tdcA</t>
  </si>
  <si>
    <t xml:space="preserve">hypothetical protein/transcriptional regulator TdcA</t>
  </si>
  <si>
    <t xml:space="preserve">2,013,181</t>
  </si>
  <si>
    <t xml:space="preserve">I234I(ATC→ATT)</t>
  </si>
  <si>
    <t xml:space="preserve">2,101,487:1</t>
  </si>
  <si>
    <t xml:space="preserve">intergenic (‑1/+39)</t>
  </si>
  <si>
    <t xml:space="preserve">pgaptmp_002036← / ←pgaptmp_002037</t>
  </si>
  <si>
    <t xml:space="preserve">tRNA‑Tyr/RtT sRNA</t>
  </si>
  <si>
    <t xml:space="preserve">2,166,530</t>
  </si>
  <si>
    <t xml:space="preserve">E56E(GAG→GAA)</t>
  </si>
  <si>
    <t xml:space="preserve">pgaptmp_002105→</t>
  </si>
  <si>
    <t xml:space="preserve">2,249,734</t>
  </si>
  <si>
    <t xml:space="preserve">A235V(GCC→GTC)</t>
  </si>
  <si>
    <t xml:space="preserve">2,333,288</t>
  </si>
  <si>
    <t xml:space="preserve">L280V(CTC→GTC)</t>
  </si>
  <si>
    <t xml:space="preserve">2,384,600</t>
  </si>
  <si>
    <t xml:space="preserve">G31V(GGC→GTC)</t>
  </si>
  <si>
    <t xml:space="preserve">2,431,317</t>
  </si>
  <si>
    <t xml:space="preserve">R118R(CGC→CGT)</t>
  </si>
  <si>
    <t xml:space="preserve">2,463,028</t>
  </si>
  <si>
    <t xml:space="preserve">D322N(GAT→AAT)</t>
  </si>
  <si>
    <t xml:space="preserve">2,528,451</t>
  </si>
  <si>
    <t xml:space="preserve">intergenic (+100/+10)</t>
  </si>
  <si>
    <t xml:space="preserve">pgaptmp_002470→ / ←pgaptmp_002471</t>
  </si>
  <si>
    <t xml:space="preserve">redoxin domain‑containing protein/LysR family transcriptional regulator</t>
  </si>
  <si>
    <t xml:space="preserve">2,705,286</t>
  </si>
  <si>
    <t xml:space="preserve">Q119R(CAG→CGG)</t>
  </si>
  <si>
    <t xml:space="preserve">2,712,682</t>
  </si>
  <si>
    <t xml:space="preserve">A70T(GCC→ACC)</t>
  </si>
  <si>
    <t xml:space="preserve">pgaptmp_002661→</t>
  </si>
  <si>
    <t xml:space="preserve">dihydrodipicolinate synthase family protein</t>
  </si>
  <si>
    <t xml:space="preserve">2,719,078</t>
  </si>
  <si>
    <t xml:space="preserve">coding (862‑864/1200 nt)</t>
  </si>
  <si>
    <t xml:space="preserve">2,877,379</t>
  </si>
  <si>
    <t xml:space="preserve">S148G(AGC→GGC)</t>
  </si>
  <si>
    <t xml:space="preserve">3,413,954</t>
  </si>
  <si>
    <t xml:space="preserve">coding (610/894 nt)</t>
  </si>
  <si>
    <t xml:space="preserve">3,518,831</t>
  </si>
  <si>
    <t xml:space="preserve">T240M(ACG→ATG)</t>
  </si>
  <si>
    <t xml:space="preserve">pgaptmp_003474→</t>
  </si>
  <si>
    <t xml:space="preserve">terminase ATPase subunit family protein</t>
  </si>
  <si>
    <t xml:space="preserve">3,611,758</t>
  </si>
  <si>
    <t xml:space="preserve">3,613,191</t>
  </si>
  <si>
    <t xml:space="preserve">Q173Q(CAG→CAA)</t>
  </si>
  <si>
    <t xml:space="preserve">3,749,773</t>
  </si>
  <si>
    <t xml:space="preserve">*383K(TAA→AAA)</t>
  </si>
  <si>
    <t xml:space="preserve">3,868,555</t>
  </si>
  <si>
    <t xml:space="preserve">S20Y(TCC→TAC)</t>
  </si>
  <si>
    <t xml:space="preserve">pgaptmp_003834→</t>
  </si>
  <si>
    <t xml:space="preserve">TraB/GumN family protein</t>
  </si>
  <si>
    <t xml:space="preserve">4,375,301</t>
  </si>
  <si>
    <t xml:space="preserve">intergenic (‑77/+23)</t>
  </si>
  <si>
    <t xml:space="preserve">mog← / ←tal</t>
  </si>
  <si>
    <t xml:space="preserve">molybdopterin adenylyltransferase/transaldolase</t>
  </si>
  <si>
    <t xml:space="preserve">4,381,297</t>
  </si>
  <si>
    <t xml:space="preserve">Y147F(TAT→TTT)</t>
  </si>
  <si>
    <t xml:space="preserve">thrB←</t>
  </si>
  <si>
    <t xml:space="preserve">homoserine kinase</t>
  </si>
  <si>
    <t xml:space="preserve">4,381,299</t>
  </si>
  <si>
    <t xml:space="preserve">C146C(TGC→TGT)</t>
  </si>
  <si>
    <t xml:space="preserve">4,381,305</t>
  </si>
  <si>
    <t xml:space="preserve">A144A(GCG→GCA)</t>
  </si>
  <si>
    <t xml:space="preserve">4,381,320</t>
  </si>
  <si>
    <t xml:space="preserve">H139H(CAC→CAT)</t>
  </si>
  <si>
    <t xml:space="preserve">4,381,341</t>
  </si>
  <si>
    <t xml:space="preserve">G132G(GGG→GGA)</t>
  </si>
  <si>
    <t xml:space="preserve">4,381,349</t>
  </si>
  <si>
    <t xml:space="preserve">M130L(ATG→CTG)</t>
  </si>
  <si>
    <t xml:space="preserve">4,381,353</t>
  </si>
  <si>
    <t xml:space="preserve">G128G(GGA→GGC)</t>
  </si>
  <si>
    <t xml:space="preserve">4,381,361</t>
  </si>
  <si>
    <t xml:space="preserve">L126L(CTG→TTG)</t>
  </si>
  <si>
    <t xml:space="preserve">4,970,852</t>
  </si>
  <si>
    <t xml:space="preserve">intergenic (+19/+443)</t>
  </si>
  <si>
    <t xml:space="preserve">606,361</t>
  </si>
  <si>
    <t xml:space="preserve">intergenic (+302/+46)</t>
  </si>
  <si>
    <t xml:space="preserve">1,430,940</t>
  </si>
  <si>
    <t xml:space="preserve">*724C(TGA→TGT)</t>
  </si>
  <si>
    <t xml:space="preserve">pgaptmp_001420→</t>
  </si>
  <si>
    <t xml:space="preserve">1,447,047</t>
  </si>
  <si>
    <t xml:space="preserve">S246N(AGT→AAT)</t>
  </si>
  <si>
    <t xml:space="preserve">1,620,563</t>
  </si>
  <si>
    <t xml:space="preserve">G217C(GGC→TGC)</t>
  </si>
  <si>
    <t xml:space="preserve">galS→</t>
  </si>
  <si>
    <t xml:space="preserve">HTH‑type transcriptional regulator GalS</t>
  </si>
  <si>
    <t xml:space="preserve">1,882,311</t>
  </si>
  <si>
    <t xml:space="preserve">2,014,633</t>
  </si>
  <si>
    <t xml:space="preserve">R410R(CGC→CGG)</t>
  </si>
  <si>
    <t xml:space="preserve">2,019,123</t>
  </si>
  <si>
    <t xml:space="preserve">intergenic (+19/+31)</t>
  </si>
  <si>
    <t xml:space="preserve">2,143,222</t>
  </si>
  <si>
    <t xml:space="preserve">S163S(TCG→TCT)</t>
  </si>
  <si>
    <t xml:space="preserve">pgaptmp_002082→</t>
  </si>
  <si>
    <t xml:space="preserve">glutathione peroxidase</t>
  </si>
  <si>
    <t xml:space="preserve">2,143,240</t>
  </si>
  <si>
    <t xml:space="preserve">D169D(GAT→GAC)</t>
  </si>
  <si>
    <t xml:space="preserve">2,522,325</t>
  </si>
  <si>
    <t xml:space="preserve">W17R(TGG→AGG)</t>
  </si>
  <si>
    <t xml:space="preserve">2,540,743</t>
  </si>
  <si>
    <t xml:space="preserve">intergenic (‑38/‑360)</t>
  </si>
  <si>
    <t xml:space="preserve">2,972,888</t>
  </si>
  <si>
    <t xml:space="preserve">V107L(GTA→TTA)</t>
  </si>
  <si>
    <t xml:space="preserve">3,197,074</t>
  </si>
  <si>
    <t xml:space="preserve">Q82H(CAG→CAC)</t>
  </si>
  <si>
    <t xml:space="preserve">3,738,963</t>
  </si>
  <si>
    <t xml:space="preserve">intergenic (‑190/‑37)</t>
  </si>
  <si>
    <t xml:space="preserve">pgaptmp_003696← / →leuS</t>
  </si>
  <si>
    <t xml:space="preserve">zinc ribbon‑containing protein/leucine‑‑tRNA ligase</t>
  </si>
  <si>
    <t xml:space="preserve">3,738,972</t>
  </si>
  <si>
    <t xml:space="preserve">intergenic (‑199/‑28)</t>
  </si>
  <si>
    <t xml:space="preserve">4,319,107</t>
  </si>
  <si>
    <t xml:space="preserve">I448I(ATC→ATA)</t>
  </si>
  <si>
    <t xml:space="preserve">4,443,102</t>
  </si>
  <si>
    <t xml:space="preserve">R135H(CGC→CAC)</t>
  </si>
  <si>
    <t xml:space="preserve">pgaptmp_004379→</t>
  </si>
  <si>
    <t xml:space="preserve">GntR family transcriptional regulator</t>
  </si>
  <si>
    <t xml:space="preserve">4,985,954</t>
  </si>
  <si>
    <t xml:space="preserve">L85V(CTG→GTG)</t>
  </si>
  <si>
    <t xml:space="preserve">wecA←</t>
  </si>
  <si>
    <t xml:space="preserve">UDP‑N‑acetylglucosamine‑‑undecaprenyl‑phosphate N‑acetylglucosaminephosphotransferase</t>
  </si>
  <si>
    <t xml:space="preserve">198,506</t>
  </si>
  <si>
    <t xml:space="preserve">Q126H(CAG→CAC)</t>
  </si>
  <si>
    <t xml:space="preserve">pgaptmp_005285←</t>
  </si>
  <si>
    <t xml:space="preserve">DUF3560 domain‑containing protein</t>
  </si>
  <si>
    <t xml:space="preserve">198,522</t>
  </si>
  <si>
    <t xml:space="preserve">A121G(GCT→GGT)</t>
  </si>
  <si>
    <t xml:space="preserve">208,698</t>
  </si>
  <si>
    <t xml:space="preserve">intergenic (‑1078/+359)</t>
  </si>
  <si>
    <t xml:space="preserve">pgaptmp_005296← / ←pgaptmp_005297</t>
  </si>
  <si>
    <t xml:space="preserve">transposase/ParB/RepB/Spo0J family plasmid partition protein</t>
  </si>
  <si>
    <t xml:space="preserve">136,712</t>
  </si>
  <si>
    <t xml:space="preserve">K590N(AAG→AAT)</t>
  </si>
  <si>
    <t xml:space="preserve">pgaptmp_005215→</t>
  </si>
  <si>
    <t xml:space="preserve">TerB N‑terminal domain‑containing protein</t>
  </si>
  <si>
    <t xml:space="preserve">159,125</t>
  </si>
  <si>
    <t xml:space="preserve">K703E(AAA→GAA)</t>
  </si>
  <si>
    <t xml:space="preserve">traG←</t>
  </si>
  <si>
    <t xml:space="preserve">conjugal transfer mating pair stabilization protein TraG</t>
  </si>
  <si>
    <t xml:space="preserve">175,434</t>
  </si>
  <si>
    <t xml:space="preserve">P160Q(CCG→CAG)</t>
  </si>
  <si>
    <t xml:space="preserve">traV←</t>
  </si>
  <si>
    <t xml:space="preserve">type IV conjugative transfer system lipoprotein TraV</t>
  </si>
  <si>
    <t xml:space="preserve">444</t>
  </si>
  <si>
    <t xml:space="preserve">L148L(CTT→CTC)</t>
  </si>
  <si>
    <t xml:space="preserve">pgaptmp_005076→</t>
  </si>
  <si>
    <t xml:space="preserve">replication initiation protein</t>
  </si>
  <si>
    <t xml:space="preserve">524</t>
  </si>
  <si>
    <t xml:space="preserve">T175N(ACC→AAC)</t>
  </si>
  <si>
    <t xml:space="preserve">5,379</t>
  </si>
  <si>
    <t xml:space="preserve">Q155K(CAG→AAG)</t>
  </si>
  <si>
    <t xml:space="preserve">pgaptmp_005080→</t>
  </si>
  <si>
    <t xml:space="preserve">IS5 family transposase</t>
  </si>
  <si>
    <t xml:space="preserve">5,390</t>
  </si>
  <si>
    <t xml:space="preserve">R158R(CGC→CGT)</t>
  </si>
  <si>
    <t xml:space="preserve">5,396</t>
  </si>
  <si>
    <t xml:space="preserve">I160I(ATC→ATA)</t>
  </si>
  <si>
    <t xml:space="preserve">5,402</t>
  </si>
  <si>
    <t xml:space="preserve">R162R(CGT→CGA)</t>
  </si>
  <si>
    <t xml:space="preserve">5,406</t>
  </si>
  <si>
    <t xml:space="preserve">L164L(CTG→TTG)</t>
  </si>
  <si>
    <t xml:space="preserve">5,414</t>
  </si>
  <si>
    <t xml:space="preserve">L166L(CTC→CTG)</t>
  </si>
  <si>
    <t xml:space="preserve">5,417</t>
  </si>
  <si>
    <t xml:space="preserve">A167A(GCC→GCA)</t>
  </si>
  <si>
    <t xml:space="preserve">5,426</t>
  </si>
  <si>
    <t xml:space="preserve">S170S(AGT→AGC)</t>
  </si>
  <si>
    <t xml:space="preserve">5,429</t>
  </si>
  <si>
    <t xml:space="preserve">K171N(AAA→AAC)</t>
  </si>
  <si>
    <t xml:space="preserve">96,744</t>
  </si>
  <si>
    <t xml:space="preserve">pseudogene (863/1091 nt)</t>
  </si>
  <si>
    <t xml:space="preserve">pgaptmp_005180←</t>
  </si>
  <si>
    <t xml:space="preserve">IS3 family transposase</t>
  </si>
  <si>
    <t xml:space="preserve">96,747</t>
  </si>
  <si>
    <t xml:space="preserve">pseudogene (860/1091 nt)</t>
  </si>
  <si>
    <t xml:space="preserve">96,751</t>
  </si>
  <si>
    <t xml:space="preserve">pseudogene (856/1091 nt)</t>
  </si>
  <si>
    <t xml:space="preserve">97,360</t>
  </si>
  <si>
    <t xml:space="preserve">pseudogene (247/1091 nt)</t>
  </si>
  <si>
    <t xml:space="preserve">97,415</t>
  </si>
  <si>
    <t xml:space="preserve">pseudogene (192/1091 nt)</t>
  </si>
  <si>
    <t xml:space="preserve">97,418</t>
  </si>
  <si>
    <t xml:space="preserve">pseudogene (189/1091 nt)</t>
  </si>
  <si>
    <t xml:space="preserve">97,422</t>
  </si>
  <si>
    <t xml:space="preserve">pseudogene (185/1091 nt)</t>
  </si>
  <si>
    <t xml:space="preserve">97,427</t>
  </si>
  <si>
    <t xml:space="preserve">pseudogene (180/1091 nt)</t>
  </si>
  <si>
    <t xml:space="preserve">97,430</t>
  </si>
  <si>
    <t xml:space="preserve">pseudogene (177/1091 nt)</t>
  </si>
  <si>
    <t xml:space="preserve">97,436</t>
  </si>
  <si>
    <t xml:space="preserve">pseudogene (171/1091 nt)</t>
  </si>
  <si>
    <t xml:space="preserve">97,451</t>
  </si>
  <si>
    <t xml:space="preserve">pseudogene (156/1091 nt)</t>
  </si>
  <si>
    <t xml:space="preserve">97,487</t>
  </si>
  <si>
    <t xml:space="preserve">pseudogene (120/1091 nt)</t>
  </si>
  <si>
    <t xml:space="preserve">103,317</t>
  </si>
  <si>
    <t xml:space="preserve">pseudogene (510/1538 nt)</t>
  </si>
  <si>
    <t xml:space="preserve">pgaptmp_005187→</t>
  </si>
  <si>
    <t xml:space="preserve">IS66 family transposase</t>
  </si>
  <si>
    <t xml:space="preserve">103,320</t>
  </si>
  <si>
    <t xml:space="preserve">pseudogene (513/1538 nt)</t>
  </si>
  <si>
    <t xml:space="preserve">103,326</t>
  </si>
  <si>
    <t xml:space="preserve">pseudogene (519/1538 nt)</t>
  </si>
  <si>
    <t xml:space="preserve">103,345</t>
  </si>
  <si>
    <t xml:space="preserve">pseudogene (538/1538 nt)</t>
  </si>
  <si>
    <t xml:space="preserve">103,354</t>
  </si>
  <si>
    <t xml:space="preserve">pseudogene (547/1538 nt)</t>
  </si>
  <si>
    <t xml:space="preserve">103,389</t>
  </si>
  <si>
    <t xml:space="preserve">pseudogene (582/1538 nt)</t>
  </si>
  <si>
    <t xml:space="preserve">103,392</t>
  </si>
  <si>
    <t xml:space="preserve">pseudogene (585/1538 nt)</t>
  </si>
  <si>
    <t xml:space="preserve">103,401</t>
  </si>
  <si>
    <t xml:space="preserve">pseudogene (594/1538 nt)</t>
  </si>
  <si>
    <t xml:space="preserve">103,404</t>
  </si>
  <si>
    <t xml:space="preserve">pseudogene (597/1538 nt)</t>
  </si>
  <si>
    <t xml:space="preserve">103,596</t>
  </si>
  <si>
    <t xml:space="preserve">pseudogene (789/1538 nt)</t>
  </si>
  <si>
    <t xml:space="preserve">103,602</t>
  </si>
  <si>
    <t xml:space="preserve">pseudogene (795/1538 nt)</t>
  </si>
  <si>
    <t xml:space="preserve">103,610</t>
  </si>
  <si>
    <t xml:space="preserve">pseudogene (803/1538 nt)</t>
  </si>
  <si>
    <t xml:space="preserve">103,614</t>
  </si>
  <si>
    <t xml:space="preserve">pseudogene (807/1538 nt)</t>
  </si>
  <si>
    <t xml:space="preserve">103,644</t>
  </si>
  <si>
    <t xml:space="preserve">pseudogene (837/1538 nt)</t>
  </si>
  <si>
    <t xml:space="preserve">103,645</t>
  </si>
  <si>
    <t xml:space="preserve">pseudogene (838/1538 nt)</t>
  </si>
  <si>
    <t xml:space="preserve">103,647</t>
  </si>
  <si>
    <t xml:space="preserve">pseudogene (840/1538 nt)</t>
  </si>
  <si>
    <t xml:space="preserve">103,668</t>
  </si>
  <si>
    <t xml:space="preserve">pseudogene (861/1538 nt)</t>
  </si>
  <si>
    <t xml:space="preserve">103,676:1</t>
  </si>
  <si>
    <t xml:space="preserve">pseudogene (869/1538 nt)</t>
  </si>
  <si>
    <t xml:space="preserve">103,687</t>
  </si>
  <si>
    <t xml:space="preserve">pseudogene (880/1538 nt)</t>
  </si>
  <si>
    <t xml:space="preserve">103,694</t>
  </si>
  <si>
    <t xml:space="preserve">pseudogene (887/1538 nt)</t>
  </si>
  <si>
    <t xml:space="preserve">103,712</t>
  </si>
  <si>
    <t xml:space="preserve">pseudogene (905/1538 nt)</t>
  </si>
  <si>
    <t xml:space="preserve">103,715</t>
  </si>
  <si>
    <t xml:space="preserve">pseudogene (908/1538 nt)</t>
  </si>
  <si>
    <t xml:space="preserve">103,721</t>
  </si>
  <si>
    <t xml:space="preserve">pseudogene (914/1538 nt)</t>
  </si>
  <si>
    <t xml:space="preserve">103,724</t>
  </si>
  <si>
    <t xml:space="preserve">pseudogene (917/1538 nt)</t>
  </si>
  <si>
    <t xml:space="preserve">103,730</t>
  </si>
  <si>
    <t xml:space="preserve">pseudogene (923/1538 nt)</t>
  </si>
  <si>
    <t xml:space="preserve">113,455</t>
  </si>
  <si>
    <t xml:space="preserve">R320Q(CGA→CAA)</t>
  </si>
  <si>
    <t xml:space="preserve">pgaptmp_005195←</t>
  </si>
  <si>
    <t xml:space="preserve">transporter substrate‑binding protein</t>
  </si>
  <si>
    <t xml:space="preserve">133,909</t>
  </si>
  <si>
    <t xml:space="preserve">pseudogene (581/970 nt)</t>
  </si>
  <si>
    <t xml:space="preserve">pgaptmp_005214→</t>
  </si>
  <si>
    <t xml:space="preserve">133,911</t>
  </si>
  <si>
    <t xml:space="preserve">pseudogene (583/970 nt)</t>
  </si>
  <si>
    <t xml:space="preserve">133,915</t>
  </si>
  <si>
    <t xml:space="preserve">pseudogene (587/970 nt)</t>
  </si>
  <si>
    <t xml:space="preserve">133,920</t>
  </si>
  <si>
    <t xml:space="preserve">pseudogene (592/970 nt)</t>
  </si>
  <si>
    <t xml:space="preserve">133,923</t>
  </si>
  <si>
    <t xml:space="preserve">pseudogene (595/970 nt)</t>
  </si>
  <si>
    <t xml:space="preserve">133,927</t>
  </si>
  <si>
    <t xml:space="preserve">pseudogene (599/970 nt)</t>
  </si>
  <si>
    <t xml:space="preserve">133,929</t>
  </si>
  <si>
    <t xml:space="preserve">pseudogene (601/970 nt)</t>
  </si>
  <si>
    <t xml:space="preserve">133,939</t>
  </si>
  <si>
    <t xml:space="preserve">pseudogene (611/970 nt)</t>
  </si>
  <si>
    <t xml:space="preserve">133,944</t>
  </si>
  <si>
    <t xml:space="preserve">pseudogene (616/970 nt)</t>
  </si>
  <si>
    <t xml:space="preserve">133,945</t>
  </si>
  <si>
    <t xml:space="preserve">pseudogene (617/970 nt)</t>
  </si>
  <si>
    <t xml:space="preserve">133,947</t>
  </si>
  <si>
    <t xml:space="preserve">pseudogene (619/970 nt)</t>
  </si>
  <si>
    <t xml:space="preserve">133,950</t>
  </si>
  <si>
    <t xml:space="preserve">pseudogene (622/970 nt)</t>
  </si>
  <si>
    <t xml:space="preserve">133,953</t>
  </si>
  <si>
    <t xml:space="preserve">pseudogene (625/970 nt)</t>
  </si>
  <si>
    <t xml:space="preserve">133,965</t>
  </si>
  <si>
    <t xml:space="preserve">pseudogene (637/970 nt)</t>
  </si>
  <si>
    <t xml:space="preserve">133,974</t>
  </si>
  <si>
    <t xml:space="preserve">pseudogene (646/970 nt)</t>
  </si>
  <si>
    <t xml:space="preserve">134,269</t>
  </si>
  <si>
    <t xml:space="preserve">pseudogene (941/970 nt)</t>
  </si>
  <si>
    <t xml:space="preserve">208,400</t>
  </si>
  <si>
    <t xml:space="preserve">intergenic (‑780/+657)</t>
  </si>
  <si>
    <t xml:space="preserve">208,427</t>
  </si>
  <si>
    <t xml:space="preserve">intergenic (‑807/+630)</t>
  </si>
  <si>
    <t xml:space="preserve">210,316</t>
  </si>
  <si>
    <t xml:space="preserve">F293F(TTT→TTC)</t>
  </si>
  <si>
    <t xml:space="preserve">sopA←</t>
  </si>
  <si>
    <t xml:space="preserve">plasmid‑partitioning protein SopA</t>
  </si>
  <si>
    <t xml:space="preserve">210,334</t>
  </si>
  <si>
    <t xml:space="preserve">N287N(AAT→AAC)</t>
  </si>
  <si>
    <t xml:space="preserve">210,338</t>
  </si>
  <si>
    <t xml:space="preserve">R286K(AGG→AAG)</t>
  </si>
  <si>
    <t xml:space="preserve">210,340</t>
  </si>
  <si>
    <t xml:space="preserve">210,346</t>
  </si>
  <si>
    <t xml:space="preserve">D283D(GAT→GAC)</t>
  </si>
  <si>
    <t xml:space="preserve">210,376</t>
  </si>
  <si>
    <t xml:space="preserve">S273S(TCT→TCC)</t>
  </si>
  <si>
    <t xml:space="preserve">133,129</t>
  </si>
  <si>
    <t xml:space="preserve">Y382Y(TAC→TAT)</t>
  </si>
  <si>
    <t xml:space="preserve">lacY→</t>
  </si>
  <si>
    <t xml:space="preserve">lactose permease</t>
  </si>
  <si>
    <t xml:space="preserve">198,513</t>
  </si>
  <si>
    <t xml:space="preserve">L124R(CTG→CGG)</t>
  </si>
  <si>
    <t xml:space="preserve">108,469</t>
  </si>
  <si>
    <t xml:space="preserve">T267T(ACC→ACT)</t>
  </si>
  <si>
    <t xml:space="preserve">pgaptmp_005190←</t>
  </si>
  <si>
    <t xml:space="preserve">acetamidase/formamidase family protein</t>
  </si>
  <si>
    <t xml:space="preserve">208,590</t>
  </si>
  <si>
    <t xml:space="preserve">intergenic (‑970/+467)</t>
  </si>
  <si>
    <t xml:space="preserve">32,241</t>
  </si>
  <si>
    <t xml:space="preserve">E315*(GAA→TAA)</t>
  </si>
  <si>
    <t xml:space="preserve">pcoA→</t>
  </si>
  <si>
    <t xml:space="preserve">multicopper oxidase PcoA</t>
  </si>
  <si>
    <t xml:space="preserve">48,501</t>
  </si>
  <si>
    <t xml:space="preserve">intergenic (+1349/‑437)</t>
  </si>
  <si>
    <t xml:space="preserve">icmT→ / →pgaptmp_005365</t>
  </si>
  <si>
    <t xml:space="preserve">IcmT/TraK family protein/hypothetical protein</t>
  </si>
  <si>
    <t xml:space="preserve">MC</t>
  </si>
  <si>
    <t xml:space="preserve">Δ65,499 bp</t>
  </si>
  <si>
    <t xml:space="preserve">[pgaptmp_005299]–[pgaptmp_005299]</t>
  </si>
  <si>
    <t xml:space="preserve">84 genes: [pgaptmp_005299],pgaptmp_005300,pgaptmp_005301,pgaptmp_005302,pgaptmp_005303,pgaptmp_005304,pgaptmp_005305,pgaptmp_005306,pgaptmp_005307,pgaptmp_005308,pgaptmp_005309,pgaptmp_005310,pgaptmp_005311,pemI,pemK,ltrA,umuD,umuC,pgaptmp_005317,pgaptmp_005318,pgaptmp_005319,pgaptmp_005320,pgaptmp_005321,pgaptmp_005322,pgaptmp_005323,pgaptmp_005324,pgaptmp_005325,pgaptmp_005326,pgaptmp_005327,pgaptmp_005328,pgaptmp_005329,pgaptmp_005330,pgaptmp_005331,pgaptmp_005332,pgaptmp_005333,pgaptmp_005334,pgaptmp_005335,pgaptmp_005336,pgaptmp_005337,pgaptmp_005338,pgaptmp_005339,pgaptmp_005340,pgaptmp_005341,pgaptmp_005342,pgaptmp_005343,pgaptmp_005344,pgaptmp_005345,pgaptmp_005346,pgaptmp_005347,pgaptmp_005348,pgaptmp_005349,pgaptmp_005350,pgaptmp_005351,pgaptmp_005352,pgaptmp_005353,pgaptmp_005354,ssb,pgaptmp_005356,pgaptmp_005357,pgaptmp_005358,pgaptmp_005359,pgaptmp_005360,pgaptmp_005361,pgaptmp_005362,traJ,icmT,pgaptmp_005365,pgaptmp_005366,pgaptmp_005367,pgaptmp_005368,pgaptmp_005369,pgaptmp_005370,traO,traP,traQ,pgaptmp_005374,pgaptmp_005375,pgaptmp_005376,traW,pgaptmp_005378,pgaptmp_005379,pgaptmp_005380,pgaptmp_005381,[pgaptmp_005299][pgaptmp_005299],pgaptmp_005300,pgaptmp_005301,pgaptmp_005302,pgaptmp_005303,pgaptmp_005304,pgaptmp_005305,pgaptmp_005306,pgaptmp_005307,pgaptmp_005308,pgaptmp_005309,pgaptmp_005310,pgaptmp_005311,pemI,pemK,ltrA,umuD,umuC,pgaptmp_005317,pgaptmp_005318,pgaptmp_005319,pgaptmp_005320,pgaptmp_005321,pgaptmp_005322,pgaptmp_005323,pgaptmp_005324,pgaptmp_005325,pgaptmp_005326,pgaptmp_005327,pgaptmp_005328,pgaptmp_005329,pgaptmp_005330,pgaptmp_005331,pgaptmp_005332,pgaptmp_005333,pgaptmp_005334,pgaptmp_005335,pgaptmp_005336,pgaptmp_005337,pgaptmp_005338,pgaptmp_005339,pgaptmp_005340,pgaptmp_005341,pgaptmp_005342,pgaptmp_005343,pgaptmp_005344,pgaptmp_005345,pgaptmp_005346,pgaptmp_005347,pgaptmp_005348,pgaptmp_005349,pgaptmp_005350,pgaptmp_005351,pgaptmp_005352,pgaptmp_005353,pgaptmp_005354,ssb,pgaptmp_005356,pgaptmp_005357,pgaptmp_005358,pgaptmp_005359,pgaptmp_005360,pgaptmp_005361,pgaptmp_005362,traJ,icmT,pgaptmp_005365,pgaptmp_005366,pgaptmp_005367,pgaptmp_005368,pgaptmp_005369,pgaptmp_005370,traO,traP,traQ,pgaptmp_005374,pgaptmp_005375,pgaptmp_005376,traW,pgaptmp_005378,pgaptmp_005379,pgaptmp_005380,pgaptmp_005381,[pgaptmp_005299]</t>
  </si>
  <si>
    <t xml:space="preserve">Ref</t>
  </si>
  <si>
    <t xml:space="preserve">Alt</t>
  </si>
  <si>
    <t xml:space="preserve">Allele Depth 3_C</t>
  </si>
  <si>
    <t xml:space="preserve">Total Depth 3_C</t>
  </si>
  <si>
    <t xml:space="preserve">Allele Depth 3_C3</t>
  </si>
  <si>
    <t xml:space="preserve">Total Depth 3_C3</t>
  </si>
  <si>
    <t xml:space="preserve">Allele Depth 3_C4</t>
  </si>
  <si>
    <t xml:space="preserve">Total Depth 3_C4</t>
  </si>
  <si>
    <t xml:space="preserve">Allele Depth 3_C5</t>
  </si>
  <si>
    <t xml:space="preserve">Total Depth 3_C5</t>
  </si>
  <si>
    <t xml:space="preserve">Allele Depth 3_D</t>
  </si>
  <si>
    <t xml:space="preserve">Total Depth 3_D</t>
  </si>
  <si>
    <t xml:space="preserve">Allele Depth 3_D3</t>
  </si>
  <si>
    <t xml:space="preserve">Total Depth 3_D3</t>
  </si>
  <si>
    <t xml:space="preserve">Allele Depth 3_D4</t>
  </si>
  <si>
    <t xml:space="preserve">Total Depth 3_D4</t>
  </si>
  <si>
    <t xml:space="preserve">Allele Depth 3_D5</t>
  </si>
  <si>
    <t xml:space="preserve">Total Depth 3_D5</t>
  </si>
  <si>
    <t xml:space="preserve">Allele Depth 6_H3</t>
  </si>
  <si>
    <t xml:space="preserve">Total Depth 6_H3</t>
  </si>
  <si>
    <t xml:space="preserve">Allele Depth 6_H4</t>
  </si>
  <si>
    <t xml:space="preserve">Total Depth 6_H4</t>
  </si>
  <si>
    <t xml:space="preserve">Allele Depth 6_H5</t>
  </si>
  <si>
    <t xml:space="preserve">Total Depth 6_H5</t>
  </si>
  <si>
    <t xml:space="preserve">100701</t>
  </si>
  <si>
    <t xml:space="preserve">A</t>
  </si>
  <si>
    <t xml:space="preserve">C</t>
  </si>
  <si>
    <t xml:space="preserve">595569</t>
  </si>
  <si>
    <t xml:space="preserve">T</t>
  </si>
  <si>
    <t xml:space="preserve">G</t>
  </si>
  <si>
    <t xml:space="preserve">595574</t>
  </si>
  <si>
    <t xml:space="preserve">606349</t>
  </si>
  <si>
    <t xml:space="preserve">789426</t>
  </si>
  <si>
    <t xml:space="preserve">789717</t>
  </si>
  <si>
    <t xml:space="preserve">1116405</t>
  </si>
  <si>
    <t xml:space="preserve">1249387</t>
  </si>
  <si>
    <t xml:space="preserve">1249445</t>
  </si>
  <si>
    <t xml:space="preserve">1249448</t>
  </si>
  <si>
    <t xml:space="preserve">CA</t>
  </si>
  <si>
    <t xml:space="preserve">TT</t>
  </si>
  <si>
    <t xml:space="preserve">149.5</t>
  </si>
  <si>
    <t xml:space="preserve">1249451</t>
  </si>
  <si>
    <t xml:space="preserve">1307713</t>
  </si>
  <si>
    <t xml:space="preserve">1307722</t>
  </si>
  <si>
    <t xml:space="preserve">1541586</t>
  </si>
  <si>
    <t xml:space="preserve">1541607</t>
  </si>
  <si>
    <t xml:space="preserve">1541634</t>
  </si>
  <si>
    <t xml:space="preserve">1541649</t>
  </si>
  <si>
    <t xml:space="preserve">1541658</t>
  </si>
  <si>
    <t xml:space="preserve">1541664</t>
  </si>
  <si>
    <t xml:space="preserve">1580450</t>
  </si>
  <si>
    <t xml:space="preserve">1580455</t>
  </si>
  <si>
    <t xml:space="preserve">1616706</t>
  </si>
  <si>
    <t xml:space="preserve">1671056</t>
  </si>
  <si>
    <t xml:space="preserve">1685734</t>
  </si>
  <si>
    <t xml:space="preserve">1770426</t>
  </si>
  <si>
    <t xml:space="preserve">1860718</t>
  </si>
  <si>
    <t xml:space="preserve">1860723</t>
  </si>
  <si>
    <t xml:space="preserve">1860726</t>
  </si>
  <si>
    <t xml:space="preserve">1860744</t>
  </si>
  <si>
    <t xml:space="preserve">1944011</t>
  </si>
  <si>
    <t xml:space="preserve">2014641</t>
  </si>
  <si>
    <t xml:space="preserve">2023995</t>
  </si>
  <si>
    <t xml:space="preserve">2024030</t>
  </si>
  <si>
    <t xml:space="preserve">2024047</t>
  </si>
  <si>
    <t xml:space="preserve">2024049</t>
  </si>
  <si>
    <t xml:space="preserve">2200596</t>
  </si>
  <si>
    <t xml:space="preserve">2261819</t>
  </si>
  <si>
    <t xml:space="preserve">2403443</t>
  </si>
  <si>
    <t xml:space="preserve">2934159</t>
  </si>
  <si>
    <t xml:space="preserve">2934160</t>
  </si>
  <si>
    <t xml:space="preserve">2934169</t>
  </si>
  <si>
    <t xml:space="preserve">3197070</t>
  </si>
  <si>
    <t xml:space="preserve">3199224</t>
  </si>
  <si>
    <t xml:space="preserve">3199231</t>
  </si>
  <si>
    <t xml:space="preserve">3199232</t>
  </si>
  <si>
    <t xml:space="preserve">3305842</t>
  </si>
  <si>
    <t xml:space="preserve">GC</t>
  </si>
  <si>
    <t xml:space="preserve">3305844</t>
  </si>
  <si>
    <t xml:space="preserve">3305845</t>
  </si>
  <si>
    <t xml:space="preserve">3305847</t>
  </si>
  <si>
    <t xml:space="preserve">3305849</t>
  </si>
  <si>
    <t xml:space="preserve">3305850</t>
  </si>
  <si>
    <t xml:space="preserve">3305910</t>
  </si>
  <si>
    <t xml:space="preserve">3308865</t>
  </si>
  <si>
    <t xml:space="preserve">3308881</t>
  </si>
  <si>
    <t xml:space="preserve">3308908</t>
  </si>
  <si>
    <t xml:space="preserve">3308909</t>
  </si>
  <si>
    <t xml:space="preserve">3308910</t>
  </si>
  <si>
    <t xml:space="preserve">3308930</t>
  </si>
  <si>
    <t xml:space="preserve">3308931</t>
  </si>
  <si>
    <t xml:space="preserve">3308932</t>
  </si>
  <si>
    <t xml:space="preserve">CG</t>
  </si>
  <si>
    <t xml:space="preserve">3308934</t>
  </si>
  <si>
    <t xml:space="preserve">3308936</t>
  </si>
  <si>
    <t xml:space="preserve">3308937</t>
  </si>
  <si>
    <t xml:space="preserve">3370176</t>
  </si>
  <si>
    <t xml:space="preserve">3595056</t>
  </si>
  <si>
    <t xml:space="preserve">3595058</t>
  </si>
  <si>
    <t xml:space="preserve">3595065</t>
  </si>
  <si>
    <t xml:space="preserve">3595067</t>
  </si>
  <si>
    <t xml:space="preserve">3887383</t>
  </si>
  <si>
    <t xml:space="preserve">4051331</t>
  </si>
  <si>
    <t xml:space="preserve">4132121</t>
  </si>
  <si>
    <t xml:space="preserve">4132123</t>
  </si>
  <si>
    <t xml:space="preserve">4132124</t>
  </si>
  <si>
    <t xml:space="preserve">TC</t>
  </si>
  <si>
    <t xml:space="preserve">4132125</t>
  </si>
  <si>
    <t xml:space="preserve">GT</t>
  </si>
  <si>
    <t xml:space="preserve">4132126</t>
  </si>
  <si>
    <t xml:space="preserve">4132128</t>
  </si>
  <si>
    <t xml:space="preserve">4445657</t>
  </si>
  <si>
    <t xml:space="preserve">4445665</t>
  </si>
  <si>
    <t xml:space="preserve">4454039</t>
  </si>
  <si>
    <t xml:space="preserve">4612284</t>
  </si>
  <si>
    <t xml:space="preserve">4687162</t>
  </si>
  <si>
    <t xml:space="preserve">4757266</t>
  </si>
  <si>
    <t xml:space="preserve">4757288</t>
  </si>
  <si>
    <t xml:space="preserve">4757324</t>
  </si>
  <si>
    <t xml:space="preserve">4839178</t>
  </si>
  <si>
    <t xml:space="preserve">4917950</t>
  </si>
  <si>
    <t xml:space="preserve">198506</t>
  </si>
  <si>
    <t xml:space="preserve">198522</t>
  </si>
  <si>
    <t xml:space="preserve">36215</t>
  </si>
  <si>
    <t xml:space="preserve">253079</t>
  </si>
  <si>
    <t xml:space="preserve">253102</t>
  </si>
  <si>
    <t xml:space="preserve">253108</t>
  </si>
  <si>
    <t xml:space="preserve">606234</t>
  </si>
  <si>
    <t xml:space="preserve">606346</t>
  </si>
  <si>
    <t xml:space="preserve">606347</t>
  </si>
  <si>
    <t xml:space="preserve">611886</t>
  </si>
  <si>
    <t xml:space="preserve">838541</t>
  </si>
  <si>
    <t xml:space="preserve">906537</t>
  </si>
  <si>
    <t xml:space="preserve">1341987</t>
  </si>
  <si>
    <t xml:space="preserve">1580460</t>
  </si>
  <si>
    <t xml:space="preserve">1605771</t>
  </si>
  <si>
    <t xml:space="preserve">1637829</t>
  </si>
  <si>
    <t xml:space="preserve">1719098</t>
  </si>
  <si>
    <t xml:space="preserve">1865712</t>
  </si>
  <si>
    <t xml:space="preserve">2014653</t>
  </si>
  <si>
    <t xml:space="preserve">2024002</t>
  </si>
  <si>
    <t xml:space="preserve">2196339</t>
  </si>
  <si>
    <t xml:space="preserve">2751786</t>
  </si>
  <si>
    <t xml:space="preserve">2847967</t>
  </si>
  <si>
    <t xml:space="preserve">3197048</t>
  </si>
  <si>
    <t xml:space="preserve">3197058</t>
  </si>
  <si>
    <t xml:space="preserve">3197060</t>
  </si>
  <si>
    <t xml:space="preserve">3197221</t>
  </si>
  <si>
    <t xml:space="preserve">3308867</t>
  </si>
  <si>
    <t xml:space="preserve">3309083</t>
  </si>
  <si>
    <t xml:space="preserve">3309085</t>
  </si>
  <si>
    <t xml:space="preserve">3554166</t>
  </si>
  <si>
    <t xml:space="preserve">3608154</t>
  </si>
  <si>
    <t xml:space="preserve">3799102</t>
  </si>
  <si>
    <t xml:space="preserve">3822157</t>
  </si>
  <si>
    <t xml:space="preserve">4208468</t>
  </si>
  <si>
    <t xml:space="preserve">4319123</t>
  </si>
  <si>
    <t xml:space="preserve">4445618</t>
  </si>
  <si>
    <t xml:space="preserve">4757295</t>
  </si>
  <si>
    <t xml:space="preserve">4825994</t>
  </si>
  <si>
    <t xml:space="preserve">4970874</t>
  </si>
  <si>
    <t xml:space="preserve">4970902</t>
  </si>
  <si>
    <t xml:space="preserve">208698</t>
  </si>
  <si>
    <t xml:space="preserve">100707</t>
  </si>
  <si>
    <t xml:space="preserve">157297</t>
  </si>
  <si>
    <t xml:space="preserve">CGCT</t>
  </si>
  <si>
    <t xml:space="preserve">283.5</t>
  </si>
  <si>
    <t xml:space="preserve">253066</t>
  </si>
  <si>
    <t xml:space="preserve">254687</t>
  </si>
  <si>
    <t xml:space="preserve">508505</t>
  </si>
  <si>
    <t xml:space="preserve">606090</t>
  </si>
  <si>
    <t xml:space="preserve">623987</t>
  </si>
  <si>
    <t xml:space="preserve">643799</t>
  </si>
  <si>
    <t xml:space="preserve">1027910</t>
  </si>
  <si>
    <t xml:space="preserve">1165657</t>
  </si>
  <si>
    <t xml:space="preserve">1456317</t>
  </si>
  <si>
    <t xml:space="preserve">1499692</t>
  </si>
  <si>
    <t xml:space="preserve">1499693</t>
  </si>
  <si>
    <t xml:space="preserve">1560597</t>
  </si>
  <si>
    <t xml:space="preserve">1685746</t>
  </si>
  <si>
    <t xml:space="preserve">1685749</t>
  </si>
  <si>
    <t xml:space="preserve">1869320</t>
  </si>
  <si>
    <t xml:space="preserve">1869323</t>
  </si>
  <si>
    <t xml:space="preserve">2046831</t>
  </si>
  <si>
    <t xml:space="preserve">2290414</t>
  </si>
  <si>
    <t xml:space="preserve">2333265</t>
  </si>
  <si>
    <t xml:space="preserve">2481436</t>
  </si>
  <si>
    <t xml:space="preserve">2540745</t>
  </si>
  <si>
    <t xml:space="preserve">3074271</t>
  </si>
  <si>
    <t xml:space="preserve">3152114</t>
  </si>
  <si>
    <t xml:space="preserve">3308859</t>
  </si>
  <si>
    <t xml:space="preserve">3452703</t>
  </si>
  <si>
    <t xml:space="preserve">3579702</t>
  </si>
  <si>
    <t xml:space="preserve">3728177</t>
  </si>
  <si>
    <t xml:space="preserve">3749778</t>
  </si>
  <si>
    <t xml:space="preserve">3777721</t>
  </si>
  <si>
    <t xml:space="preserve">3885850</t>
  </si>
  <si>
    <t xml:space="preserve">3913733</t>
  </si>
  <si>
    <t xml:space="preserve">3961244</t>
  </si>
  <si>
    <t xml:space="preserve">4004263</t>
  </si>
  <si>
    <t xml:space="preserve">4004269</t>
  </si>
  <si>
    <t xml:space="preserve">4004276</t>
  </si>
  <si>
    <t xml:space="preserve">4055425</t>
  </si>
  <si>
    <t xml:space="preserve">TTGGACT</t>
  </si>
  <si>
    <t xml:space="preserve">249.5</t>
  </si>
  <si>
    <t xml:space="preserve">175.5</t>
  </si>
  <si>
    <t xml:space="preserve">4154850</t>
  </si>
  <si>
    <t xml:space="preserve">4271211</t>
  </si>
  <si>
    <t xml:space="preserve">4290536</t>
  </si>
  <si>
    <t xml:space="preserve">4757316</t>
  </si>
  <si>
    <t xml:space="preserve">4815201</t>
  </si>
  <si>
    <t xml:space="preserve">5125392</t>
  </si>
  <si>
    <t xml:space="preserve">136712</t>
  </si>
  <si>
    <t xml:space="preserve">159125</t>
  </si>
  <si>
    <t xml:space="preserve">175434</t>
  </si>
  <si>
    <t xml:space="preserve">48501</t>
  </si>
  <si>
    <t xml:space="preserve">1525</t>
  </si>
  <si>
    <t xml:space="preserve">2871</t>
  </si>
  <si>
    <t xml:space="preserve">10959</t>
  </si>
  <si>
    <t xml:space="preserve">13865</t>
  </si>
  <si>
    <t xml:space="preserve">13971</t>
  </si>
  <si>
    <t xml:space="preserve">15762</t>
  </si>
  <si>
    <t xml:space="preserve">ACGCATG</t>
  </si>
  <si>
    <t xml:space="preserve">18514</t>
  </si>
  <si>
    <t xml:space="preserve">18515</t>
  </si>
  <si>
    <t xml:space="preserve">18516</t>
  </si>
  <si>
    <t xml:space="preserve">18521</t>
  </si>
  <si>
    <t xml:space="preserve">18522</t>
  </si>
  <si>
    <t xml:space="preserve">26784</t>
  </si>
  <si>
    <t xml:space="preserve">26813</t>
  </si>
  <si>
    <t xml:space="preserve">66559</t>
  </si>
  <si>
    <t xml:space="preserve">75170</t>
  </si>
  <si>
    <t xml:space="preserve">83329</t>
  </si>
  <si>
    <t xml:space="preserve">85506</t>
  </si>
  <si>
    <t xml:space="preserve">94487</t>
  </si>
  <si>
    <t xml:space="preserve">97016</t>
  </si>
  <si>
    <t xml:space="preserve">119825</t>
  </si>
  <si>
    <t xml:space="preserve">135726</t>
  </si>
  <si>
    <t xml:space="preserve">148721</t>
  </si>
  <si>
    <t xml:space="preserve">157806</t>
  </si>
  <si>
    <t xml:space="preserve">165688</t>
  </si>
  <si>
    <t xml:space="preserve">165706</t>
  </si>
  <si>
    <t xml:space="preserve">174106</t>
  </si>
  <si>
    <t xml:space="preserve">174112</t>
  </si>
  <si>
    <t xml:space="preserve">174142</t>
  </si>
  <si>
    <t xml:space="preserve">174148</t>
  </si>
  <si>
    <t xml:space="preserve">174157</t>
  </si>
  <si>
    <t xml:space="preserve">174159</t>
  </si>
  <si>
    <t xml:space="preserve">174181</t>
  </si>
  <si>
    <t xml:space="preserve">174208</t>
  </si>
  <si>
    <t xml:space="preserve">174214</t>
  </si>
  <si>
    <t xml:space="preserve">190609</t>
  </si>
  <si>
    <t xml:space="preserve">217855</t>
  </si>
  <si>
    <t xml:space="preserve">227371</t>
  </si>
  <si>
    <t xml:space="preserve">230363</t>
  </si>
  <si>
    <t xml:space="preserve">233104</t>
  </si>
  <si>
    <t xml:space="preserve">233253</t>
  </si>
  <si>
    <t xml:space="preserve">233255</t>
  </si>
  <si>
    <t xml:space="preserve">233257</t>
  </si>
  <si>
    <t xml:space="preserve">250666</t>
  </si>
  <si>
    <t xml:space="preserve">AGGC</t>
  </si>
  <si>
    <t xml:space="preserve">251936</t>
  </si>
  <si>
    <t xml:space="preserve">251945</t>
  </si>
  <si>
    <t xml:space="preserve">254644</t>
  </si>
  <si>
    <t xml:space="preserve">260409</t>
  </si>
  <si>
    <t xml:space="preserve">260680</t>
  </si>
  <si>
    <t xml:space="preserve">260693</t>
  </si>
  <si>
    <t xml:space="preserve">260781</t>
  </si>
  <si>
    <t xml:space="preserve">262331</t>
  </si>
  <si>
    <t xml:space="preserve">264153</t>
  </si>
  <si>
    <t xml:space="preserve">288886</t>
  </si>
  <si>
    <t xml:space="preserve">323692</t>
  </si>
  <si>
    <t xml:space="preserve">325476</t>
  </si>
  <si>
    <t xml:space="preserve">325512</t>
  </si>
  <si>
    <t xml:space="preserve">325746</t>
  </si>
  <si>
    <t xml:space="preserve">327118</t>
  </si>
  <si>
    <t xml:space="preserve">327184</t>
  </si>
  <si>
    <t xml:space="preserve">327211</t>
  </si>
  <si>
    <t xml:space="preserve">330327</t>
  </si>
  <si>
    <t xml:space="preserve">350761</t>
  </si>
  <si>
    <t xml:space="preserve">350828</t>
  </si>
  <si>
    <t xml:space="preserve">350838</t>
  </si>
  <si>
    <t xml:space="preserve">372445</t>
  </si>
  <si>
    <t xml:space="preserve">375983</t>
  </si>
  <si>
    <t xml:space="preserve">389244</t>
  </si>
  <si>
    <t xml:space="preserve">398530</t>
  </si>
  <si>
    <t xml:space="preserve">445518</t>
  </si>
  <si>
    <t xml:space="preserve">447318</t>
  </si>
  <si>
    <t xml:space="preserve">447349</t>
  </si>
  <si>
    <t xml:space="preserve">447372</t>
  </si>
  <si>
    <t xml:space="preserve">447373</t>
  </si>
  <si>
    <t xml:space="preserve">479543</t>
  </si>
  <si>
    <t xml:space="preserve">480484</t>
  </si>
  <si>
    <t xml:space="preserve">483409</t>
  </si>
  <si>
    <t xml:space="preserve">483496</t>
  </si>
  <si>
    <t xml:space="preserve">485774</t>
  </si>
  <si>
    <t xml:space="preserve">505602</t>
  </si>
  <si>
    <t xml:space="preserve">506066</t>
  </si>
  <si>
    <t xml:space="preserve">508044</t>
  </si>
  <si>
    <t xml:space="preserve">508570</t>
  </si>
  <si>
    <t xml:space="preserve">520066</t>
  </si>
  <si>
    <t xml:space="preserve">521908</t>
  </si>
  <si>
    <t xml:space="preserve">524844</t>
  </si>
  <si>
    <t xml:space="preserve">529604</t>
  </si>
  <si>
    <t xml:space="preserve">529751</t>
  </si>
  <si>
    <t xml:space="preserve">529827</t>
  </si>
  <si>
    <t xml:space="preserve">530314</t>
  </si>
  <si>
    <t xml:space="preserve">530854</t>
  </si>
  <si>
    <t xml:space="preserve">537037</t>
  </si>
  <si>
    <t xml:space="preserve">537049</t>
  </si>
  <si>
    <t xml:space="preserve">575379</t>
  </si>
  <si>
    <t xml:space="preserve">578471</t>
  </si>
  <si>
    <t xml:space="preserve">579253</t>
  </si>
  <si>
    <t xml:space="preserve">579998</t>
  </si>
  <si>
    <t xml:space="preserve">606068</t>
  </si>
  <si>
    <t xml:space="preserve">606213</t>
  </si>
  <si>
    <t xml:space="preserve">627292</t>
  </si>
  <si>
    <t xml:space="preserve">628069</t>
  </si>
  <si>
    <t xml:space="preserve">630320</t>
  </si>
  <si>
    <t xml:space="preserve">630569</t>
  </si>
  <si>
    <t xml:space="preserve">635277</t>
  </si>
  <si>
    <t xml:space="preserve">654422</t>
  </si>
  <si>
    <t xml:space="preserve">655172</t>
  </si>
  <si>
    <t xml:space="preserve">661806</t>
  </si>
  <si>
    <t xml:space="preserve">666006</t>
  </si>
  <si>
    <t xml:space="preserve">672126</t>
  </si>
  <si>
    <t xml:space="preserve">672225</t>
  </si>
  <si>
    <t xml:space="preserve">672278</t>
  </si>
  <si>
    <t xml:space="preserve">675427</t>
  </si>
  <si>
    <t xml:space="preserve">675456</t>
  </si>
  <si>
    <t xml:space="preserve">676329</t>
  </si>
  <si>
    <t xml:space="preserve">676330</t>
  </si>
  <si>
    <t xml:space="preserve">680470</t>
  </si>
  <si>
    <t xml:space="preserve">681004</t>
  </si>
  <si>
    <t xml:space="preserve">682462</t>
  </si>
  <si>
    <t xml:space="preserve">686042</t>
  </si>
  <si>
    <t xml:space="preserve">686403</t>
  </si>
  <si>
    <t xml:space="preserve">694298</t>
  </si>
  <si>
    <t xml:space="preserve">694538</t>
  </si>
  <si>
    <t xml:space="preserve">708411</t>
  </si>
  <si>
    <t xml:space="preserve">712267</t>
  </si>
  <si>
    <t xml:space="preserve">721156</t>
  </si>
  <si>
    <t xml:space="preserve">728982</t>
  </si>
  <si>
    <t xml:space="preserve">740217</t>
  </si>
  <si>
    <t xml:space="preserve">775673</t>
  </si>
  <si>
    <t xml:space="preserve">797118</t>
  </si>
  <si>
    <t xml:space="preserve">799177</t>
  </si>
  <si>
    <t xml:space="preserve">799744</t>
  </si>
  <si>
    <t xml:space="preserve">799747</t>
  </si>
  <si>
    <t xml:space="preserve">800248</t>
  </si>
  <si>
    <t xml:space="preserve">803716</t>
  </si>
  <si>
    <t xml:space="preserve">807226</t>
  </si>
  <si>
    <t xml:space="preserve">813487</t>
  </si>
  <si>
    <t xml:space="preserve">814996</t>
  </si>
  <si>
    <t xml:space="preserve">820562</t>
  </si>
  <si>
    <t xml:space="preserve">823644</t>
  </si>
  <si>
    <t xml:space="preserve">832843</t>
  </si>
  <si>
    <t xml:space="preserve">832846</t>
  </si>
  <si>
    <t xml:space="preserve">836627</t>
  </si>
  <si>
    <t xml:space="preserve">836651</t>
  </si>
  <si>
    <t xml:space="preserve">836700</t>
  </si>
  <si>
    <t xml:space="preserve">836711</t>
  </si>
  <si>
    <t xml:space="preserve">836714</t>
  </si>
  <si>
    <t xml:space="preserve">836726</t>
  </si>
  <si>
    <t xml:space="preserve">836732</t>
  </si>
  <si>
    <t xml:space="preserve">836735</t>
  </si>
  <si>
    <t xml:space="preserve">836736</t>
  </si>
  <si>
    <t xml:space="preserve">841006</t>
  </si>
  <si>
    <t xml:space="preserve">842049</t>
  </si>
  <si>
    <t xml:space="preserve">851524</t>
  </si>
  <si>
    <t xml:space="preserve">852523</t>
  </si>
  <si>
    <t xml:space="preserve">852534</t>
  </si>
  <si>
    <t xml:space="preserve">855523</t>
  </si>
  <si>
    <t xml:space="preserve">858661</t>
  </si>
  <si>
    <t xml:space="preserve">860625</t>
  </si>
  <si>
    <t xml:space="preserve">860733</t>
  </si>
  <si>
    <t xml:space="preserve">875621</t>
  </si>
  <si>
    <t xml:space="preserve">877245</t>
  </si>
  <si>
    <t xml:space="preserve">884648</t>
  </si>
  <si>
    <t xml:space="preserve">886610</t>
  </si>
  <si>
    <t xml:space="preserve">886676</t>
  </si>
  <si>
    <t xml:space="preserve">888531</t>
  </si>
  <si>
    <t xml:space="preserve">942508</t>
  </si>
  <si>
    <t xml:space="preserve">947716</t>
  </si>
  <si>
    <t xml:space="preserve">949521</t>
  </si>
  <si>
    <t xml:space="preserve">949566</t>
  </si>
  <si>
    <t xml:space="preserve">949802</t>
  </si>
  <si>
    <t xml:space="preserve">949817</t>
  </si>
  <si>
    <t xml:space="preserve">949934</t>
  </si>
  <si>
    <t xml:space="preserve">953688</t>
  </si>
  <si>
    <t xml:space="preserve">968682</t>
  </si>
  <si>
    <t xml:space="preserve">969326</t>
  </si>
  <si>
    <t xml:space="preserve">972815</t>
  </si>
  <si>
    <t xml:space="preserve">972939</t>
  </si>
  <si>
    <t xml:space="preserve">975766</t>
  </si>
  <si>
    <t xml:space="preserve">975869</t>
  </si>
  <si>
    <t xml:space="preserve">975887</t>
  </si>
  <si>
    <t xml:space="preserve">979990</t>
  </si>
  <si>
    <t xml:space="preserve">982286</t>
  </si>
  <si>
    <t xml:space="preserve">984593</t>
  </si>
  <si>
    <t xml:space="preserve">994261</t>
  </si>
  <si>
    <t xml:space="preserve">994263</t>
  </si>
  <si>
    <t xml:space="preserve">999941</t>
  </si>
  <si>
    <t xml:space="preserve">1007322</t>
  </si>
  <si>
    <t xml:space="preserve">1007343</t>
  </si>
  <si>
    <t xml:space="preserve">1007496</t>
  </si>
  <si>
    <t xml:space="preserve">1007523</t>
  </si>
  <si>
    <t xml:space="preserve">1007553</t>
  </si>
  <si>
    <t xml:space="preserve">1013340</t>
  </si>
  <si>
    <t xml:space="preserve">1013388</t>
  </si>
  <si>
    <t xml:space="preserve">1014617</t>
  </si>
  <si>
    <t xml:space="preserve">1017742</t>
  </si>
  <si>
    <t xml:space="preserve">1019724</t>
  </si>
  <si>
    <t xml:space="preserve">1019730</t>
  </si>
  <si>
    <t xml:space="preserve">1019751</t>
  </si>
  <si>
    <t xml:space="preserve">1019826</t>
  </si>
  <si>
    <t xml:space="preserve">1027911</t>
  </si>
  <si>
    <t xml:space="preserve">1027921</t>
  </si>
  <si>
    <t xml:space="preserve">1041632</t>
  </si>
  <si>
    <t xml:space="preserve">1041643</t>
  </si>
  <si>
    <t xml:space="preserve">1041659</t>
  </si>
  <si>
    <t xml:space="preserve">1065941</t>
  </si>
  <si>
    <t xml:space="preserve">1067570</t>
  </si>
  <si>
    <t xml:space="preserve">1069979</t>
  </si>
  <si>
    <t xml:space="preserve">1070003</t>
  </si>
  <si>
    <t xml:space="preserve">1070117</t>
  </si>
  <si>
    <t xml:space="preserve">1074485</t>
  </si>
  <si>
    <t xml:space="preserve">1078825</t>
  </si>
  <si>
    <t xml:space="preserve">1078959</t>
  </si>
  <si>
    <t xml:space="preserve">1085397</t>
  </si>
  <si>
    <t xml:space="preserve">1085757</t>
  </si>
  <si>
    <t xml:space="preserve">1086198</t>
  </si>
  <si>
    <t xml:space="preserve">1086243</t>
  </si>
  <si>
    <t xml:space="preserve">1086318</t>
  </si>
  <si>
    <t xml:space="preserve">1088818</t>
  </si>
  <si>
    <t xml:space="preserve">1089016</t>
  </si>
  <si>
    <t xml:space="preserve">1089061</t>
  </si>
  <si>
    <t xml:space="preserve">1090118</t>
  </si>
  <si>
    <t xml:space="preserve">1091454</t>
  </si>
  <si>
    <t xml:space="preserve">1099096</t>
  </si>
  <si>
    <t xml:space="preserve">1099308</t>
  </si>
  <si>
    <t xml:space="preserve">1100329</t>
  </si>
  <si>
    <t xml:space="preserve">1100340</t>
  </si>
  <si>
    <t xml:space="preserve">1100350</t>
  </si>
  <si>
    <t xml:space="preserve">1100932</t>
  </si>
  <si>
    <t xml:space="preserve">1102988</t>
  </si>
  <si>
    <t xml:space="preserve">1102991</t>
  </si>
  <si>
    <t xml:space="preserve">1108055</t>
  </si>
  <si>
    <t xml:space="preserve">1108118</t>
  </si>
  <si>
    <t xml:space="preserve">1108127</t>
  </si>
  <si>
    <t xml:space="preserve">1108169</t>
  </si>
  <si>
    <t xml:space="preserve">1109196</t>
  </si>
  <si>
    <t xml:space="preserve">1112038</t>
  </si>
  <si>
    <t xml:space="preserve">1113836</t>
  </si>
  <si>
    <t xml:space="preserve">1122153</t>
  </si>
  <si>
    <t xml:space="preserve">1130311</t>
  </si>
  <si>
    <t xml:space="preserve">1133298</t>
  </si>
  <si>
    <t xml:space="preserve">1140446</t>
  </si>
  <si>
    <t xml:space="preserve">1145663</t>
  </si>
  <si>
    <t xml:space="preserve">1154093</t>
  </si>
  <si>
    <t xml:space="preserve">1168380</t>
  </si>
  <si>
    <t xml:space="preserve">1170590</t>
  </si>
  <si>
    <t xml:space="preserve">1171630</t>
  </si>
  <si>
    <t xml:space="preserve">1174700</t>
  </si>
  <si>
    <t xml:space="preserve">1176990</t>
  </si>
  <si>
    <t xml:space="preserve">1186980</t>
  </si>
  <si>
    <t xml:space="preserve">1203215</t>
  </si>
  <si>
    <t xml:space="preserve">1203242</t>
  </si>
  <si>
    <t xml:space="preserve">1204644</t>
  </si>
  <si>
    <t xml:space="preserve">1204651</t>
  </si>
  <si>
    <t xml:space="preserve">1204696</t>
  </si>
  <si>
    <t xml:space="preserve">1204699</t>
  </si>
  <si>
    <t xml:space="preserve">1209016</t>
  </si>
  <si>
    <t xml:space="preserve">1210715</t>
  </si>
  <si>
    <t xml:space="preserve">1210727</t>
  </si>
  <si>
    <t xml:space="preserve">1210823</t>
  </si>
  <si>
    <t xml:space="preserve">1213961</t>
  </si>
  <si>
    <t xml:space="preserve">1213976</t>
  </si>
  <si>
    <t xml:space="preserve">1213991</t>
  </si>
  <si>
    <t xml:space="preserve">1213994</t>
  </si>
  <si>
    <t xml:space="preserve">1214002</t>
  </si>
  <si>
    <t xml:space="preserve">1214003</t>
  </si>
  <si>
    <t xml:space="preserve">1214009</t>
  </si>
  <si>
    <t xml:space="preserve">1214088</t>
  </si>
  <si>
    <t xml:space="preserve">1214405</t>
  </si>
  <si>
    <t xml:space="preserve">1214408</t>
  </si>
  <si>
    <t xml:space="preserve">1220802</t>
  </si>
  <si>
    <t xml:space="preserve">1220813</t>
  </si>
  <si>
    <t xml:space="preserve">1220819</t>
  </si>
  <si>
    <t xml:space="preserve">1220821</t>
  </si>
  <si>
    <t xml:space="preserve">1226199</t>
  </si>
  <si>
    <t xml:space="preserve">1226201</t>
  </si>
  <si>
    <t xml:space="preserve">1226247</t>
  </si>
  <si>
    <t xml:space="preserve">1226816</t>
  </si>
  <si>
    <t xml:space="preserve">1226895</t>
  </si>
  <si>
    <t xml:space="preserve">1235147</t>
  </si>
  <si>
    <t xml:space="preserve">1235714</t>
  </si>
  <si>
    <t xml:space="preserve">1236683</t>
  </si>
  <si>
    <t xml:space="preserve">1238138</t>
  </si>
  <si>
    <t xml:space="preserve">1246008</t>
  </si>
  <si>
    <t xml:space="preserve">1246011</t>
  </si>
  <si>
    <t xml:space="preserve">1246017</t>
  </si>
  <si>
    <t xml:space="preserve">1246026</t>
  </si>
  <si>
    <t xml:space="preserve">1246041</t>
  </si>
  <si>
    <t xml:space="preserve">1246209</t>
  </si>
  <si>
    <t xml:space="preserve">1246254</t>
  </si>
  <si>
    <t xml:space="preserve">1246257</t>
  </si>
  <si>
    <t xml:space="preserve">1247226</t>
  </si>
  <si>
    <t xml:space="preserve">1247461</t>
  </si>
  <si>
    <t xml:space="preserve">1252437</t>
  </si>
  <si>
    <t xml:space="preserve">TG</t>
  </si>
  <si>
    <t xml:space="preserve">1252438</t>
  </si>
  <si>
    <t xml:space="preserve">1252517</t>
  </si>
  <si>
    <t xml:space="preserve">1252526</t>
  </si>
  <si>
    <t xml:space="preserve">1255281</t>
  </si>
  <si>
    <t xml:space="preserve">1257684</t>
  </si>
  <si>
    <t xml:space="preserve">1257685</t>
  </si>
  <si>
    <t xml:space="preserve">1258160</t>
  </si>
  <si>
    <t xml:space="preserve">1261349</t>
  </si>
  <si>
    <t xml:space="preserve">1264395</t>
  </si>
  <si>
    <t xml:space="preserve">1269151</t>
  </si>
  <si>
    <t xml:space="preserve">1269163</t>
  </si>
  <si>
    <t xml:space="preserve">1269253</t>
  </si>
  <si>
    <t xml:space="preserve">1272809</t>
  </si>
  <si>
    <t xml:space="preserve">1275986</t>
  </si>
  <si>
    <t xml:space="preserve">1280168</t>
  </si>
  <si>
    <t xml:space="preserve">1285182</t>
  </si>
  <si>
    <t xml:space="preserve">1285202</t>
  </si>
  <si>
    <t xml:space="preserve">1285219</t>
  </si>
  <si>
    <t xml:space="preserve">1285222</t>
  </si>
  <si>
    <t xml:space="preserve">1285229</t>
  </si>
  <si>
    <t xml:space="preserve">1285661</t>
  </si>
  <si>
    <t xml:space="preserve">1285691</t>
  </si>
  <si>
    <t xml:space="preserve">1286096</t>
  </si>
  <si>
    <t xml:space="preserve">1286252</t>
  </si>
  <si>
    <t xml:space="preserve">1288703</t>
  </si>
  <si>
    <t xml:space="preserve">1288757</t>
  </si>
  <si>
    <t xml:space="preserve">1288955</t>
  </si>
  <si>
    <t xml:space="preserve">1297289</t>
  </si>
  <si>
    <t xml:space="preserve">1298788</t>
  </si>
  <si>
    <t xml:space="preserve">1301340</t>
  </si>
  <si>
    <t xml:space="preserve">1312892</t>
  </si>
  <si>
    <t xml:space="preserve">1315722</t>
  </si>
  <si>
    <t xml:space="preserve">1315743</t>
  </si>
  <si>
    <t xml:space="preserve">1315748</t>
  </si>
  <si>
    <t xml:space="preserve">1315797</t>
  </si>
  <si>
    <t xml:space="preserve">1315803</t>
  </si>
  <si>
    <t xml:space="preserve">1315807</t>
  </si>
  <si>
    <t xml:space="preserve">1315837</t>
  </si>
  <si>
    <t xml:space="preserve">1322426</t>
  </si>
  <si>
    <t xml:space="preserve">1322435</t>
  </si>
  <si>
    <t xml:space="preserve">1322755</t>
  </si>
  <si>
    <t xml:space="preserve">1325087</t>
  </si>
  <si>
    <t xml:space="preserve">1325089</t>
  </si>
  <si>
    <t xml:space="preserve">1326308</t>
  </si>
  <si>
    <t xml:space="preserve">1329384</t>
  </si>
  <si>
    <t xml:space="preserve">1329992</t>
  </si>
  <si>
    <t xml:space="preserve">1333503</t>
  </si>
  <si>
    <t xml:space="preserve">1333548</t>
  </si>
  <si>
    <t xml:space="preserve">1338530</t>
  </si>
  <si>
    <t xml:space="preserve">1338608</t>
  </si>
  <si>
    <t xml:space="preserve">1338896</t>
  </si>
  <si>
    <t xml:space="preserve">1338926</t>
  </si>
  <si>
    <t xml:space="preserve">1339793</t>
  </si>
  <si>
    <t xml:space="preserve">1339795</t>
  </si>
  <si>
    <t xml:space="preserve">1340431</t>
  </si>
  <si>
    <t xml:space="preserve">1346292</t>
  </si>
  <si>
    <t xml:space="preserve">1348673</t>
  </si>
  <si>
    <t xml:space="preserve">1351793</t>
  </si>
  <si>
    <t xml:space="preserve">1351989</t>
  </si>
  <si>
    <t xml:space="preserve">1352351</t>
  </si>
  <si>
    <t xml:space="preserve">1356335</t>
  </si>
  <si>
    <t xml:space="preserve">1361789</t>
  </si>
  <si>
    <t xml:space="preserve">1361793</t>
  </si>
  <si>
    <t xml:space="preserve">1361802</t>
  </si>
  <si>
    <t xml:space="preserve">1361805</t>
  </si>
  <si>
    <t xml:space="preserve">1366302</t>
  </si>
  <si>
    <t xml:space="preserve">1381169</t>
  </si>
  <si>
    <t xml:space="preserve">1381214</t>
  </si>
  <si>
    <t xml:space="preserve">1381886</t>
  </si>
  <si>
    <t xml:space="preserve">1382831</t>
  </si>
  <si>
    <t xml:space="preserve">1383714</t>
  </si>
  <si>
    <t xml:space="preserve">1385009</t>
  </si>
  <si>
    <t xml:space="preserve">1385066</t>
  </si>
  <si>
    <t xml:space="preserve">1385069</t>
  </si>
  <si>
    <t xml:space="preserve">1385486</t>
  </si>
  <si>
    <t xml:space="preserve">1385492</t>
  </si>
  <si>
    <t xml:space="preserve">1385501</t>
  </si>
  <si>
    <t xml:space="preserve">1385507</t>
  </si>
  <si>
    <t xml:space="preserve">1391619</t>
  </si>
  <si>
    <t xml:space="preserve">1391634</t>
  </si>
  <si>
    <t xml:space="preserve">1391676</t>
  </si>
  <si>
    <t xml:space="preserve">1392957</t>
  </si>
  <si>
    <t xml:space="preserve">1395224</t>
  </si>
  <si>
    <t xml:space="preserve">1395269</t>
  </si>
  <si>
    <t xml:space="preserve">1402044</t>
  </si>
  <si>
    <t xml:space="preserve">1408000</t>
  </si>
  <si>
    <t xml:space="preserve">1413997</t>
  </si>
  <si>
    <t xml:space="preserve">1415676</t>
  </si>
  <si>
    <t xml:space="preserve">1424454</t>
  </si>
  <si>
    <t xml:space="preserve">1424480</t>
  </si>
  <si>
    <t xml:space="preserve">1424504</t>
  </si>
  <si>
    <t xml:space="preserve">1426788</t>
  </si>
  <si>
    <t xml:space="preserve">1431847</t>
  </si>
  <si>
    <t xml:space="preserve">1431857</t>
  </si>
  <si>
    <t xml:space="preserve">1431898</t>
  </si>
  <si>
    <t xml:space="preserve">1431913</t>
  </si>
  <si>
    <t xml:space="preserve">1434265</t>
  </si>
  <si>
    <t xml:space="preserve">1434951</t>
  </si>
  <si>
    <t xml:space="preserve">1435343</t>
  </si>
  <si>
    <t xml:space="preserve">1437247</t>
  </si>
  <si>
    <t xml:space="preserve">1438743</t>
  </si>
  <si>
    <t xml:space="preserve">1438800</t>
  </si>
  <si>
    <t xml:space="preserve">1439130</t>
  </si>
  <si>
    <t xml:space="preserve">1443203</t>
  </si>
  <si>
    <t xml:space="preserve">1447347</t>
  </si>
  <si>
    <t xml:space="preserve">1450406</t>
  </si>
  <si>
    <t xml:space="preserve">1454485</t>
  </si>
  <si>
    <t xml:space="preserve">1455960</t>
  </si>
  <si>
    <t xml:space="preserve">1456134</t>
  </si>
  <si>
    <t xml:space="preserve">1457892</t>
  </si>
  <si>
    <t xml:space="preserve">1458408</t>
  </si>
  <si>
    <t xml:space="preserve">1458420</t>
  </si>
  <si>
    <t xml:space="preserve">1459531</t>
  </si>
  <si>
    <t xml:space="preserve">1461102</t>
  </si>
  <si>
    <t xml:space="preserve">1467542</t>
  </si>
  <si>
    <t xml:space="preserve">1467551</t>
  </si>
  <si>
    <t xml:space="preserve">1471283</t>
  </si>
  <si>
    <t xml:space="preserve">1475222</t>
  </si>
  <si>
    <t xml:space="preserve">1477424</t>
  </si>
  <si>
    <t xml:space="preserve">1477427</t>
  </si>
  <si>
    <t xml:space="preserve">1479934</t>
  </si>
  <si>
    <t xml:space="preserve">1479943</t>
  </si>
  <si>
    <t xml:space="preserve">1479991</t>
  </si>
  <si>
    <t xml:space="preserve">1480006</t>
  </si>
  <si>
    <t xml:space="preserve">1480132</t>
  </si>
  <si>
    <t xml:space="preserve">1489893</t>
  </si>
  <si>
    <t xml:space="preserve">1491524</t>
  </si>
  <si>
    <t xml:space="preserve">1491558</t>
  </si>
  <si>
    <t xml:space="preserve">1492221</t>
  </si>
  <si>
    <t xml:space="preserve">1492260</t>
  </si>
  <si>
    <t xml:space="preserve">1495428</t>
  </si>
  <si>
    <t xml:space="preserve">1499719</t>
  </si>
  <si>
    <t xml:space="preserve">1501332</t>
  </si>
  <si>
    <t xml:space="preserve">1504016</t>
  </si>
  <si>
    <t xml:space="preserve">1504773</t>
  </si>
  <si>
    <t xml:space="preserve">1508362</t>
  </si>
  <si>
    <t xml:space="preserve">1510415</t>
  </si>
  <si>
    <t xml:space="preserve">1510471</t>
  </si>
  <si>
    <t xml:space="preserve">1512560</t>
  </si>
  <si>
    <t xml:space="preserve">1514120</t>
  </si>
  <si>
    <t xml:space="preserve">1514685</t>
  </si>
  <si>
    <t xml:space="preserve">1518072</t>
  </si>
  <si>
    <t xml:space="preserve">1522079</t>
  </si>
  <si>
    <t xml:space="preserve">1523975</t>
  </si>
  <si>
    <t xml:space="preserve">1524111</t>
  </si>
  <si>
    <t xml:space="preserve">1526468</t>
  </si>
  <si>
    <t xml:space="preserve">1529436</t>
  </si>
  <si>
    <t xml:space="preserve">1530594</t>
  </si>
  <si>
    <t xml:space="preserve">1530632</t>
  </si>
  <si>
    <t xml:space="preserve">1532570</t>
  </si>
  <si>
    <t xml:space="preserve">1536189</t>
  </si>
  <si>
    <t xml:space="preserve">1536378</t>
  </si>
  <si>
    <t xml:space="preserve">CATCGCT</t>
  </si>
  <si>
    <t xml:space="preserve">1539679</t>
  </si>
  <si>
    <t xml:space="preserve">1539826</t>
  </si>
  <si>
    <t xml:space="preserve">1541739</t>
  </si>
  <si>
    <t xml:space="preserve">1544532</t>
  </si>
  <si>
    <t xml:space="preserve">1545331</t>
  </si>
  <si>
    <t xml:space="preserve">1546877</t>
  </si>
  <si>
    <t xml:space="preserve">1546994</t>
  </si>
  <si>
    <t xml:space="preserve">1549404</t>
  </si>
  <si>
    <t xml:space="preserve">1552277</t>
  </si>
  <si>
    <t xml:space="preserve">1554845</t>
  </si>
  <si>
    <t xml:space="preserve">1556413</t>
  </si>
  <si>
    <t xml:space="preserve">1556417</t>
  </si>
  <si>
    <t xml:space="preserve">1556761</t>
  </si>
  <si>
    <t xml:space="preserve">1556848</t>
  </si>
  <si>
    <t xml:space="preserve">1557082</t>
  </si>
  <si>
    <t xml:space="preserve">1557918</t>
  </si>
  <si>
    <t xml:space="preserve">1559913</t>
  </si>
  <si>
    <t xml:space="preserve">1559916</t>
  </si>
  <si>
    <t xml:space="preserve">1560710</t>
  </si>
  <si>
    <t xml:space="preserve">1560764</t>
  </si>
  <si>
    <t xml:space="preserve">1577956</t>
  </si>
  <si>
    <t xml:space="preserve">1578053</t>
  </si>
  <si>
    <t xml:space="preserve">1581219</t>
  </si>
  <si>
    <t xml:space="preserve">1583004</t>
  </si>
  <si>
    <t xml:space="preserve">1591449</t>
  </si>
  <si>
    <t xml:space="preserve">1591470</t>
  </si>
  <si>
    <t xml:space="preserve">1591512</t>
  </si>
  <si>
    <t xml:space="preserve">1594260</t>
  </si>
  <si>
    <t xml:space="preserve">1594332</t>
  </si>
  <si>
    <t xml:space="preserve">1601729</t>
  </si>
  <si>
    <t xml:space="preserve">1602290</t>
  </si>
  <si>
    <t xml:space="preserve">1609322</t>
  </si>
  <si>
    <t xml:space="preserve">1609779</t>
  </si>
  <si>
    <t xml:space="preserve">1615975</t>
  </si>
  <si>
    <t xml:space="preserve">1616889</t>
  </si>
  <si>
    <t xml:space="preserve">1616958</t>
  </si>
  <si>
    <t xml:space="preserve">1617960</t>
  </si>
  <si>
    <t xml:space="preserve">1618340</t>
  </si>
  <si>
    <t xml:space="preserve">1618349</t>
  </si>
  <si>
    <t xml:space="preserve">1621065</t>
  </si>
  <si>
    <t xml:space="preserve">1622218</t>
  </si>
  <si>
    <t xml:space="preserve">1625847</t>
  </si>
  <si>
    <t xml:space="preserve">1628236</t>
  </si>
  <si>
    <t xml:space="preserve">1634331</t>
  </si>
  <si>
    <t xml:space="preserve">1637297</t>
  </si>
  <si>
    <t xml:space="preserve">1637330</t>
  </si>
  <si>
    <t xml:space="preserve">1637627</t>
  </si>
  <si>
    <t xml:space="preserve">1637636</t>
  </si>
  <si>
    <t xml:space="preserve">1637768</t>
  </si>
  <si>
    <t xml:space="preserve">1639526</t>
  </si>
  <si>
    <t xml:space="preserve">1639568</t>
  </si>
  <si>
    <t xml:space="preserve">1640274</t>
  </si>
  <si>
    <t xml:space="preserve">1641442</t>
  </si>
  <si>
    <t xml:space="preserve">1642024</t>
  </si>
  <si>
    <t xml:space="preserve">1642258</t>
  </si>
  <si>
    <t xml:space="preserve">1646479</t>
  </si>
  <si>
    <t xml:space="preserve">1646485</t>
  </si>
  <si>
    <t xml:space="preserve">1646941</t>
  </si>
  <si>
    <t xml:space="preserve">1647807</t>
  </si>
  <si>
    <t xml:space="preserve">1648887</t>
  </si>
  <si>
    <t xml:space="preserve">1648893</t>
  </si>
  <si>
    <t xml:space="preserve">1648896</t>
  </si>
  <si>
    <t xml:space="preserve">1648906</t>
  </si>
  <si>
    <t xml:space="preserve">1648938</t>
  </si>
  <si>
    <t xml:space="preserve">1649438</t>
  </si>
  <si>
    <t xml:space="preserve">AG</t>
  </si>
  <si>
    <t xml:space="preserve">1649439</t>
  </si>
  <si>
    <t xml:space="preserve">1649454</t>
  </si>
  <si>
    <t xml:space="preserve">1649509</t>
  </si>
  <si>
    <t xml:space="preserve">1650272</t>
  </si>
  <si>
    <t xml:space="preserve">1650485</t>
  </si>
  <si>
    <t xml:space="preserve">1652632</t>
  </si>
  <si>
    <t xml:space="preserve">1652677</t>
  </si>
  <si>
    <t xml:space="preserve">1653208</t>
  </si>
  <si>
    <t xml:space="preserve">1653295</t>
  </si>
  <si>
    <t xml:space="preserve">1653301</t>
  </si>
  <si>
    <t xml:space="preserve">1653310</t>
  </si>
  <si>
    <t xml:space="preserve">1653337</t>
  </si>
  <si>
    <t xml:space="preserve">1653514</t>
  </si>
  <si>
    <t xml:space="preserve">1653520</t>
  </si>
  <si>
    <t xml:space="preserve">1653523</t>
  </si>
  <si>
    <t xml:space="preserve">1653568</t>
  </si>
  <si>
    <t xml:space="preserve">1657573</t>
  </si>
  <si>
    <t xml:space="preserve">1660489</t>
  </si>
  <si>
    <t xml:space="preserve">1661643</t>
  </si>
  <si>
    <t xml:space="preserve">1661646</t>
  </si>
  <si>
    <t xml:space="preserve">1663375</t>
  </si>
  <si>
    <t xml:space="preserve">1663638</t>
  </si>
  <si>
    <t xml:space="preserve">1668254</t>
  </si>
  <si>
    <t xml:space="preserve">1671054</t>
  </si>
  <si>
    <t xml:space="preserve">1672503</t>
  </si>
  <si>
    <t xml:space="preserve">1672509</t>
  </si>
  <si>
    <t xml:space="preserve">1672951</t>
  </si>
  <si>
    <t xml:space="preserve">1673048</t>
  </si>
  <si>
    <t xml:space="preserve">1673103</t>
  </si>
  <si>
    <t xml:space="preserve">1673267</t>
  </si>
  <si>
    <t xml:space="preserve">1673328</t>
  </si>
  <si>
    <t xml:space="preserve">1673517</t>
  </si>
  <si>
    <t xml:space="preserve">1673688</t>
  </si>
  <si>
    <t xml:space="preserve">1673978</t>
  </si>
  <si>
    <t xml:space="preserve">1679468</t>
  </si>
  <si>
    <t xml:space="preserve">1679518</t>
  </si>
  <si>
    <t xml:space="preserve">1679533</t>
  </si>
  <si>
    <t xml:space="preserve">1679534</t>
  </si>
  <si>
    <t xml:space="preserve">1679536</t>
  </si>
  <si>
    <t xml:space="preserve">1679653</t>
  </si>
  <si>
    <t xml:space="preserve">1679677</t>
  </si>
  <si>
    <t xml:space="preserve">1679725</t>
  </si>
  <si>
    <t xml:space="preserve">1679797</t>
  </si>
  <si>
    <t xml:space="preserve">1681719</t>
  </si>
  <si>
    <t xml:space="preserve">1681991</t>
  </si>
  <si>
    <t xml:space="preserve">1682012</t>
  </si>
  <si>
    <t xml:space="preserve">1684734</t>
  </si>
  <si>
    <t xml:space="preserve">1684744</t>
  </si>
  <si>
    <t xml:space="preserve">1688397</t>
  </si>
  <si>
    <t xml:space="preserve">1688403</t>
  </si>
  <si>
    <t xml:space="preserve">1688478</t>
  </si>
  <si>
    <t xml:space="preserve">1688634</t>
  </si>
  <si>
    <t xml:space="preserve">1689638</t>
  </si>
  <si>
    <t xml:space="preserve">1690430</t>
  </si>
  <si>
    <t xml:space="preserve">1690463</t>
  </si>
  <si>
    <t xml:space="preserve">1690475</t>
  </si>
  <si>
    <t xml:space="preserve">1693646</t>
  </si>
  <si>
    <t xml:space="preserve">1694003</t>
  </si>
  <si>
    <t xml:space="preserve">1697084</t>
  </si>
  <si>
    <t xml:space="preserve">1700545</t>
  </si>
  <si>
    <t xml:space="preserve">1701159</t>
  </si>
  <si>
    <t xml:space="preserve">1701162</t>
  </si>
  <si>
    <t xml:space="preserve">1701184</t>
  </si>
  <si>
    <t xml:space="preserve">1701864</t>
  </si>
  <si>
    <t xml:space="preserve">1703233</t>
  </si>
  <si>
    <t xml:space="preserve">1703831</t>
  </si>
  <si>
    <t xml:space="preserve">1703840</t>
  </si>
  <si>
    <t xml:space="preserve">1707078</t>
  </si>
  <si>
    <t xml:space="preserve">1707374</t>
  </si>
  <si>
    <t xml:space="preserve">1707408</t>
  </si>
  <si>
    <t xml:space="preserve">1707412</t>
  </si>
  <si>
    <t xml:space="preserve">1707413</t>
  </si>
  <si>
    <t xml:space="preserve">1707435</t>
  </si>
  <si>
    <t xml:space="preserve">1707436</t>
  </si>
  <si>
    <t xml:space="preserve">1707438</t>
  </si>
  <si>
    <t xml:space="preserve">1707453</t>
  </si>
  <si>
    <t xml:space="preserve">1707981</t>
  </si>
  <si>
    <t xml:space="preserve">1708123</t>
  </si>
  <si>
    <t xml:space="preserve">1708926</t>
  </si>
  <si>
    <t xml:space="preserve">1708929</t>
  </si>
  <si>
    <t xml:space="preserve">1709007</t>
  </si>
  <si>
    <t xml:space="preserve">1709013</t>
  </si>
  <si>
    <t xml:space="preserve">1709064</t>
  </si>
  <si>
    <t xml:space="preserve">1709067</t>
  </si>
  <si>
    <t xml:space="preserve">1709071</t>
  </si>
  <si>
    <t xml:space="preserve">1709183</t>
  </si>
  <si>
    <t xml:space="preserve">1709210</t>
  </si>
  <si>
    <t xml:space="preserve">1709213</t>
  </si>
  <si>
    <t xml:space="preserve">1709224</t>
  </si>
  <si>
    <t xml:space="preserve">1709239</t>
  </si>
  <si>
    <t xml:space="preserve">1709243</t>
  </si>
  <si>
    <t xml:space="preserve">1709249</t>
  </si>
  <si>
    <t xml:space="preserve">1709256</t>
  </si>
  <si>
    <t xml:space="preserve">1709258</t>
  </si>
  <si>
    <t xml:space="preserve">1709259</t>
  </si>
  <si>
    <t xml:space="preserve">1721924</t>
  </si>
  <si>
    <t xml:space="preserve">1724457</t>
  </si>
  <si>
    <t xml:space="preserve">1724501</t>
  </si>
  <si>
    <t xml:space="preserve">1724649</t>
  </si>
  <si>
    <t xml:space="preserve">1724729</t>
  </si>
  <si>
    <t xml:space="preserve">1724747</t>
  </si>
  <si>
    <t xml:space="preserve">1729446</t>
  </si>
  <si>
    <t xml:space="preserve">1729488</t>
  </si>
  <si>
    <t xml:space="preserve">1729539</t>
  </si>
  <si>
    <t xml:space="preserve">1730835</t>
  </si>
  <si>
    <t xml:space="preserve">1730850</t>
  </si>
  <si>
    <t xml:space="preserve">1731438</t>
  </si>
  <si>
    <t xml:space="preserve">1731555</t>
  </si>
  <si>
    <t xml:space="preserve">1731579</t>
  </si>
  <si>
    <t xml:space="preserve">1731597</t>
  </si>
  <si>
    <t xml:space="preserve">1732864</t>
  </si>
  <si>
    <t xml:space="preserve">1733107</t>
  </si>
  <si>
    <t xml:space="preserve">1733170</t>
  </si>
  <si>
    <t xml:space="preserve">1734222</t>
  </si>
  <si>
    <t xml:space="preserve">1734243</t>
  </si>
  <si>
    <t xml:space="preserve">1734246</t>
  </si>
  <si>
    <t xml:space="preserve">1734286</t>
  </si>
  <si>
    <t xml:space="preserve">1736835</t>
  </si>
  <si>
    <t xml:space="preserve">1737126</t>
  </si>
  <si>
    <t xml:space="preserve">1737159</t>
  </si>
  <si>
    <t xml:space="preserve">1737171</t>
  </si>
  <si>
    <t xml:space="preserve">1737199</t>
  </si>
  <si>
    <t xml:space="preserve">1737219</t>
  </si>
  <si>
    <t xml:space="preserve">1737395</t>
  </si>
  <si>
    <t xml:space="preserve">1737401</t>
  </si>
  <si>
    <t xml:space="preserve">1737416</t>
  </si>
  <si>
    <t xml:space="preserve">1738658</t>
  </si>
  <si>
    <t xml:space="preserve">1738692</t>
  </si>
  <si>
    <t xml:space="preserve">1738839</t>
  </si>
  <si>
    <t xml:space="preserve">1742356</t>
  </si>
  <si>
    <t xml:space="preserve">1742446</t>
  </si>
  <si>
    <t xml:space="preserve">1742797</t>
  </si>
  <si>
    <t xml:space="preserve">1742803</t>
  </si>
  <si>
    <t xml:space="preserve">1742881</t>
  </si>
  <si>
    <t xml:space="preserve">1743090</t>
  </si>
  <si>
    <t xml:space="preserve">1743258</t>
  </si>
  <si>
    <t xml:space="preserve">1745901</t>
  </si>
  <si>
    <t xml:space="preserve">1746082</t>
  </si>
  <si>
    <t xml:space="preserve">1746162</t>
  </si>
  <si>
    <t xml:space="preserve">1746171</t>
  </si>
  <si>
    <t xml:space="preserve">1746276</t>
  </si>
  <si>
    <t xml:space="preserve">1746525</t>
  </si>
  <si>
    <t xml:space="preserve">1752285</t>
  </si>
  <si>
    <t xml:space="preserve">1752339</t>
  </si>
  <si>
    <t xml:space="preserve">1753097</t>
  </si>
  <si>
    <t xml:space="preserve">1754273</t>
  </si>
  <si>
    <t xml:space="preserve">1754285</t>
  </si>
  <si>
    <t xml:space="preserve">1754303</t>
  </si>
  <si>
    <t xml:space="preserve">1754321</t>
  </si>
  <si>
    <t xml:space="preserve">1756116</t>
  </si>
  <si>
    <t xml:space="preserve">1760872</t>
  </si>
  <si>
    <t xml:space="preserve">1761044</t>
  </si>
  <si>
    <t xml:space="preserve">1763677</t>
  </si>
  <si>
    <t xml:space="preserve">1763702</t>
  </si>
  <si>
    <t xml:space="preserve">1763935</t>
  </si>
  <si>
    <t xml:space="preserve">1770535</t>
  </si>
  <si>
    <t xml:space="preserve">1770576</t>
  </si>
  <si>
    <t xml:space="preserve">1771193</t>
  </si>
  <si>
    <t xml:space="preserve">1771266</t>
  </si>
  <si>
    <t xml:space="preserve">1771295</t>
  </si>
  <si>
    <t xml:space="preserve">1773795</t>
  </si>
  <si>
    <t xml:space="preserve">1774454</t>
  </si>
  <si>
    <t xml:space="preserve">1775240</t>
  </si>
  <si>
    <t xml:space="preserve">1775373</t>
  </si>
  <si>
    <t xml:space="preserve">1775432</t>
  </si>
  <si>
    <t xml:space="preserve">1775445</t>
  </si>
  <si>
    <t xml:space="preserve">1775483</t>
  </si>
  <si>
    <t xml:space="preserve">1775525</t>
  </si>
  <si>
    <t xml:space="preserve">1775557</t>
  </si>
  <si>
    <t xml:space="preserve">1775690</t>
  </si>
  <si>
    <t xml:space="preserve">1775797</t>
  </si>
  <si>
    <t xml:space="preserve">1775804</t>
  </si>
  <si>
    <t xml:space="preserve">1775825</t>
  </si>
  <si>
    <t xml:space="preserve">1777579</t>
  </si>
  <si>
    <t xml:space="preserve">1778824</t>
  </si>
  <si>
    <t xml:space="preserve">1779620</t>
  </si>
  <si>
    <t xml:space="preserve">1781969</t>
  </si>
  <si>
    <t xml:space="preserve">1784096</t>
  </si>
  <si>
    <t xml:space="preserve">1848927</t>
  </si>
  <si>
    <t xml:space="preserve">1849235</t>
  </si>
  <si>
    <t xml:space="preserve">1851576</t>
  </si>
  <si>
    <t xml:space="preserve">1851582</t>
  </si>
  <si>
    <t xml:space="preserve">1851600</t>
  </si>
  <si>
    <t xml:space="preserve">1851734</t>
  </si>
  <si>
    <t xml:space="preserve">1851894</t>
  </si>
  <si>
    <t xml:space="preserve">1851901</t>
  </si>
  <si>
    <t xml:space="preserve">1851902</t>
  </si>
  <si>
    <t xml:space="preserve">1854042</t>
  </si>
  <si>
    <t xml:space="preserve">1856544</t>
  </si>
  <si>
    <t xml:space="preserve">1858646</t>
  </si>
  <si>
    <t xml:space="preserve">1859446</t>
  </si>
  <si>
    <t xml:space="preserve">1861388</t>
  </si>
  <si>
    <t xml:space="preserve">1863559</t>
  </si>
  <si>
    <t xml:space="preserve">1877169</t>
  </si>
  <si>
    <t xml:space="preserve">1879688</t>
  </si>
  <si>
    <t xml:space="preserve">1879772</t>
  </si>
  <si>
    <t xml:space="preserve">1880420</t>
  </si>
  <si>
    <t xml:space="preserve">1880433</t>
  </si>
  <si>
    <t xml:space="preserve">1881345</t>
  </si>
  <si>
    <t xml:space="preserve">1881380</t>
  </si>
  <si>
    <t xml:space="preserve">1882741</t>
  </si>
  <si>
    <t xml:space="preserve">1884340</t>
  </si>
  <si>
    <t xml:space="preserve">1885707</t>
  </si>
  <si>
    <t xml:space="preserve">1886081</t>
  </si>
  <si>
    <t xml:space="preserve">1888186</t>
  </si>
  <si>
    <t xml:space="preserve">1888602</t>
  </si>
  <si>
    <t xml:space="preserve">1890497</t>
  </si>
  <si>
    <t xml:space="preserve">1894101</t>
  </si>
  <si>
    <t xml:space="preserve">1894526</t>
  </si>
  <si>
    <t xml:space="preserve">1894574</t>
  </si>
  <si>
    <t xml:space="preserve">1896349</t>
  </si>
  <si>
    <t xml:space="preserve">1897049</t>
  </si>
  <si>
    <t xml:space="preserve">1897658</t>
  </si>
  <si>
    <t xml:space="preserve">1897850</t>
  </si>
  <si>
    <t xml:space="preserve">1899841</t>
  </si>
  <si>
    <t xml:space="preserve">AC</t>
  </si>
  <si>
    <t xml:space="preserve">1902856</t>
  </si>
  <si>
    <t xml:space="preserve">1905527</t>
  </si>
  <si>
    <t xml:space="preserve">1905539</t>
  </si>
  <si>
    <t xml:space="preserve">1905542</t>
  </si>
  <si>
    <t xml:space="preserve">1905563</t>
  </si>
  <si>
    <t xml:space="preserve">1911252</t>
  </si>
  <si>
    <t xml:space="preserve">1912081</t>
  </si>
  <si>
    <t xml:space="preserve">1912101</t>
  </si>
  <si>
    <t xml:space="preserve">1914192</t>
  </si>
  <si>
    <t xml:space="preserve">1914201</t>
  </si>
  <si>
    <t xml:space="preserve">1914232</t>
  </si>
  <si>
    <t xml:space="preserve">1920295</t>
  </si>
  <si>
    <t xml:space="preserve">1920538</t>
  </si>
  <si>
    <t xml:space="preserve">1924419</t>
  </si>
  <si>
    <t xml:space="preserve">1924479</t>
  </si>
  <si>
    <t xml:space="preserve">1925016</t>
  </si>
  <si>
    <t xml:space="preserve">1925101</t>
  </si>
  <si>
    <t xml:space="preserve">1925112</t>
  </si>
  <si>
    <t xml:space="preserve">1925118</t>
  </si>
  <si>
    <t xml:space="preserve">1925613</t>
  </si>
  <si>
    <t xml:space="preserve">1925889</t>
  </si>
  <si>
    <t xml:space="preserve">1926703</t>
  </si>
  <si>
    <t xml:space="preserve">1927943</t>
  </si>
  <si>
    <t xml:space="preserve">1933531</t>
  </si>
  <si>
    <t xml:space="preserve">1934640</t>
  </si>
  <si>
    <t xml:space="preserve">1934645</t>
  </si>
  <si>
    <t xml:space="preserve">1934945</t>
  </si>
  <si>
    <t xml:space="preserve">1936296</t>
  </si>
  <si>
    <t xml:space="preserve">1936303</t>
  </si>
  <si>
    <t xml:space="preserve">1937020</t>
  </si>
  <si>
    <t xml:space="preserve">1938582</t>
  </si>
  <si>
    <t xml:space="preserve">1938586</t>
  </si>
  <si>
    <t xml:space="preserve">1950889</t>
  </si>
  <si>
    <t xml:space="preserve">1950898</t>
  </si>
  <si>
    <t xml:space="preserve">1958503</t>
  </si>
  <si>
    <t xml:space="preserve">1961688</t>
  </si>
  <si>
    <t xml:space="preserve">CTCTCA</t>
  </si>
  <si>
    <t xml:space="preserve">1961694</t>
  </si>
  <si>
    <t xml:space="preserve">CT</t>
  </si>
  <si>
    <t xml:space="preserve">1961941</t>
  </si>
  <si>
    <t xml:space="preserve">1961942</t>
  </si>
  <si>
    <t xml:space="preserve">1961945</t>
  </si>
  <si>
    <t xml:space="preserve">1964518</t>
  </si>
  <si>
    <t xml:space="preserve">1971706</t>
  </si>
  <si>
    <t xml:space="preserve">1971901</t>
  </si>
  <si>
    <t xml:space="preserve">1972825</t>
  </si>
  <si>
    <t xml:space="preserve">1974125</t>
  </si>
  <si>
    <t xml:space="preserve">1977704</t>
  </si>
  <si>
    <t xml:space="preserve">1978987</t>
  </si>
  <si>
    <t xml:space="preserve">1985226</t>
  </si>
  <si>
    <t xml:space="preserve">1985244</t>
  </si>
  <si>
    <t xml:space="preserve">1985268</t>
  </si>
  <si>
    <t xml:space="preserve">1986455</t>
  </si>
  <si>
    <t xml:space="preserve">1986977</t>
  </si>
  <si>
    <t xml:space="preserve">1988731</t>
  </si>
  <si>
    <t xml:space="preserve">1988743</t>
  </si>
  <si>
    <t xml:space="preserve">1990414</t>
  </si>
  <si>
    <t xml:space="preserve">1990429</t>
  </si>
  <si>
    <t xml:space="preserve">1991553</t>
  </si>
  <si>
    <t xml:space="preserve">1997985</t>
  </si>
  <si>
    <t xml:space="preserve">1998093</t>
  </si>
  <si>
    <t xml:space="preserve">1998120</t>
  </si>
  <si>
    <t xml:space="preserve">2000908</t>
  </si>
  <si>
    <t xml:space="preserve">2000919</t>
  </si>
  <si>
    <t xml:space="preserve">2000920</t>
  </si>
  <si>
    <t xml:space="preserve">2000948</t>
  </si>
  <si>
    <t xml:space="preserve">2001846</t>
  </si>
  <si>
    <t xml:space="preserve">2001856</t>
  </si>
  <si>
    <t xml:space="preserve">2002386</t>
  </si>
  <si>
    <t xml:space="preserve">2002387</t>
  </si>
  <si>
    <t xml:space="preserve">2002391</t>
  </si>
  <si>
    <t xml:space="preserve">2002418</t>
  </si>
  <si>
    <t xml:space="preserve">2002611</t>
  </si>
  <si>
    <t xml:space="preserve">2002827</t>
  </si>
  <si>
    <t xml:space="preserve">2002921</t>
  </si>
  <si>
    <t xml:space="preserve">2002935</t>
  </si>
  <si>
    <t xml:space="preserve">2004405</t>
  </si>
  <si>
    <t xml:space="preserve">2007202</t>
  </si>
  <si>
    <t xml:space="preserve">2007307</t>
  </si>
  <si>
    <t xml:space="preserve">2007340</t>
  </si>
  <si>
    <t xml:space="preserve">2007367</t>
  </si>
  <si>
    <t xml:space="preserve">2007394</t>
  </si>
  <si>
    <t xml:space="preserve">2007423</t>
  </si>
  <si>
    <t xml:space="preserve">2007499</t>
  </si>
  <si>
    <t xml:space="preserve">2008006</t>
  </si>
  <si>
    <t xml:space="preserve">2011404</t>
  </si>
  <si>
    <t xml:space="preserve">2012713</t>
  </si>
  <si>
    <t xml:space="preserve">2014309</t>
  </si>
  <si>
    <t xml:space="preserve">2017076</t>
  </si>
  <si>
    <t xml:space="preserve">2017730</t>
  </si>
  <si>
    <t xml:space="preserve">2017736</t>
  </si>
  <si>
    <t xml:space="preserve">2018124</t>
  </si>
  <si>
    <t xml:space="preserve">2019488</t>
  </si>
  <si>
    <t xml:space="preserve">2019502</t>
  </si>
  <si>
    <t xml:space="preserve">2020496</t>
  </si>
  <si>
    <t xml:space="preserve">2020592</t>
  </si>
  <si>
    <t xml:space="preserve">2020708</t>
  </si>
  <si>
    <t xml:space="preserve">2025221</t>
  </si>
  <si>
    <t xml:space="preserve">2025341</t>
  </si>
  <si>
    <t xml:space="preserve">2025373</t>
  </si>
  <si>
    <t xml:space="preserve">2025582</t>
  </si>
  <si>
    <t xml:space="preserve">2025918</t>
  </si>
  <si>
    <t xml:space="preserve">2027518</t>
  </si>
  <si>
    <t xml:space="preserve">2027597</t>
  </si>
  <si>
    <t xml:space="preserve">2027609</t>
  </si>
  <si>
    <t xml:space="preserve">2027795</t>
  </si>
  <si>
    <t xml:space="preserve">2027876</t>
  </si>
  <si>
    <t xml:space="preserve">2029539</t>
  </si>
  <si>
    <t xml:space="preserve">2029559</t>
  </si>
  <si>
    <t xml:space="preserve">2029688</t>
  </si>
  <si>
    <t xml:space="preserve">2029708</t>
  </si>
  <si>
    <t xml:space="preserve">2029735</t>
  </si>
  <si>
    <t xml:space="preserve">2031390</t>
  </si>
  <si>
    <t xml:space="preserve">2032416</t>
  </si>
  <si>
    <t xml:space="preserve">2037618</t>
  </si>
  <si>
    <t xml:space="preserve">2038082</t>
  </si>
  <si>
    <t xml:space="preserve">2040068</t>
  </si>
  <si>
    <t xml:space="preserve">2040331</t>
  </si>
  <si>
    <t xml:space="preserve">2040350</t>
  </si>
  <si>
    <t xml:space="preserve">2040430</t>
  </si>
  <si>
    <t xml:space="preserve">2041060</t>
  </si>
  <si>
    <t xml:space="preserve">2041072</t>
  </si>
  <si>
    <t xml:space="preserve">2041081</t>
  </si>
  <si>
    <t xml:space="preserve">2041084</t>
  </si>
  <si>
    <t xml:space="preserve">2041087</t>
  </si>
  <si>
    <t xml:space="preserve">2041092</t>
  </si>
  <si>
    <t xml:space="preserve">2041099</t>
  </si>
  <si>
    <t xml:space="preserve">2041108</t>
  </si>
  <si>
    <t xml:space="preserve">2041120</t>
  </si>
  <si>
    <t xml:space="preserve">2041150</t>
  </si>
  <si>
    <t xml:space="preserve">2041158</t>
  </si>
  <si>
    <t xml:space="preserve">2041159</t>
  </si>
  <si>
    <t xml:space="preserve">2041164</t>
  </si>
  <si>
    <t xml:space="preserve">2041174</t>
  </si>
  <si>
    <t xml:space="preserve">2041182</t>
  </si>
  <si>
    <t xml:space="preserve">2042029</t>
  </si>
  <si>
    <t xml:space="preserve">2044699</t>
  </si>
  <si>
    <t xml:space="preserve">2045932</t>
  </si>
  <si>
    <t xml:space="preserve">2047276</t>
  </si>
  <si>
    <t xml:space="preserve">2047301</t>
  </si>
  <si>
    <t xml:space="preserve">2047352</t>
  </si>
  <si>
    <t xml:space="preserve">2047473</t>
  </si>
  <si>
    <t xml:space="preserve">2049219</t>
  </si>
  <si>
    <t xml:space="preserve">2052617</t>
  </si>
  <si>
    <t xml:space="preserve">2053096</t>
  </si>
  <si>
    <t xml:space="preserve">2057062</t>
  </si>
  <si>
    <t xml:space="preserve">2057128</t>
  </si>
  <si>
    <t xml:space="preserve">2057383</t>
  </si>
  <si>
    <t xml:space="preserve">2058510</t>
  </si>
  <si>
    <t xml:space="preserve">2058513</t>
  </si>
  <si>
    <t xml:space="preserve">2058516</t>
  </si>
  <si>
    <t xml:space="preserve">2058543</t>
  </si>
  <si>
    <t xml:space="preserve">2058576</t>
  </si>
  <si>
    <t xml:space="preserve">2059622</t>
  </si>
  <si>
    <t xml:space="preserve">2059851</t>
  </si>
  <si>
    <t xml:space="preserve">2060650</t>
  </si>
  <si>
    <t xml:space="preserve">2062900</t>
  </si>
  <si>
    <t xml:space="preserve">2067396</t>
  </si>
  <si>
    <t xml:space="preserve">2069488</t>
  </si>
  <si>
    <t xml:space="preserve">2071612</t>
  </si>
  <si>
    <t xml:space="preserve">2072212</t>
  </si>
  <si>
    <t xml:space="preserve">2072227</t>
  </si>
  <si>
    <t xml:space="preserve">2072257</t>
  </si>
  <si>
    <t xml:space="preserve">2075285</t>
  </si>
  <si>
    <t xml:space="preserve">2076675</t>
  </si>
  <si>
    <t xml:space="preserve">2077188</t>
  </si>
  <si>
    <t xml:space="preserve">2078025</t>
  </si>
  <si>
    <t xml:space="preserve">2078049</t>
  </si>
  <si>
    <t xml:space="preserve">2080069</t>
  </si>
  <si>
    <t xml:space="preserve">2080219</t>
  </si>
  <si>
    <t xml:space="preserve">2080357</t>
  </si>
  <si>
    <t xml:space="preserve">2080474</t>
  </si>
  <si>
    <t xml:space="preserve">2080523</t>
  </si>
  <si>
    <t xml:space="preserve">2080865</t>
  </si>
  <si>
    <t xml:space="preserve">2080871</t>
  </si>
  <si>
    <t xml:space="preserve">2081308</t>
  </si>
  <si>
    <t xml:space="preserve">2081323</t>
  </si>
  <si>
    <t xml:space="preserve">2081485</t>
  </si>
  <si>
    <t xml:space="preserve">2087066</t>
  </si>
  <si>
    <t xml:space="preserve">2087383</t>
  </si>
  <si>
    <t xml:space="preserve">2087467</t>
  </si>
  <si>
    <t xml:space="preserve">2088139</t>
  </si>
  <si>
    <t xml:space="preserve">2088187</t>
  </si>
  <si>
    <t xml:space="preserve">2088190</t>
  </si>
  <si>
    <t xml:space="preserve">2090727</t>
  </si>
  <si>
    <t xml:space="preserve">2092317</t>
  </si>
  <si>
    <t xml:space="preserve">2096789</t>
  </si>
  <si>
    <t xml:space="preserve">2096831</t>
  </si>
  <si>
    <t xml:space="preserve">2097020</t>
  </si>
  <si>
    <t xml:space="preserve">2097024</t>
  </si>
  <si>
    <t xml:space="preserve">2097062</t>
  </si>
  <si>
    <t xml:space="preserve">2097074</t>
  </si>
  <si>
    <t xml:space="preserve">2097692</t>
  </si>
  <si>
    <t xml:space="preserve">2097713</t>
  </si>
  <si>
    <t xml:space="preserve">2097719</t>
  </si>
  <si>
    <t xml:space="preserve">2097725</t>
  </si>
  <si>
    <t xml:space="preserve">2097728</t>
  </si>
  <si>
    <t xml:space="preserve">2097737</t>
  </si>
  <si>
    <t xml:space="preserve">2100914</t>
  </si>
  <si>
    <t xml:space="preserve">2101043</t>
  </si>
  <si>
    <t xml:space="preserve">2101044</t>
  </si>
  <si>
    <t xml:space="preserve">2101556</t>
  </si>
  <si>
    <t xml:space="preserve">2102824</t>
  </si>
  <si>
    <t xml:space="preserve">2103443</t>
  </si>
  <si>
    <t xml:space="preserve">2105257</t>
  </si>
  <si>
    <t xml:space="preserve">2108217</t>
  </si>
  <si>
    <t xml:space="preserve">2108219</t>
  </si>
  <si>
    <t xml:space="preserve">2113931</t>
  </si>
  <si>
    <t xml:space="preserve">2115830</t>
  </si>
  <si>
    <t xml:space="preserve">2116022</t>
  </si>
  <si>
    <t xml:space="preserve">2121682</t>
  </si>
  <si>
    <t xml:space="preserve">2121824</t>
  </si>
  <si>
    <t xml:space="preserve">GGTTTATTGCCGCTCAGG</t>
  </si>
  <si>
    <t xml:space="preserve">129.5</t>
  </si>
  <si>
    <t xml:space="preserve">2122893</t>
  </si>
  <si>
    <t xml:space="preserve">2122901</t>
  </si>
  <si>
    <t xml:space="preserve">2123210</t>
  </si>
  <si>
    <t xml:space="preserve">2123274</t>
  </si>
  <si>
    <t xml:space="preserve">2124438</t>
  </si>
  <si>
    <t xml:space="preserve">2124439</t>
  </si>
  <si>
    <t xml:space="preserve">2129614</t>
  </si>
  <si>
    <t xml:space="preserve">2129626</t>
  </si>
  <si>
    <t xml:space="preserve">2132378</t>
  </si>
  <si>
    <t xml:space="preserve">2134988</t>
  </si>
  <si>
    <t xml:space="preserve">2137194</t>
  </si>
  <si>
    <t xml:space="preserve">2140383</t>
  </si>
  <si>
    <t xml:space="preserve">2143350</t>
  </si>
  <si>
    <t xml:space="preserve">2144084</t>
  </si>
  <si>
    <t xml:space="preserve">TA</t>
  </si>
  <si>
    <t xml:space="preserve">2144799</t>
  </si>
  <si>
    <t xml:space="preserve">2146782</t>
  </si>
  <si>
    <t xml:space="preserve">2148524</t>
  </si>
  <si>
    <t xml:space="preserve">2148694</t>
  </si>
  <si>
    <t xml:space="preserve">2149766</t>
  </si>
  <si>
    <t xml:space="preserve">2149805</t>
  </si>
  <si>
    <t xml:space="preserve">2153555</t>
  </si>
  <si>
    <t xml:space="preserve">2154902</t>
  </si>
  <si>
    <t xml:space="preserve">2158944</t>
  </si>
  <si>
    <t xml:space="preserve">2161236</t>
  </si>
  <si>
    <t xml:space="preserve">2161316</t>
  </si>
  <si>
    <t xml:space="preserve">2162394</t>
  </si>
  <si>
    <t xml:space="preserve">2162402</t>
  </si>
  <si>
    <t xml:space="preserve">2162646</t>
  </si>
  <si>
    <t xml:space="preserve">2162649</t>
  </si>
  <si>
    <t xml:space="preserve">2163224</t>
  </si>
  <si>
    <t xml:space="preserve">2163389</t>
  </si>
  <si>
    <t xml:space="preserve">2163638</t>
  </si>
  <si>
    <t xml:space="preserve">2163650</t>
  </si>
  <si>
    <t xml:space="preserve">2164360</t>
  </si>
  <si>
    <t xml:space="preserve">2165151</t>
  </si>
  <si>
    <t xml:space="preserve">2165664</t>
  </si>
  <si>
    <t xml:space="preserve">2165667</t>
  </si>
  <si>
    <t xml:space="preserve">2165712</t>
  </si>
  <si>
    <t xml:space="preserve">2168358</t>
  </si>
  <si>
    <t xml:space="preserve">2168601</t>
  </si>
  <si>
    <t xml:space="preserve">2168602</t>
  </si>
  <si>
    <t xml:space="preserve">2168670</t>
  </si>
  <si>
    <t xml:space="preserve">2179188</t>
  </si>
  <si>
    <t xml:space="preserve">2179401</t>
  </si>
  <si>
    <t xml:space="preserve">2181404</t>
  </si>
  <si>
    <t xml:space="preserve">2181703</t>
  </si>
  <si>
    <t xml:space="preserve">2181706</t>
  </si>
  <si>
    <t xml:space="preserve">2186227</t>
  </si>
  <si>
    <t xml:space="preserve">2190276</t>
  </si>
  <si>
    <t xml:space="preserve">2190732</t>
  </si>
  <si>
    <t xml:space="preserve">2190748</t>
  </si>
  <si>
    <t xml:space="preserve">2191547</t>
  </si>
  <si>
    <t xml:space="preserve">2191680</t>
  </si>
  <si>
    <t xml:space="preserve">2194422</t>
  </si>
  <si>
    <t xml:space="preserve">2194426</t>
  </si>
  <si>
    <t xml:space="preserve">2194427</t>
  </si>
  <si>
    <t xml:space="preserve">2194594</t>
  </si>
  <si>
    <t xml:space="preserve">2195582</t>
  </si>
  <si>
    <t xml:space="preserve">2195606</t>
  </si>
  <si>
    <t xml:space="preserve">2195609</t>
  </si>
  <si>
    <t xml:space="preserve">2195630</t>
  </si>
  <si>
    <t xml:space="preserve">2195648</t>
  </si>
  <si>
    <t xml:space="preserve">2196424</t>
  </si>
  <si>
    <t xml:space="preserve">2199592</t>
  </si>
  <si>
    <t xml:space="preserve">2200481</t>
  </si>
  <si>
    <t xml:space="preserve">2200586</t>
  </si>
  <si>
    <t xml:space="preserve">2203865</t>
  </si>
  <si>
    <t xml:space="preserve">2204004</t>
  </si>
  <si>
    <t xml:space="preserve">2204234</t>
  </si>
  <si>
    <t xml:space="preserve">2204254</t>
  </si>
  <si>
    <t xml:space="preserve">2205258</t>
  </si>
  <si>
    <t xml:space="preserve">2205261</t>
  </si>
  <si>
    <t xml:space="preserve">2205262</t>
  </si>
  <si>
    <t xml:space="preserve">2205264</t>
  </si>
  <si>
    <t xml:space="preserve">2205294</t>
  </si>
  <si>
    <t xml:space="preserve">2207954</t>
  </si>
  <si>
    <t xml:space="preserve">2208054</t>
  </si>
  <si>
    <t xml:space="preserve">2208148</t>
  </si>
  <si>
    <t xml:space="preserve">2208156</t>
  </si>
  <si>
    <t xml:space="preserve">2208688</t>
  </si>
  <si>
    <t xml:space="preserve">2209435</t>
  </si>
  <si>
    <t xml:space="preserve">2209438</t>
  </si>
  <si>
    <t xml:space="preserve">2213825</t>
  </si>
  <si>
    <t xml:space="preserve">2213856</t>
  </si>
  <si>
    <t xml:space="preserve">2215838</t>
  </si>
  <si>
    <t xml:space="preserve">2215985</t>
  </si>
  <si>
    <t xml:space="preserve">2218558</t>
  </si>
  <si>
    <t xml:space="preserve">2221026</t>
  </si>
  <si>
    <t xml:space="preserve">2221659</t>
  </si>
  <si>
    <t xml:space="preserve">2224305</t>
  </si>
  <si>
    <t xml:space="preserve">2224711</t>
  </si>
  <si>
    <t xml:space="preserve">2224733</t>
  </si>
  <si>
    <t xml:space="preserve">2226221</t>
  </si>
  <si>
    <t xml:space="preserve">2227637</t>
  </si>
  <si>
    <t xml:space="preserve">2227653</t>
  </si>
  <si>
    <t xml:space="preserve">2228008</t>
  </si>
  <si>
    <t xml:space="preserve">2228349</t>
  </si>
  <si>
    <t xml:space="preserve">2228957</t>
  </si>
  <si>
    <t xml:space="preserve">2229945</t>
  </si>
  <si>
    <t xml:space="preserve">2231758</t>
  </si>
  <si>
    <t xml:space="preserve">2231806</t>
  </si>
  <si>
    <t xml:space="preserve">2231887</t>
  </si>
  <si>
    <t xml:space="preserve">2234083</t>
  </si>
  <si>
    <t xml:space="preserve">2234808</t>
  </si>
  <si>
    <t xml:space="preserve">2236742</t>
  </si>
  <si>
    <t xml:space="preserve">2236919</t>
  </si>
  <si>
    <t xml:space="preserve">2237661</t>
  </si>
  <si>
    <t xml:space="preserve">2237670</t>
  </si>
  <si>
    <t xml:space="preserve">2237673</t>
  </si>
  <si>
    <t xml:space="preserve">2240949</t>
  </si>
  <si>
    <t xml:space="preserve">2242162</t>
  </si>
  <si>
    <t xml:space="preserve">2243528</t>
  </si>
  <si>
    <t xml:space="preserve">2243946</t>
  </si>
  <si>
    <t xml:space="preserve">2243967</t>
  </si>
  <si>
    <t xml:space="preserve">2248701</t>
  </si>
  <si>
    <t xml:space="preserve">2248929</t>
  </si>
  <si>
    <t xml:space="preserve">2249750</t>
  </si>
  <si>
    <t xml:space="preserve">2250479</t>
  </si>
  <si>
    <t xml:space="preserve">2250510</t>
  </si>
  <si>
    <t xml:space="preserve">2252406</t>
  </si>
  <si>
    <t xml:space="preserve">2252434</t>
  </si>
  <si>
    <t xml:space="preserve">2252451</t>
  </si>
  <si>
    <t xml:space="preserve">2252497</t>
  </si>
  <si>
    <t xml:space="preserve">2266099</t>
  </si>
  <si>
    <t xml:space="preserve">2269688</t>
  </si>
  <si>
    <t xml:space="preserve">2270111</t>
  </si>
  <si>
    <t xml:space="preserve">2272221</t>
  </si>
  <si>
    <t xml:space="preserve">2272329</t>
  </si>
  <si>
    <t xml:space="preserve">2272512</t>
  </si>
  <si>
    <t xml:space="preserve">2275079</t>
  </si>
  <si>
    <t xml:space="preserve">2278404</t>
  </si>
  <si>
    <t xml:space="preserve">2278952</t>
  </si>
  <si>
    <t xml:space="preserve">2278967</t>
  </si>
  <si>
    <t xml:space="preserve">2279547</t>
  </si>
  <si>
    <t xml:space="preserve">2282194</t>
  </si>
  <si>
    <t xml:space="preserve">2282923</t>
  </si>
  <si>
    <t xml:space="preserve">2283010</t>
  </si>
  <si>
    <t xml:space="preserve">2283037</t>
  </si>
  <si>
    <t xml:space="preserve">2283126</t>
  </si>
  <si>
    <t xml:space="preserve">2283862</t>
  </si>
  <si>
    <t xml:space="preserve">2283877</t>
  </si>
  <si>
    <t xml:space="preserve">2283882</t>
  </si>
  <si>
    <t xml:space="preserve">2283901</t>
  </si>
  <si>
    <t xml:space="preserve">2283960</t>
  </si>
  <si>
    <t xml:space="preserve">2284023</t>
  </si>
  <si>
    <t xml:space="preserve">2284106</t>
  </si>
  <si>
    <t xml:space="preserve">2284537</t>
  </si>
  <si>
    <t xml:space="preserve">2285834</t>
  </si>
  <si>
    <t xml:space="preserve">2285913</t>
  </si>
  <si>
    <t xml:space="preserve">2288967</t>
  </si>
  <si>
    <t xml:space="preserve">2288995</t>
  </si>
  <si>
    <t xml:space="preserve">2288997</t>
  </si>
  <si>
    <t xml:space="preserve">2288999</t>
  </si>
  <si>
    <t xml:space="preserve">2289020</t>
  </si>
  <si>
    <t xml:space="preserve">2289060</t>
  </si>
  <si>
    <t xml:space="preserve">2289362</t>
  </si>
  <si>
    <t xml:space="preserve">2294056</t>
  </si>
  <si>
    <t xml:space="preserve">2294137</t>
  </si>
  <si>
    <t xml:space="preserve">2294343</t>
  </si>
  <si>
    <t xml:space="preserve">2294346</t>
  </si>
  <si>
    <t xml:space="preserve">2294400</t>
  </si>
  <si>
    <t xml:space="preserve">2294473</t>
  </si>
  <si>
    <t xml:space="preserve">2300627</t>
  </si>
  <si>
    <t xml:space="preserve">2300630</t>
  </si>
  <si>
    <t xml:space="preserve">2300804</t>
  </si>
  <si>
    <t xml:space="preserve">2301418</t>
  </si>
  <si>
    <t xml:space="preserve">2301485</t>
  </si>
  <si>
    <t xml:space="preserve">2303262</t>
  </si>
  <si>
    <t xml:space="preserve">2306959</t>
  </si>
  <si>
    <t xml:space="preserve">2307372</t>
  </si>
  <si>
    <t xml:space="preserve">2308295</t>
  </si>
  <si>
    <t xml:space="preserve">2309203</t>
  </si>
  <si>
    <t xml:space="preserve">2309246</t>
  </si>
  <si>
    <t xml:space="preserve">2309605</t>
  </si>
  <si>
    <t xml:space="preserve">2310691</t>
  </si>
  <si>
    <t xml:space="preserve">2311937</t>
  </si>
  <si>
    <t xml:space="preserve">2311940</t>
  </si>
  <si>
    <t xml:space="preserve">2312304</t>
  </si>
  <si>
    <t xml:space="preserve">2312614</t>
  </si>
  <si>
    <t xml:space="preserve">2312736</t>
  </si>
  <si>
    <t xml:space="preserve">2313981</t>
  </si>
  <si>
    <t xml:space="preserve">2314042</t>
  </si>
  <si>
    <t xml:space="preserve">2316628</t>
  </si>
  <si>
    <t xml:space="preserve">2317098</t>
  </si>
  <si>
    <t xml:space="preserve">2319201</t>
  </si>
  <si>
    <t xml:space="preserve">2319219</t>
  </si>
  <si>
    <t xml:space="preserve">2319951</t>
  </si>
  <si>
    <t xml:space="preserve">2320182</t>
  </si>
  <si>
    <t xml:space="preserve">2321699</t>
  </si>
  <si>
    <t xml:space="preserve">2321732</t>
  </si>
  <si>
    <t xml:space="preserve">2323384</t>
  </si>
  <si>
    <t xml:space="preserve">2323459</t>
  </si>
  <si>
    <t xml:space="preserve">2330442</t>
  </si>
  <si>
    <t xml:space="preserve">2331187</t>
  </si>
  <si>
    <t xml:space="preserve">2332521</t>
  </si>
  <si>
    <t xml:space="preserve">2333313</t>
  </si>
  <si>
    <t xml:space="preserve">2333664</t>
  </si>
  <si>
    <t xml:space="preserve">2335047</t>
  </si>
  <si>
    <t xml:space="preserve">2336806</t>
  </si>
  <si>
    <t xml:space="preserve">2337335</t>
  </si>
  <si>
    <t xml:space="preserve">2342086</t>
  </si>
  <si>
    <t xml:space="preserve">2342134</t>
  </si>
  <si>
    <t xml:space="preserve">2342806</t>
  </si>
  <si>
    <t xml:space="preserve">2342882</t>
  </si>
  <si>
    <t xml:space="preserve">2346101</t>
  </si>
  <si>
    <t xml:space="preserve">2346254</t>
  </si>
  <si>
    <t xml:space="preserve">2346287</t>
  </si>
  <si>
    <t xml:space="preserve">2349897</t>
  </si>
  <si>
    <t xml:space="preserve">2350106</t>
  </si>
  <si>
    <t xml:space="preserve">2351239</t>
  </si>
  <si>
    <t xml:space="preserve">2354724</t>
  </si>
  <si>
    <t xml:space="preserve">2355783</t>
  </si>
  <si>
    <t xml:space="preserve">2356114</t>
  </si>
  <si>
    <t xml:space="preserve">2356204</t>
  </si>
  <si>
    <t xml:space="preserve">2356500</t>
  </si>
  <si>
    <t xml:space="preserve">2356516</t>
  </si>
  <si>
    <t xml:space="preserve">2357774</t>
  </si>
  <si>
    <t xml:space="preserve">2357992</t>
  </si>
  <si>
    <t xml:space="preserve">2358023</t>
  </si>
  <si>
    <t xml:space="preserve">2359098</t>
  </si>
  <si>
    <t xml:space="preserve">2359941</t>
  </si>
  <si>
    <t xml:space="preserve">2359951</t>
  </si>
  <si>
    <t xml:space="preserve">2361744</t>
  </si>
  <si>
    <t xml:space="preserve">2361751</t>
  </si>
  <si>
    <t xml:space="preserve">2363864</t>
  </si>
  <si>
    <t xml:space="preserve">2363878</t>
  </si>
  <si>
    <t xml:space="preserve">2363920</t>
  </si>
  <si>
    <t xml:space="preserve">2363926</t>
  </si>
  <si>
    <t xml:space="preserve">2363932</t>
  </si>
  <si>
    <t xml:space="preserve">2363941</t>
  </si>
  <si>
    <t xml:space="preserve">2366880</t>
  </si>
  <si>
    <t xml:space="preserve">2370297</t>
  </si>
  <si>
    <t xml:space="preserve">2371233</t>
  </si>
  <si>
    <t xml:space="preserve">2371586</t>
  </si>
  <si>
    <t xml:space="preserve">2371698</t>
  </si>
  <si>
    <t xml:space="preserve">2371762</t>
  </si>
  <si>
    <t xml:space="preserve">2371836</t>
  </si>
  <si>
    <t xml:space="preserve">2371847</t>
  </si>
  <si>
    <t xml:space="preserve">2373285</t>
  </si>
  <si>
    <t xml:space="preserve">2379173</t>
  </si>
  <si>
    <t xml:space="preserve">2379188</t>
  </si>
  <si>
    <t xml:space="preserve">2379251</t>
  </si>
  <si>
    <t xml:space="preserve">2379866</t>
  </si>
  <si>
    <t xml:space="preserve">2379904</t>
  </si>
  <si>
    <t xml:space="preserve">2384607</t>
  </si>
  <si>
    <t xml:space="preserve">CCGG</t>
  </si>
  <si>
    <t xml:space="preserve">159.5</t>
  </si>
  <si>
    <t xml:space="preserve">2385976</t>
  </si>
  <si>
    <t xml:space="preserve">2386939</t>
  </si>
  <si>
    <t xml:space="preserve">2387659</t>
  </si>
  <si>
    <t xml:space="preserve">2388017</t>
  </si>
  <si>
    <t xml:space="preserve">2397401</t>
  </si>
  <si>
    <t xml:space="preserve">2397584</t>
  </si>
  <si>
    <t xml:space="preserve">2397658</t>
  </si>
  <si>
    <t xml:space="preserve">2397712</t>
  </si>
  <si>
    <t xml:space="preserve">2403244</t>
  </si>
  <si>
    <t xml:space="preserve">2403820</t>
  </si>
  <si>
    <t xml:space="preserve">2404164</t>
  </si>
  <si>
    <t xml:space="preserve">2404848</t>
  </si>
  <si>
    <t xml:space="preserve">2405071</t>
  </si>
  <si>
    <t xml:space="preserve">2405098</t>
  </si>
  <si>
    <t xml:space="preserve">2405896</t>
  </si>
  <si>
    <t xml:space="preserve">2405911</t>
  </si>
  <si>
    <t xml:space="preserve">2406003</t>
  </si>
  <si>
    <t xml:space="preserve">2406146</t>
  </si>
  <si>
    <t xml:space="preserve">2406562</t>
  </si>
  <si>
    <t xml:space="preserve">2406619</t>
  </si>
  <si>
    <t xml:space="preserve">2406871</t>
  </si>
  <si>
    <t xml:space="preserve">2406876</t>
  </si>
  <si>
    <t xml:space="preserve">2407015</t>
  </si>
  <si>
    <t xml:space="preserve">2407051</t>
  </si>
  <si>
    <t xml:space="preserve">2407054</t>
  </si>
  <si>
    <t xml:space="preserve">2407069</t>
  </si>
  <si>
    <t xml:space="preserve">2407075</t>
  </si>
  <si>
    <t xml:space="preserve">2407403</t>
  </si>
  <si>
    <t xml:space="preserve">2407764</t>
  </si>
  <si>
    <t xml:space="preserve">2408682</t>
  </si>
  <si>
    <t xml:space="preserve">2408751</t>
  </si>
  <si>
    <t xml:space="preserve">2414347</t>
  </si>
  <si>
    <t xml:space="preserve">2414357</t>
  </si>
  <si>
    <t xml:space="preserve">2416091</t>
  </si>
  <si>
    <t xml:space="preserve">2427400</t>
  </si>
  <si>
    <t xml:space="preserve">2428769</t>
  </si>
  <si>
    <t xml:space="preserve">2429112</t>
  </si>
  <si>
    <t xml:space="preserve">2429639</t>
  </si>
  <si>
    <t xml:space="preserve">2429960</t>
  </si>
  <si>
    <t xml:space="preserve">2430032</t>
  </si>
  <si>
    <t xml:space="preserve">2430645</t>
  </si>
  <si>
    <t xml:space="preserve">2430665</t>
  </si>
  <si>
    <t xml:space="preserve">2431026</t>
  </si>
  <si>
    <t xml:space="preserve">2431239</t>
  </si>
  <si>
    <t xml:space="preserve">2431491</t>
  </si>
  <si>
    <t xml:space="preserve">2432538</t>
  </si>
  <si>
    <t xml:space="preserve">2433559</t>
  </si>
  <si>
    <t xml:space="preserve">2434338</t>
  </si>
  <si>
    <t xml:space="preserve">2435981</t>
  </si>
  <si>
    <t xml:space="preserve">2437839</t>
  </si>
  <si>
    <t xml:space="preserve">2438349</t>
  </si>
  <si>
    <t xml:space="preserve">2438443</t>
  </si>
  <si>
    <t xml:space="preserve">2438538</t>
  </si>
  <si>
    <t xml:space="preserve">2443580</t>
  </si>
  <si>
    <t xml:space="preserve">2443679</t>
  </si>
  <si>
    <t xml:space="preserve">2444259</t>
  </si>
  <si>
    <t xml:space="preserve">2444263</t>
  </si>
  <si>
    <t xml:space="preserve">2444280</t>
  </si>
  <si>
    <t xml:space="preserve">2446898</t>
  </si>
  <si>
    <t xml:space="preserve">2449434</t>
  </si>
  <si>
    <t xml:space="preserve">2450915</t>
  </si>
  <si>
    <t xml:space="preserve">2450919</t>
  </si>
  <si>
    <t xml:space="preserve">2451268</t>
  </si>
  <si>
    <t xml:space="preserve">2456705</t>
  </si>
  <si>
    <t xml:space="preserve">2456708</t>
  </si>
  <si>
    <t xml:space="preserve">2457410</t>
  </si>
  <si>
    <t xml:space="preserve">2460472</t>
  </si>
  <si>
    <t xml:space="preserve">2460832</t>
  </si>
  <si>
    <t xml:space="preserve">2461849</t>
  </si>
  <si>
    <t xml:space="preserve">2463251</t>
  </si>
  <si>
    <t xml:space="preserve">2464793</t>
  </si>
  <si>
    <t xml:space="preserve">2464921</t>
  </si>
  <si>
    <t xml:space="preserve">2464982</t>
  </si>
  <si>
    <t xml:space="preserve">2465128</t>
  </si>
  <si>
    <t xml:space="preserve">2465803</t>
  </si>
  <si>
    <t xml:space="preserve">2465811</t>
  </si>
  <si>
    <t xml:space="preserve">2465812</t>
  </si>
  <si>
    <t xml:space="preserve">2465817</t>
  </si>
  <si>
    <t xml:space="preserve">2465831</t>
  </si>
  <si>
    <t xml:space="preserve">2465950</t>
  </si>
  <si>
    <t xml:space="preserve">2466073</t>
  </si>
  <si>
    <t xml:space="preserve">2466184</t>
  </si>
  <si>
    <t xml:space="preserve">2475152</t>
  </si>
  <si>
    <t xml:space="preserve">2475156</t>
  </si>
  <si>
    <t xml:space="preserve">2476658</t>
  </si>
  <si>
    <t xml:space="preserve">2476824</t>
  </si>
  <si>
    <t xml:space="preserve">2476852</t>
  </si>
  <si>
    <t xml:space="preserve">2476853</t>
  </si>
  <si>
    <t xml:space="preserve">2476896</t>
  </si>
  <si>
    <t xml:space="preserve">2477686</t>
  </si>
  <si>
    <t xml:space="preserve">2479704</t>
  </si>
  <si>
    <t xml:space="preserve">2480918</t>
  </si>
  <si>
    <t xml:space="preserve">2480928</t>
  </si>
  <si>
    <t xml:space="preserve">2481783</t>
  </si>
  <si>
    <t xml:space="preserve">2483157</t>
  </si>
  <si>
    <t xml:space="preserve">2484348</t>
  </si>
  <si>
    <t xml:space="preserve">2485040</t>
  </si>
  <si>
    <t xml:space="preserve">2487217</t>
  </si>
  <si>
    <t xml:space="preserve">2488354</t>
  </si>
  <si>
    <t xml:space="preserve">2488611</t>
  </si>
  <si>
    <t xml:space="preserve">2488773</t>
  </si>
  <si>
    <t xml:space="preserve">2488947</t>
  </si>
  <si>
    <t xml:space="preserve">2489140</t>
  </si>
  <si>
    <t xml:space="preserve">CCTGCCTCACC</t>
  </si>
  <si>
    <t xml:space="preserve">2489179</t>
  </si>
  <si>
    <t xml:space="preserve">2490001</t>
  </si>
  <si>
    <t xml:space="preserve">2490701</t>
  </si>
  <si>
    <t xml:space="preserve">2491264</t>
  </si>
  <si>
    <t xml:space="preserve">2492886</t>
  </si>
  <si>
    <t xml:space="preserve">2495225</t>
  </si>
  <si>
    <t xml:space="preserve">2496185</t>
  </si>
  <si>
    <t xml:space="preserve">2496209</t>
  </si>
  <si>
    <t xml:space="preserve">2497369</t>
  </si>
  <si>
    <t xml:space="preserve">2497639</t>
  </si>
  <si>
    <t xml:space="preserve">2497721</t>
  </si>
  <si>
    <t xml:space="preserve">2500040</t>
  </si>
  <si>
    <t xml:space="preserve">2501452</t>
  </si>
  <si>
    <t xml:space="preserve">2501494</t>
  </si>
  <si>
    <t xml:space="preserve">2502028</t>
  </si>
  <si>
    <t xml:space="preserve">2502100</t>
  </si>
  <si>
    <t xml:space="preserve">2502295</t>
  </si>
  <si>
    <t xml:space="preserve">2502322</t>
  </si>
  <si>
    <t xml:space="preserve">2502967</t>
  </si>
  <si>
    <t xml:space="preserve">2503441</t>
  </si>
  <si>
    <t xml:space="preserve">2503817</t>
  </si>
  <si>
    <t xml:space="preserve">2507795</t>
  </si>
  <si>
    <t xml:space="preserve">2508480</t>
  </si>
  <si>
    <t xml:space="preserve">2509152</t>
  </si>
  <si>
    <t xml:space="preserve">2509453</t>
  </si>
  <si>
    <t xml:space="preserve">2510045</t>
  </si>
  <si>
    <t xml:space="preserve">2510213</t>
  </si>
  <si>
    <t xml:space="preserve">2510225</t>
  </si>
  <si>
    <t xml:space="preserve">2510237</t>
  </si>
  <si>
    <t xml:space="preserve">2510972</t>
  </si>
  <si>
    <t xml:space="preserve">2513436</t>
  </si>
  <si>
    <t xml:space="preserve">2513438</t>
  </si>
  <si>
    <t xml:space="preserve">2513477</t>
  </si>
  <si>
    <t xml:space="preserve">2513996</t>
  </si>
  <si>
    <t xml:space="preserve">2514962</t>
  </si>
  <si>
    <t xml:space="preserve">2517015</t>
  </si>
  <si>
    <t xml:space="preserve">2517646</t>
  </si>
  <si>
    <t xml:space="preserve">2517813</t>
  </si>
  <si>
    <t xml:space="preserve">2517868</t>
  </si>
  <si>
    <t xml:space="preserve">2517897</t>
  </si>
  <si>
    <t xml:space="preserve">2517900</t>
  </si>
  <si>
    <t xml:space="preserve">2517954</t>
  </si>
  <si>
    <t xml:space="preserve">2517962</t>
  </si>
  <si>
    <t xml:space="preserve">2517992</t>
  </si>
  <si>
    <t xml:space="preserve">2521238</t>
  </si>
  <si>
    <t xml:space="preserve">2521253</t>
  </si>
  <si>
    <t xml:space="preserve">2521597</t>
  </si>
  <si>
    <t xml:space="preserve">2521627</t>
  </si>
  <si>
    <t xml:space="preserve">2521693</t>
  </si>
  <si>
    <t xml:space="preserve">2522089</t>
  </si>
  <si>
    <t xml:space="preserve">2522092</t>
  </si>
  <si>
    <t xml:space="preserve">2522178</t>
  </si>
  <si>
    <t xml:space="preserve">2522485</t>
  </si>
  <si>
    <t xml:space="preserve">2523338</t>
  </si>
  <si>
    <t xml:space="preserve">2526836</t>
  </si>
  <si>
    <t xml:space="preserve">2526837</t>
  </si>
  <si>
    <t xml:space="preserve">2526847</t>
  </si>
  <si>
    <t xml:space="preserve">2527289</t>
  </si>
  <si>
    <t xml:space="preserve">2527805</t>
  </si>
  <si>
    <t xml:space="preserve">2528282</t>
  </si>
  <si>
    <t xml:space="preserve">2529453</t>
  </si>
  <si>
    <t xml:space="preserve">2530793</t>
  </si>
  <si>
    <t xml:space="preserve">2531519</t>
  </si>
  <si>
    <t xml:space="preserve">2533082</t>
  </si>
  <si>
    <t xml:space="preserve">2533265</t>
  </si>
  <si>
    <t xml:space="preserve">2533298</t>
  </si>
  <si>
    <t xml:space="preserve">2533400</t>
  </si>
  <si>
    <t xml:space="preserve">2533492</t>
  </si>
  <si>
    <t xml:space="preserve">2533631</t>
  </si>
  <si>
    <t xml:space="preserve">2535387</t>
  </si>
  <si>
    <t xml:space="preserve">2535504</t>
  </si>
  <si>
    <t xml:space="preserve">2538098</t>
  </si>
  <si>
    <t xml:space="preserve">2538387</t>
  </si>
  <si>
    <t xml:space="preserve">2539468</t>
  </si>
  <si>
    <t xml:space="preserve">2540721</t>
  </si>
  <si>
    <t xml:space="preserve">2546476</t>
  </si>
  <si>
    <t xml:space="preserve">2546642</t>
  </si>
  <si>
    <t xml:space="preserve">2546666</t>
  </si>
  <si>
    <t xml:space="preserve">2546705</t>
  </si>
  <si>
    <t xml:space="preserve">2549341</t>
  </si>
  <si>
    <t xml:space="preserve">2550071</t>
  </si>
  <si>
    <t xml:space="preserve">2550074</t>
  </si>
  <si>
    <t xml:space="preserve">2550080</t>
  </si>
  <si>
    <t xml:space="preserve">2550086</t>
  </si>
  <si>
    <t xml:space="preserve">2552579</t>
  </si>
  <si>
    <t xml:space="preserve">2552582</t>
  </si>
  <si>
    <t xml:space="preserve">2552618</t>
  </si>
  <si>
    <t xml:space="preserve">2552619</t>
  </si>
  <si>
    <t xml:space="preserve">2552621</t>
  </si>
  <si>
    <t xml:space="preserve">2552626</t>
  </si>
  <si>
    <t xml:space="preserve">2552637</t>
  </si>
  <si>
    <t xml:space="preserve">2552654</t>
  </si>
  <si>
    <t xml:space="preserve">2554279</t>
  </si>
  <si>
    <t xml:space="preserve">2554607</t>
  </si>
  <si>
    <t xml:space="preserve">2554728</t>
  </si>
  <si>
    <t xml:space="preserve">2554756</t>
  </si>
  <si>
    <t xml:space="preserve">2554785</t>
  </si>
  <si>
    <t xml:space="preserve">2554803</t>
  </si>
  <si>
    <t xml:space="preserve">GGGT</t>
  </si>
  <si>
    <t xml:space="preserve">160.5</t>
  </si>
  <si>
    <t xml:space="preserve">2554831</t>
  </si>
  <si>
    <t xml:space="preserve">GA</t>
  </si>
  <si>
    <t xml:space="preserve">2554943</t>
  </si>
  <si>
    <t xml:space="preserve">2554953</t>
  </si>
  <si>
    <t xml:space="preserve">TGCCAAAAGCGGAAGT</t>
  </si>
  <si>
    <t xml:space="preserve">171.5</t>
  </si>
  <si>
    <t xml:space="preserve">2555852</t>
  </si>
  <si>
    <t xml:space="preserve">2556295</t>
  </si>
  <si>
    <t xml:space="preserve">2556592</t>
  </si>
  <si>
    <t xml:space="preserve">2557531</t>
  </si>
  <si>
    <t xml:space="preserve">2557540</t>
  </si>
  <si>
    <t xml:space="preserve">2557669</t>
  </si>
  <si>
    <t xml:space="preserve">2557672</t>
  </si>
  <si>
    <t xml:space="preserve">2557675</t>
  </si>
  <si>
    <t xml:space="preserve">2557717</t>
  </si>
  <si>
    <t xml:space="preserve">2557801</t>
  </si>
  <si>
    <t xml:space="preserve">2558127</t>
  </si>
  <si>
    <t xml:space="preserve">2558143</t>
  </si>
  <si>
    <t xml:space="preserve">2560736</t>
  </si>
  <si>
    <t xml:space="preserve">2560796</t>
  </si>
  <si>
    <t xml:space="preserve">2561708</t>
  </si>
  <si>
    <t xml:space="preserve">2565323</t>
  </si>
  <si>
    <t xml:space="preserve">2565344</t>
  </si>
  <si>
    <t xml:space="preserve">2565716</t>
  </si>
  <si>
    <t xml:space="preserve">2565781</t>
  </si>
  <si>
    <t xml:space="preserve">2565932</t>
  </si>
  <si>
    <t xml:space="preserve">2566022</t>
  </si>
  <si>
    <t xml:space="preserve">2566025</t>
  </si>
  <si>
    <t xml:space="preserve">2566028</t>
  </si>
  <si>
    <t xml:space="preserve">2566074</t>
  </si>
  <si>
    <t xml:space="preserve">2566084</t>
  </si>
  <si>
    <t xml:space="preserve">2566108</t>
  </si>
  <si>
    <t xml:space="preserve">2566132</t>
  </si>
  <si>
    <t xml:space="preserve">2567397</t>
  </si>
  <si>
    <t xml:space="preserve">2567870</t>
  </si>
  <si>
    <t xml:space="preserve">2567875</t>
  </si>
  <si>
    <t xml:space="preserve">2569060</t>
  </si>
  <si>
    <t xml:space="preserve">2570380</t>
  </si>
  <si>
    <t xml:space="preserve">2570383</t>
  </si>
  <si>
    <t xml:space="preserve">2570386</t>
  </si>
  <si>
    <t xml:space="preserve">2570494</t>
  </si>
  <si>
    <t xml:space="preserve">2570518</t>
  </si>
  <si>
    <t xml:space="preserve">2570527</t>
  </si>
  <si>
    <t xml:space="preserve">2572898</t>
  </si>
  <si>
    <t xml:space="preserve">2573159</t>
  </si>
  <si>
    <t xml:space="preserve">2573172</t>
  </si>
  <si>
    <t xml:space="preserve">2573178</t>
  </si>
  <si>
    <t xml:space="preserve">2573208</t>
  </si>
  <si>
    <t xml:space="preserve">2573211</t>
  </si>
  <si>
    <t xml:space="preserve">2573241</t>
  </si>
  <si>
    <t xml:space="preserve">2575890</t>
  </si>
  <si>
    <t xml:space="preserve">2576132</t>
  </si>
  <si>
    <t xml:space="preserve">2576136</t>
  </si>
  <si>
    <t xml:space="preserve">2576151</t>
  </si>
  <si>
    <t xml:space="preserve">2576363</t>
  </si>
  <si>
    <t xml:space="preserve">2576756</t>
  </si>
  <si>
    <t xml:space="preserve">2578242</t>
  </si>
  <si>
    <t xml:space="preserve">2580934</t>
  </si>
  <si>
    <t xml:space="preserve">2584928</t>
  </si>
  <si>
    <t xml:space="preserve">2584931</t>
  </si>
  <si>
    <t xml:space="preserve">2586137</t>
  </si>
  <si>
    <t xml:space="preserve">2586373</t>
  </si>
  <si>
    <t xml:space="preserve">2586586</t>
  </si>
  <si>
    <t xml:space="preserve">2586970</t>
  </si>
  <si>
    <t xml:space="preserve">2587026</t>
  </si>
  <si>
    <t xml:space="preserve">2587225</t>
  </si>
  <si>
    <t xml:space="preserve">2588265</t>
  </si>
  <si>
    <t xml:space="preserve">2592120</t>
  </si>
  <si>
    <t xml:space="preserve">2592126</t>
  </si>
  <si>
    <t xml:space="preserve">2592129</t>
  </si>
  <si>
    <t xml:space="preserve">2592132</t>
  </si>
  <si>
    <t xml:space="preserve">2592144</t>
  </si>
  <si>
    <t xml:space="preserve">2592548</t>
  </si>
  <si>
    <t xml:space="preserve">2592772</t>
  </si>
  <si>
    <t xml:space="preserve">2592775</t>
  </si>
  <si>
    <t xml:space="preserve">2592778</t>
  </si>
  <si>
    <t xml:space="preserve">2592787</t>
  </si>
  <si>
    <t xml:space="preserve">2592817</t>
  </si>
  <si>
    <t xml:space="preserve">2592826</t>
  </si>
  <si>
    <t xml:space="preserve">2592859</t>
  </si>
  <si>
    <t xml:space="preserve">2607225</t>
  </si>
  <si>
    <t xml:space="preserve">2610187</t>
  </si>
  <si>
    <t xml:space="preserve">2610208</t>
  </si>
  <si>
    <t xml:space="preserve">2610274</t>
  </si>
  <si>
    <t xml:space="preserve">2613574</t>
  </si>
  <si>
    <t xml:space="preserve">2614429</t>
  </si>
  <si>
    <t xml:space="preserve">2614435</t>
  </si>
  <si>
    <t xml:space="preserve">2614605</t>
  </si>
  <si>
    <t xml:space="preserve">2614617</t>
  </si>
  <si>
    <t xml:space="preserve">2614688</t>
  </si>
  <si>
    <t xml:space="preserve">2614689</t>
  </si>
  <si>
    <t xml:space="preserve">2614692</t>
  </si>
  <si>
    <t xml:space="preserve">2621929</t>
  </si>
  <si>
    <t xml:space="preserve">2621934</t>
  </si>
  <si>
    <t xml:space="preserve">2621938</t>
  </si>
  <si>
    <t xml:space="preserve">2621943</t>
  </si>
  <si>
    <t xml:space="preserve">2623103</t>
  </si>
  <si>
    <t xml:space="preserve">2623200</t>
  </si>
  <si>
    <t xml:space="preserve">2623339</t>
  </si>
  <si>
    <t xml:space="preserve">2625170</t>
  </si>
  <si>
    <t xml:space="preserve">2625335</t>
  </si>
  <si>
    <t xml:space="preserve">2625378</t>
  </si>
  <si>
    <t xml:space="preserve">2625525</t>
  </si>
  <si>
    <t xml:space="preserve">2625539</t>
  </si>
  <si>
    <t xml:space="preserve">2625544</t>
  </si>
  <si>
    <t xml:space="preserve">2625552</t>
  </si>
  <si>
    <t xml:space="preserve">2625569</t>
  </si>
  <si>
    <t xml:space="preserve">2625573</t>
  </si>
  <si>
    <t xml:space="preserve">2628473</t>
  </si>
  <si>
    <t xml:space="preserve">2629240</t>
  </si>
  <si>
    <t xml:space="preserve">2634010</t>
  </si>
  <si>
    <t xml:space="preserve">2637305</t>
  </si>
  <si>
    <t xml:space="preserve">2638199</t>
  </si>
  <si>
    <t xml:space="preserve">2642314</t>
  </si>
  <si>
    <t xml:space="preserve">2642341</t>
  </si>
  <si>
    <t xml:space="preserve">2643216</t>
  </si>
  <si>
    <t xml:space="preserve">2643480</t>
  </si>
  <si>
    <t xml:space="preserve">2643579</t>
  </si>
  <si>
    <t xml:space="preserve">2651847</t>
  </si>
  <si>
    <t xml:space="preserve">2653340</t>
  </si>
  <si>
    <t xml:space="preserve">2653518</t>
  </si>
  <si>
    <t xml:space="preserve">2653585</t>
  </si>
  <si>
    <t xml:space="preserve">2653673</t>
  </si>
  <si>
    <t xml:space="preserve">2657937</t>
  </si>
  <si>
    <t xml:space="preserve">2657945</t>
  </si>
  <si>
    <t xml:space="preserve">2660239</t>
  </si>
  <si>
    <t xml:space="preserve">2660450</t>
  </si>
  <si>
    <t xml:space="preserve">2660454</t>
  </si>
  <si>
    <t xml:space="preserve">2660467</t>
  </si>
  <si>
    <t xml:space="preserve">2660468</t>
  </si>
  <si>
    <t xml:space="preserve">2660469</t>
  </si>
  <si>
    <t xml:space="preserve">2660495</t>
  </si>
  <si>
    <t xml:space="preserve">2660508</t>
  </si>
  <si>
    <t xml:space="preserve">2660532</t>
  </si>
  <si>
    <t xml:space="preserve">2660537</t>
  </si>
  <si>
    <t xml:space="preserve">2661765</t>
  </si>
  <si>
    <t xml:space="preserve">2661776</t>
  </si>
  <si>
    <t xml:space="preserve">2662038</t>
  </si>
  <si>
    <t xml:space="preserve">2662327</t>
  </si>
  <si>
    <t xml:space="preserve">2664045</t>
  </si>
  <si>
    <t xml:space="preserve">2664062</t>
  </si>
  <si>
    <t xml:space="preserve">2665475</t>
  </si>
  <si>
    <t xml:space="preserve">2665482</t>
  </si>
  <si>
    <t xml:space="preserve">2665678</t>
  </si>
  <si>
    <t xml:space="preserve">2669481</t>
  </si>
  <si>
    <t xml:space="preserve">2670323</t>
  </si>
  <si>
    <t xml:space="preserve">2670359</t>
  </si>
  <si>
    <t xml:space="preserve">2670362</t>
  </si>
  <si>
    <t xml:space="preserve">2670431</t>
  </si>
  <si>
    <t xml:space="preserve">2670803</t>
  </si>
  <si>
    <t xml:space="preserve">2672308</t>
  </si>
  <si>
    <t xml:space="preserve">2672344</t>
  </si>
  <si>
    <t xml:space="preserve">2672400</t>
  </si>
  <si>
    <t xml:space="preserve">2673881</t>
  </si>
  <si>
    <t xml:space="preserve">2675240</t>
  </si>
  <si>
    <t xml:space="preserve">2675275</t>
  </si>
  <si>
    <t xml:space="preserve">2675276</t>
  </si>
  <si>
    <t xml:space="preserve">2675282</t>
  </si>
  <si>
    <t xml:space="preserve">2675318</t>
  </si>
  <si>
    <t xml:space="preserve">2675524</t>
  </si>
  <si>
    <t xml:space="preserve">2675558</t>
  </si>
  <si>
    <t xml:space="preserve">2675571</t>
  </si>
  <si>
    <t xml:space="preserve">2675600</t>
  </si>
  <si>
    <t xml:space="preserve">2676833</t>
  </si>
  <si>
    <t xml:space="preserve">2677733</t>
  </si>
  <si>
    <t xml:space="preserve">2680367</t>
  </si>
  <si>
    <t xml:space="preserve">2682305</t>
  </si>
  <si>
    <t xml:space="preserve">2682512</t>
  </si>
  <si>
    <t xml:space="preserve">2683105</t>
  </si>
  <si>
    <t xml:space="preserve">2683141</t>
  </si>
  <si>
    <t xml:space="preserve">2683734</t>
  </si>
  <si>
    <t xml:space="preserve">2683735</t>
  </si>
  <si>
    <t xml:space="preserve">2684126</t>
  </si>
  <si>
    <t xml:space="preserve">2684154</t>
  </si>
  <si>
    <t xml:space="preserve">2684187</t>
  </si>
  <si>
    <t xml:space="preserve">2684200</t>
  </si>
  <si>
    <t xml:space="preserve">2684233</t>
  </si>
  <si>
    <t xml:space="preserve">2685340</t>
  </si>
  <si>
    <t xml:space="preserve">2685355</t>
  </si>
  <si>
    <t xml:space="preserve">2685409</t>
  </si>
  <si>
    <t xml:space="preserve">2687503</t>
  </si>
  <si>
    <t xml:space="preserve">2691885</t>
  </si>
  <si>
    <t xml:space="preserve">2695912</t>
  </si>
  <si>
    <t xml:space="preserve">2696192</t>
  </si>
  <si>
    <t xml:space="preserve">2696270</t>
  </si>
  <si>
    <t xml:space="preserve">2696285</t>
  </si>
  <si>
    <t xml:space="preserve">2696425</t>
  </si>
  <si>
    <t xml:space="preserve">2699763</t>
  </si>
  <si>
    <t xml:space="preserve">2699781</t>
  </si>
  <si>
    <t xml:space="preserve">2699944</t>
  </si>
  <si>
    <t xml:space="preserve">2701088</t>
  </si>
  <si>
    <t xml:space="preserve">2704679</t>
  </si>
  <si>
    <t xml:space="preserve">2704736</t>
  </si>
  <si>
    <t xml:space="preserve">2705381</t>
  </si>
  <si>
    <t xml:space="preserve">2707150</t>
  </si>
  <si>
    <t xml:space="preserve">2707446</t>
  </si>
  <si>
    <t xml:space="preserve">2708787</t>
  </si>
  <si>
    <t xml:space="preserve">2709310</t>
  </si>
  <si>
    <t xml:space="preserve">2709376</t>
  </si>
  <si>
    <t xml:space="preserve">2710079</t>
  </si>
  <si>
    <t xml:space="preserve">2718888</t>
  </si>
  <si>
    <t xml:space="preserve">2721088</t>
  </si>
  <si>
    <t xml:space="preserve">2721572</t>
  </si>
  <si>
    <t xml:space="preserve">2721609</t>
  </si>
  <si>
    <t xml:space="preserve">2726155</t>
  </si>
  <si>
    <t xml:space="preserve">2726161</t>
  </si>
  <si>
    <t xml:space="preserve">2726176</t>
  </si>
  <si>
    <t xml:space="preserve">2726362</t>
  </si>
  <si>
    <t xml:space="preserve">2726419</t>
  </si>
  <si>
    <t xml:space="preserve">2731670</t>
  </si>
  <si>
    <t xml:space="preserve">2732300</t>
  </si>
  <si>
    <t xml:space="preserve">2732361</t>
  </si>
  <si>
    <t xml:space="preserve">2732426</t>
  </si>
  <si>
    <t xml:space="preserve">2732480</t>
  </si>
  <si>
    <t xml:space="preserve">2733148</t>
  </si>
  <si>
    <t xml:space="preserve">2734648</t>
  </si>
  <si>
    <t xml:space="preserve">2735939</t>
  </si>
  <si>
    <t xml:space="preserve">2735944</t>
  </si>
  <si>
    <t xml:space="preserve">2736217</t>
  </si>
  <si>
    <t xml:space="preserve">2736859</t>
  </si>
  <si>
    <t xml:space="preserve">2740799</t>
  </si>
  <si>
    <t xml:space="preserve">2742339</t>
  </si>
  <si>
    <t xml:space="preserve">2742447</t>
  </si>
  <si>
    <t xml:space="preserve">2742702</t>
  </si>
  <si>
    <t xml:space="preserve">2743149</t>
  </si>
  <si>
    <t xml:space="preserve">2744910</t>
  </si>
  <si>
    <t xml:space="preserve">2745661</t>
  </si>
  <si>
    <t xml:space="preserve">2746994</t>
  </si>
  <si>
    <t xml:space="preserve">2748647</t>
  </si>
  <si>
    <t xml:space="preserve">2748782</t>
  </si>
  <si>
    <t xml:space="preserve">2748791</t>
  </si>
  <si>
    <t xml:space="preserve">2752512</t>
  </si>
  <si>
    <t xml:space="preserve">2752643</t>
  </si>
  <si>
    <t xml:space="preserve">2752646</t>
  </si>
  <si>
    <t xml:space="preserve">2752664</t>
  </si>
  <si>
    <t xml:space="preserve">2752807</t>
  </si>
  <si>
    <t xml:space="preserve">2753694</t>
  </si>
  <si>
    <t xml:space="preserve">2753704</t>
  </si>
  <si>
    <t xml:space="preserve">2754536</t>
  </si>
  <si>
    <t xml:space="preserve">2754771</t>
  </si>
  <si>
    <t xml:space="preserve">2754858</t>
  </si>
  <si>
    <t xml:space="preserve">2754882</t>
  </si>
  <si>
    <t xml:space="preserve">2755240</t>
  </si>
  <si>
    <t xml:space="preserve">2755553</t>
  </si>
  <si>
    <t xml:space="preserve">2755554</t>
  </si>
  <si>
    <t xml:space="preserve">2755581</t>
  </si>
  <si>
    <t xml:space="preserve">2755650</t>
  </si>
  <si>
    <t xml:space="preserve">2761505</t>
  </si>
  <si>
    <t xml:space="preserve">2768558</t>
  </si>
  <si>
    <t xml:space="preserve">2768976</t>
  </si>
  <si>
    <t xml:space="preserve">2769227</t>
  </si>
  <si>
    <t xml:space="preserve">2777247</t>
  </si>
  <si>
    <t xml:space="preserve">2782531</t>
  </si>
  <si>
    <t xml:space="preserve">2783504</t>
  </si>
  <si>
    <t xml:space="preserve">2783699</t>
  </si>
  <si>
    <t xml:space="preserve">2787465</t>
  </si>
  <si>
    <t xml:space="preserve">2787485</t>
  </si>
  <si>
    <t xml:space="preserve">2787639</t>
  </si>
  <si>
    <t xml:space="preserve">2790168</t>
  </si>
  <si>
    <t xml:space="preserve">2790172</t>
  </si>
  <si>
    <t xml:space="preserve">2790540</t>
  </si>
  <si>
    <t xml:space="preserve">2796895</t>
  </si>
  <si>
    <t xml:space="preserve">2797958</t>
  </si>
  <si>
    <t xml:space="preserve">2798067</t>
  </si>
  <si>
    <t xml:space="preserve">2798073</t>
  </si>
  <si>
    <t xml:space="preserve">2798181</t>
  </si>
  <si>
    <t xml:space="preserve">2798241</t>
  </si>
  <si>
    <t xml:space="preserve">2801256</t>
  </si>
  <si>
    <t xml:space="preserve">2805514</t>
  </si>
  <si>
    <t xml:space="preserve">2805613</t>
  </si>
  <si>
    <t xml:space="preserve">2805733</t>
  </si>
  <si>
    <t xml:space="preserve">2806798</t>
  </si>
  <si>
    <t xml:space="preserve">2808243</t>
  </si>
  <si>
    <t xml:space="preserve">2808249</t>
  </si>
  <si>
    <t xml:space="preserve">2808287</t>
  </si>
  <si>
    <t xml:space="preserve">2808331</t>
  </si>
  <si>
    <t xml:space="preserve">2809902</t>
  </si>
  <si>
    <t xml:space="preserve">2809905</t>
  </si>
  <si>
    <t xml:space="preserve">2809998</t>
  </si>
  <si>
    <t xml:space="preserve">2810031</t>
  </si>
  <si>
    <t xml:space="preserve">2811640</t>
  </si>
  <si>
    <t xml:space="preserve">2812336</t>
  </si>
  <si>
    <t xml:space="preserve">2813069</t>
  </si>
  <si>
    <t xml:space="preserve">2813126</t>
  </si>
  <si>
    <t xml:space="preserve">2816261</t>
  </si>
  <si>
    <t xml:space="preserve">2819140</t>
  </si>
  <si>
    <t xml:space="preserve">2821249</t>
  </si>
  <si>
    <t xml:space="preserve">2821359</t>
  </si>
  <si>
    <t xml:space="preserve">2822684</t>
  </si>
  <si>
    <t xml:space="preserve">2826954</t>
  </si>
  <si>
    <t xml:space="preserve">2826990</t>
  </si>
  <si>
    <t xml:space="preserve">2830236</t>
  </si>
  <si>
    <t xml:space="preserve">2831000</t>
  </si>
  <si>
    <t xml:space="preserve">2834516</t>
  </si>
  <si>
    <t xml:space="preserve">2834582</t>
  </si>
  <si>
    <t xml:space="preserve">2836157</t>
  </si>
  <si>
    <t xml:space="preserve">2840356</t>
  </si>
  <si>
    <t xml:space="preserve">2840527</t>
  </si>
  <si>
    <t xml:space="preserve">2841506</t>
  </si>
  <si>
    <t xml:space="preserve">2842219</t>
  </si>
  <si>
    <t xml:space="preserve">2847089</t>
  </si>
  <si>
    <t xml:space="preserve">2848297</t>
  </si>
  <si>
    <t xml:space="preserve">2848304</t>
  </si>
  <si>
    <t xml:space="preserve">2849547</t>
  </si>
  <si>
    <t xml:space="preserve">2849578</t>
  </si>
  <si>
    <t xml:space="preserve">2853749</t>
  </si>
  <si>
    <t xml:space="preserve">2853903</t>
  </si>
  <si>
    <t xml:space="preserve">2854650</t>
  </si>
  <si>
    <t xml:space="preserve">2854653</t>
  </si>
  <si>
    <t xml:space="preserve">2854659</t>
  </si>
  <si>
    <t xml:space="preserve">2854661</t>
  </si>
  <si>
    <t xml:space="preserve">2854696</t>
  </si>
  <si>
    <t xml:space="preserve">2854708</t>
  </si>
  <si>
    <t xml:space="preserve">2854735</t>
  </si>
  <si>
    <t xml:space="preserve">2854736</t>
  </si>
  <si>
    <t xml:space="preserve">2854738</t>
  </si>
  <si>
    <t xml:space="preserve">2854741</t>
  </si>
  <si>
    <t xml:space="preserve">2854744</t>
  </si>
  <si>
    <t xml:space="preserve">2854765</t>
  </si>
  <si>
    <t xml:space="preserve">2854796</t>
  </si>
  <si>
    <t xml:space="preserve">2854957</t>
  </si>
  <si>
    <t xml:space="preserve">2854984</t>
  </si>
  <si>
    <t xml:space="preserve">2854988</t>
  </si>
  <si>
    <t xml:space="preserve">2855047</t>
  </si>
  <si>
    <t xml:space="preserve">2855057</t>
  </si>
  <si>
    <t xml:space="preserve">2855059</t>
  </si>
  <si>
    <t xml:space="preserve">2855091</t>
  </si>
  <si>
    <t xml:space="preserve">2855093</t>
  </si>
  <si>
    <t xml:space="preserve">2855105</t>
  </si>
  <si>
    <t xml:space="preserve">2855124</t>
  </si>
  <si>
    <t xml:space="preserve">2856949</t>
  </si>
  <si>
    <t xml:space="preserve">2861487</t>
  </si>
  <si>
    <t xml:space="preserve">2864440</t>
  </si>
  <si>
    <t xml:space="preserve">2867391</t>
  </si>
  <si>
    <t xml:space="preserve">2868102</t>
  </si>
  <si>
    <t xml:space="preserve">2869447</t>
  </si>
  <si>
    <t xml:space="preserve">2869483</t>
  </si>
  <si>
    <t xml:space="preserve">2869510</t>
  </si>
  <si>
    <t xml:space="preserve">2869513</t>
  </si>
  <si>
    <t xml:space="preserve">2869531</t>
  </si>
  <si>
    <t xml:space="preserve">2869555</t>
  </si>
  <si>
    <t xml:space="preserve">2869558</t>
  </si>
  <si>
    <t xml:space="preserve">2872663</t>
  </si>
  <si>
    <t xml:space="preserve">2873183</t>
  </si>
  <si>
    <t xml:space="preserve">2873578</t>
  </si>
  <si>
    <t xml:space="preserve">2873590</t>
  </si>
  <si>
    <t xml:space="preserve">2874035</t>
  </si>
  <si>
    <t xml:space="preserve">2883985</t>
  </si>
  <si>
    <t xml:space="preserve">2886248</t>
  </si>
  <si>
    <t xml:space="preserve">2886260</t>
  </si>
  <si>
    <t xml:space="preserve">2886302</t>
  </si>
  <si>
    <t xml:space="preserve">2886329</t>
  </si>
  <si>
    <t xml:space="preserve">2886542</t>
  </si>
  <si>
    <t xml:space="preserve">2888479</t>
  </si>
  <si>
    <t xml:space="preserve">2888487</t>
  </si>
  <si>
    <t xml:space="preserve">2888560</t>
  </si>
  <si>
    <t xml:space="preserve">2888611</t>
  </si>
  <si>
    <t xml:space="preserve">2889095</t>
  </si>
  <si>
    <t xml:space="preserve">2890954</t>
  </si>
  <si>
    <t xml:space="preserve">2890960</t>
  </si>
  <si>
    <t xml:space="preserve">2891071</t>
  </si>
  <si>
    <t xml:space="preserve">2893659</t>
  </si>
  <si>
    <t xml:space="preserve">2893735</t>
  </si>
  <si>
    <t xml:space="preserve">2894487</t>
  </si>
  <si>
    <t xml:space="preserve">2894496</t>
  </si>
  <si>
    <t xml:space="preserve">2894505</t>
  </si>
  <si>
    <t xml:space="preserve">2895424</t>
  </si>
  <si>
    <t xml:space="preserve">2895735</t>
  </si>
  <si>
    <t xml:space="preserve">2895795</t>
  </si>
  <si>
    <t xml:space="preserve">2899939</t>
  </si>
  <si>
    <t xml:space="preserve">2901329</t>
  </si>
  <si>
    <t xml:space="preserve">2901554</t>
  </si>
  <si>
    <t xml:space="preserve">2908297</t>
  </si>
  <si>
    <t xml:space="preserve">2913458</t>
  </si>
  <si>
    <t xml:space="preserve">2914124</t>
  </si>
  <si>
    <t xml:space="preserve">2918878</t>
  </si>
  <si>
    <t xml:space="preserve">2924968</t>
  </si>
  <si>
    <t xml:space="preserve">2933442</t>
  </si>
  <si>
    <t xml:space="preserve">2933744</t>
  </si>
  <si>
    <t xml:space="preserve">2935859</t>
  </si>
  <si>
    <t xml:space="preserve">2935914</t>
  </si>
  <si>
    <t xml:space="preserve">2937075</t>
  </si>
  <si>
    <t xml:space="preserve">2937135</t>
  </si>
  <si>
    <t xml:space="preserve">2937136</t>
  </si>
  <si>
    <t xml:space="preserve">2937141</t>
  </si>
  <si>
    <t xml:space="preserve">2937147</t>
  </si>
  <si>
    <t xml:space="preserve">2946433</t>
  </si>
  <si>
    <t xml:space="preserve">2946509</t>
  </si>
  <si>
    <t xml:space="preserve">2955791</t>
  </si>
  <si>
    <t xml:space="preserve">2955830</t>
  </si>
  <si>
    <t xml:space="preserve">2955884</t>
  </si>
  <si>
    <t xml:space="preserve">2956141</t>
  </si>
  <si>
    <t xml:space="preserve">2956165</t>
  </si>
  <si>
    <t xml:space="preserve">2956469</t>
  </si>
  <si>
    <t xml:space="preserve">2956481</t>
  </si>
  <si>
    <t xml:space="preserve">2956535</t>
  </si>
  <si>
    <t xml:space="preserve">2956646</t>
  </si>
  <si>
    <t xml:space="preserve">2956835</t>
  </si>
  <si>
    <t xml:space="preserve">2956894</t>
  </si>
  <si>
    <t xml:space="preserve">2956900</t>
  </si>
  <si>
    <t xml:space="preserve">2958497</t>
  </si>
  <si>
    <t xml:space="preserve">2959119</t>
  </si>
  <si>
    <t xml:space="preserve">2959524</t>
  </si>
  <si>
    <t xml:space="preserve">2959707</t>
  </si>
  <si>
    <t xml:space="preserve">2959770</t>
  </si>
  <si>
    <t xml:space="preserve">2960361</t>
  </si>
  <si>
    <t xml:space="preserve">2961583</t>
  </si>
  <si>
    <t xml:space="preserve">2961611</t>
  </si>
  <si>
    <t xml:space="preserve">2961617</t>
  </si>
  <si>
    <t xml:space="preserve">2961664</t>
  </si>
  <si>
    <t xml:space="preserve">2961672</t>
  </si>
  <si>
    <t xml:space="preserve">2961794</t>
  </si>
  <si>
    <t xml:space="preserve">2964872</t>
  </si>
  <si>
    <t xml:space="preserve">2964877</t>
  </si>
  <si>
    <t xml:space="preserve">2964896</t>
  </si>
  <si>
    <t xml:space="preserve">2964932</t>
  </si>
  <si>
    <t xml:space="preserve">2964935</t>
  </si>
  <si>
    <t xml:space="preserve">2964956</t>
  </si>
  <si>
    <t xml:space="preserve">2964959</t>
  </si>
  <si>
    <t xml:space="preserve">2964992</t>
  </si>
  <si>
    <t xml:space="preserve">3008954</t>
  </si>
  <si>
    <t xml:space="preserve">3008963</t>
  </si>
  <si>
    <t xml:space="preserve">3009254</t>
  </si>
  <si>
    <t xml:space="preserve">3010769</t>
  </si>
  <si>
    <t xml:space="preserve">3011068</t>
  </si>
  <si>
    <t xml:space="preserve">3011281</t>
  </si>
  <si>
    <t xml:space="preserve">3012075</t>
  </si>
  <si>
    <t xml:space="preserve">3015476</t>
  </si>
  <si>
    <t xml:space="preserve">3015480</t>
  </si>
  <si>
    <t xml:space="preserve">3015552</t>
  </si>
  <si>
    <t xml:space="preserve">3017165</t>
  </si>
  <si>
    <t xml:space="preserve">3017273</t>
  </si>
  <si>
    <t xml:space="preserve">3017281</t>
  </si>
  <si>
    <t xml:space="preserve">3017294</t>
  </si>
  <si>
    <t xml:space="preserve">3017301</t>
  </si>
  <si>
    <t xml:space="preserve">3017861</t>
  </si>
  <si>
    <t xml:space="preserve">3023791</t>
  </si>
  <si>
    <t xml:space="preserve">3024684</t>
  </si>
  <si>
    <t xml:space="preserve">3026347</t>
  </si>
  <si>
    <t xml:space="preserve">3027262</t>
  </si>
  <si>
    <t xml:space="preserve">3027271</t>
  </si>
  <si>
    <t xml:space="preserve">3027794</t>
  </si>
  <si>
    <t xml:space="preserve">3029929</t>
  </si>
  <si>
    <t xml:space="preserve">3029932</t>
  </si>
  <si>
    <t xml:space="preserve">3029938</t>
  </si>
  <si>
    <t xml:space="preserve">3029950</t>
  </si>
  <si>
    <t xml:space="preserve">3030505</t>
  </si>
  <si>
    <t xml:space="preserve">3030957</t>
  </si>
  <si>
    <t xml:space="preserve">3036761</t>
  </si>
  <si>
    <t xml:space="preserve">3037074</t>
  </si>
  <si>
    <t xml:space="preserve">3042643</t>
  </si>
  <si>
    <t xml:space="preserve">3042948</t>
  </si>
  <si>
    <t xml:space="preserve">3045607</t>
  </si>
  <si>
    <t xml:space="preserve">3045622</t>
  </si>
  <si>
    <t xml:space="preserve">3045625</t>
  </si>
  <si>
    <t xml:space="preserve">3045631</t>
  </si>
  <si>
    <t xml:space="preserve">3045634</t>
  </si>
  <si>
    <t xml:space="preserve">3045640</t>
  </si>
  <si>
    <t xml:space="preserve">3045673</t>
  </si>
  <si>
    <t xml:space="preserve">3046093</t>
  </si>
  <si>
    <t xml:space="preserve">3046110</t>
  </si>
  <si>
    <t xml:space="preserve">3046147</t>
  </si>
  <si>
    <t xml:space="preserve">3046159</t>
  </si>
  <si>
    <t xml:space="preserve">3046162</t>
  </si>
  <si>
    <t xml:space="preserve">3046210</t>
  </si>
  <si>
    <t xml:space="preserve">3046336</t>
  </si>
  <si>
    <t xml:space="preserve">3046444</t>
  </si>
  <si>
    <t xml:space="preserve">3046483</t>
  </si>
  <si>
    <t xml:space="preserve">3046609</t>
  </si>
  <si>
    <t xml:space="preserve">3046640</t>
  </si>
  <si>
    <t xml:space="preserve">3046645</t>
  </si>
  <si>
    <t xml:space="preserve">3046648</t>
  </si>
  <si>
    <t xml:space="preserve">3046657</t>
  </si>
  <si>
    <t xml:space="preserve">3046678</t>
  </si>
  <si>
    <t xml:space="preserve">3046702</t>
  </si>
  <si>
    <t xml:space="preserve">3046732</t>
  </si>
  <si>
    <t xml:space="preserve">3046741</t>
  </si>
  <si>
    <t xml:space="preserve">3046750</t>
  </si>
  <si>
    <t xml:space="preserve">3046756</t>
  </si>
  <si>
    <t xml:space="preserve">3046817</t>
  </si>
  <si>
    <t xml:space="preserve">3046823</t>
  </si>
  <si>
    <t xml:space="preserve">3046838</t>
  </si>
  <si>
    <t xml:space="preserve">3047087</t>
  </si>
  <si>
    <t xml:space="preserve">3049190</t>
  </si>
  <si>
    <t xml:space="preserve">3049219</t>
  </si>
  <si>
    <t xml:space="preserve">3049225</t>
  </si>
  <si>
    <t xml:space="preserve">3049236</t>
  </si>
  <si>
    <t xml:space="preserve">3049317</t>
  </si>
  <si>
    <t xml:space="preserve">3049412</t>
  </si>
  <si>
    <t xml:space="preserve">3049416</t>
  </si>
  <si>
    <t xml:space="preserve">3049417</t>
  </si>
  <si>
    <t xml:space="preserve">3049420</t>
  </si>
  <si>
    <t xml:space="preserve">3049422</t>
  </si>
  <si>
    <t xml:space="preserve">3049487</t>
  </si>
  <si>
    <t xml:space="preserve">3049555</t>
  </si>
  <si>
    <t xml:space="preserve">3049556</t>
  </si>
  <si>
    <t xml:space="preserve">3060603</t>
  </si>
  <si>
    <t xml:space="preserve">3060606</t>
  </si>
  <si>
    <t xml:space="preserve">3060617</t>
  </si>
  <si>
    <t xml:space="preserve">3060896</t>
  </si>
  <si>
    <t xml:space="preserve">3061159</t>
  </si>
  <si>
    <t xml:space="preserve">3061164</t>
  </si>
  <si>
    <t xml:space="preserve">3061177</t>
  </si>
  <si>
    <t xml:space="preserve">3062582</t>
  </si>
  <si>
    <t xml:space="preserve">3064739</t>
  </si>
  <si>
    <t xml:space="preserve">3071131</t>
  </si>
  <si>
    <t xml:space="preserve">3077054</t>
  </si>
  <si>
    <t xml:space="preserve">3077105</t>
  </si>
  <si>
    <t xml:space="preserve">3078652</t>
  </si>
  <si>
    <t xml:space="preserve">3079636</t>
  </si>
  <si>
    <t xml:space="preserve">3081829</t>
  </si>
  <si>
    <t xml:space="preserve">3083860</t>
  </si>
  <si>
    <t xml:space="preserve">3083866</t>
  </si>
  <si>
    <t xml:space="preserve">3084133</t>
  </si>
  <si>
    <t xml:space="preserve">3084160</t>
  </si>
  <si>
    <t xml:space="preserve">3085468</t>
  </si>
  <si>
    <t xml:space="preserve">3086927</t>
  </si>
  <si>
    <t xml:space="preserve">3089774</t>
  </si>
  <si>
    <t xml:space="preserve">3097235</t>
  </si>
  <si>
    <t xml:space="preserve">3097238</t>
  </si>
  <si>
    <t xml:space="preserve">3097244</t>
  </si>
  <si>
    <t xml:space="preserve">3098723</t>
  </si>
  <si>
    <t xml:space="preserve">3099048</t>
  </si>
  <si>
    <t xml:space="preserve">3099067</t>
  </si>
  <si>
    <t xml:space="preserve">3112431</t>
  </si>
  <si>
    <t xml:space="preserve">3114439</t>
  </si>
  <si>
    <t xml:space="preserve">3114446</t>
  </si>
  <si>
    <t xml:space="preserve">3114448</t>
  </si>
  <si>
    <t xml:space="preserve">3114449</t>
  </si>
  <si>
    <t xml:space="preserve">3114451</t>
  </si>
  <si>
    <t xml:space="preserve">3114478</t>
  </si>
  <si>
    <t xml:space="preserve">3114481</t>
  </si>
  <si>
    <t xml:space="preserve">3123212</t>
  </si>
  <si>
    <t xml:space="preserve">3125346</t>
  </si>
  <si>
    <t xml:space="preserve">3125412</t>
  </si>
  <si>
    <t xml:space="preserve">3125463</t>
  </si>
  <si>
    <t xml:space="preserve">3129866</t>
  </si>
  <si>
    <t xml:space="preserve">3134828</t>
  </si>
  <si>
    <t xml:space="preserve">3134894</t>
  </si>
  <si>
    <t xml:space="preserve">3134965</t>
  </si>
  <si>
    <t xml:space="preserve">3134980</t>
  </si>
  <si>
    <t xml:space="preserve">3135169</t>
  </si>
  <si>
    <t xml:space="preserve">3135381</t>
  </si>
  <si>
    <t xml:space="preserve">3135394</t>
  </si>
  <si>
    <t xml:space="preserve">3138319</t>
  </si>
  <si>
    <t xml:space="preserve">3139255</t>
  </si>
  <si>
    <t xml:space="preserve">3139531</t>
  </si>
  <si>
    <t xml:space="preserve">3140191</t>
  </si>
  <si>
    <t xml:space="preserve">3140530</t>
  </si>
  <si>
    <t xml:space="preserve">3140677</t>
  </si>
  <si>
    <t xml:space="preserve">3141095</t>
  </si>
  <si>
    <t xml:space="preserve">3142710</t>
  </si>
  <si>
    <t xml:space="preserve">3142711</t>
  </si>
  <si>
    <t xml:space="preserve">3144010</t>
  </si>
  <si>
    <t xml:space="preserve">3144054</t>
  </si>
  <si>
    <t xml:space="preserve">3144058</t>
  </si>
  <si>
    <t xml:space="preserve">3144158</t>
  </si>
  <si>
    <t xml:space="preserve">3144222</t>
  </si>
  <si>
    <t xml:space="preserve">3144227</t>
  </si>
  <si>
    <t xml:space="preserve">3144230</t>
  </si>
  <si>
    <t xml:space="preserve">3144248</t>
  </si>
  <si>
    <t xml:space="preserve">3144280</t>
  </si>
  <si>
    <t xml:space="preserve">3144281</t>
  </si>
  <si>
    <t xml:space="preserve">3149051</t>
  </si>
  <si>
    <t xml:space="preserve">3153409</t>
  </si>
  <si>
    <t xml:space="preserve">3153698</t>
  </si>
  <si>
    <t xml:space="preserve">3155142</t>
  </si>
  <si>
    <t xml:space="preserve">3157769</t>
  </si>
  <si>
    <t xml:space="preserve">3158315</t>
  </si>
  <si>
    <t xml:space="preserve">3159800</t>
  </si>
  <si>
    <t xml:space="preserve">3170409</t>
  </si>
  <si>
    <t xml:space="preserve">3176337</t>
  </si>
  <si>
    <t xml:space="preserve">3176382</t>
  </si>
  <si>
    <t xml:space="preserve">3178336</t>
  </si>
  <si>
    <t xml:space="preserve">3178999</t>
  </si>
  <si>
    <t xml:space="preserve">3194068</t>
  </si>
  <si>
    <t xml:space="preserve">3194085</t>
  </si>
  <si>
    <t xml:space="preserve">3194163</t>
  </si>
  <si>
    <t xml:space="preserve">3200056</t>
  </si>
  <si>
    <t xml:space="preserve">3200599</t>
  </si>
  <si>
    <t xml:space="preserve">3200605</t>
  </si>
  <si>
    <t xml:space="preserve">3200611</t>
  </si>
  <si>
    <t xml:space="preserve">3202646</t>
  </si>
  <si>
    <t xml:space="preserve">3202682</t>
  </si>
  <si>
    <t xml:space="preserve">3202697</t>
  </si>
  <si>
    <t xml:space="preserve">3208992</t>
  </si>
  <si>
    <t xml:space="preserve">3209269</t>
  </si>
  <si>
    <t xml:space="preserve">3216871</t>
  </si>
  <si>
    <t xml:space="preserve">3216926</t>
  </si>
  <si>
    <t xml:space="preserve">3220958</t>
  </si>
  <si>
    <t xml:space="preserve">3224070</t>
  </si>
  <si>
    <t xml:space="preserve">3226356</t>
  </si>
  <si>
    <t xml:space="preserve">3227472</t>
  </si>
  <si>
    <t xml:space="preserve">3227487</t>
  </si>
  <si>
    <t xml:space="preserve">3228027</t>
  </si>
  <si>
    <t xml:space="preserve">3228030</t>
  </si>
  <si>
    <t xml:space="preserve">3237427</t>
  </si>
  <si>
    <t xml:space="preserve">3237716</t>
  </si>
  <si>
    <t xml:space="preserve">3237780</t>
  </si>
  <si>
    <t xml:space="preserve">3238709</t>
  </si>
  <si>
    <t xml:space="preserve">3238764</t>
  </si>
  <si>
    <t xml:space="preserve">3242385</t>
  </si>
  <si>
    <t xml:space="preserve">3243868</t>
  </si>
  <si>
    <t xml:space="preserve">3256231</t>
  </si>
  <si>
    <t xml:space="preserve">3256957</t>
  </si>
  <si>
    <t xml:space="preserve">3258560</t>
  </si>
  <si>
    <t xml:space="preserve">3259715</t>
  </si>
  <si>
    <t xml:space="preserve">3260709</t>
  </si>
  <si>
    <t xml:space="preserve">3261061</t>
  </si>
  <si>
    <t xml:space="preserve">3261489</t>
  </si>
  <si>
    <t xml:space="preserve">3265190</t>
  </si>
  <si>
    <t xml:space="preserve">3265731</t>
  </si>
  <si>
    <t xml:space="preserve">3268613</t>
  </si>
  <si>
    <t xml:space="preserve">3269972</t>
  </si>
  <si>
    <t xml:space="preserve">3269989</t>
  </si>
  <si>
    <t xml:space="preserve">3271511</t>
  </si>
  <si>
    <t xml:space="preserve">3282039</t>
  </si>
  <si>
    <t xml:space="preserve">3282174</t>
  </si>
  <si>
    <t xml:space="preserve">3282279</t>
  </si>
  <si>
    <t xml:space="preserve">3282288</t>
  </si>
  <si>
    <t xml:space="preserve">3282672</t>
  </si>
  <si>
    <t xml:space="preserve">3284711</t>
  </si>
  <si>
    <t xml:space="preserve">3285396</t>
  </si>
  <si>
    <t xml:space="preserve">3290750</t>
  </si>
  <si>
    <t xml:space="preserve">3292345</t>
  </si>
  <si>
    <t xml:space="preserve">3292346</t>
  </si>
  <si>
    <t xml:space="preserve">3292389</t>
  </si>
  <si>
    <t xml:space="preserve">3292393</t>
  </si>
  <si>
    <t xml:space="preserve">3296995</t>
  </si>
  <si>
    <t xml:space="preserve">3297007</t>
  </si>
  <si>
    <t xml:space="preserve">3303931</t>
  </si>
  <si>
    <t xml:space="preserve">3306099</t>
  </si>
  <si>
    <t xml:space="preserve">3306800</t>
  </si>
  <si>
    <t xml:space="preserve">3306839</t>
  </si>
  <si>
    <t xml:space="preserve">3308422</t>
  </si>
  <si>
    <t xml:space="preserve">3313905</t>
  </si>
  <si>
    <t xml:space="preserve">3323645</t>
  </si>
  <si>
    <t xml:space="preserve">3323714</t>
  </si>
  <si>
    <t xml:space="preserve">3324774</t>
  </si>
  <si>
    <t xml:space="preserve">3324848</t>
  </si>
  <si>
    <t xml:space="preserve">3326139</t>
  </si>
  <si>
    <t xml:space="preserve">3329819</t>
  </si>
  <si>
    <t xml:space="preserve">3350956</t>
  </si>
  <si>
    <t xml:space="preserve">3353046</t>
  </si>
  <si>
    <t xml:space="preserve">3353325</t>
  </si>
  <si>
    <t xml:space="preserve">3356598</t>
  </si>
  <si>
    <t xml:space="preserve">3357174</t>
  </si>
  <si>
    <t xml:space="preserve">3357177</t>
  </si>
  <si>
    <t xml:space="preserve">3363537</t>
  </si>
  <si>
    <t xml:space="preserve">3365496</t>
  </si>
  <si>
    <t xml:space="preserve">3365505</t>
  </si>
  <si>
    <t xml:space="preserve">3370128</t>
  </si>
  <si>
    <t xml:space="preserve">3372749</t>
  </si>
  <si>
    <t xml:space="preserve">3373725</t>
  </si>
  <si>
    <t xml:space="preserve">3380555</t>
  </si>
  <si>
    <t xml:space="preserve">3383479</t>
  </si>
  <si>
    <t xml:space="preserve">3385701</t>
  </si>
  <si>
    <t xml:space="preserve">3392711</t>
  </si>
  <si>
    <t xml:space="preserve">3392725</t>
  </si>
  <si>
    <t xml:space="preserve">3395126</t>
  </si>
  <si>
    <t xml:space="preserve">3395889</t>
  </si>
  <si>
    <t xml:space="preserve">3399050</t>
  </si>
  <si>
    <t xml:space="preserve">3399663</t>
  </si>
  <si>
    <t xml:space="preserve">3401344</t>
  </si>
  <si>
    <t xml:space="preserve">3406419</t>
  </si>
  <si>
    <t xml:space="preserve">3413600</t>
  </si>
  <si>
    <t xml:space="preserve">3413862</t>
  </si>
  <si>
    <t xml:space="preserve">3414205</t>
  </si>
  <si>
    <t xml:space="preserve">3418179</t>
  </si>
  <si>
    <t xml:space="preserve">3429189</t>
  </si>
  <si>
    <t xml:space="preserve">3429276</t>
  </si>
  <si>
    <t xml:space="preserve">3430709</t>
  </si>
  <si>
    <t xml:space="preserve">3433737</t>
  </si>
  <si>
    <t xml:space="preserve">3436765</t>
  </si>
  <si>
    <t xml:space="preserve">3445295</t>
  </si>
  <si>
    <t xml:space="preserve">3450186</t>
  </si>
  <si>
    <t xml:space="preserve">3450855</t>
  </si>
  <si>
    <t xml:space="preserve">3450864</t>
  </si>
  <si>
    <t xml:space="preserve">3454724</t>
  </si>
  <si>
    <t xml:space="preserve">3454799</t>
  </si>
  <si>
    <t xml:space="preserve">3463892</t>
  </si>
  <si>
    <t xml:space="preserve">3464550</t>
  </si>
  <si>
    <t xml:space="preserve">3466662</t>
  </si>
  <si>
    <t xml:space="preserve">3466728</t>
  </si>
  <si>
    <t xml:space="preserve">3466732</t>
  </si>
  <si>
    <t xml:space="preserve">3466778</t>
  </si>
  <si>
    <t xml:space="preserve">3467577</t>
  </si>
  <si>
    <t xml:space="preserve">3469848</t>
  </si>
  <si>
    <t xml:space="preserve">3470145</t>
  </si>
  <si>
    <t xml:space="preserve">3470212</t>
  </si>
  <si>
    <t xml:space="preserve">3470925</t>
  </si>
  <si>
    <t xml:space="preserve">3473569</t>
  </si>
  <si>
    <t xml:space="preserve">3480903</t>
  </si>
  <si>
    <t xml:space="preserve">3480981</t>
  </si>
  <si>
    <t xml:space="preserve">3482707</t>
  </si>
  <si>
    <t xml:space="preserve">3482725</t>
  </si>
  <si>
    <t xml:space="preserve">3483646</t>
  </si>
  <si>
    <t xml:space="preserve">3484110</t>
  </si>
  <si>
    <t xml:space="preserve">3484422</t>
  </si>
  <si>
    <t xml:space="preserve">3485223</t>
  </si>
  <si>
    <t xml:space="preserve">3493392</t>
  </si>
  <si>
    <t xml:space="preserve">3537676</t>
  </si>
  <si>
    <t xml:space="preserve">3537835</t>
  </si>
  <si>
    <t xml:space="preserve">3538153</t>
  </si>
  <si>
    <t xml:space="preserve">3542071</t>
  </si>
  <si>
    <t xml:space="preserve">3542091</t>
  </si>
  <si>
    <t xml:space="preserve">3542096</t>
  </si>
  <si>
    <t xml:space="preserve">3542479</t>
  </si>
  <si>
    <t xml:space="preserve">3543460</t>
  </si>
  <si>
    <t xml:space="preserve">3544892</t>
  </si>
  <si>
    <t xml:space="preserve">3556446</t>
  </si>
  <si>
    <t xml:space="preserve">3556573</t>
  </si>
  <si>
    <t xml:space="preserve">3556630</t>
  </si>
  <si>
    <t xml:space="preserve">3556650</t>
  </si>
  <si>
    <t xml:space="preserve">3556903</t>
  </si>
  <si>
    <t xml:space="preserve">3557526</t>
  </si>
  <si>
    <t xml:space="preserve">3557840</t>
  </si>
  <si>
    <t xml:space="preserve">3558823</t>
  </si>
  <si>
    <t xml:space="preserve">3565805</t>
  </si>
  <si>
    <t xml:space="preserve">3565841</t>
  </si>
  <si>
    <t xml:space="preserve">3566292</t>
  </si>
  <si>
    <t xml:space="preserve">3570934</t>
  </si>
  <si>
    <t xml:space="preserve">3572356</t>
  </si>
  <si>
    <t xml:space="preserve">3574329</t>
  </si>
  <si>
    <t xml:space="preserve">3575430</t>
  </si>
  <si>
    <t xml:space="preserve">3578654</t>
  </si>
  <si>
    <t xml:space="preserve">3578697</t>
  </si>
  <si>
    <t xml:space="preserve">3579525</t>
  </si>
  <si>
    <t xml:space="preserve">3579560</t>
  </si>
  <si>
    <t xml:space="preserve">3582710</t>
  </si>
  <si>
    <t xml:space="preserve">3590236</t>
  </si>
  <si>
    <t xml:space="preserve">3593686</t>
  </si>
  <si>
    <t xml:space="preserve">3597518</t>
  </si>
  <si>
    <t xml:space="preserve">3597590</t>
  </si>
  <si>
    <t xml:space="preserve">3597641</t>
  </si>
  <si>
    <t xml:space="preserve">3597946</t>
  </si>
  <si>
    <t xml:space="preserve">3598012</t>
  </si>
  <si>
    <t xml:space="preserve">3598015</t>
  </si>
  <si>
    <t xml:space="preserve">3598050</t>
  </si>
  <si>
    <t xml:space="preserve">3598072</t>
  </si>
  <si>
    <t xml:space="preserve">3598078</t>
  </si>
  <si>
    <t xml:space="preserve">3598099</t>
  </si>
  <si>
    <t xml:space="preserve">3598120</t>
  </si>
  <si>
    <t xml:space="preserve">3598125</t>
  </si>
  <si>
    <t xml:space="preserve">3598129</t>
  </si>
  <si>
    <t xml:space="preserve">3598138</t>
  </si>
  <si>
    <t xml:space="preserve">3598201</t>
  </si>
  <si>
    <t xml:space="preserve">3598204</t>
  </si>
  <si>
    <t xml:space="preserve">3598207</t>
  </si>
  <si>
    <t xml:space="preserve">3598216</t>
  </si>
  <si>
    <t xml:space="preserve">3598228</t>
  </si>
  <si>
    <t xml:space="preserve">3598570</t>
  </si>
  <si>
    <t xml:space="preserve">3598645</t>
  </si>
  <si>
    <t xml:space="preserve">3598657</t>
  </si>
  <si>
    <t xml:space="preserve">3599744</t>
  </si>
  <si>
    <t xml:space="preserve">3602655</t>
  </si>
  <si>
    <t xml:space="preserve">3602739</t>
  </si>
  <si>
    <t xml:space="preserve">3602742</t>
  </si>
  <si>
    <t xml:space="preserve">3602745</t>
  </si>
  <si>
    <t xml:space="preserve">3602748</t>
  </si>
  <si>
    <t xml:space="preserve">3602754</t>
  </si>
  <si>
    <t xml:space="preserve">3602793</t>
  </si>
  <si>
    <t xml:space="preserve">3610654</t>
  </si>
  <si>
    <t xml:space="preserve">3610975</t>
  </si>
  <si>
    <t xml:space="preserve">3611018</t>
  </si>
  <si>
    <t xml:space="preserve">3613158</t>
  </si>
  <si>
    <t xml:space="preserve">3613173</t>
  </si>
  <si>
    <t xml:space="preserve">3614838</t>
  </si>
  <si>
    <t xml:space="preserve">3616975</t>
  </si>
  <si>
    <t xml:space="preserve">3618134</t>
  </si>
  <si>
    <t xml:space="preserve">3621512</t>
  </si>
  <si>
    <t xml:space="preserve">3622807</t>
  </si>
  <si>
    <t xml:space="preserve">3623801</t>
  </si>
  <si>
    <t xml:space="preserve">3623857</t>
  </si>
  <si>
    <t xml:space="preserve">3623897</t>
  </si>
  <si>
    <t xml:space="preserve">3624442</t>
  </si>
  <si>
    <t xml:space="preserve">3624507</t>
  </si>
  <si>
    <t xml:space="preserve">3628191</t>
  </si>
  <si>
    <t xml:space="preserve">3628353</t>
  </si>
  <si>
    <t xml:space="preserve">3635784</t>
  </si>
  <si>
    <t xml:space="preserve">3636488</t>
  </si>
  <si>
    <t xml:space="preserve">3652897</t>
  </si>
  <si>
    <t xml:space="preserve">3662988</t>
  </si>
  <si>
    <t xml:space="preserve">3662995</t>
  </si>
  <si>
    <t xml:space="preserve">3663258</t>
  </si>
  <si>
    <t xml:space="preserve">3668278</t>
  </si>
  <si>
    <t xml:space="preserve">TCCG</t>
  </si>
  <si>
    <t xml:space="preserve">233.5</t>
  </si>
  <si>
    <t xml:space="preserve">3668356</t>
  </si>
  <si>
    <t xml:space="preserve">3668431</t>
  </si>
  <si>
    <t xml:space="preserve">3668464</t>
  </si>
  <si>
    <t xml:space="preserve">3678368</t>
  </si>
  <si>
    <t xml:space="preserve">3678443</t>
  </si>
  <si>
    <t xml:space="preserve">3679505</t>
  </si>
  <si>
    <t xml:space="preserve">3686953</t>
  </si>
  <si>
    <t xml:space="preserve">3686979</t>
  </si>
  <si>
    <t xml:space="preserve">3691149</t>
  </si>
  <si>
    <t xml:space="preserve">3692583</t>
  </si>
  <si>
    <t xml:space="preserve">3693679</t>
  </si>
  <si>
    <t xml:space="preserve">3693706</t>
  </si>
  <si>
    <t xml:space="preserve">3693781</t>
  </si>
  <si>
    <t xml:space="preserve">3693811</t>
  </si>
  <si>
    <t xml:space="preserve">3693838</t>
  </si>
  <si>
    <t xml:space="preserve">3699240</t>
  </si>
  <si>
    <t xml:space="preserve">3701050</t>
  </si>
  <si>
    <t xml:space="preserve">3701080</t>
  </si>
  <si>
    <t xml:space="preserve">3701095</t>
  </si>
  <si>
    <t xml:space="preserve">3703084</t>
  </si>
  <si>
    <t xml:space="preserve">3704934</t>
  </si>
  <si>
    <t xml:space="preserve">3705933</t>
  </si>
  <si>
    <t xml:space="preserve">3710440</t>
  </si>
  <si>
    <t xml:space="preserve">3710706</t>
  </si>
  <si>
    <t xml:space="preserve">3710707</t>
  </si>
  <si>
    <t xml:space="preserve">3713050</t>
  </si>
  <si>
    <t xml:space="preserve">3713086</t>
  </si>
  <si>
    <t xml:space="preserve">3713089</t>
  </si>
  <si>
    <t xml:space="preserve">3716236</t>
  </si>
  <si>
    <t xml:space="preserve">3728367</t>
  </si>
  <si>
    <t xml:space="preserve">3734535</t>
  </si>
  <si>
    <t xml:space="preserve">3737201</t>
  </si>
  <si>
    <t xml:space="preserve">3747350</t>
  </si>
  <si>
    <t xml:space="preserve">3747407</t>
  </si>
  <si>
    <t xml:space="preserve">3749103</t>
  </si>
  <si>
    <t xml:space="preserve">3749196</t>
  </si>
  <si>
    <t xml:space="preserve">3752617</t>
  </si>
  <si>
    <t xml:space="preserve">3755597</t>
  </si>
  <si>
    <t xml:space="preserve">3755663</t>
  </si>
  <si>
    <t xml:space="preserve">3757479</t>
  </si>
  <si>
    <t xml:space="preserve">3757673</t>
  </si>
  <si>
    <t xml:space="preserve">3757736</t>
  </si>
  <si>
    <t xml:space="preserve">3764153</t>
  </si>
  <si>
    <t xml:space="preserve">3765990</t>
  </si>
  <si>
    <t xml:space="preserve">3767312</t>
  </si>
  <si>
    <t xml:space="preserve">3767316</t>
  </si>
  <si>
    <t xml:space="preserve">3767330</t>
  </si>
  <si>
    <t xml:space="preserve">3767543</t>
  </si>
  <si>
    <t xml:space="preserve">3771997</t>
  </si>
  <si>
    <t xml:space="preserve">3772004</t>
  </si>
  <si>
    <t xml:space="preserve">3774475</t>
  </si>
  <si>
    <t xml:space="preserve">3785706</t>
  </si>
  <si>
    <t xml:space="preserve">3785760</t>
  </si>
  <si>
    <t xml:space="preserve">3785874</t>
  </si>
  <si>
    <t xml:space="preserve">3788908</t>
  </si>
  <si>
    <t xml:space="preserve">3790409</t>
  </si>
  <si>
    <t xml:space="preserve">3790421</t>
  </si>
  <si>
    <t xml:space="preserve">3791133</t>
  </si>
  <si>
    <t xml:space="preserve">3792658</t>
  </si>
  <si>
    <t xml:space="preserve">3792742</t>
  </si>
  <si>
    <t xml:space="preserve">3793467</t>
  </si>
  <si>
    <t xml:space="preserve">3793496</t>
  </si>
  <si>
    <t xml:space="preserve">3793655</t>
  </si>
  <si>
    <t xml:space="preserve">3794200</t>
  </si>
  <si>
    <t xml:space="preserve">3798425</t>
  </si>
  <si>
    <t xml:space="preserve">3804928</t>
  </si>
  <si>
    <t xml:space="preserve">3805398</t>
  </si>
  <si>
    <t xml:space="preserve">3806162</t>
  </si>
  <si>
    <t xml:space="preserve">3806182</t>
  </si>
  <si>
    <t xml:space="preserve">3806542</t>
  </si>
  <si>
    <t xml:space="preserve">3806548</t>
  </si>
  <si>
    <t xml:space="preserve">3806569</t>
  </si>
  <si>
    <t xml:space="preserve">3810641</t>
  </si>
  <si>
    <t xml:space="preserve">3817565</t>
  </si>
  <si>
    <t xml:space="preserve">3817637</t>
  </si>
  <si>
    <t xml:space="preserve">3817658</t>
  </si>
  <si>
    <t xml:space="preserve">3819111</t>
  </si>
  <si>
    <t xml:space="preserve">3819240</t>
  </si>
  <si>
    <t xml:space="preserve">3819264</t>
  </si>
  <si>
    <t xml:space="preserve">3819291</t>
  </si>
  <si>
    <t xml:space="preserve">3819386</t>
  </si>
  <si>
    <t xml:space="preserve">3848088</t>
  </si>
  <si>
    <t xml:space="preserve">3848105</t>
  </si>
  <si>
    <t xml:space="preserve">3848734</t>
  </si>
  <si>
    <t xml:space="preserve">3848761</t>
  </si>
  <si>
    <t xml:space="preserve">3852006</t>
  </si>
  <si>
    <t xml:space="preserve">3853186</t>
  </si>
  <si>
    <t xml:space="preserve">3857120</t>
  </si>
  <si>
    <t xml:space="preserve">3857489</t>
  </si>
  <si>
    <t xml:space="preserve">3857501</t>
  </si>
  <si>
    <t xml:space="preserve">3858695</t>
  </si>
  <si>
    <t xml:space="preserve">3861638</t>
  </si>
  <si>
    <t xml:space="preserve">3873850</t>
  </si>
  <si>
    <t xml:space="preserve">3874456</t>
  </si>
  <si>
    <t xml:space="preserve">3875584</t>
  </si>
  <si>
    <t xml:space="preserve">3875602</t>
  </si>
  <si>
    <t xml:space="preserve">3878625</t>
  </si>
  <si>
    <t xml:space="preserve">3878643</t>
  </si>
  <si>
    <t xml:space="preserve">3878646</t>
  </si>
  <si>
    <t xml:space="preserve">3878742</t>
  </si>
  <si>
    <t xml:space="preserve">3878760</t>
  </si>
  <si>
    <t xml:space="preserve">3878766</t>
  </si>
  <si>
    <t xml:space="preserve">3882158</t>
  </si>
  <si>
    <t xml:space="preserve">3882287</t>
  </si>
  <si>
    <t xml:space="preserve">3887677</t>
  </si>
  <si>
    <t xml:space="preserve">3887750</t>
  </si>
  <si>
    <t xml:space="preserve">3897053</t>
  </si>
  <si>
    <t xml:space="preserve">3897386</t>
  </si>
  <si>
    <t xml:space="preserve">3899443</t>
  </si>
  <si>
    <t xml:space="preserve">3900766</t>
  </si>
  <si>
    <t xml:space="preserve">3900910</t>
  </si>
  <si>
    <t xml:space="preserve">3906526</t>
  </si>
  <si>
    <t xml:space="preserve">3914740</t>
  </si>
  <si>
    <t xml:space="preserve">3917381</t>
  </si>
  <si>
    <t xml:space="preserve">3917638</t>
  </si>
  <si>
    <t xml:space="preserve">3921358</t>
  </si>
  <si>
    <t xml:space="preserve">3921367</t>
  </si>
  <si>
    <t xml:space="preserve">3926924</t>
  </si>
  <si>
    <t xml:space="preserve">3926925</t>
  </si>
  <si>
    <t xml:space="preserve">3929872</t>
  </si>
  <si>
    <t xml:space="preserve">3934277</t>
  </si>
  <si>
    <t xml:space="preserve">3940341</t>
  </si>
  <si>
    <t xml:space="preserve">3942770</t>
  </si>
  <si>
    <t xml:space="preserve">3942996</t>
  </si>
  <si>
    <t xml:space="preserve">3949459</t>
  </si>
  <si>
    <t xml:space="preserve">3951088</t>
  </si>
  <si>
    <t xml:space="preserve">3951090</t>
  </si>
  <si>
    <t xml:space="preserve">3951162</t>
  </si>
  <si>
    <t xml:space="preserve">3957122</t>
  </si>
  <si>
    <t xml:space="preserve">3968280</t>
  </si>
  <si>
    <t xml:space="preserve">3983734</t>
  </si>
  <si>
    <t xml:space="preserve">3983739</t>
  </si>
  <si>
    <t xml:space="preserve">3983761</t>
  </si>
  <si>
    <t xml:space="preserve">3983762</t>
  </si>
  <si>
    <t xml:space="preserve">3985878</t>
  </si>
  <si>
    <t xml:space="preserve">3996002</t>
  </si>
  <si>
    <t xml:space="preserve">4001238</t>
  </si>
  <si>
    <t xml:space="preserve">4001265</t>
  </si>
  <si>
    <t xml:space="preserve">4001280</t>
  </si>
  <si>
    <t xml:space="preserve">4001283</t>
  </si>
  <si>
    <t xml:space="preserve">4001346</t>
  </si>
  <si>
    <t xml:space="preserve">4001529</t>
  </si>
  <si>
    <t xml:space="preserve">4003410</t>
  </si>
  <si>
    <t xml:space="preserve">4006644</t>
  </si>
  <si>
    <t xml:space="preserve">4006789</t>
  </si>
  <si>
    <t xml:space="preserve">4009280</t>
  </si>
  <si>
    <t xml:space="preserve">AGCATCGCGCAGGACA</t>
  </si>
  <si>
    <t xml:space="preserve">4029809</t>
  </si>
  <si>
    <t xml:space="preserve">4030711</t>
  </si>
  <si>
    <t xml:space="preserve">4033588</t>
  </si>
  <si>
    <t xml:space="preserve">4033594</t>
  </si>
  <si>
    <t xml:space="preserve">4033600</t>
  </si>
  <si>
    <t xml:space="preserve">4033612</t>
  </si>
  <si>
    <t xml:space="preserve">4033642</t>
  </si>
  <si>
    <t xml:space="preserve">4034220</t>
  </si>
  <si>
    <t xml:space="preserve">4039569</t>
  </si>
  <si>
    <t xml:space="preserve">4040427</t>
  </si>
  <si>
    <t xml:space="preserve">4040844</t>
  </si>
  <si>
    <t xml:space="preserve">4041511</t>
  </si>
  <si>
    <t xml:space="preserve">4041907</t>
  </si>
  <si>
    <t xml:space="preserve">4042033</t>
  </si>
  <si>
    <t xml:space="preserve">4044224</t>
  </si>
  <si>
    <t xml:space="preserve">4044227</t>
  </si>
  <si>
    <t xml:space="preserve">4054005</t>
  </si>
  <si>
    <t xml:space="preserve">4054008</t>
  </si>
  <si>
    <t xml:space="preserve">4055743</t>
  </si>
  <si>
    <t xml:space="preserve">4055791</t>
  </si>
  <si>
    <t xml:space="preserve">4058821</t>
  </si>
  <si>
    <t xml:space="preserve">4060873</t>
  </si>
  <si>
    <t xml:space="preserve">4066596</t>
  </si>
  <si>
    <t xml:space="preserve">4071756</t>
  </si>
  <si>
    <t xml:space="preserve">4071768</t>
  </si>
  <si>
    <t xml:space="preserve">4071816</t>
  </si>
  <si>
    <t xml:space="preserve">4074554</t>
  </si>
  <si>
    <t xml:space="preserve">4077056</t>
  </si>
  <si>
    <t xml:space="preserve">4077716</t>
  </si>
  <si>
    <t xml:space="preserve">4084563</t>
  </si>
  <si>
    <t xml:space="preserve">4085648</t>
  </si>
  <si>
    <t xml:space="preserve">4087803</t>
  </si>
  <si>
    <t xml:space="preserve">4088130</t>
  </si>
  <si>
    <t xml:space="preserve">4088135</t>
  </si>
  <si>
    <t xml:space="preserve">4088223</t>
  </si>
  <si>
    <t xml:space="preserve">4089373</t>
  </si>
  <si>
    <t xml:space="preserve">4089395</t>
  </si>
  <si>
    <t xml:space="preserve">4092655</t>
  </si>
  <si>
    <t xml:space="preserve">4096866</t>
  </si>
  <si>
    <t xml:space="preserve">4099780</t>
  </si>
  <si>
    <t xml:space="preserve">4103402</t>
  </si>
  <si>
    <t xml:space="preserve">4109391</t>
  </si>
  <si>
    <t xml:space="preserve">4109814</t>
  </si>
  <si>
    <t xml:space="preserve">4111862</t>
  </si>
  <si>
    <t xml:space="preserve">4111889</t>
  </si>
  <si>
    <t xml:space="preserve">4118519</t>
  </si>
  <si>
    <t xml:space="preserve">4120133</t>
  </si>
  <si>
    <t xml:space="preserve">4124228</t>
  </si>
  <si>
    <t xml:space="preserve">4127543</t>
  </si>
  <si>
    <t xml:space="preserve">4128389</t>
  </si>
  <si>
    <t xml:space="preserve">4128964</t>
  </si>
  <si>
    <t xml:space="preserve">4129163</t>
  </si>
  <si>
    <t xml:space="preserve">4129172</t>
  </si>
  <si>
    <t xml:space="preserve">4132507</t>
  </si>
  <si>
    <t xml:space="preserve">4138862</t>
  </si>
  <si>
    <t xml:space="preserve">4142550</t>
  </si>
  <si>
    <t xml:space="preserve">4145975</t>
  </si>
  <si>
    <t xml:space="preserve">4152021</t>
  </si>
  <si>
    <t xml:space="preserve">4152036</t>
  </si>
  <si>
    <t xml:space="preserve">4152051</t>
  </si>
  <si>
    <t xml:space="preserve">4152063</t>
  </si>
  <si>
    <t xml:space="preserve">4152068</t>
  </si>
  <si>
    <t xml:space="preserve">4152072</t>
  </si>
  <si>
    <t xml:space="preserve">4152075</t>
  </si>
  <si>
    <t xml:space="preserve">4152078</t>
  </si>
  <si>
    <t xml:space="preserve">4152111</t>
  </si>
  <si>
    <t xml:space="preserve">4156185</t>
  </si>
  <si>
    <t xml:space="preserve">4160984</t>
  </si>
  <si>
    <t xml:space="preserve">4160996</t>
  </si>
  <si>
    <t xml:space="preserve">4182743</t>
  </si>
  <si>
    <t xml:space="preserve">4182899</t>
  </si>
  <si>
    <t xml:space="preserve">4185013</t>
  </si>
  <si>
    <t xml:space="preserve">4185142</t>
  </si>
  <si>
    <t xml:space="preserve">4185564</t>
  </si>
  <si>
    <t xml:space="preserve">4185618</t>
  </si>
  <si>
    <t xml:space="preserve">4190939</t>
  </si>
  <si>
    <t xml:space="preserve">4191491</t>
  </si>
  <si>
    <t xml:space="preserve">4200722</t>
  </si>
  <si>
    <t xml:space="preserve">4201019</t>
  </si>
  <si>
    <t xml:space="preserve">4202328</t>
  </si>
  <si>
    <t xml:space="preserve">4202331</t>
  </si>
  <si>
    <t xml:space="preserve">4205137</t>
  </si>
  <si>
    <t xml:space="preserve">4205182</t>
  </si>
  <si>
    <t xml:space="preserve">4205219</t>
  </si>
  <si>
    <t xml:space="preserve">4206749</t>
  </si>
  <si>
    <t xml:space="preserve">4211405</t>
  </si>
  <si>
    <t xml:space="preserve">4211804</t>
  </si>
  <si>
    <t xml:space="preserve">4211806</t>
  </si>
  <si>
    <t xml:space="preserve">4211807</t>
  </si>
  <si>
    <t xml:space="preserve">4215821</t>
  </si>
  <si>
    <t xml:space="preserve">4215857</t>
  </si>
  <si>
    <t xml:space="preserve">4215930</t>
  </si>
  <si>
    <t xml:space="preserve">4226868</t>
  </si>
  <si>
    <t xml:space="preserve">4239266</t>
  </si>
  <si>
    <t xml:space="preserve">TCAGCAG</t>
  </si>
  <si>
    <t xml:space="preserve">4240587</t>
  </si>
  <si>
    <t xml:space="preserve">4240665</t>
  </si>
  <si>
    <t xml:space="preserve">4251209</t>
  </si>
  <si>
    <t xml:space="preserve">4263154</t>
  </si>
  <si>
    <t xml:space="preserve">4270212</t>
  </si>
  <si>
    <t xml:space="preserve">4277538</t>
  </si>
  <si>
    <t xml:space="preserve">4277580</t>
  </si>
  <si>
    <t xml:space="preserve">4282688</t>
  </si>
  <si>
    <t xml:space="preserve">4282703</t>
  </si>
  <si>
    <t xml:space="preserve">4291323</t>
  </si>
  <si>
    <t xml:space="preserve">4295036</t>
  </si>
  <si>
    <t xml:space="preserve">4295051</t>
  </si>
  <si>
    <t xml:space="preserve">4307002</t>
  </si>
  <si>
    <t xml:space="preserve">4323120</t>
  </si>
  <si>
    <t xml:space="preserve">4333158</t>
  </si>
  <si>
    <t xml:space="preserve">4349197</t>
  </si>
  <si>
    <t xml:space="preserve">4349225</t>
  </si>
  <si>
    <t xml:space="preserve">4350570</t>
  </si>
  <si>
    <t xml:space="preserve">4350621</t>
  </si>
  <si>
    <t xml:space="preserve">4350669</t>
  </si>
  <si>
    <t xml:space="preserve">4350849</t>
  </si>
  <si>
    <t xml:space="preserve">4351026</t>
  </si>
  <si>
    <t xml:space="preserve">4352226</t>
  </si>
  <si>
    <t xml:space="preserve">4352604</t>
  </si>
  <si>
    <t xml:space="preserve">4352880</t>
  </si>
  <si>
    <t xml:space="preserve">4360821</t>
  </si>
  <si>
    <t xml:space="preserve">4367743</t>
  </si>
  <si>
    <t xml:space="preserve">4367758</t>
  </si>
  <si>
    <t xml:space="preserve">4368682</t>
  </si>
  <si>
    <t xml:space="preserve">4383592</t>
  </si>
  <si>
    <t xml:space="preserve">4383660</t>
  </si>
  <si>
    <t xml:space="preserve">4386099</t>
  </si>
  <si>
    <t xml:space="preserve">4398370</t>
  </si>
  <si>
    <t xml:space="preserve">4412003</t>
  </si>
  <si>
    <t xml:space="preserve">4412076</t>
  </si>
  <si>
    <t xml:space="preserve">4416833</t>
  </si>
  <si>
    <t xml:space="preserve">4420981</t>
  </si>
  <si>
    <t xml:space="preserve">4424910</t>
  </si>
  <si>
    <t xml:space="preserve">4430554</t>
  </si>
  <si>
    <t xml:space="preserve">4432032</t>
  </si>
  <si>
    <t xml:space="preserve">4432351</t>
  </si>
  <si>
    <t xml:space="preserve">4436057</t>
  </si>
  <si>
    <t xml:space="preserve">4438207</t>
  </si>
  <si>
    <t xml:space="preserve">4448801</t>
  </si>
  <si>
    <t xml:space="preserve">4461650</t>
  </si>
  <si>
    <t xml:space="preserve">4461657</t>
  </si>
  <si>
    <t xml:space="preserve">4461686</t>
  </si>
  <si>
    <t xml:space="preserve">4461695</t>
  </si>
  <si>
    <t xml:space="preserve">4461728</t>
  </si>
  <si>
    <t xml:space="preserve">4461782</t>
  </si>
  <si>
    <t xml:space="preserve">4464998</t>
  </si>
  <si>
    <t xml:space="preserve">4466604</t>
  </si>
  <si>
    <t xml:space="preserve">4473874</t>
  </si>
  <si>
    <t xml:space="preserve">4474786</t>
  </si>
  <si>
    <t xml:space="preserve">CTTGTCTGCCTTCAAGCCGGCCTTC</t>
  </si>
  <si>
    <t xml:space="preserve">203.5</t>
  </si>
  <si>
    <t xml:space="preserve">4474811</t>
  </si>
  <si>
    <t xml:space="preserve">4474814</t>
  </si>
  <si>
    <t xml:space="preserve">4477032</t>
  </si>
  <si>
    <t xml:space="preserve">4479987</t>
  </si>
  <si>
    <t xml:space="preserve">4487380</t>
  </si>
  <si>
    <t xml:space="preserve">4487813</t>
  </si>
  <si>
    <t xml:space="preserve">4490172</t>
  </si>
  <si>
    <t xml:space="preserve">4490207</t>
  </si>
  <si>
    <t xml:space="preserve">4490210</t>
  </si>
  <si>
    <t xml:space="preserve">4501318</t>
  </si>
  <si>
    <t xml:space="preserve">4502992</t>
  </si>
  <si>
    <t xml:space="preserve">4512197</t>
  </si>
  <si>
    <t xml:space="preserve">4535982</t>
  </si>
  <si>
    <t xml:space="preserve">4535988</t>
  </si>
  <si>
    <t xml:space="preserve">4535991</t>
  </si>
  <si>
    <t xml:space="preserve">4536006</t>
  </si>
  <si>
    <t xml:space="preserve">4536009</t>
  </si>
  <si>
    <t xml:space="preserve">4536265</t>
  </si>
  <si>
    <t xml:space="preserve">4536284</t>
  </si>
  <si>
    <t xml:space="preserve">4536354</t>
  </si>
  <si>
    <t xml:space="preserve">4536717</t>
  </si>
  <si>
    <t xml:space="preserve">4536723</t>
  </si>
  <si>
    <t xml:space="preserve">4536729</t>
  </si>
  <si>
    <t xml:space="preserve">4538762</t>
  </si>
  <si>
    <t xml:space="preserve">4553206</t>
  </si>
  <si>
    <t xml:space="preserve">4553263</t>
  </si>
  <si>
    <t xml:space="preserve">4553281</t>
  </si>
  <si>
    <t xml:space="preserve">4553569</t>
  </si>
  <si>
    <t xml:space="preserve">4556208</t>
  </si>
  <si>
    <t xml:space="preserve">4556265</t>
  </si>
  <si>
    <t xml:space="preserve">4556346</t>
  </si>
  <si>
    <t xml:space="preserve">4565018</t>
  </si>
  <si>
    <t xml:space="preserve">4569472</t>
  </si>
  <si>
    <t xml:space="preserve">4577267</t>
  </si>
  <si>
    <t xml:space="preserve">4581180</t>
  </si>
  <si>
    <t xml:space="preserve">4581207</t>
  </si>
  <si>
    <t xml:space="preserve">4584667</t>
  </si>
  <si>
    <t xml:space="preserve">4585075</t>
  </si>
  <si>
    <t xml:space="preserve">4585732</t>
  </si>
  <si>
    <t xml:space="preserve">4585756</t>
  </si>
  <si>
    <t xml:space="preserve">4585762</t>
  </si>
  <si>
    <t xml:space="preserve">4585768</t>
  </si>
  <si>
    <t xml:space="preserve">4586150</t>
  </si>
  <si>
    <t xml:space="preserve">4586444</t>
  </si>
  <si>
    <t xml:space="preserve">4586538</t>
  </si>
  <si>
    <t xml:space="preserve">4592571</t>
  </si>
  <si>
    <t xml:space="preserve">4592604</t>
  </si>
  <si>
    <t xml:space="preserve">4599435</t>
  </si>
  <si>
    <t xml:space="preserve">4607054</t>
  </si>
  <si>
    <t xml:space="preserve">4615069</t>
  </si>
  <si>
    <t xml:space="preserve">4615072</t>
  </si>
  <si>
    <t xml:space="preserve">4619193</t>
  </si>
  <si>
    <t xml:space="preserve">4619821</t>
  </si>
  <si>
    <t xml:space="preserve">4623831</t>
  </si>
  <si>
    <t xml:space="preserve">4624083</t>
  </si>
  <si>
    <t xml:space="preserve">4655161</t>
  </si>
  <si>
    <t xml:space="preserve">4663934</t>
  </si>
  <si>
    <t xml:space="preserve">4667760</t>
  </si>
  <si>
    <t xml:space="preserve">4677348</t>
  </si>
  <si>
    <t xml:space="preserve">4700659</t>
  </si>
  <si>
    <t xml:space="preserve">4701832</t>
  </si>
  <si>
    <t xml:space="preserve">4706475</t>
  </si>
  <si>
    <t xml:space="preserve">4709101</t>
  </si>
  <si>
    <t xml:space="preserve">4709107</t>
  </si>
  <si>
    <t xml:space="preserve">4709191</t>
  </si>
  <si>
    <t xml:space="preserve">4709203</t>
  </si>
  <si>
    <t xml:space="preserve">4709212</t>
  </si>
  <si>
    <t xml:space="preserve">4709215</t>
  </si>
  <si>
    <t xml:space="preserve">4709221</t>
  </si>
  <si>
    <t xml:space="preserve">4709389</t>
  </si>
  <si>
    <t xml:space="preserve">4709404</t>
  </si>
  <si>
    <t xml:space="preserve">4709407</t>
  </si>
  <si>
    <t xml:space="preserve">4709410</t>
  </si>
  <si>
    <t xml:space="preserve">4709416</t>
  </si>
  <si>
    <t xml:space="preserve">4709440</t>
  </si>
  <si>
    <t xml:space="preserve">4719504</t>
  </si>
  <si>
    <t xml:space="preserve">4720516</t>
  </si>
  <si>
    <t xml:space="preserve">4724535</t>
  </si>
  <si>
    <t xml:space="preserve">4732521</t>
  </si>
  <si>
    <t xml:space="preserve">4732607</t>
  </si>
  <si>
    <t xml:space="preserve">4742311</t>
  </si>
  <si>
    <t xml:space="preserve">4751918</t>
  </si>
  <si>
    <t xml:space="preserve">4753481</t>
  </si>
  <si>
    <t xml:space="preserve">4755617</t>
  </si>
  <si>
    <t xml:space="preserve">4758091</t>
  </si>
  <si>
    <t xml:space="preserve">4771963</t>
  </si>
  <si>
    <t xml:space="preserve">4773054</t>
  </si>
  <si>
    <t xml:space="preserve">4773067</t>
  </si>
  <si>
    <t xml:space="preserve">4773112</t>
  </si>
  <si>
    <t xml:space="preserve">4773146</t>
  </si>
  <si>
    <t xml:space="preserve">GCTGGCAGGAGCATCTCCATCCGTAGGCCGGGTCAGGTGCAGCCGCCACCCGGCACATAAACGGCTCCGTGTCCGCAGTCTGCCGCCCGGCGGCGCTGCGCTTGCGCGGGCCTACGG</t>
  </si>
  <si>
    <t xml:space="preserve">322.5</t>
  </si>
  <si>
    <t xml:space="preserve">4786119</t>
  </si>
  <si>
    <t xml:space="preserve">4809428</t>
  </si>
  <si>
    <t xml:space="preserve">4809431</t>
  </si>
  <si>
    <t xml:space="preserve">4809861</t>
  </si>
  <si>
    <t xml:space="preserve">4811606</t>
  </si>
  <si>
    <t xml:space="preserve">4813832</t>
  </si>
  <si>
    <t xml:space="preserve">4817353</t>
  </si>
  <si>
    <t xml:space="preserve">4819962</t>
  </si>
  <si>
    <t xml:space="preserve">4831624</t>
  </si>
  <si>
    <t xml:space="preserve">4882912</t>
  </si>
  <si>
    <t xml:space="preserve">4899012</t>
  </si>
  <si>
    <t xml:space="preserve">4940115</t>
  </si>
  <si>
    <t xml:space="preserve">4946283</t>
  </si>
  <si>
    <t xml:space="preserve">4946361</t>
  </si>
  <si>
    <t xml:space="preserve">4970149</t>
  </si>
  <si>
    <t xml:space="preserve">5018007</t>
  </si>
  <si>
    <t xml:space="preserve">5018550</t>
  </si>
  <si>
    <t xml:space="preserve">5026951</t>
  </si>
  <si>
    <t xml:space="preserve">5028548</t>
  </si>
  <si>
    <t xml:space="preserve">5028560</t>
  </si>
  <si>
    <t xml:space="preserve">5030231</t>
  </si>
  <si>
    <t xml:space="preserve">5030249</t>
  </si>
  <si>
    <t xml:space="preserve">5037172</t>
  </si>
  <si>
    <t xml:space="preserve">5037187</t>
  </si>
  <si>
    <t xml:space="preserve">5038799</t>
  </si>
  <si>
    <t xml:space="preserve">5042824</t>
  </si>
  <si>
    <t xml:space="preserve">5059656</t>
  </si>
  <si>
    <t xml:space="preserve">5062510</t>
  </si>
  <si>
    <t xml:space="preserve">5065196</t>
  </si>
  <si>
    <t xml:space="preserve">5065316</t>
  </si>
  <si>
    <t xml:space="preserve">5074686</t>
  </si>
  <si>
    <t xml:space="preserve">5079758</t>
  </si>
  <si>
    <t xml:space="preserve">5082648</t>
  </si>
  <si>
    <t xml:space="preserve">5084810</t>
  </si>
  <si>
    <t xml:space="preserve">5086209</t>
  </si>
  <si>
    <t xml:space="preserve">5086212</t>
  </si>
  <si>
    <t xml:space="preserve">5102167</t>
  </si>
  <si>
    <t xml:space="preserve">5103216</t>
  </si>
  <si>
    <t xml:space="preserve">5105027</t>
  </si>
  <si>
    <t xml:space="preserve">5114758</t>
  </si>
  <si>
    <t xml:space="preserve">5135633</t>
  </si>
  <si>
    <t xml:space="preserve">5139794</t>
  </si>
  <si>
    <t xml:space="preserve">5167625</t>
  </si>
  <si>
    <t xml:space="preserve">5379</t>
  </si>
  <si>
    <t xml:space="preserve">5390</t>
  </si>
  <si>
    <t xml:space="preserve">5396</t>
  </si>
  <si>
    <t xml:space="preserve">5402</t>
  </si>
  <si>
    <t xml:space="preserve">5406</t>
  </si>
  <si>
    <t xml:space="preserve">5414</t>
  </si>
  <si>
    <t xml:space="preserve">5417</t>
  </si>
  <si>
    <t xml:space="preserve">5426</t>
  </si>
  <si>
    <t xml:space="preserve">5429</t>
  </si>
  <si>
    <t xml:space="preserve">96744</t>
  </si>
  <si>
    <t xml:space="preserve">96747</t>
  </si>
  <si>
    <t xml:space="preserve">96751</t>
  </si>
  <si>
    <t xml:space="preserve">97360</t>
  </si>
  <si>
    <t xml:space="preserve">97415</t>
  </si>
  <si>
    <t xml:space="preserve">97418</t>
  </si>
  <si>
    <t xml:space="preserve">97422</t>
  </si>
  <si>
    <t xml:space="preserve">97427</t>
  </si>
  <si>
    <t xml:space="preserve">97430</t>
  </si>
  <si>
    <t xml:space="preserve">97436</t>
  </si>
  <si>
    <t xml:space="preserve">97451</t>
  </si>
  <si>
    <t xml:space="preserve">97487</t>
  </si>
  <si>
    <t xml:space="preserve">103317</t>
  </si>
  <si>
    <t xml:space="preserve">103320</t>
  </si>
  <si>
    <t xml:space="preserve">103326</t>
  </si>
  <si>
    <t xml:space="preserve">103345</t>
  </si>
  <si>
    <t xml:space="preserve">103354</t>
  </si>
  <si>
    <t xml:space="preserve">103389</t>
  </si>
  <si>
    <t xml:space="preserve">103392</t>
  </si>
  <si>
    <t xml:space="preserve">103401</t>
  </si>
  <si>
    <t xml:space="preserve">103404</t>
  </si>
  <si>
    <t xml:space="preserve">103596</t>
  </si>
  <si>
    <t xml:space="preserve">103602</t>
  </si>
  <si>
    <t xml:space="preserve">103610</t>
  </si>
  <si>
    <t xml:space="preserve">103614</t>
  </si>
  <si>
    <t xml:space="preserve">103644</t>
  </si>
  <si>
    <t xml:space="preserve">103645</t>
  </si>
  <si>
    <t xml:space="preserve">103647</t>
  </si>
  <si>
    <t xml:space="preserve">103668</t>
  </si>
  <si>
    <t xml:space="preserve">103676</t>
  </si>
  <si>
    <t xml:space="preserve">103687</t>
  </si>
  <si>
    <t xml:space="preserve">103694</t>
  </si>
  <si>
    <t xml:space="preserve">103712</t>
  </si>
  <si>
    <t xml:space="preserve">103715</t>
  </si>
  <si>
    <t xml:space="preserve">103721</t>
  </si>
  <si>
    <t xml:space="preserve">103724</t>
  </si>
  <si>
    <t xml:space="preserve">103730</t>
  </si>
  <si>
    <t xml:space="preserve">113455</t>
  </si>
  <si>
    <t xml:space="preserve">133908</t>
  </si>
  <si>
    <t xml:space="preserve">133911</t>
  </si>
  <si>
    <t xml:space="preserve">133915</t>
  </si>
  <si>
    <t xml:space="preserve">133920</t>
  </si>
  <si>
    <t xml:space="preserve">133923</t>
  </si>
  <si>
    <t xml:space="preserve">133927</t>
  </si>
  <si>
    <t xml:space="preserve">133929</t>
  </si>
  <si>
    <t xml:space="preserve">133939</t>
  </si>
  <si>
    <t xml:space="preserve">133944</t>
  </si>
  <si>
    <t xml:space="preserve">133945</t>
  </si>
  <si>
    <t xml:space="preserve">133947</t>
  </si>
  <si>
    <t xml:space="preserve">133950</t>
  </si>
  <si>
    <t xml:space="preserve">133953</t>
  </si>
  <si>
    <t xml:space="preserve">133965</t>
  </si>
  <si>
    <t xml:space="preserve">133974</t>
  </si>
  <si>
    <t xml:space="preserve">134269</t>
  </si>
  <si>
    <t xml:space="preserve">208400</t>
  </si>
  <si>
    <t xml:space="preserve">208427</t>
  </si>
  <si>
    <t xml:space="preserve">210316</t>
  </si>
  <si>
    <t xml:space="preserve">210334</t>
  </si>
  <si>
    <t xml:space="preserve">210338</t>
  </si>
  <si>
    <t xml:space="preserve">210340</t>
  </si>
  <si>
    <t xml:space="preserve">210346</t>
  </si>
  <si>
    <t xml:space="preserve">210376</t>
  </si>
  <si>
    <t xml:space="preserve">100706</t>
  </si>
  <si>
    <t xml:space="preserve">100710</t>
  </si>
  <si>
    <t xml:space="preserve">687417</t>
  </si>
  <si>
    <t xml:space="preserve">960878</t>
  </si>
  <si>
    <t xml:space="preserve">1307721</t>
  </si>
  <si>
    <t xml:space="preserve">1718858</t>
  </si>
  <si>
    <t xml:space="preserve">1860691</t>
  </si>
  <si>
    <t xml:space="preserve">1860729</t>
  </si>
  <si>
    <t xml:space="preserve">1860762</t>
  </si>
  <si>
    <t xml:space="preserve">2540683</t>
  </si>
  <si>
    <t xml:space="preserve">2913315</t>
  </si>
  <si>
    <t xml:space="preserve">3793180</t>
  </si>
  <si>
    <t xml:space="preserve">4051330</t>
  </si>
  <si>
    <t xml:space="preserve">4571398</t>
  </si>
  <si>
    <t xml:space="preserve">4757253</t>
  </si>
  <si>
    <t xml:space="preserve">4757264</t>
  </si>
  <si>
    <t xml:space="preserve">4757298</t>
  </si>
  <si>
    <t xml:space="preserve">133129</t>
  </si>
  <si>
    <t xml:space="preserve">198513</t>
  </si>
  <si>
    <t xml:space="preserve">169700</t>
  </si>
  <si>
    <t xml:space="preserve">453242</t>
  </si>
  <si>
    <t xml:space="preserve">453246</t>
  </si>
  <si>
    <t xml:space="preserve">453248</t>
  </si>
  <si>
    <t xml:space="preserve">508498</t>
  </si>
  <si>
    <t xml:space="preserve">606097</t>
  </si>
  <si>
    <t xml:space="preserve">606128</t>
  </si>
  <si>
    <t xml:space="preserve">606231</t>
  </si>
  <si>
    <t xml:space="preserve">611861</t>
  </si>
  <si>
    <t xml:space="preserve">1143630</t>
  </si>
  <si>
    <t xml:space="preserve">1236152</t>
  </si>
  <si>
    <t xml:space="preserve">CTATCACCGGTTGATA</t>
  </si>
  <si>
    <t xml:space="preserve">278.5</t>
  </si>
  <si>
    <t xml:space="preserve">1717945</t>
  </si>
  <si>
    <t xml:space="preserve">2003298</t>
  </si>
  <si>
    <t xml:space="preserve">2014646</t>
  </si>
  <si>
    <t xml:space="preserve">2333243</t>
  </si>
  <si>
    <t xml:space="preserve">2333245</t>
  </si>
  <si>
    <t xml:space="preserve">2461895</t>
  </si>
  <si>
    <t xml:space="preserve">2540719</t>
  </si>
  <si>
    <t xml:space="preserve">2540734</t>
  </si>
  <si>
    <t xml:space="preserve">2852608</t>
  </si>
  <si>
    <t xml:space="preserve">2854934</t>
  </si>
  <si>
    <t xml:space="preserve">3197250</t>
  </si>
  <si>
    <t xml:space="preserve">3267474</t>
  </si>
  <si>
    <t xml:space="preserve">3594987</t>
  </si>
  <si>
    <t xml:space="preserve">3612100</t>
  </si>
  <si>
    <t xml:space="preserve">3999933</t>
  </si>
  <si>
    <t xml:space="preserve">4004282</t>
  </si>
  <si>
    <t xml:space="preserve">4054961</t>
  </si>
  <si>
    <t xml:space="preserve">4314251</t>
  </si>
  <si>
    <t xml:space="preserve">4733218</t>
  </si>
  <si>
    <t xml:space="preserve">4826071</t>
  </si>
  <si>
    <t xml:space="preserve">4895500</t>
  </si>
  <si>
    <t xml:space="preserve">108469</t>
  </si>
  <si>
    <t xml:space="preserve">208590</t>
  </si>
  <si>
    <t xml:space="preserve">374174</t>
  </si>
  <si>
    <t xml:space="preserve">849701</t>
  </si>
  <si>
    <t xml:space="preserve">1235355</t>
  </si>
  <si>
    <t xml:space="preserve">1690553</t>
  </si>
  <si>
    <t xml:space="preserve">1860735</t>
  </si>
  <si>
    <t xml:space="preserve">2002775</t>
  </si>
  <si>
    <t xml:space="preserve">2333268</t>
  </si>
  <si>
    <t xml:space="preserve">2406593</t>
  </si>
  <si>
    <t xml:space="preserve">2540742</t>
  </si>
  <si>
    <t xml:space="preserve">2619909</t>
  </si>
  <si>
    <t xml:space="preserve">2709797</t>
  </si>
  <si>
    <t xml:space="preserve">CCCA</t>
  </si>
  <si>
    <t xml:space="preserve">133.5</t>
  </si>
  <si>
    <t xml:space="preserve">2966318</t>
  </si>
  <si>
    <t xml:space="preserve">3197051</t>
  </si>
  <si>
    <t xml:space="preserve">3197061</t>
  </si>
  <si>
    <t xml:space="preserve">3525589</t>
  </si>
  <si>
    <t xml:space="preserve">3801439</t>
  </si>
  <si>
    <t xml:space="preserve">4314286</t>
  </si>
  <si>
    <t xml:space="preserve">4552863</t>
  </si>
  <si>
    <t xml:space="preserve">4608160</t>
  </si>
  <si>
    <t xml:space="preserve">4970866</t>
  </si>
  <si>
    <t xml:space="preserve">4981704</t>
  </si>
  <si>
    <t xml:space="preserve">5125411</t>
  </si>
  <si>
    <t xml:space="preserve">157264</t>
  </si>
  <si>
    <t xml:space="preserve">TCCTGCGCT</t>
  </si>
  <si>
    <t xml:space="preserve">643398</t>
  </si>
  <si>
    <t xml:space="preserve">1137585</t>
  </si>
  <si>
    <t xml:space="preserve">1214296</t>
  </si>
  <si>
    <t xml:space="preserve">1390275</t>
  </si>
  <si>
    <t xml:space="preserve">1580448</t>
  </si>
  <si>
    <t xml:space="preserve">1770438</t>
  </si>
  <si>
    <t xml:space="preserve">2019120</t>
  </si>
  <si>
    <t xml:space="preserve">2060664</t>
  </si>
  <si>
    <t xml:space="preserve">3152125</t>
  </si>
  <si>
    <t xml:space="preserve">3199228</t>
  </si>
  <si>
    <t xml:space="preserve">4445730</t>
  </si>
  <si>
    <t xml:space="preserve">32241</t>
  </si>
  <si>
    <t xml:space="preserve">254342</t>
  </si>
  <si>
    <t xml:space="preserve">374188</t>
  </si>
  <si>
    <t xml:space="preserve">906521</t>
  </si>
  <si>
    <t xml:space="preserve">1557009</t>
  </si>
  <si>
    <t xml:space="preserve">1637840</t>
  </si>
  <si>
    <t xml:space="preserve">2972892</t>
  </si>
  <si>
    <t xml:space="preserve">3206277</t>
  </si>
  <si>
    <t xml:space="preserve">3241398</t>
  </si>
  <si>
    <t xml:space="preserve">3267517</t>
  </si>
  <si>
    <t xml:space="preserve">3455651</t>
  </si>
  <si>
    <t xml:space="preserve">4004288</t>
  </si>
  <si>
    <t xml:space="preserve">4005091</t>
  </si>
  <si>
    <t xml:space="preserve">4562611</t>
  </si>
  <si>
    <t xml:space="preserve">4562614</t>
  </si>
  <si>
    <t xml:space="preserve">5095327</t>
  </si>
  <si>
    <t xml:space="preserve">321185</t>
  </si>
  <si>
    <t xml:space="preserve">321188</t>
  </si>
  <si>
    <t xml:space="preserve">321194</t>
  </si>
  <si>
    <t xml:space="preserve">321212</t>
  </si>
  <si>
    <t xml:space="preserve">321215</t>
  </si>
  <si>
    <t xml:space="preserve">321224</t>
  </si>
  <si>
    <t xml:space="preserve">321227</t>
  </si>
  <si>
    <t xml:space="preserve">321242</t>
  </si>
  <si>
    <t xml:space="preserve">321278</t>
  </si>
  <si>
    <t xml:space="preserve">321281</t>
  </si>
  <si>
    <t xml:space="preserve">321284</t>
  </si>
  <si>
    <t xml:space="preserve">321290</t>
  </si>
  <si>
    <t xml:space="preserve">321293</t>
  </si>
  <si>
    <t xml:space="preserve">321302</t>
  </si>
  <si>
    <t xml:space="preserve">386177</t>
  </si>
  <si>
    <t xml:space="preserve">439521</t>
  </si>
  <si>
    <t xml:space="preserve">439527</t>
  </si>
  <si>
    <t xml:space="preserve">439572</t>
  </si>
  <si>
    <t xml:space="preserve">491823</t>
  </si>
  <si>
    <t xml:space="preserve">491826</t>
  </si>
  <si>
    <t xml:space="preserve">491829</t>
  </si>
  <si>
    <t xml:space="preserve">584033</t>
  </si>
  <si>
    <t xml:space="preserve">606330</t>
  </si>
  <si>
    <t xml:space="preserve">774490</t>
  </si>
  <si>
    <t xml:space="preserve">823610</t>
  </si>
  <si>
    <t xml:space="preserve">960042</t>
  </si>
  <si>
    <t xml:space="preserve">987212</t>
  </si>
  <si>
    <t xml:space="preserve">1003767</t>
  </si>
  <si>
    <t xml:space="preserve">1003772</t>
  </si>
  <si>
    <t xml:space="preserve">1003773</t>
  </si>
  <si>
    <t xml:space="preserve">1003783</t>
  </si>
  <si>
    <t xml:space="preserve">1369914</t>
  </si>
  <si>
    <t xml:space="preserve">1408451</t>
  </si>
  <si>
    <t xml:space="preserve">1580758</t>
  </si>
  <si>
    <t xml:space="preserve">1580771</t>
  </si>
  <si>
    <t xml:space="preserve">1580773</t>
  </si>
  <si>
    <t xml:space="preserve">1580779</t>
  </si>
  <si>
    <t xml:space="preserve">1580788</t>
  </si>
  <si>
    <t xml:space="preserve">1580794</t>
  </si>
  <si>
    <t xml:space="preserve">1580797</t>
  </si>
  <si>
    <t xml:space="preserve">1580801</t>
  </si>
  <si>
    <t xml:space="preserve">1580806</t>
  </si>
  <si>
    <t xml:space="preserve">1580812</t>
  </si>
  <si>
    <t xml:space="preserve">1580818</t>
  </si>
  <si>
    <t xml:space="preserve">1676515</t>
  </si>
  <si>
    <t xml:space="preserve">1753505</t>
  </si>
  <si>
    <t xml:space="preserve">1770429</t>
  </si>
  <si>
    <t xml:space="preserve">1770430</t>
  </si>
  <si>
    <t xml:space="preserve">1890177</t>
  </si>
  <si>
    <t xml:space="preserve">1910073</t>
  </si>
  <si>
    <t xml:space="preserve">2003814</t>
  </si>
  <si>
    <t xml:space="preserve">2013181</t>
  </si>
  <si>
    <t xml:space="preserve">2101487</t>
  </si>
  <si>
    <t xml:space="preserve">2166530</t>
  </si>
  <si>
    <t xml:space="preserve">2249734</t>
  </si>
  <si>
    <t xml:space="preserve">2333288</t>
  </si>
  <si>
    <t xml:space="preserve">2384600</t>
  </si>
  <si>
    <t xml:space="preserve">2431317</t>
  </si>
  <si>
    <t xml:space="preserve">2463028</t>
  </si>
  <si>
    <t xml:space="preserve">2528451</t>
  </si>
  <si>
    <t xml:space="preserve">2705286</t>
  </si>
  <si>
    <t xml:space="preserve">2712682</t>
  </si>
  <si>
    <t xml:space="preserve">2719077</t>
  </si>
  <si>
    <t xml:space="preserve">CCTG</t>
  </si>
  <si>
    <t xml:space="preserve">2877379</t>
  </si>
  <si>
    <t xml:space="preserve">3413953</t>
  </si>
  <si>
    <t xml:space="preserve">3518831</t>
  </si>
  <si>
    <t xml:space="preserve">3611758</t>
  </si>
  <si>
    <t xml:space="preserve">3613191</t>
  </si>
  <si>
    <t xml:space="preserve">3749773</t>
  </si>
  <si>
    <t xml:space="preserve">3868555</t>
  </si>
  <si>
    <t xml:space="preserve">4375301</t>
  </si>
  <si>
    <t xml:space="preserve">4381297</t>
  </si>
  <si>
    <t xml:space="preserve">4381299</t>
  </si>
  <si>
    <t xml:space="preserve">4381305</t>
  </si>
  <si>
    <t xml:space="preserve">4381320</t>
  </si>
  <si>
    <t xml:space="preserve">4381341</t>
  </si>
  <si>
    <t xml:space="preserve">4381349</t>
  </si>
  <si>
    <t xml:space="preserve">4381353</t>
  </si>
  <si>
    <t xml:space="preserve">4381361</t>
  </si>
  <si>
    <t xml:space="preserve">4970852</t>
  </si>
  <si>
    <t xml:space="preserve">606361</t>
  </si>
  <si>
    <t xml:space="preserve">1430940</t>
  </si>
  <si>
    <t xml:space="preserve">1447047</t>
  </si>
  <si>
    <t xml:space="preserve">1620563</t>
  </si>
  <si>
    <t xml:space="preserve">1882311</t>
  </si>
  <si>
    <t xml:space="preserve">2014633</t>
  </si>
  <si>
    <t xml:space="preserve">2019123</t>
  </si>
  <si>
    <t xml:space="preserve">2143222</t>
  </si>
  <si>
    <t xml:space="preserve">2143240</t>
  </si>
  <si>
    <t xml:space="preserve">2522325</t>
  </si>
  <si>
    <t xml:space="preserve">2540743</t>
  </si>
  <si>
    <t xml:space="preserve">2972888</t>
  </si>
  <si>
    <t xml:space="preserve">3197074</t>
  </si>
  <si>
    <t xml:space="preserve">3738962</t>
  </si>
  <si>
    <t xml:space="preserve">3738972</t>
  </si>
  <si>
    <t xml:space="preserve">4319107</t>
  </si>
  <si>
    <t xml:space="preserve">4443102</t>
  </si>
  <si>
    <t xml:space="preserve">4985954</t>
  </si>
  <si>
    <t xml:space="preserve">Start</t>
  </si>
  <si>
    <t xml:space="preserve">End</t>
  </si>
  <si>
    <t xml:space="preserve">Size</t>
  </si>
  <si>
    <t xml:space="preserve">&lt;-Reads</t>
  </si>
  <si>
    <t xml:space="preserve">Reads-&gt;</t>
  </si>
  <si>
    <t xml:space="preserve">Seq ID 1</t>
  </si>
  <si>
    <t xml:space="preserve">Seq ID 2</t>
  </si>
  <si>
    <t xml:space="preserve">Annotation 1</t>
  </si>
  <si>
    <t xml:space="preserve">Gene 1</t>
  </si>
  <si>
    <t xml:space="preserve">Product 1</t>
  </si>
  <si>
    <t xml:space="preserve">Annotation 2</t>
  </si>
  <si>
    <t xml:space="preserve">Gene 2</t>
  </si>
  <si>
    <t xml:space="preserve">Product 2</t>
  </si>
  <si>
    <t xml:space="preserve">Length 1</t>
  </si>
  <si>
    <t xml:space="preserve">Length 2</t>
  </si>
  <si>
    <t xml:space="preserve">coding (769/1233 nt)</t>
  </si>
  <si>
    <t xml:space="preserve">pgaptmp_001669</t>
  </si>
  <si>
    <t xml:space="preserve">coding (704/708 nt)</t>
  </si>
  <si>
    <t xml:space="preserve">pgaptmp_003455</t>
  </si>
  <si>
    <t xml:space="preserve">coding (778/1233 nt)</t>
  </si>
  <si>
    <t xml:space="preserve">intergenic (‑46/‑54)</t>
  </si>
  <si>
    <t xml:space="preserve">pgaptmp_003453/pgaptmp_003454</t>
  </si>
  <si>
    <t xml:space="preserve">hypothetical protein/IS1 family transposase</t>
  </si>
  <si>
    <t xml:space="preserve">noncoding (70/88 nt)</t>
  </si>
  <si>
    <t xml:space="preserve">pgaptmp_003274</t>
  </si>
  <si>
    <t xml:space="preserve">tRNA‑Ser</t>
  </si>
  <si>
    <t xml:space="preserve">intergenic (+164/+174)</t>
  </si>
  <si>
    <t xml:space="preserve">pgaptmp_003279/pgaptmp_003280</t>
  </si>
  <si>
    <t xml:space="preserve">noncoding (58/138 nt)</t>
  </si>
  <si>
    <t xml:space="preserve">pgaptmp_003275</t>
  </si>
  <si>
    <t xml:space="preserve">intergenic (+274/+64)</t>
  </si>
  <si>
    <t xml:space="preserve">intergenic (‑59/+169)</t>
  </si>
  <si>
    <t xml:space="preserve">pgaptmp_003779/pgaptmp_003780</t>
  </si>
  <si>
    <t xml:space="preserve">IS481‑like element ISKpn28 family transposase/antiterminator</t>
  </si>
  <si>
    <t xml:space="preserve">coding (1038/1080 nt)</t>
  </si>
  <si>
    <t xml:space="preserve">pgaptmp_005276</t>
  </si>
  <si>
    <t xml:space="preserve">IS481‑like element ISKpn28 family transposase</t>
  </si>
  <si>
    <t xml:space="preserve">intergenic (‑20/+150)</t>
  </si>
  <si>
    <t xml:space="preserve">pgaptmp_004093/pgaptmp_004094</t>
  </si>
  <si>
    <t xml:space="preserve">intergenic (‑21/+149)</t>
  </si>
  <si>
    <t xml:space="preserve">intergenic (‑1/‑186)</t>
  </si>
  <si>
    <t xml:space="preserve">pgaptmp_000898/pgaptmp_000899</t>
  </si>
  <si>
    <t xml:space="preserve">LysR family transcriptional regulator/IS1380‑like element ISEc9 family transposase</t>
  </si>
  <si>
    <t xml:space="preserve">coding (262/762 nt)</t>
  </si>
  <si>
    <t xml:space="preserve">kduD</t>
  </si>
  <si>
    <t xml:space="preserve">2‑dehydro‑3‑deoxy‑D‑gluconate 5‑dehydrogenase KduD</t>
  </si>
  <si>
    <t xml:space="preserve">intergenic (‑359/‑95)</t>
  </si>
  <si>
    <t xml:space="preserve">pgaptmp_000951/rppH</t>
  </si>
  <si>
    <t xml:space="preserve">hypothetical protein/RNA pyrophosphohydrolase</t>
  </si>
  <si>
    <t xml:space="preserve">coding (1572/3051 nt)</t>
  </si>
  <si>
    <t xml:space="preserve">pgaptmp_005376</t>
  </si>
  <si>
    <t xml:space="preserve">conjugal transfer protein</t>
  </si>
  <si>
    <t xml:space="preserve">coding (57/717 nt)</t>
  </si>
  <si>
    <t xml:space="preserve">mkrJ</t>
  </si>
  <si>
    <t xml:space="preserve">phosphodiesterase MrkJ</t>
  </si>
  <si>
    <t xml:space="preserve">coding (48/717 nt)</t>
  </si>
  <si>
    <t xml:space="preserve">coding (1259/1287 nt)</t>
  </si>
  <si>
    <t xml:space="preserve">pgaptmp_000930</t>
  </si>
  <si>
    <t xml:space="preserve">carbohydrate ABC transporter substrate‑binding protein</t>
  </si>
  <si>
    <t xml:space="preserve">coding (1576/3051 nt)</t>
  </si>
  <si>
    <t xml:space="preserve">intergenic (+254/‑66)</t>
  </si>
  <si>
    <t xml:space="preserve">alaS/pgaptmp_001153</t>
  </si>
  <si>
    <t xml:space="preserve">alanine‑‑tRNA ligase/IS3‑like element ISKpn18 family transposase</t>
  </si>
  <si>
    <t xml:space="preserve">intergenic (‑72/‑240)</t>
  </si>
  <si>
    <t xml:space="preserve">narX/pgaptmp_002025</t>
  </si>
  <si>
    <t xml:space="preserve">intergenic (+43/‑115)</t>
  </si>
  <si>
    <t xml:space="preserve">pgaptmp_001153/csrA</t>
  </si>
  <si>
    <t xml:space="preserve">IS3‑like element ISKpn18 family transposase/carbon storage regulator CsrA</t>
  </si>
  <si>
    <t xml:space="preserve">intergenic (‑75/‑237)</t>
  </si>
  <si>
    <t xml:space="preserve">intergenic (+1/‑150)</t>
  </si>
  <si>
    <t xml:space="preserve">pgaptmp_001156/pgaptmp_001157</t>
  </si>
  <si>
    <t xml:space="preserve">tRNA‑Arg/tRNA‑Arg</t>
  </si>
  <si>
    <t xml:space="preserve">intergenic (+134/‑95)</t>
  </si>
  <si>
    <t xml:space="preserve">pgaptmp_001158/pgaptmp_001159</t>
  </si>
  <si>
    <t xml:space="preserve">coding (989/1137 nt)</t>
  </si>
  <si>
    <t xml:space="preserve">pgaptmp_001664</t>
  </si>
  <si>
    <t xml:space="preserve">polysaccharide export protein</t>
  </si>
  <si>
    <t xml:space="preserve">coding (997/1137 nt)</t>
  </si>
  <si>
    <t xml:space="preserve">intergenic (‑45/‑55)</t>
  </si>
  <si>
    <t xml:space="preserve">coding (1779/2154 nt)</t>
  </si>
  <si>
    <t xml:space="preserve">pgaptmp_001666</t>
  </si>
  <si>
    <t xml:space="preserve">polysaccharide biosynthesis tyrosine autokinase</t>
  </si>
  <si>
    <t xml:space="preserve">coding (1787/2154 nt)</t>
  </si>
  <si>
    <t xml:space="preserve">coding (183/1398 nt)</t>
  </si>
  <si>
    <t xml:space="preserve">wcaJ</t>
  </si>
  <si>
    <t xml:space="preserve">coding (416/1398 nt)</t>
  </si>
  <si>
    <t xml:space="preserve">intergenic (‑224/‑55)</t>
  </si>
  <si>
    <t xml:space="preserve">pgaptmp_005166/pgaptmp_005167</t>
  </si>
  <si>
    <t xml:space="preserve">type A‑1 chloramphenicol O‑acetyltransferase/IS1 family transposase</t>
  </si>
  <si>
    <t xml:space="preserve">coding (499/1398 nt)</t>
  </si>
  <si>
    <t xml:space="preserve">coding (509/1398 nt)</t>
  </si>
  <si>
    <t xml:space="preserve">coding (705/708 nt)</t>
  </si>
  <si>
    <t xml:space="preserve">intergenic (‑676/‑170)</t>
  </si>
  <si>
    <t xml:space="preserve">tssB/pgaptmp_002905</t>
  </si>
  <si>
    <t xml:space="preserve">type VI secretion system contractile sheath small subunit/DinI‑like family protein</t>
  </si>
  <si>
    <t xml:space="preserve">coding (17/549 nt)</t>
  </si>
  <si>
    <t xml:space="preserve">pgaptmp_002966</t>
  </si>
  <si>
    <t xml:space="preserve">DJ‑1/PfpI family protein</t>
  </si>
  <si>
    <t xml:space="preserve">coding (110/780 nt)</t>
  </si>
  <si>
    <t xml:space="preserve">tatC</t>
  </si>
  <si>
    <t xml:space="preserve">Sec‑independent protein translocase subunit TatC</t>
  </si>
  <si>
    <t xml:space="preserve">coding (118/780 nt)</t>
  </si>
  <si>
    <t xml:space="preserve">intergenic (‑3/‑184)</t>
  </si>
  <si>
    <t xml:space="preserve">coding (445/783 nt)</t>
  </si>
  <si>
    <t xml:space="preserve">pgaptmp_005369</t>
  </si>
  <si>
    <t xml:space="preserve">DotI/IcmL/TraM family protein</t>
  </si>
  <si>
    <t xml:space="preserve">coding (87/879 nt)</t>
  </si>
  <si>
    <t xml:space="preserve">pgaptmp_000916</t>
  </si>
  <si>
    <t xml:space="preserve">coding (440/783 nt)</t>
  </si>
  <si>
    <t xml:space="preserve">intergenic (‑44/+3)</t>
  </si>
  <si>
    <t xml:space="preserve">pgaptmp_001412/pgaptmp_001413</t>
  </si>
  <si>
    <t xml:space="preserve">tRNA‑Val/tRNA‑Val</t>
  </si>
  <si>
    <t xml:space="preserve">noncoding (1/76 nt)</t>
  </si>
  <si>
    <t xml:space="preserve">pgaptmp_003615</t>
  </si>
  <si>
    <t xml:space="preserve">tRNA‑Lys</t>
  </si>
  <si>
    <t xml:space="preserve">intergenic (+521/+26)</t>
  </si>
  <si>
    <t xml:space="preserve">pgaptmp_001661/pgaptmp_001662</t>
  </si>
  <si>
    <t xml:space="preserve">intergenic (+530/+17)</t>
  </si>
  <si>
    <t xml:space="preserve">coding (497/1233 nt)</t>
  </si>
  <si>
    <t xml:space="preserve">coding (505/1233 nt)</t>
  </si>
  <si>
    <t xml:space="preserve">coding (276/624 nt)</t>
  </si>
  <si>
    <t xml:space="preserve">rcsA</t>
  </si>
  <si>
    <t xml:space="preserve">transcriptional regulator RcsA</t>
  </si>
  <si>
    <t xml:space="preserve">coding (1264/1413 nt)</t>
  </si>
  <si>
    <t xml:space="preserve">pgaptmp_004427</t>
  </si>
  <si>
    <t xml:space="preserve">coding (15/537 nt)</t>
  </si>
  <si>
    <t xml:space="preserve">tatB</t>
  </si>
  <si>
    <t xml:space="preserve">Sec‑independent protein translocase subunit TatB</t>
  </si>
  <si>
    <t xml:space="preserve">intergenic (‑186/+2)</t>
  </si>
  <si>
    <t xml:space="preserve">pgaptmp_004430/pgaptmp_004431</t>
  </si>
  <si>
    <t xml:space="preserve">IS1380‑like element ISEc9 family transposase/LysR family transcriptional regulator</t>
  </si>
  <si>
    <t xml:space="preserve">coding (19/537 nt)</t>
  </si>
  <si>
    <t xml:space="preserve">intergenic (‑20/+256)</t>
  </si>
  <si>
    <t xml:space="preserve">ureE/pgaptmp_000672</t>
  </si>
  <si>
    <t xml:space="preserve">urease accessory protein UreE/IS110‑like element IS5075 family transposase</t>
  </si>
  <si>
    <t xml:space="preserve">intergenic (‑68/+1)</t>
  </si>
  <si>
    <t xml:space="preserve">pgaptmp_000672/ureC</t>
  </si>
  <si>
    <t xml:space="preserve">IS110‑like element IS5075 family transposase/urease subunit alpha</t>
  </si>
  <si>
    <t xml:space="preserve">coding (154/891 nt)</t>
  </si>
  <si>
    <t xml:space="preserve">pgaptmp_000933</t>
  </si>
  <si>
    <t xml:space="preserve">sugar ABC transporter permease</t>
  </si>
  <si>
    <t xml:space="preserve">coding (124/717 nt)</t>
  </si>
  <si>
    <t xml:space="preserve">coding (115/717 nt)</t>
  </si>
  <si>
    <t xml:space="preserve">intergenic (‑20/+201)</t>
  </si>
  <si>
    <t xml:space="preserve">pgaptmp_000947/pgaptmp_000948</t>
  </si>
  <si>
    <t xml:space="preserve">NADP(H)‑dependent aldo‑keto reductase/YgdI/YgdR family lipoprotein</t>
  </si>
  <si>
    <t xml:space="preserve">intergenic (‑186/‑109)</t>
  </si>
  <si>
    <t xml:space="preserve">pgaptmp_002115/sufA</t>
  </si>
  <si>
    <t xml:space="preserve">IS1380‑like element ISEc9 family transposase/Fe‑S cluster assembly scaffold SufA</t>
  </si>
  <si>
    <t xml:space="preserve">intergenic (‑203/‑193)</t>
  </si>
  <si>
    <t xml:space="preserve">pgaptmp_001542/pgaptmp_001543</t>
  </si>
  <si>
    <t xml:space="preserve">AI‑2E family transporter/hypothetical protein</t>
  </si>
  <si>
    <t xml:space="preserve">noncoding (58/77 nt)</t>
  </si>
  <si>
    <t xml:space="preserve">pgaptmp_001554</t>
  </si>
  <si>
    <t xml:space="preserve">tRNA‑Pro</t>
  </si>
  <si>
    <t xml:space="preserve">coding (147/2154 nt)</t>
  </si>
  <si>
    <t xml:space="preserve">coding (155/2154 nt)</t>
  </si>
  <si>
    <t xml:space="preserve">intergenic (‑251/+172)</t>
  </si>
  <si>
    <t xml:space="preserve">hns/pgaptmp_002045</t>
  </si>
  <si>
    <t xml:space="preserve">DNA‑binding transcriptional regulator H‑NS/hypothetical protein</t>
  </si>
  <si>
    <t xml:space="preserve">intergenic (‑259/+164)</t>
  </si>
  <si>
    <t xml:space="preserve">coding (12/681 nt)</t>
  </si>
  <si>
    <t xml:space="preserve">pcoR</t>
  </si>
  <si>
    <t xml:space="preserve">copper response regulator transcription factor PcoR</t>
  </si>
  <si>
    <t xml:space="preserve">intergenic (‑20/+60)</t>
  </si>
  <si>
    <t xml:space="preserve">pgaptmp_003004/ltrA</t>
  </si>
  <si>
    <t xml:space="preserve">translesion error‑prone DNA polymerase V autoproteolytic subunit/group II intron reverse transcriptase/maturase</t>
  </si>
  <si>
    <t xml:space="preserve">intergenic (‑364/+1031)</t>
  </si>
  <si>
    <t xml:space="preserve">ltrA/pgaptmp_003006</t>
  </si>
  <si>
    <t xml:space="preserve">intergenic (+34/+185)</t>
  </si>
  <si>
    <t xml:space="preserve">trpA/pgaptmp_003062</t>
  </si>
  <si>
    <t xml:space="preserve">tryptophan synthase subunit alpha/glycerate kinase</t>
  </si>
  <si>
    <t xml:space="preserve">coding (447/459 nt)</t>
  </si>
  <si>
    <t xml:space="preserve">pgaptmp_003066</t>
  </si>
  <si>
    <t xml:space="preserve">winged helix‑turn‑helix transcriptional regulator</t>
  </si>
  <si>
    <t xml:space="preserve">pgaptmp_004928/pgaptmp_004929</t>
  </si>
  <si>
    <t xml:space="preserve">intergenic (‑20/+163)</t>
  </si>
  <si>
    <t xml:space="preserve">pgaptmp_005026/pgaptmp_005027</t>
  </si>
  <si>
    <t xml:space="preserve">23S ribosomal RNA/tRNA‑Glu</t>
  </si>
  <si>
    <t xml:space="preserve">intergenic (‑55/‑1)</t>
  </si>
  <si>
    <t xml:space="preserve">pgaptmp_005343/pgaptmp_005344</t>
  </si>
  <si>
    <t xml:space="preserve">IS1 family transposase/DGQHR domain‑containing protein</t>
  </si>
  <si>
    <t xml:space="preserve">intergenic (+106/‑49)</t>
  </si>
  <si>
    <t xml:space="preserve">pgaptmp_005353/pgaptmp_005354</t>
  </si>
  <si>
    <t xml:space="preserve">coding (360/1398 nt)</t>
  </si>
  <si>
    <t xml:space="preserve">coding (368/1398 nt)</t>
  </si>
  <si>
    <t xml:space="preserve">coding (398/1272 nt)</t>
  </si>
  <si>
    <t xml:space="preserve">envC</t>
  </si>
  <si>
    <t xml:space="preserve">intergenic (+1/‑66)</t>
  </si>
  <si>
    <t xml:space="preserve">pgaptmp_000768/pgaptmp_000769</t>
  </si>
  <si>
    <t xml:space="preserve">TIGR03749 family integrating conjugative element protein/IS3‑like element ISKpn18 family transposase</t>
  </si>
  <si>
    <t xml:space="preserve">coding (396/1272 nt)</t>
  </si>
  <si>
    <t xml:space="preserve">intergenic (+44/‑114)</t>
  </si>
  <si>
    <t xml:space="preserve">intergenic (+168/‑31)</t>
  </si>
  <si>
    <t xml:space="preserve">pgaptmp_000440/pgaptmp_000441</t>
  </si>
  <si>
    <t xml:space="preserve">intergenic (+179/‑20)</t>
  </si>
  <si>
    <t xml:space="preserve">coding (1270/1422 nt)</t>
  </si>
  <si>
    <t xml:space="preserve">pgaptmp_000924</t>
  </si>
  <si>
    <t xml:space="preserve">coding (5/2190 nt)</t>
  </si>
  <si>
    <t xml:space="preserve">fadB</t>
  </si>
  <si>
    <t xml:space="preserve">fatty acid oxidation complex subunit alpha FadB</t>
  </si>
  <si>
    <t xml:space="preserve">coding (65/123 nt)</t>
  </si>
  <si>
    <t xml:space="preserve">pgaptmp_001662</t>
  </si>
  <si>
    <t xml:space="preserve">intergenic (+154/+52)</t>
  </si>
  <si>
    <t xml:space="preserve">pgaptmp_005151/pgaptmp_005152</t>
  </si>
  <si>
    <t xml:space="preserve">IS5/IS1182 family transposase/IS6‑like element IS26 family transposase</t>
  </si>
  <si>
    <t xml:space="preserve">coding (58/123 nt)</t>
  </si>
  <si>
    <t xml:space="preserve">intergenic (‑63/+78)</t>
  </si>
  <si>
    <t xml:space="preserve">pgaptmp_003007/pgaptmp_003008</t>
  </si>
  <si>
    <t xml:space="preserve">IS6‑like element IS26 family transposase/hypothetical protein</t>
  </si>
  <si>
    <t xml:space="preserve">coding (2/2190 nt)</t>
  </si>
  <si>
    <t xml:space="preserve">coding (282/1389 nt)</t>
  </si>
  <si>
    <t xml:space="preserve">pduP</t>
  </si>
  <si>
    <t xml:space="preserve">CoA‑acylating propionaldehyde dehydrogenase PduP</t>
  </si>
  <si>
    <t xml:space="preserve">coding (186/891 nt)</t>
  </si>
  <si>
    <t xml:space="preserve">coding (278/1389 nt)</t>
  </si>
  <si>
    <t xml:space="preserve">coding (1059/1434 nt)</t>
  </si>
  <si>
    <t xml:space="preserve">pgaptmp_001663</t>
  </si>
  <si>
    <t xml:space="preserve">coding (1063/1434 nt)</t>
  </si>
  <si>
    <t xml:space="preserve">coding (1409/1563 nt)</t>
  </si>
  <si>
    <t xml:space="preserve">hpaB</t>
  </si>
  <si>
    <t xml:space="preserve">intergenic (‑136/‑24)</t>
  </si>
  <si>
    <t xml:space="preserve">pgaptmp_001855/pgaptmp_001856</t>
  </si>
  <si>
    <t xml:space="preserve">MurR/RpiR family transcriptional regulator/formate‑‑tetrahydrofolate ligase</t>
  </si>
  <si>
    <t xml:space="preserve">intergenic (‑144/‑16)</t>
  </si>
  <si>
    <t xml:space="preserve">noncoding (115/133 nt)</t>
  </si>
  <si>
    <t xml:space="preserve">pgaptmp_002035</t>
  </si>
  <si>
    <t xml:space="preserve">noncoding (66/85 nt)</t>
  </si>
  <si>
    <t xml:space="preserve">pgaptmp_002038</t>
  </si>
  <si>
    <t xml:space="preserve">tRNA‑Tyr</t>
  </si>
  <si>
    <t xml:space="preserve">coding (134/372 nt)</t>
  </si>
  <si>
    <t xml:space="preserve">pgaptmp_000766</t>
  </si>
  <si>
    <t xml:space="preserve">TIGR03750 family conjugal transfer protein</t>
  </si>
  <si>
    <t xml:space="preserve">coding (193/1041 nt)</t>
  </si>
  <si>
    <t xml:space="preserve">pgaptmp_000947</t>
  </si>
  <si>
    <t xml:space="preserve">NADP(H)‑dependent aldo‑keto reductase</t>
  </si>
  <si>
    <t xml:space="preserve">coding (138/372 nt)</t>
  </si>
  <si>
    <t xml:space="preserve">intergenic (‑2/‑185)</t>
  </si>
  <si>
    <t xml:space="preserve">coding (669/1428 nt)</t>
  </si>
  <si>
    <t xml:space="preserve">pgaptmp_001083</t>
  </si>
  <si>
    <t xml:space="preserve">UbiD family decarboxylase</t>
  </si>
  <si>
    <t xml:space="preserve">coding (1097/1215 nt)</t>
  </si>
  <si>
    <t xml:space="preserve">pgaptmp_000969</t>
  </si>
  <si>
    <t xml:space="preserve">coding (673/1428 nt)</t>
  </si>
  <si>
    <t xml:space="preserve">intergenic (+12/‑67)</t>
  </si>
  <si>
    <t xml:space="preserve">pgaptmp_005153/pgaptmp_005154</t>
  </si>
  <si>
    <t xml:space="preserve">Tn3 family transposase/IS110‑like element IS5075 family transposase</t>
  </si>
  <si>
    <t xml:space="preserve">coding (131/204 nt)</t>
  </si>
  <si>
    <t xml:space="preserve">pgaptmp_005155</t>
  </si>
  <si>
    <t xml:space="preserve">coding (2362/3111 nt)</t>
  </si>
  <si>
    <t xml:space="preserve">pgaptmp_000446</t>
  </si>
  <si>
    <t xml:space="preserve">multidrug efflux RND transporter permease subunit</t>
  </si>
  <si>
    <t xml:space="preserve">coding (268/1344 nt)</t>
  </si>
  <si>
    <t xml:space="preserve">pgaptmp_000929</t>
  </si>
  <si>
    <t xml:space="preserve">intergenic (‑32/+112)</t>
  </si>
  <si>
    <t xml:space="preserve">mkrJ/mrkI</t>
  </si>
  <si>
    <t xml:space="preserve">phosphodiesterase MrkJ/transcriptional regulator MrkI</t>
  </si>
  <si>
    <t xml:space="preserve">intergenic (‑40/+104)</t>
  </si>
  <si>
    <t xml:space="preserve">coding (1255/1389 nt)</t>
  </si>
  <si>
    <t xml:space="preserve">coding (813/917 nt)</t>
  </si>
  <si>
    <t xml:space="preserve">pgaptmp_004188</t>
  </si>
  <si>
    <t xml:space="preserve">IS3‑like element ISKpn18 family transposase</t>
  </si>
  <si>
    <t xml:space="preserve">coding (648/1137 nt)</t>
  </si>
  <si>
    <t xml:space="preserve">nlpD</t>
  </si>
  <si>
    <t xml:space="preserve">murein hydrolase activator NlpD</t>
  </si>
  <si>
    <t xml:space="preserve">coding (656/1137 nt)</t>
  </si>
  <si>
    <t xml:space="preserve">coding (131/1833 nt)</t>
  </si>
  <si>
    <t xml:space="preserve">pgaptmp_001487</t>
  </si>
  <si>
    <t xml:space="preserve">SLC13 family permease</t>
  </si>
  <si>
    <t xml:space="preserve">coding (139/1833 nt)</t>
  </si>
  <si>
    <t xml:space="preserve">coding (210/1233 nt)</t>
  </si>
  <si>
    <t xml:space="preserve">coding (218/1233 nt)</t>
  </si>
  <si>
    <t xml:space="preserve">coding (16/1398 nt)</t>
  </si>
  <si>
    <t xml:space="preserve">coding (24/1398 nt)</t>
  </si>
  <si>
    <t xml:space="preserve">coding (379/1398 nt)</t>
  </si>
  <si>
    <t xml:space="preserve">coding (386/1398 nt)</t>
  </si>
  <si>
    <t xml:space="preserve">coding (1277/1398 nt)</t>
  </si>
  <si>
    <t xml:space="preserve">coding (1284/1398 nt)</t>
  </si>
  <si>
    <t xml:space="preserve">intergenic (‑47/‑53)</t>
  </si>
  <si>
    <t xml:space="preserve">intergenic (‑25/+306)</t>
  </si>
  <si>
    <t xml:space="preserve">rho/trxA</t>
  </si>
  <si>
    <t xml:space="preserve">transcription termination factor Rho/thioredoxin TrxA</t>
  </si>
  <si>
    <t xml:space="preserve">coding (817/917 nt)</t>
  </si>
  <si>
    <t xml:space="preserve">intergenic (‑14/+317)</t>
  </si>
  <si>
    <t xml:space="preserve">intergenic (+14/+77)</t>
  </si>
  <si>
    <t xml:space="preserve">pgaptmp_005167/pgaptmp_005168</t>
  </si>
  <si>
    <t xml:space="preserve">IS1 family transposase/recombinase family protein</t>
  </si>
  <si>
    <t xml:space="preserve">coding (610/1380 nt)</t>
  </si>
  <si>
    <t xml:space="preserve">pgaptmp_000052</t>
  </si>
  <si>
    <t xml:space="preserve">coding (160/690 nt)</t>
  </si>
  <si>
    <t xml:space="preserve">pduD</t>
  </si>
  <si>
    <t xml:space="preserve">propanediol dehydratase medium subunit PduD</t>
  </si>
  <si>
    <t xml:space="preserve">coding (606/1380 nt)</t>
  </si>
  <si>
    <t xml:space="preserve">coding (171/366 nt)</t>
  </si>
  <si>
    <t xml:space="preserve">pgaptmp_000457</t>
  </si>
  <si>
    <t xml:space="preserve">intergenic (‑185/‑110)</t>
  </si>
  <si>
    <t xml:space="preserve">coding (176/366 nt)</t>
  </si>
  <si>
    <t xml:space="preserve">coding (841/1041 nt)</t>
  </si>
  <si>
    <t xml:space="preserve">coding (686/696 nt)</t>
  </si>
  <si>
    <t xml:space="preserve">mutH</t>
  </si>
  <si>
    <t xml:space="preserve">DNA mismatch repair endonuclease MutH</t>
  </si>
  <si>
    <t xml:space="preserve">intergenic (‑44/+2)</t>
  </si>
  <si>
    <t xml:space="preserve">pgaptmp_001413/pgaptmp_001414</t>
  </si>
  <si>
    <t xml:space="preserve">intergenic (‑1/+146)</t>
  </si>
  <si>
    <t xml:space="preserve">pgaptmp_003616/pgaptmp_003617</t>
  </si>
  <si>
    <t xml:space="preserve">coding (578/1137 nt)</t>
  </si>
  <si>
    <t xml:space="preserve">coding (586/1137 nt)</t>
  </si>
  <si>
    <t xml:space="preserve">coding (835/1137 nt)</t>
  </si>
  <si>
    <t xml:space="preserve">coding (843/1137 nt)</t>
  </si>
  <si>
    <t xml:space="preserve">coding (1828/2154 nt)</t>
  </si>
  <si>
    <t xml:space="preserve">intergenic (+13/+78)</t>
  </si>
  <si>
    <t xml:space="preserve">coding (1837/2154 nt)</t>
  </si>
  <si>
    <t xml:space="preserve">coding (1992/2154 nt)</t>
  </si>
  <si>
    <t xml:space="preserve">intergenic (+15/+76)</t>
  </si>
  <si>
    <t xml:space="preserve">coding (2000/2154 nt)</t>
  </si>
  <si>
    <t xml:space="preserve">coding (4/780 nt)</t>
  </si>
  <si>
    <t xml:space="preserve">coding (13/780 nt)</t>
  </si>
  <si>
    <t xml:space="preserve">intergenic (‑31/+139)</t>
  </si>
  <si>
    <t xml:space="preserve">coding (240/1272 nt)</t>
  </si>
  <si>
    <t xml:space="preserve">coding (239/1272 nt)</t>
  </si>
  <si>
    <t xml:space="preserve">intergenic (+44/‑1)</t>
  </si>
  <si>
    <t xml:space="preserve">pgaptmp_000769/pgaptmp_000770</t>
  </si>
  <si>
    <t xml:space="preserve">IS3‑like element ISKpn18 family transposase/TIGR03749 family integrating conjugative element protein</t>
  </si>
  <si>
    <t xml:space="preserve">coding (435/1056 nt)</t>
  </si>
  <si>
    <t xml:space="preserve">ftsX</t>
  </si>
  <si>
    <t xml:space="preserve">cell division protein FtsX</t>
  </si>
  <si>
    <t xml:space="preserve">coding (446/1056 nt)</t>
  </si>
  <si>
    <t xml:space="preserve">coding (39/717 nt)</t>
  </si>
  <si>
    <t xml:space="preserve">coding (31/717 nt)</t>
  </si>
  <si>
    <t xml:space="preserve">coding (10/717 nt)</t>
  </si>
  <si>
    <t xml:space="preserve">coding (2/717 nt)</t>
  </si>
  <si>
    <t xml:space="preserve">coding (23/558 nt)</t>
  </si>
  <si>
    <t xml:space="preserve">pgaptmp_000957</t>
  </si>
  <si>
    <t xml:space="preserve">intergenic (‑448/‑143)</t>
  </si>
  <si>
    <t xml:space="preserve">pgaptmp_001734/pgaptmp_001735</t>
  </si>
  <si>
    <t xml:space="preserve">TetR/AcrR family transcriptional regulator/Na+/H+ antiporter</t>
  </si>
  <si>
    <t xml:space="preserve">coding (282/1398 nt)</t>
  </si>
  <si>
    <t xml:space="preserve">coding (290/1398 nt)</t>
  </si>
  <si>
    <t xml:space="preserve">intergenic (‑451/‑140)</t>
  </si>
  <si>
    <t xml:space="preserve">intergenic (‑51/‑186)</t>
  </si>
  <si>
    <t xml:space="preserve">irp2/pgaptmp_001770</t>
  </si>
  <si>
    <t xml:space="preserve">yersiniabactin non‑ribosomal peptide synthetase HMWP2/IS1380‑like element ISEc9 family transposase</t>
  </si>
  <si>
    <t xml:space="preserve">intergenic (‑151/‑222)</t>
  </si>
  <si>
    <t xml:space="preserve">rcsA/pgaptmp_001799</t>
  </si>
  <si>
    <t xml:space="preserve">transcriptional regulator RcsA/lipoprotein</t>
  </si>
  <si>
    <t xml:space="preserve">coding (172/252 nt)</t>
  </si>
  <si>
    <t xml:space="preserve">tatA</t>
  </si>
  <si>
    <t xml:space="preserve">Sec‑independent protein translocase subunit TatA</t>
  </si>
  <si>
    <t xml:space="preserve">coding (521/537 nt)</t>
  </si>
  <si>
    <t xml:space="preserve">Position 1</t>
  </si>
  <si>
    <t xml:space="preserve">Reads (Cov) 1</t>
  </si>
  <si>
    <t xml:space="preserve">Position 2</t>
  </si>
  <si>
    <t xml:space="preserve">Reads (Cov) 2</t>
  </si>
  <si>
    <t xml:space="preserve">Reads (Cov)</t>
  </si>
  <si>
    <t xml:space="preserve">Score</t>
  </si>
  <si>
    <t xml:space="preserve">Skew</t>
  </si>
  <si>
    <t xml:space="preserve">1716122 =</t>
  </si>
  <si>
    <t xml:space="preserve">114 (0,480)</t>
  </si>
  <si>
    <t xml:space="preserve">NA (NA)</t>
  </si>
  <si>
    <t xml:space="preserve">41 (0,170)</t>
  </si>
  <si>
    <t xml:space="preserve">25/270</t>
  </si>
  <si>
    <t xml:space="preserve">NT</t>
  </si>
  <si>
    <t xml:space="preserve">127 (0,530)</t>
  </si>
  <si>
    <t xml:space="preserve">3505267 =</t>
  </si>
  <si>
    <t xml:space="preserve">28 (0,120)</t>
  </si>
  <si>
    <t xml:space="preserve">20/268</t>
  </si>
  <si>
    <t xml:space="preserve">3305705 =</t>
  </si>
  <si>
    <t xml:space="preserve">196 (0,820)</t>
  </si>
  <si>
    <t xml:space="preserve">272 (1,370)</t>
  </si>
  <si>
    <t xml:space="preserve">134 (0,680)</t>
  </si>
  <si>
    <t xml:space="preserve">21/224</t>
  </si>
  <si>
    <t xml:space="preserve">3305824 =</t>
  </si>
  <si>
    <t xml:space="preserve">250 (1,040)</t>
  </si>
  <si>
    <t xml:space="preserve">256 (1,070)</t>
  </si>
  <si>
    <t xml:space="preserve">137 (0,620)+GTTGCCAGTT</t>
  </si>
  <si>
    <t xml:space="preserve">37/250</t>
  </si>
  <si>
    <t xml:space="preserve">4132119 =</t>
  </si>
  <si>
    <t xml:space="preserve">325 (1,360)</t>
  </si>
  <si>
    <t xml:space="preserve">211 (0,920)+GTAAA</t>
  </si>
  <si>
    <t xml:space="preserve">52/260</t>
  </si>
  <si>
    <t xml:space="preserve">889095 =</t>
  </si>
  <si>
    <t xml:space="preserve">501 (1,850)</t>
  </si>
  <si>
    <t xml:space="preserve">45 (0,170)</t>
  </si>
  <si>
    <t xml:space="preserve">19/274</t>
  </si>
  <si>
    <t xml:space="preserve">308 (1,140)</t>
  </si>
  <si>
    <t xml:space="preserve">21 (0,080)</t>
  </si>
  <si>
    <t xml:space="preserve">12/274</t>
  </si>
  <si>
    <t xml:space="preserve">904964 =</t>
  </si>
  <si>
    <t xml:space="preserve">424 (1,570)</t>
  </si>
  <si>
    <t xml:space="preserve">27 (0,100)</t>
  </si>
  <si>
    <t xml:space="preserve">14/274</t>
  </si>
  <si>
    <t xml:space="preserve">425 (1,570)</t>
  </si>
  <si>
    <t xml:space="preserve">42 (0,160)</t>
  </si>
  <si>
    <t xml:space="preserve">21/272</t>
  </si>
  <si>
    <t xml:space="preserve">1155354 =</t>
  </si>
  <si>
    <t xml:space="preserve">2090623 =</t>
  </si>
  <si>
    <t xml:space="preserve">182 (0,670)</t>
  </si>
  <si>
    <t xml:space="preserve">67 (0,250)</t>
  </si>
  <si>
    <t xml:space="preserve">26/274</t>
  </si>
  <si>
    <t xml:space="preserve">184 (0,680)</t>
  </si>
  <si>
    <t xml:space="preserve">110 (0,410)</t>
  </si>
  <si>
    <t xml:space="preserve">26/272</t>
  </si>
  <si>
    <t xml:space="preserve">221 (0,820)</t>
  </si>
  <si>
    <t xml:space="preserve">1157950 =</t>
  </si>
  <si>
    <t xml:space="preserve">254 (1,100)</t>
  </si>
  <si>
    <t xml:space="preserve">13 (0,060)</t>
  </si>
  <si>
    <t xml:space="preserve">6/234</t>
  </si>
  <si>
    <t xml:space="preserve">1710297 =</t>
  </si>
  <si>
    <t xml:space="preserve">116 (0,430)</t>
  </si>
  <si>
    <t xml:space="preserve">12 (0,040)</t>
  </si>
  <si>
    <t xml:space="preserve">5/274</t>
  </si>
  <si>
    <t xml:space="preserve">158 (0,580)</t>
  </si>
  <si>
    <t xml:space="preserve">3505266 =</t>
  </si>
  <si>
    <t xml:space="preserve">19 (0,070)</t>
  </si>
  <si>
    <t xml:space="preserve">1712677 =</t>
  </si>
  <si>
    <t xml:space="preserve">128 (0,470)</t>
  </si>
  <si>
    <t xml:space="preserve">47 (0,170)</t>
  </si>
  <si>
    <t xml:space="preserve">136 (0,500)</t>
  </si>
  <si>
    <t xml:space="preserve">64 (0,240)</t>
  </si>
  <si>
    <t xml:space="preserve">23/274</t>
  </si>
  <si>
    <t xml:space="preserve">1718061 =</t>
  </si>
  <si>
    <t xml:space="preserve">121 (0,450)</t>
  </si>
  <si>
    <t xml:space="preserve">11 (0,040)</t>
  </si>
  <si>
    <t xml:space="preserve">7/274</t>
  </si>
  <si>
    <t xml:space="preserve">1718377 =</t>
  </si>
  <si>
    <t xml:space="preserve">145 (0,540)</t>
  </si>
  <si>
    <t xml:space="preserve">32 (0,120)</t>
  </si>
  <si>
    <t xml:space="preserve">18/272</t>
  </si>
  <si>
    <t xml:space="preserve">146 (0,540)</t>
  </si>
  <si>
    <t xml:space="preserve">12/272</t>
  </si>
  <si>
    <t xml:space="preserve">2967086 =</t>
  </si>
  <si>
    <t xml:space="preserve">176 (0,650)</t>
  </si>
  <si>
    <t xml:space="preserve">251 (1,030)</t>
  </si>
  <si>
    <t xml:space="preserve">63 (0,260)</t>
  </si>
  <si>
    <t xml:space="preserve">18/248</t>
  </si>
  <si>
    <t xml:space="preserve">132 (0,490)</t>
  </si>
  <si>
    <t xml:space="preserve">271 (1,210)</t>
  </si>
  <si>
    <t xml:space="preserve">151 (0,670)</t>
  </si>
  <si>
    <t xml:space="preserve">16/228</t>
  </si>
  <si>
    <t xml:space="preserve">298 (1,100)</t>
  </si>
  <si>
    <t xml:space="preserve">4935653 =</t>
  </si>
  <si>
    <t xml:space="preserve">31 (0,110)</t>
  </si>
  <si>
    <t xml:space="preserve">16/274</t>
  </si>
  <si>
    <t xml:space="preserve">593 (2,190)</t>
  </si>
  <si>
    <t xml:space="preserve">330 (1,270)+GTAAA</t>
  </si>
  <si>
    <t xml:space="preserve">35/264</t>
  </si>
  <si>
    <t xml:space="preserve">1425469 =</t>
  </si>
  <si>
    <t xml:space="preserve">256 (0,890)</t>
  </si>
  <si>
    <t xml:space="preserve">219 (0,760)</t>
  </si>
  <si>
    <t xml:space="preserve">93 (0,330)+C</t>
  </si>
  <si>
    <t xml:space="preserve">3/272</t>
  </si>
  <si>
    <t xml:space="preserve">1707291 =</t>
  </si>
  <si>
    <t xml:space="preserve">63 (0,220)</t>
  </si>
  <si>
    <t xml:space="preserve">227 (0,800)</t>
  </si>
  <si>
    <t xml:space="preserve">63/272</t>
  </si>
  <si>
    <t xml:space="preserve">55 (0,190)</t>
  </si>
  <si>
    <t xml:space="preserve">137 (0,480)</t>
  </si>
  <si>
    <t xml:space="preserve">46/274</t>
  </si>
  <si>
    <t xml:space="preserve">1715850 =</t>
  </si>
  <si>
    <t xml:space="preserve">88 (0,310)</t>
  </si>
  <si>
    <t xml:space="preserve">15 (0,050)</t>
  </si>
  <si>
    <t xml:space="preserve">10/274</t>
  </si>
  <si>
    <t xml:space="preserve">84 (0,290)</t>
  </si>
  <si>
    <t xml:space="preserve">6/274</t>
  </si>
  <si>
    <t xml:space="preserve">277 (0,970)</t>
  </si>
  <si>
    <t xml:space="preserve">17 (0,060)</t>
  </si>
  <si>
    <t xml:space="preserve">10/272</t>
  </si>
  <si>
    <t xml:space="preserve">195 (0,680)</t>
  </si>
  <si>
    <t xml:space="preserve">268 (1,030)</t>
  </si>
  <si>
    <t xml:space="preserve">39 (0,150)</t>
  </si>
  <si>
    <t xml:space="preserve">13/248</t>
  </si>
  <si>
    <t xml:space="preserve">204 (0,710)</t>
  </si>
  <si>
    <t xml:space="preserve">305 (1,280)</t>
  </si>
  <si>
    <t xml:space="preserve">151 (0,630)</t>
  </si>
  <si>
    <t xml:space="preserve">18/228</t>
  </si>
  <si>
    <t xml:space="preserve">567 (1,980)</t>
  </si>
  <si>
    <t xml:space="preserve">312 (1,130)+GTAAA</t>
  </si>
  <si>
    <t xml:space="preserve">37/264</t>
  </si>
  <si>
    <t xml:space="preserve">4486813 =</t>
  </si>
  <si>
    <t xml:space="preserve">318 (1,110)</t>
  </si>
  <si>
    <t xml:space="preserve">264 (0,930)</t>
  </si>
  <si>
    <t xml:space="preserve">25 (0,090)</t>
  </si>
  <si>
    <t xml:space="preserve">13/272</t>
  </si>
  <si>
    <t xml:space="preserve">4936291 =</t>
  </si>
  <si>
    <t xml:space="preserve">268 (0,940)</t>
  </si>
  <si>
    <t xml:space="preserve">37 (0,130)</t>
  </si>
  <si>
    <t xml:space="preserve">18/274</t>
  </si>
  <si>
    <t xml:space="preserve">203 (0,900)</t>
  </si>
  <si>
    <t xml:space="preserve">677711 =</t>
  </si>
  <si>
    <t xml:space="preserve">302 (1,340)</t>
  </si>
  <si>
    <t xml:space="preserve">14 (0,060)</t>
  </si>
  <si>
    <t xml:space="preserve">327 (1,440)</t>
  </si>
  <si>
    <t xml:space="preserve">50 (0,220)</t>
  </si>
  <si>
    <t xml:space="preserve">24/276</t>
  </si>
  <si>
    <t xml:space="preserve">904897 =</t>
  </si>
  <si>
    <t xml:space="preserve">289 (1,270)</t>
  </si>
  <si>
    <t xml:space="preserve">22 (0,100)</t>
  </si>
  <si>
    <t xml:space="preserve">260 (1,150)</t>
  </si>
  <si>
    <t xml:space="preserve">68 (0,300)</t>
  </si>
  <si>
    <t xml:space="preserve">28/276</t>
  </si>
  <si>
    <t xml:space="preserve">201 (0,890)</t>
  </si>
  <si>
    <t xml:space="preserve">192 (0,990)</t>
  </si>
  <si>
    <t xml:space="preserve">19 (0,100)</t>
  </si>
  <si>
    <t xml:space="preserve">7/236</t>
  </si>
  <si>
    <t xml:space="preserve">171 (0,750)</t>
  </si>
  <si>
    <t xml:space="preserve">1577871 =</t>
  </si>
  <si>
    <t xml:space="preserve">198 (1,030)</t>
  </si>
  <si>
    <t xml:space="preserve">12 (0,060)</t>
  </si>
  <si>
    <t xml:space="preserve">7/234</t>
  </si>
  <si>
    <t xml:space="preserve">1711045 =</t>
  </si>
  <si>
    <t xml:space="preserve">101 (0,450)</t>
  </si>
  <si>
    <t xml:space="preserve">12 (0,050)</t>
  </si>
  <si>
    <t xml:space="preserve">6/276</t>
  </si>
  <si>
    <t xml:space="preserve">91 (0,400)</t>
  </si>
  <si>
    <t xml:space="preserve">16 (0,070)</t>
  </si>
  <si>
    <t xml:space="preserve">7/276</t>
  </si>
  <si>
    <t xml:space="preserve">18 (0,080)</t>
  </si>
  <si>
    <t xml:space="preserve">104 (0,460)</t>
  </si>
  <si>
    <t xml:space="preserve">38/276</t>
  </si>
  <si>
    <t xml:space="preserve">33 (0,150)</t>
  </si>
  <si>
    <t xml:space="preserve">76 (0,340)</t>
  </si>
  <si>
    <t xml:space="preserve">38/274</t>
  </si>
  <si>
    <t xml:space="preserve">2107287 =</t>
  </si>
  <si>
    <t xml:space="preserve">131 (0,580)</t>
  </si>
  <si>
    <t xml:space="preserve">8 (0,040)</t>
  </si>
  <si>
    <t xml:space="preserve">134 (0,590)</t>
  </si>
  <si>
    <t xml:space="preserve">8/276</t>
  </si>
  <si>
    <t xml:space="preserve">249 (1,100)</t>
  </si>
  <si>
    <t xml:space="preserve">3049116 =</t>
  </si>
  <si>
    <t xml:space="preserve">163 (0,720)</t>
  </si>
  <si>
    <t xml:space="preserve">189 (0,830)</t>
  </si>
  <si>
    <t xml:space="preserve">3104728 =</t>
  </si>
  <si>
    <t xml:space="preserve">159 (0,700)</t>
  </si>
  <si>
    <t xml:space="preserve">11 (0,050)+GATTT</t>
  </si>
  <si>
    <t xml:space="preserve">5/266</t>
  </si>
  <si>
    <t xml:space="preserve">168 (0,740)</t>
  </si>
  <si>
    <t xml:space="preserve">263 (1,390)</t>
  </si>
  <si>
    <t xml:space="preserve">111 (0,590)</t>
  </si>
  <si>
    <t xml:space="preserve">22/230</t>
  </si>
  <si>
    <t xml:space="preserve">504 (2,220)</t>
  </si>
  <si>
    <t xml:space="preserve">228 (1,040)+GTAAA</t>
  </si>
  <si>
    <t xml:space="preserve">34/266</t>
  </si>
  <si>
    <t xml:space="preserve">5014466 =</t>
  </si>
  <si>
    <t xml:space="preserve">16 (0,070)+TTTAC</t>
  </si>
  <si>
    <t xml:space="preserve">6/266</t>
  </si>
  <si>
    <t xml:space="preserve">NA</t>
  </si>
  <si>
    <t xml:space="preserve">1718238 =</t>
  </si>
  <si>
    <t xml:space="preserve">153 (0,610)</t>
  </si>
  <si>
    <t xml:space="preserve">35 (0,140)</t>
  </si>
  <si>
    <t xml:space="preserve">23/270</t>
  </si>
  <si>
    <t xml:space="preserve">203 (0,810)</t>
  </si>
  <si>
    <t xml:space="preserve">246 (1,080)</t>
  </si>
  <si>
    <t xml:space="preserve">7/244</t>
  </si>
  <si>
    <t xml:space="preserve">214 (0,850)</t>
  </si>
  <si>
    <t xml:space="preserve">355 (1,710)</t>
  </si>
  <si>
    <t xml:space="preserve">131 (0,630)</t>
  </si>
  <si>
    <t xml:space="preserve">25/224</t>
  </si>
  <si>
    <t xml:space="preserve">391 (1,560)</t>
  </si>
  <si>
    <t xml:space="preserve">223 (0,920)+GTAAA</t>
  </si>
  <si>
    <t xml:space="preserve">54/260</t>
  </si>
  <si>
    <t xml:space="preserve">157093 =</t>
  </si>
  <si>
    <t xml:space="preserve">344 (1,210)</t>
  </si>
  <si>
    <t xml:space="preserve">765431 =</t>
  </si>
  <si>
    <t xml:space="preserve">26 (0,090)</t>
  </si>
  <si>
    <t xml:space="preserve">350 (1,230)</t>
  </si>
  <si>
    <t xml:space="preserve">29 (0,100)</t>
  </si>
  <si>
    <t xml:space="preserve">101 (0,360)</t>
  </si>
  <si>
    <t xml:space="preserve">453286 =</t>
  </si>
  <si>
    <t xml:space="preserve">340 (1,380)+GACACGATGATGTTTTAC</t>
  </si>
  <si>
    <t xml:space="preserve">30/238</t>
  </si>
  <si>
    <t xml:space="preserve">337 (1,190)</t>
  </si>
  <si>
    <t xml:space="preserve">277 (0,980)</t>
  </si>
  <si>
    <t xml:space="preserve">146 (0,510)</t>
  </si>
  <si>
    <t xml:space="preserve">42 (0,150)</t>
  </si>
  <si>
    <t xml:space="preserve">22/274</t>
  </si>
  <si>
    <t xml:space="preserve">183 (0,640)</t>
  </si>
  <si>
    <t xml:space="preserve">338 (1,310)</t>
  </si>
  <si>
    <t xml:space="preserve">65 (0,250)</t>
  </si>
  <si>
    <t xml:space="preserve">155 (0,550)</t>
  </si>
  <si>
    <t xml:space="preserve">252 (1,070)</t>
  </si>
  <si>
    <t xml:space="preserve">128 (0,540)</t>
  </si>
  <si>
    <t xml:space="preserve">180 (0,630)</t>
  </si>
  <si>
    <t xml:space="preserve">232 (0,820)</t>
  </si>
  <si>
    <t xml:space="preserve">133 (0,500)+GTTGCCAGTT</t>
  </si>
  <si>
    <t xml:space="preserve">25/254</t>
  </si>
  <si>
    <t xml:space="preserve">4927796 =</t>
  </si>
  <si>
    <t xml:space="preserve">279 (0,980)</t>
  </si>
  <si>
    <t xml:space="preserve">20 (0,070)</t>
  </si>
  <si>
    <t xml:space="preserve">975036 =</t>
  </si>
  <si>
    <t xml:space="preserve">232 (0,790)</t>
  </si>
  <si>
    <t xml:space="preserve">9/274</t>
  </si>
  <si>
    <t xml:space="preserve">258 (0,880)</t>
  </si>
  <si>
    <t xml:space="preserve">48 (0,160)</t>
  </si>
  <si>
    <t xml:space="preserve">20/274</t>
  </si>
  <si>
    <t xml:space="preserve">1708788 =</t>
  </si>
  <si>
    <t xml:space="preserve">35 (0,120)</t>
  </si>
  <si>
    <t xml:space="preserve">146 (0,500)</t>
  </si>
  <si>
    <t xml:space="preserve">44/274</t>
  </si>
  <si>
    <t xml:space="preserve">39 (0,130)</t>
  </si>
  <si>
    <t xml:space="preserve">4466062 =</t>
  </si>
  <si>
    <t xml:space="preserve">351 (1,200)</t>
  </si>
  <si>
    <t xml:space="preserve">178 (0,610)</t>
  </si>
  <si>
    <t xml:space="preserve">51/274</t>
  </si>
  <si>
    <t xml:space="preserve">102 (0,350)</t>
  </si>
  <si>
    <t xml:space="preserve">27 (0,090)</t>
  </si>
  <si>
    <t xml:space="preserve">15/274</t>
  </si>
  <si>
    <t xml:space="preserve">1917100 =</t>
  </si>
  <si>
    <t xml:space="preserve">324 (1,110)</t>
  </si>
  <si>
    <t xml:space="preserve">45/274</t>
  </si>
  <si>
    <t xml:space="preserve">28 (0,100)</t>
  </si>
  <si>
    <t xml:space="preserve">200 (0,680)</t>
  </si>
  <si>
    <t xml:space="preserve">49/274</t>
  </si>
  <si>
    <t xml:space="preserve">205 (0,700)</t>
  </si>
  <si>
    <t xml:space="preserve">2101721 =</t>
  </si>
  <si>
    <t xml:space="preserve">256 (1,020)</t>
  </si>
  <si>
    <t xml:space="preserve">136 (0,540)</t>
  </si>
  <si>
    <t xml:space="preserve">10/234</t>
  </si>
  <si>
    <t xml:space="preserve">196 (0,670)</t>
  </si>
  <si>
    <t xml:space="preserve">267 (1,010)</t>
  </si>
  <si>
    <t xml:space="preserve">144 (0,540)</t>
  </si>
  <si>
    <t xml:space="preserve">24/248</t>
  </si>
  <si>
    <t xml:space="preserve">183 (0,630)</t>
  </si>
  <si>
    <t xml:space="preserve">287 (1,180)</t>
  </si>
  <si>
    <t xml:space="preserve">141 (0,580)</t>
  </si>
  <si>
    <t xml:space="preserve">20/228</t>
  </si>
  <si>
    <t xml:space="preserve">204 (0,700)</t>
  </si>
  <si>
    <t xml:space="preserve">272 (0,930)</t>
  </si>
  <si>
    <t xml:space="preserve">106 (0,390)+GTTGCCAGTT</t>
  </si>
  <si>
    <t xml:space="preserve">29/254</t>
  </si>
  <si>
    <t xml:space="preserve">692 (2,370)</t>
  </si>
  <si>
    <t xml:space="preserve">320 (1,140)+GTAAA</t>
  </si>
  <si>
    <t xml:space="preserve">764168 =</t>
  </si>
  <si>
    <t xml:space="preserve">95 (0,370)</t>
  </si>
  <si>
    <t xml:space="preserve">276 (1,070)</t>
  </si>
  <si>
    <t xml:space="preserve">159 (0,620)</t>
  </si>
  <si>
    <t xml:space="preserve">26/276</t>
  </si>
  <si>
    <t xml:space="preserve">889096 =</t>
  </si>
  <si>
    <t xml:space="preserve">1082485 =</t>
  </si>
  <si>
    <t xml:space="preserve">284 (1,100)</t>
  </si>
  <si>
    <t xml:space="preserve">24 (0,090)</t>
  </si>
  <si>
    <t xml:space="preserve">11/274</t>
  </si>
  <si>
    <t xml:space="preserve">279 (1,080)</t>
  </si>
  <si>
    <t xml:space="preserve">278 (1,080)</t>
  </si>
  <si>
    <t xml:space="preserve">8/274</t>
  </si>
  <si>
    <t xml:space="preserve">123 (0,480)</t>
  </si>
  <si>
    <t xml:space="preserve">258 (1,100)</t>
  </si>
  <si>
    <t xml:space="preserve">33 (0,140)</t>
  </si>
  <si>
    <t xml:space="preserve">10/250</t>
  </si>
  <si>
    <t xml:space="preserve">150 (0,580)</t>
  </si>
  <si>
    <t xml:space="preserve">190 (0,880)</t>
  </si>
  <si>
    <t xml:space="preserve">141 (0,660)</t>
  </si>
  <si>
    <t xml:space="preserve">18/230</t>
  </si>
  <si>
    <t xml:space="preserve">165 (0,640)</t>
  </si>
  <si>
    <t xml:space="preserve">183 (0,710)</t>
  </si>
  <si>
    <t xml:space="preserve">95 (0,400)+GTTGCCAGTT</t>
  </si>
  <si>
    <t xml:space="preserve">28/256</t>
  </si>
  <si>
    <t xml:space="preserve">638 (2,470)</t>
  </si>
  <si>
    <t xml:space="preserve">343 (1,380)+GTAAA</t>
  </si>
  <si>
    <t xml:space="preserve">37/266</t>
  </si>
  <si>
    <t xml:space="preserve">458156 =</t>
  </si>
  <si>
    <t xml:space="preserve">354 (1,340)</t>
  </si>
  <si>
    <t xml:space="preserve">329 (1,260)</t>
  </si>
  <si>
    <t xml:space="preserve">46 (0,180)</t>
  </si>
  <si>
    <t xml:space="preserve">22/270</t>
  </si>
  <si>
    <t xml:space="preserve">905052 =</t>
  </si>
  <si>
    <t xml:space="preserve">282 (1,060)</t>
  </si>
  <si>
    <t xml:space="preserve">29 (0,110)</t>
  </si>
  <si>
    <t xml:space="preserve">298 (1,120)</t>
  </si>
  <si>
    <t xml:space="preserve">13/274</t>
  </si>
  <si>
    <t xml:space="preserve">281 (1,060)</t>
  </si>
  <si>
    <t xml:space="preserve">4231056 =</t>
  </si>
  <si>
    <t xml:space="preserve">0 (0,000)</t>
  </si>
  <si>
    <t xml:space="preserve">84 (0,320)</t>
  </si>
  <si>
    <t xml:space="preserve">32/274</t>
  </si>
  <si>
    <t xml:space="preserve">1076370 =</t>
  </si>
  <si>
    <t xml:space="preserve">150 (0,570)</t>
  </si>
  <si>
    <t xml:space="preserve">178 (0,670)</t>
  </si>
  <si>
    <t xml:space="preserve">63/274</t>
  </si>
  <si>
    <t xml:space="preserve">160 (0,600)</t>
  </si>
  <si>
    <t xml:space="preserve">142 (0,540)</t>
  </si>
  <si>
    <t xml:space="preserve">53/274</t>
  </si>
  <si>
    <t xml:space="preserve">1493480 =</t>
  </si>
  <si>
    <t xml:space="preserve">237 (0,890)</t>
  </si>
  <si>
    <t xml:space="preserve">26 (0,100)</t>
  </si>
  <si>
    <t xml:space="preserve">235 (0,890)</t>
  </si>
  <si>
    <t xml:space="preserve">37 (0,140)</t>
  </si>
  <si>
    <t xml:space="preserve">17/274</t>
  </si>
  <si>
    <t xml:space="preserve">1715563 =</t>
  </si>
  <si>
    <t xml:space="preserve">41 (0,150)</t>
  </si>
  <si>
    <t xml:space="preserve">1717894 =</t>
  </si>
  <si>
    <t xml:space="preserve">53 (0,200)</t>
  </si>
  <si>
    <t xml:space="preserve">75 (0,280)</t>
  </si>
  <si>
    <t xml:space="preserve">37/274</t>
  </si>
  <si>
    <t xml:space="preserve">50 (0,190)</t>
  </si>
  <si>
    <t xml:space="preserve">58 (0,220)</t>
  </si>
  <si>
    <t xml:space="preserve">1718257 =</t>
  </si>
  <si>
    <t xml:space="preserve">44 (0,170)</t>
  </si>
  <si>
    <t xml:space="preserve">1719155 =</t>
  </si>
  <si>
    <t xml:space="preserve">134 (0,510)</t>
  </si>
  <si>
    <t xml:space="preserve">9 (0,030)</t>
  </si>
  <si>
    <t xml:space="preserve">132 (0,500)</t>
  </si>
  <si>
    <t xml:space="preserve">167 (0,630)</t>
  </si>
  <si>
    <t xml:space="preserve">164 (0,730)</t>
  </si>
  <si>
    <t xml:space="preserve">75 (0,330)</t>
  </si>
  <si>
    <t xml:space="preserve">4/234</t>
  </si>
  <si>
    <t xml:space="preserve">146 (0,550)</t>
  </si>
  <si>
    <t xml:space="preserve">206 (0,860)</t>
  </si>
  <si>
    <t xml:space="preserve">97 (0,400)</t>
  </si>
  <si>
    <t xml:space="preserve">29/248</t>
  </si>
  <si>
    <t xml:space="preserve">171 (0,650)</t>
  </si>
  <si>
    <t xml:space="preserve">238 (1,080)</t>
  </si>
  <si>
    <t xml:space="preserve">124 (0,560)</t>
  </si>
  <si>
    <t xml:space="preserve">23/228</t>
  </si>
  <si>
    <t xml:space="preserve">3505268 =</t>
  </si>
  <si>
    <t xml:space="preserve">140 (0,530)</t>
  </si>
  <si>
    <t xml:space="preserve">132 (0,510)</t>
  </si>
  <si>
    <t xml:space="preserve">53/270</t>
  </si>
  <si>
    <t xml:space="preserve">421 (1,590)</t>
  </si>
  <si>
    <t xml:space="preserve">240 (0,940)+GTAAA</t>
  </si>
  <si>
    <t xml:space="preserve">54/264</t>
  </si>
  <si>
    <t xml:space="preserve">158 (0,600)</t>
  </si>
  <si>
    <t xml:space="preserve">22 (0,080)</t>
  </si>
  <si>
    <t xml:space="preserve">50991 =</t>
  </si>
  <si>
    <t xml:space="preserve">238 (0,940)</t>
  </si>
  <si>
    <t xml:space="preserve">195 (0,770)</t>
  </si>
  <si>
    <t xml:space="preserve">16 (0,060)</t>
  </si>
  <si>
    <t xml:space="preserve">8/258</t>
  </si>
  <si>
    <t xml:space="preserve">242 (0,950)</t>
  </si>
  <si>
    <t xml:space="preserve">41 (0,160)</t>
  </si>
  <si>
    <t xml:space="preserve">22/258</t>
  </si>
  <si>
    <t xml:space="preserve">468231 =</t>
  </si>
  <si>
    <t xml:space="preserve">333 (1,310)</t>
  </si>
  <si>
    <t xml:space="preserve">194 (0,770)</t>
  </si>
  <si>
    <t xml:space="preserve">69/256</t>
  </si>
  <si>
    <t xml:space="preserve">349 (1,370)</t>
  </si>
  <si>
    <t xml:space="preserve">265 (1,040)</t>
  </si>
  <si>
    <t xml:space="preserve">60 (0,240)</t>
  </si>
  <si>
    <t xml:space="preserve">25/258</t>
  </si>
  <si>
    <t xml:space="preserve">319 (1,250)</t>
  </si>
  <si>
    <t xml:space="preserve">483 (1,900)</t>
  </si>
  <si>
    <t xml:space="preserve">86/258</t>
  </si>
  <si>
    <t xml:space="preserve">1425591 =</t>
  </si>
  <si>
    <t xml:space="preserve">432 (1,700)</t>
  </si>
  <si>
    <t xml:space="preserve">341 (1,340)</t>
  </si>
  <si>
    <t xml:space="preserve">59 (0,230)+T</t>
  </si>
  <si>
    <t xml:space="preserve">9/256</t>
  </si>
  <si>
    <t xml:space="preserve">1709886 =</t>
  </si>
  <si>
    <t xml:space="preserve">208 (0,820)</t>
  </si>
  <si>
    <t xml:space="preserve">94 (0,370)</t>
  </si>
  <si>
    <t xml:space="preserve">39/258</t>
  </si>
  <si>
    <t xml:space="preserve">237 (0,930)</t>
  </si>
  <si>
    <t xml:space="preserve">81 (0,320)</t>
  </si>
  <si>
    <t xml:space="preserve">37/258</t>
  </si>
  <si>
    <t xml:space="preserve">1710143 =</t>
  </si>
  <si>
    <t xml:space="preserve">276 (1,090)</t>
  </si>
  <si>
    <t xml:space="preserve">13/258</t>
  </si>
  <si>
    <t xml:space="preserve">278 (1,090)</t>
  </si>
  <si>
    <t xml:space="preserve">374 (1,470)</t>
  </si>
  <si>
    <t xml:space="preserve">48 (0,190)</t>
  </si>
  <si>
    <t xml:space="preserve">551 (2,170)</t>
  </si>
  <si>
    <t xml:space="preserve">98 (0,390)</t>
  </si>
  <si>
    <t xml:space="preserve">40/258</t>
  </si>
  <si>
    <t xml:space="preserve">692 (2,720)</t>
  </si>
  <si>
    <t xml:space="preserve">331 (1,450)</t>
  </si>
  <si>
    <t xml:space="preserve">34 (0,150)</t>
  </si>
  <si>
    <t xml:space="preserve">12/232</t>
  </si>
  <si>
    <t xml:space="preserve">758 (2,980)</t>
  </si>
  <si>
    <t xml:space="preserve">910 (4,360)</t>
  </si>
  <si>
    <t xml:space="preserve">645 (3,090)</t>
  </si>
  <si>
    <t xml:space="preserve">44/212</t>
  </si>
  <si>
    <t xml:space="preserve">1182 (4,650)</t>
  </si>
  <si>
    <t xml:space="preserve">724 (2,850)</t>
  </si>
  <si>
    <t xml:space="preserve">426 (1,820)+GTTGCCAGTT</t>
  </si>
  <si>
    <t xml:space="preserve">71/238</t>
  </si>
  <si>
    <t xml:space="preserve">223 (0,880)</t>
  </si>
  <si>
    <t xml:space="preserve">89 (0,350)</t>
  </si>
  <si>
    <t xml:space="preserve">4935758 =</t>
  </si>
  <si>
    <t xml:space="preserve">219 (0,860)</t>
  </si>
  <si>
    <t xml:space="preserve">72 (0,290)</t>
  </si>
  <si>
    <t xml:space="preserve">33/256</t>
  </si>
  <si>
    <t xml:space="preserve">4132129 =</t>
  </si>
  <si>
    <t xml:space="preserve">766 (3,010)</t>
  </si>
  <si>
    <t xml:space="preserve">758 (3,470)+GTAAAACATCATCGTGTC</t>
  </si>
  <si>
    <t xml:space="preserve">92/222</t>
  </si>
  <si>
    <t xml:space="preserve">157251 =</t>
  </si>
  <si>
    <t xml:space="preserve">244 (0,920)</t>
  </si>
  <si>
    <t xml:space="preserve">28 (0,110)</t>
  </si>
  <si>
    <t xml:space="preserve">239 (0,900)</t>
  </si>
  <si>
    <t xml:space="preserve">23 (0,090)+G</t>
  </si>
  <si>
    <t xml:space="preserve">16/272</t>
  </si>
  <si>
    <t xml:space="preserve">310726 =</t>
  </si>
  <si>
    <t xml:space="preserve">279 (1,050)</t>
  </si>
  <si>
    <t xml:space="preserve">283 (1,070)</t>
  </si>
  <si>
    <t xml:space="preserve">9/270</t>
  </si>
  <si>
    <t xml:space="preserve">904982 =</t>
  </si>
  <si>
    <t xml:space="preserve">338 (1,280)</t>
  </si>
  <si>
    <t xml:space="preserve">40 (0,150)</t>
  </si>
  <si>
    <t xml:space="preserve">335 (1,260)</t>
  </si>
  <si>
    <t xml:space="preserve">56 (0,210)</t>
  </si>
  <si>
    <t xml:space="preserve">29/274</t>
  </si>
  <si>
    <t xml:space="preserve">905011 =</t>
  </si>
  <si>
    <t xml:space="preserve">353 (1,330)</t>
  </si>
  <si>
    <t xml:space="preserve">293 (1,110)</t>
  </si>
  <si>
    <t xml:space="preserve">1785376 =</t>
  </si>
  <si>
    <t xml:space="preserve">8 (0,030)</t>
  </si>
  <si>
    <t xml:space="preserve">237 (0,900)</t>
  </si>
  <si>
    <t xml:space="preserve">64/272</t>
  </si>
  <si>
    <t xml:space="preserve">6 (0,020)</t>
  </si>
  <si>
    <t xml:space="preserve">95 (0,360)</t>
  </si>
  <si>
    <t xml:space="preserve">7 (0,030)</t>
  </si>
  <si>
    <t xml:space="preserve">1836351 =</t>
  </si>
  <si>
    <t xml:space="preserve">109 (0,410)</t>
  </si>
  <si>
    <t xml:space="preserve">41/274</t>
  </si>
  <si>
    <t xml:space="preserve">202 (0,760)</t>
  </si>
  <si>
    <t xml:space="preserve">18 (0,070)</t>
  </si>
  <si>
    <t xml:space="preserve">182 (0,690)</t>
  </si>
  <si>
    <t xml:space="preserve">204 (0,850)</t>
  </si>
  <si>
    <t xml:space="preserve">32 (0,130)</t>
  </si>
  <si>
    <t xml:space="preserve">198 (0,750)</t>
  </si>
  <si>
    <t xml:space="preserve">235 (1,070)</t>
  </si>
  <si>
    <t xml:space="preserve">126 (0,570)</t>
  </si>
  <si>
    <t xml:space="preserve">278 (1,050)</t>
  </si>
  <si>
    <t xml:space="preserve">311 (1,170)</t>
  </si>
  <si>
    <t xml:space="preserve">11/272</t>
  </si>
  <si>
    <t xml:space="preserve">304 (1,150)</t>
  </si>
  <si>
    <t xml:space="preserve">242 (0,950)+GTAAA</t>
  </si>
  <si>
    <t xml:space="preserve">57/264</t>
  </si>
  <si>
    <t xml:space="preserve">201 (0,840)</t>
  </si>
  <si>
    <t xml:space="preserve">30 (0,130)</t>
  </si>
  <si>
    <t xml:space="preserve">20/270</t>
  </si>
  <si>
    <t xml:space="preserve">1718294 =</t>
  </si>
  <si>
    <t xml:space="preserve">129 (0,480)</t>
  </si>
  <si>
    <t xml:space="preserve">86728 =</t>
  </si>
  <si>
    <t xml:space="preserve">298 (1,310)</t>
  </si>
  <si>
    <t xml:space="preserve">17 (0,090)</t>
  </si>
  <si>
    <t xml:space="preserve">12/276</t>
  </si>
  <si>
    <t xml:space="preserve">142 (0,920)</t>
  </si>
  <si>
    <t xml:space="preserve">14 (0,070)</t>
  </si>
  <si>
    <t xml:space="preserve">154 (0,610)</t>
  </si>
  <si>
    <t xml:space="preserve">25 (0,130)</t>
  </si>
  <si>
    <t xml:space="preserve">21/270</t>
  </si>
  <si>
    <t xml:space="preserve">1707375 =</t>
  </si>
  <si>
    <t xml:space="preserve">73117 =</t>
  </si>
  <si>
    <t xml:space="preserve">37 (0,170)</t>
  </si>
  <si>
    <t xml:space="preserve">98 (0,330)</t>
  </si>
  <si>
    <t xml:space="preserve">22 (0,090)</t>
  </si>
  <si>
    <t xml:space="preserve">75141 =</t>
  </si>
  <si>
    <t xml:space="preserve">8 (0,070)</t>
  </si>
  <si>
    <t xml:space="preserve">3/274</t>
  </si>
  <si>
    <t xml:space="preserve">43 (0,160)</t>
  </si>
  <si>
    <t xml:space="preserve">17 (0,070)</t>
  </si>
  <si>
    <t xml:space="preserve">4987720 =</t>
  </si>
  <si>
    <t xml:space="preserve">143 (0,540)</t>
  </si>
  <si>
    <t xml:space="preserve">197 (0,860)</t>
  </si>
  <si>
    <t xml:space="preserve">66/272</t>
  </si>
  <si>
    <t xml:space="preserve">1712726 =</t>
  </si>
  <si>
    <t xml:space="preserve">338 (1,330)</t>
  </si>
  <si>
    <t xml:space="preserve">154 (0,510)</t>
  </si>
  <si>
    <t xml:space="preserve">52/254</t>
  </si>
  <si>
    <t xml:space="preserve">1712890 =</t>
  </si>
  <si>
    <t xml:space="preserve">528 (2,080)</t>
  </si>
  <si>
    <t xml:space="preserve">173 (0,560)</t>
  </si>
  <si>
    <t xml:space="preserve">60/258</t>
  </si>
  <si>
    <t xml:space="preserve">361 (1,360)</t>
  </si>
  <si>
    <t xml:space="preserve">1718160 =</t>
  </si>
  <si>
    <t xml:space="preserve">3 (0,010)</t>
  </si>
  <si>
    <t xml:space="preserve">109 (0,480)</t>
  </si>
  <si>
    <t xml:space="preserve">40/274</t>
  </si>
  <si>
    <t xml:space="preserve">58773 =</t>
  </si>
  <si>
    <t xml:space="preserve">462 (1,000)</t>
  </si>
  <si>
    <t xml:space="preserve">160 (0,440)</t>
  </si>
  <si>
    <t xml:space="preserve">368 (1,360)</t>
  </si>
  <si>
    <t xml:space="preserve">470 (1,020)</t>
  </si>
  <si>
    <t xml:space="preserve">207 (0,560)</t>
  </si>
  <si>
    <t xml:space="preserve">889097 =</t>
  </si>
  <si>
    <t xml:space="preserve">108 (0,410)</t>
  </si>
  <si>
    <t xml:space="preserve">32/270</t>
  </si>
  <si>
    <t xml:space="preserve">348 (1,220)</t>
  </si>
  <si>
    <t xml:space="preserve">52125 =</t>
  </si>
  <si>
    <t xml:space="preserve">58 (0,240)</t>
  </si>
  <si>
    <t xml:space="preserve">176 (0,660)</t>
  </si>
  <si>
    <t xml:space="preserve">35/272</t>
  </si>
  <si>
    <t xml:space="preserve">39201 =</t>
  </si>
  <si>
    <t xml:space="preserve">53 (0,350)</t>
  </si>
  <si>
    <t xml:space="preserve">4 (0,030)</t>
  </si>
  <si>
    <t xml:space="preserve">4/276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</si>
</sst>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5859375" defaultRowHeight="14.4" zeroHeight="false" outlineLevelRow="0" outlineLevelCol="0"/>
  <cols>
    <col collapsed="false" customWidth="true" hidden="false" outlineLevel="0" max="3" min="3" style="0" width="43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050"/>
  <sheetViews>
    <sheetView showFormulas="false" showGridLines="true" showRowColHeaders="true" showZeros="true" rightToLeft="false" tabSelected="false" showOutlineSymbols="true" defaultGridColor="true" view="normal" topLeftCell="B2828" colorId="64" zoomScale="100" zoomScaleNormal="100" zoomScalePageLayoutView="100" workbookViewId="0">
      <selection pane="topLeft" activeCell="G2847" activeCellId="0" sqref="G2847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</v>
      </c>
    </row>
    <row r="2" customFormat="false" ht="14.4" hidden="true" customHeight="false" outlineLevel="0" collapsed="false">
      <c r="A2" s="0" t="s">
        <v>28</v>
      </c>
      <c r="B2" s="0" t="s">
        <v>3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n">
        <v>100</v>
      </c>
      <c r="S2" s="0" t="s">
        <v>4</v>
      </c>
    </row>
    <row r="3" customFormat="false" ht="14.4" hidden="true" customHeight="false" outlineLevel="0" collapsed="false">
      <c r="A3" s="0" t="s">
        <v>28</v>
      </c>
      <c r="B3" s="0" t="s">
        <v>3</v>
      </c>
      <c r="C3" s="0" t="s">
        <v>34</v>
      </c>
      <c r="D3" s="0" t="s">
        <v>30</v>
      </c>
      <c r="E3" s="0" t="s">
        <v>35</v>
      </c>
      <c r="F3" s="0" t="s">
        <v>36</v>
      </c>
      <c r="G3" s="0" t="s">
        <v>37</v>
      </c>
      <c r="H3" s="0" t="n">
        <v>100</v>
      </c>
      <c r="I3" s="0" t="n">
        <v>100</v>
      </c>
      <c r="J3" s="0" t="n">
        <v>100</v>
      </c>
      <c r="K3" s="0" t="n">
        <v>100</v>
      </c>
      <c r="L3" s="0" t="n">
        <v>100</v>
      </c>
      <c r="M3" s="0" t="n">
        <v>100</v>
      </c>
      <c r="N3" s="0" t="n">
        <v>100</v>
      </c>
      <c r="O3" s="0" t="n">
        <v>100</v>
      </c>
      <c r="P3" s="0" t="n">
        <v>100</v>
      </c>
      <c r="Q3" s="0" t="n">
        <v>100</v>
      </c>
      <c r="R3" s="0" t="n">
        <v>100</v>
      </c>
      <c r="S3" s="0" t="s">
        <v>4</v>
      </c>
    </row>
    <row r="4" customFormat="false" ht="14.4" hidden="true" customHeight="false" outlineLevel="0" collapsed="false">
      <c r="A4" s="0" t="s">
        <v>28</v>
      </c>
      <c r="B4" s="0" t="s">
        <v>3</v>
      </c>
      <c r="C4" s="0" t="s">
        <v>38</v>
      </c>
      <c r="D4" s="0" t="s">
        <v>39</v>
      </c>
      <c r="E4" s="0" t="s">
        <v>40</v>
      </c>
      <c r="F4" s="0" t="s">
        <v>36</v>
      </c>
      <c r="G4" s="0" t="s">
        <v>37</v>
      </c>
      <c r="H4" s="0" t="n">
        <v>100</v>
      </c>
      <c r="I4" s="0" t="n">
        <v>100</v>
      </c>
      <c r="J4" s="0" t="n">
        <v>100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100</v>
      </c>
      <c r="P4" s="0" t="n">
        <v>100</v>
      </c>
      <c r="Q4" s="0" t="n">
        <v>100</v>
      </c>
      <c r="R4" s="0" t="n">
        <v>100</v>
      </c>
      <c r="S4" s="0" t="s">
        <v>4</v>
      </c>
    </row>
    <row r="5" customFormat="false" ht="14.4" hidden="true" customHeight="false" outlineLevel="0" collapsed="false">
      <c r="A5" s="0" t="s">
        <v>28</v>
      </c>
      <c r="B5" s="0" t="s">
        <v>3</v>
      </c>
      <c r="C5" s="0" t="s">
        <v>41</v>
      </c>
      <c r="D5" s="0" t="s">
        <v>42</v>
      </c>
      <c r="E5" s="0" t="s">
        <v>43</v>
      </c>
      <c r="F5" s="0" t="s">
        <v>36</v>
      </c>
      <c r="G5" s="0" t="s">
        <v>37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  <c r="P5" s="0" t="n">
        <v>100</v>
      </c>
      <c r="Q5" s="0" t="n">
        <v>100</v>
      </c>
      <c r="R5" s="0" t="n">
        <v>100</v>
      </c>
      <c r="S5" s="0" t="s">
        <v>4</v>
      </c>
    </row>
    <row r="6" customFormat="false" ht="14.4" hidden="true" customHeight="false" outlineLevel="0" collapsed="false">
      <c r="A6" s="0" t="s">
        <v>28</v>
      </c>
      <c r="B6" s="0" t="s">
        <v>3</v>
      </c>
      <c r="C6" s="0" t="s">
        <v>44</v>
      </c>
      <c r="D6" s="0" t="s">
        <v>45</v>
      </c>
      <c r="E6" s="0" t="s">
        <v>46</v>
      </c>
      <c r="F6" s="0" t="s">
        <v>36</v>
      </c>
      <c r="G6" s="0" t="s">
        <v>37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100</v>
      </c>
      <c r="Q6" s="0" t="n">
        <v>100</v>
      </c>
      <c r="R6" s="0" t="n">
        <v>100</v>
      </c>
      <c r="S6" s="0" t="s">
        <v>4</v>
      </c>
    </row>
    <row r="7" customFormat="false" ht="14.4" hidden="true" customHeight="false" outlineLevel="0" collapsed="false">
      <c r="A7" s="0" t="s">
        <v>28</v>
      </c>
      <c r="B7" s="0" t="s">
        <v>3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n">
        <v>8.2</v>
      </c>
      <c r="I7" s="0" t="n">
        <v>0</v>
      </c>
      <c r="J7" s="0" t="n">
        <v>0</v>
      </c>
      <c r="K7" s="0" t="n">
        <v>0</v>
      </c>
      <c r="L7" s="0" t="n">
        <v>10.2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4</v>
      </c>
    </row>
    <row r="8" customFormat="false" ht="14.4" hidden="true" customHeight="false" outlineLevel="0" collapsed="false">
      <c r="A8" s="0" t="s">
        <v>28</v>
      </c>
      <c r="B8" s="0" t="s">
        <v>3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n">
        <v>5.1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4</v>
      </c>
    </row>
    <row r="9" customFormat="false" ht="14.4" hidden="true" customHeight="false" outlineLevel="0" collapsed="false">
      <c r="A9" s="0" t="s">
        <v>28</v>
      </c>
      <c r="B9" s="0" t="s">
        <v>3</v>
      </c>
      <c r="C9" s="0" t="s">
        <v>57</v>
      </c>
      <c r="D9" s="0" t="s">
        <v>48</v>
      </c>
      <c r="E9" s="0" t="s">
        <v>58</v>
      </c>
      <c r="F9" s="0" t="s">
        <v>55</v>
      </c>
      <c r="G9" s="0" t="s">
        <v>56</v>
      </c>
      <c r="H9" s="0" t="n">
        <v>6.8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4</v>
      </c>
    </row>
    <row r="10" customFormat="false" ht="14.4" hidden="true" customHeight="false" outlineLevel="0" collapsed="false">
      <c r="A10" s="0" t="s">
        <v>28</v>
      </c>
      <c r="B10" s="0" t="s">
        <v>3</v>
      </c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63</v>
      </c>
      <c r="H10" s="0" t="n">
        <v>9.7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4</v>
      </c>
    </row>
    <row r="11" customFormat="false" ht="14.4" hidden="true" customHeight="false" outlineLevel="0" collapsed="false">
      <c r="A11" s="0" t="s">
        <v>28</v>
      </c>
      <c r="B11" s="0" t="s">
        <v>3</v>
      </c>
      <c r="C11" s="0" t="s">
        <v>64</v>
      </c>
      <c r="D11" s="0" t="s">
        <v>39</v>
      </c>
      <c r="E11" s="0" t="s">
        <v>65</v>
      </c>
      <c r="F11" s="0" t="s">
        <v>32</v>
      </c>
      <c r="G11" s="0" t="s">
        <v>33</v>
      </c>
      <c r="H11" s="0" t="n">
        <v>7.4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4</v>
      </c>
    </row>
    <row r="12" customFormat="false" ht="14.4" hidden="true" customHeight="false" outlineLevel="0" collapsed="false">
      <c r="A12" s="0" t="s">
        <v>28</v>
      </c>
      <c r="B12" s="0" t="s">
        <v>3</v>
      </c>
      <c r="C12" s="0" t="s">
        <v>66</v>
      </c>
      <c r="D12" s="0" t="s">
        <v>45</v>
      </c>
      <c r="E12" s="0" t="s">
        <v>67</v>
      </c>
      <c r="F12" s="0" t="s">
        <v>68</v>
      </c>
      <c r="G12" s="0" t="s">
        <v>69</v>
      </c>
      <c r="H12" s="0" t="n">
        <v>8.2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4</v>
      </c>
    </row>
    <row r="13" customFormat="false" ht="14.4" hidden="true" customHeight="false" outlineLevel="0" collapsed="false">
      <c r="A13" s="0" t="s">
        <v>28</v>
      </c>
      <c r="B13" s="0" t="s">
        <v>3</v>
      </c>
      <c r="C13" s="0" t="s">
        <v>70</v>
      </c>
      <c r="D13" s="0" t="s">
        <v>53</v>
      </c>
      <c r="E13" s="0" t="s">
        <v>71</v>
      </c>
      <c r="F13" s="0" t="s">
        <v>72</v>
      </c>
      <c r="G13" s="0" t="s">
        <v>73</v>
      </c>
      <c r="H13" s="0" t="n">
        <v>6.7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4</v>
      </c>
    </row>
    <row r="14" customFormat="false" ht="14.4" hidden="true" customHeight="false" outlineLevel="0" collapsed="false">
      <c r="A14" s="0" t="s">
        <v>28</v>
      </c>
      <c r="B14" s="0" t="s">
        <v>3</v>
      </c>
      <c r="C14" s="0" t="s">
        <v>74</v>
      </c>
      <c r="D14" s="0" t="s">
        <v>48</v>
      </c>
      <c r="E14" s="0" t="s">
        <v>75</v>
      </c>
      <c r="F14" s="0" t="s">
        <v>72</v>
      </c>
      <c r="G14" s="0" t="s">
        <v>73</v>
      </c>
      <c r="H14" s="0" t="n">
        <v>7.2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4</v>
      </c>
    </row>
    <row r="15" customFormat="false" ht="14.4" hidden="true" customHeight="false" outlineLevel="0" collapsed="false">
      <c r="A15" s="0" t="s">
        <v>28</v>
      </c>
      <c r="B15" s="0" t="s">
        <v>3</v>
      </c>
      <c r="C15" s="0" t="s">
        <v>76</v>
      </c>
      <c r="D15" s="0" t="s">
        <v>30</v>
      </c>
      <c r="E15" s="0" t="s">
        <v>77</v>
      </c>
      <c r="F15" s="0" t="s">
        <v>78</v>
      </c>
      <c r="G15" s="0" t="s">
        <v>79</v>
      </c>
      <c r="H15" s="0" t="n">
        <v>5.3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4</v>
      </c>
    </row>
    <row r="16" customFormat="false" ht="14.4" hidden="true" customHeight="false" outlineLevel="0" collapsed="false">
      <c r="A16" s="0" t="s">
        <v>28</v>
      </c>
      <c r="B16" s="0" t="s">
        <v>3</v>
      </c>
      <c r="C16" s="0" t="s">
        <v>80</v>
      </c>
      <c r="D16" s="0" t="s">
        <v>81</v>
      </c>
      <c r="E16" s="0" t="s">
        <v>82</v>
      </c>
      <c r="F16" s="0" t="s">
        <v>78</v>
      </c>
      <c r="G16" s="0" t="s">
        <v>79</v>
      </c>
      <c r="H16" s="0" t="n">
        <v>5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4</v>
      </c>
    </row>
    <row r="17" customFormat="false" ht="14.4" hidden="true" customHeight="false" outlineLevel="0" collapsed="false">
      <c r="A17" s="0" t="s">
        <v>28</v>
      </c>
      <c r="B17" s="0" t="s">
        <v>3</v>
      </c>
      <c r="C17" s="0" t="s">
        <v>83</v>
      </c>
      <c r="D17" s="0" t="s">
        <v>30</v>
      </c>
      <c r="E17" s="0" t="s">
        <v>84</v>
      </c>
      <c r="F17" s="0" t="s">
        <v>78</v>
      </c>
      <c r="G17" s="0" t="s">
        <v>79</v>
      </c>
      <c r="H17" s="0" t="n">
        <v>5.3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4</v>
      </c>
    </row>
    <row r="18" customFormat="false" ht="14.4" hidden="true" customHeight="false" outlineLevel="0" collapsed="false">
      <c r="A18" s="0" t="s">
        <v>28</v>
      </c>
      <c r="B18" s="0" t="s">
        <v>3</v>
      </c>
      <c r="C18" s="0" t="s">
        <v>85</v>
      </c>
      <c r="D18" s="0" t="s">
        <v>81</v>
      </c>
      <c r="E18" s="0" t="s">
        <v>86</v>
      </c>
      <c r="F18" s="0" t="s">
        <v>78</v>
      </c>
      <c r="G18" s="0" t="s">
        <v>79</v>
      </c>
      <c r="H18" s="0" t="n">
        <v>5.5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4</v>
      </c>
    </row>
    <row r="19" customFormat="false" ht="14.4" hidden="true" customHeight="false" outlineLevel="0" collapsed="false">
      <c r="A19" s="0" t="s">
        <v>28</v>
      </c>
      <c r="B19" s="0" t="s">
        <v>3</v>
      </c>
      <c r="C19" s="0" t="s">
        <v>87</v>
      </c>
      <c r="D19" s="0" t="s">
        <v>60</v>
      </c>
      <c r="E19" s="0" t="s">
        <v>88</v>
      </c>
      <c r="F19" s="0" t="s">
        <v>78</v>
      </c>
      <c r="G19" s="0" t="s">
        <v>79</v>
      </c>
      <c r="H19" s="0" t="n">
        <v>5.6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4</v>
      </c>
    </row>
    <row r="20" customFormat="false" ht="14.4" hidden="true" customHeight="false" outlineLevel="0" collapsed="false">
      <c r="A20" s="0" t="s">
        <v>28</v>
      </c>
      <c r="B20" s="0" t="s">
        <v>3</v>
      </c>
      <c r="C20" s="0" t="s">
        <v>89</v>
      </c>
      <c r="D20" s="0" t="s">
        <v>90</v>
      </c>
      <c r="E20" s="0" t="s">
        <v>91</v>
      </c>
      <c r="F20" s="0" t="s">
        <v>78</v>
      </c>
      <c r="G20" s="0" t="s">
        <v>79</v>
      </c>
      <c r="H20" s="0" t="n">
        <v>5.4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4</v>
      </c>
    </row>
    <row r="21" customFormat="false" ht="14.4" hidden="true" customHeight="false" outlineLevel="0" collapsed="false">
      <c r="A21" s="0" t="s">
        <v>28</v>
      </c>
      <c r="B21" s="0" t="s">
        <v>3</v>
      </c>
      <c r="C21" s="0" t="s">
        <v>92</v>
      </c>
      <c r="D21" s="0" t="s">
        <v>48</v>
      </c>
      <c r="E21" s="0" t="s">
        <v>93</v>
      </c>
      <c r="F21" s="0" t="s">
        <v>94</v>
      </c>
      <c r="G21" s="0" t="s">
        <v>95</v>
      </c>
      <c r="H21" s="0" t="n">
        <v>11.3</v>
      </c>
      <c r="I21" s="0" t="n">
        <v>18.5</v>
      </c>
      <c r="J21" s="0" t="n">
        <v>7.8</v>
      </c>
      <c r="K21" s="0" t="n">
        <v>0</v>
      </c>
      <c r="L21" s="0" t="n">
        <v>18.8</v>
      </c>
      <c r="M21" s="0" t="n">
        <v>15.7</v>
      </c>
      <c r="N21" s="0" t="n">
        <v>16.9</v>
      </c>
      <c r="O21" s="0" t="n">
        <v>11.7</v>
      </c>
      <c r="P21" s="0" t="n">
        <v>11.8</v>
      </c>
      <c r="Q21" s="0" t="n">
        <v>10.4</v>
      </c>
      <c r="R21" s="0" t="n">
        <v>12.9</v>
      </c>
      <c r="S21" s="0" t="s">
        <v>4</v>
      </c>
    </row>
    <row r="22" customFormat="false" ht="14.4" hidden="true" customHeight="false" outlineLevel="0" collapsed="false">
      <c r="A22" s="0" t="s">
        <v>28</v>
      </c>
      <c r="B22" s="0" t="s">
        <v>3</v>
      </c>
      <c r="C22" s="0" t="s">
        <v>96</v>
      </c>
      <c r="D22" s="0" t="s">
        <v>53</v>
      </c>
      <c r="E22" s="0" t="s">
        <v>97</v>
      </c>
      <c r="F22" s="0" t="s">
        <v>94</v>
      </c>
      <c r="G22" s="0" t="s">
        <v>95</v>
      </c>
      <c r="H22" s="0" t="n">
        <v>16.4</v>
      </c>
      <c r="I22" s="0" t="n">
        <v>19.1</v>
      </c>
      <c r="J22" s="0" t="n">
        <v>13.9</v>
      </c>
      <c r="K22" s="0" t="n">
        <v>16.6</v>
      </c>
      <c r="L22" s="0" t="n">
        <v>18.4</v>
      </c>
      <c r="M22" s="0" t="n">
        <v>18.4</v>
      </c>
      <c r="N22" s="0" t="n">
        <v>15.4</v>
      </c>
      <c r="O22" s="0" t="n">
        <v>12.9</v>
      </c>
      <c r="P22" s="0" t="n">
        <v>17.1</v>
      </c>
      <c r="Q22" s="0" t="n">
        <v>15.3</v>
      </c>
      <c r="R22" s="0" t="n">
        <v>20.7</v>
      </c>
      <c r="S22" s="0" t="s">
        <v>4</v>
      </c>
    </row>
    <row r="23" customFormat="false" ht="14.4" hidden="true" customHeight="false" outlineLevel="0" collapsed="false">
      <c r="A23" s="0" t="s">
        <v>28</v>
      </c>
      <c r="B23" s="0" t="s">
        <v>3</v>
      </c>
      <c r="C23" s="0" t="s">
        <v>98</v>
      </c>
      <c r="D23" s="0" t="s">
        <v>53</v>
      </c>
      <c r="E23" s="0" t="s">
        <v>99</v>
      </c>
      <c r="F23" s="0" t="s">
        <v>100</v>
      </c>
      <c r="G23" s="0" t="s">
        <v>101</v>
      </c>
      <c r="H23" s="0" t="n">
        <v>9.1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s">
        <v>4</v>
      </c>
    </row>
    <row r="24" customFormat="false" ht="14.4" hidden="true" customHeight="false" outlineLevel="0" collapsed="false">
      <c r="A24" s="0" t="s">
        <v>28</v>
      </c>
      <c r="B24" s="0" t="s">
        <v>3</v>
      </c>
      <c r="C24" s="0" t="s">
        <v>102</v>
      </c>
      <c r="D24" s="0" t="s">
        <v>103</v>
      </c>
      <c r="E24" s="0" t="s">
        <v>104</v>
      </c>
      <c r="F24" s="0" t="s">
        <v>105</v>
      </c>
      <c r="G24" s="0" t="s">
        <v>106</v>
      </c>
      <c r="H24" s="0" t="n">
        <v>9.7</v>
      </c>
      <c r="I24" s="0" t="n">
        <v>0</v>
      </c>
      <c r="J24" s="0" t="n">
        <v>10.8</v>
      </c>
      <c r="K24" s="0" t="n">
        <v>0</v>
      </c>
      <c r="L24" s="0" t="n">
        <v>0</v>
      </c>
      <c r="M24" s="0" t="n">
        <v>0</v>
      </c>
      <c r="N24" s="0" t="n">
        <v>8.7</v>
      </c>
      <c r="O24" s="0" t="n">
        <v>10.7</v>
      </c>
      <c r="P24" s="0" t="n">
        <v>12.8</v>
      </c>
      <c r="Q24" s="0" t="n">
        <v>9.9</v>
      </c>
      <c r="R24" s="0" t="n">
        <v>0</v>
      </c>
      <c r="S24" s="0" t="s">
        <v>4</v>
      </c>
    </row>
    <row r="25" customFormat="false" ht="14.4" hidden="true" customHeight="false" outlineLevel="0" collapsed="false">
      <c r="A25" s="0" t="s">
        <v>28</v>
      </c>
      <c r="B25" s="0" t="s">
        <v>3</v>
      </c>
      <c r="C25" s="0" t="s">
        <v>107</v>
      </c>
      <c r="D25" s="0" t="s">
        <v>39</v>
      </c>
      <c r="E25" s="0" t="s">
        <v>108</v>
      </c>
      <c r="F25" s="0" t="s">
        <v>109</v>
      </c>
      <c r="G25" s="0" t="s">
        <v>110</v>
      </c>
      <c r="H25" s="0" t="n">
        <v>9.4</v>
      </c>
      <c r="I25" s="0" t="n">
        <v>9.7</v>
      </c>
      <c r="J25" s="0" t="n">
        <v>0</v>
      </c>
      <c r="K25" s="0" t="n">
        <v>8.8</v>
      </c>
      <c r="L25" s="0" t="n">
        <v>0</v>
      </c>
      <c r="M25" s="0" t="n">
        <v>9.4</v>
      </c>
      <c r="N25" s="0" t="n">
        <v>9.6</v>
      </c>
      <c r="O25" s="0" t="n">
        <v>10.9</v>
      </c>
      <c r="P25" s="0" t="n">
        <v>0</v>
      </c>
      <c r="Q25" s="0" t="n">
        <v>0</v>
      </c>
      <c r="R25" s="0" t="n">
        <v>10.4</v>
      </c>
      <c r="S25" s="0" t="s">
        <v>4</v>
      </c>
    </row>
    <row r="26" customFormat="false" ht="14.4" hidden="true" customHeight="false" outlineLevel="0" collapsed="false">
      <c r="A26" s="0" t="s">
        <v>28</v>
      </c>
      <c r="B26" s="0" t="s">
        <v>3</v>
      </c>
      <c r="C26" s="0" t="s">
        <v>111</v>
      </c>
      <c r="D26" s="0" t="s">
        <v>39</v>
      </c>
      <c r="E26" s="0" t="s">
        <v>112</v>
      </c>
      <c r="F26" s="0" t="s">
        <v>113</v>
      </c>
      <c r="G26" s="0" t="s">
        <v>114</v>
      </c>
      <c r="H26" s="0" t="n">
        <v>8.2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s">
        <v>4</v>
      </c>
    </row>
    <row r="27" customFormat="false" ht="14.4" hidden="true" customHeight="false" outlineLevel="0" collapsed="false">
      <c r="A27" s="0" t="s">
        <v>28</v>
      </c>
      <c r="B27" s="0" t="s">
        <v>3</v>
      </c>
      <c r="C27" s="0" t="s">
        <v>115</v>
      </c>
      <c r="D27" s="0" t="s">
        <v>90</v>
      </c>
      <c r="E27" s="0" t="s">
        <v>116</v>
      </c>
      <c r="F27" s="0" t="s">
        <v>117</v>
      </c>
      <c r="G27" s="0" t="s">
        <v>118</v>
      </c>
      <c r="H27" s="0" t="n">
        <v>11.5</v>
      </c>
      <c r="I27" s="0" t="n">
        <v>5.8</v>
      </c>
      <c r="J27" s="0" t="n">
        <v>0</v>
      </c>
      <c r="K27" s="0" t="n">
        <v>0</v>
      </c>
      <c r="L27" s="0" t="n">
        <v>11</v>
      </c>
      <c r="M27" s="0" t="n">
        <v>8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s">
        <v>4</v>
      </c>
    </row>
    <row r="28" customFormat="false" ht="14.4" hidden="true" customHeight="false" outlineLevel="0" collapsed="false">
      <c r="A28" s="0" t="s">
        <v>28</v>
      </c>
      <c r="B28" s="0" t="s">
        <v>3</v>
      </c>
      <c r="C28" s="0" t="s">
        <v>119</v>
      </c>
      <c r="D28" s="0" t="s">
        <v>90</v>
      </c>
      <c r="E28" s="0" t="s">
        <v>120</v>
      </c>
      <c r="F28" s="0" t="s">
        <v>117</v>
      </c>
      <c r="G28" s="0" t="s">
        <v>118</v>
      </c>
      <c r="H28" s="0" t="n">
        <v>7.6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4</v>
      </c>
    </row>
    <row r="29" customFormat="false" ht="14.4" hidden="true" customHeight="false" outlineLevel="0" collapsed="false">
      <c r="A29" s="0" t="s">
        <v>28</v>
      </c>
      <c r="B29" s="0" t="s">
        <v>3</v>
      </c>
      <c r="C29" s="0" t="s">
        <v>121</v>
      </c>
      <c r="D29" s="0" t="s">
        <v>60</v>
      </c>
      <c r="E29" s="0" t="s">
        <v>122</v>
      </c>
      <c r="F29" s="0" t="s">
        <v>117</v>
      </c>
      <c r="G29" s="0" t="s">
        <v>118</v>
      </c>
      <c r="H29" s="0" t="n">
        <v>8.8</v>
      </c>
      <c r="I29" s="0" t="n">
        <v>0</v>
      </c>
      <c r="J29" s="0" t="n">
        <v>0</v>
      </c>
      <c r="K29" s="0" t="n">
        <v>0</v>
      </c>
      <c r="L29" s="0" t="n">
        <v>8.6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4</v>
      </c>
    </row>
    <row r="30" customFormat="false" ht="14.4" hidden="true" customHeight="false" outlineLevel="0" collapsed="false">
      <c r="A30" s="0" t="s">
        <v>28</v>
      </c>
      <c r="B30" s="0" t="s">
        <v>3</v>
      </c>
      <c r="C30" s="0" t="s">
        <v>123</v>
      </c>
      <c r="D30" s="0" t="s">
        <v>124</v>
      </c>
      <c r="E30" s="0" t="s">
        <v>125</v>
      </c>
      <c r="F30" s="0" t="s">
        <v>117</v>
      </c>
      <c r="G30" s="0" t="s">
        <v>118</v>
      </c>
      <c r="H30" s="0" t="n">
        <v>12.7</v>
      </c>
      <c r="I30" s="0" t="n">
        <v>0</v>
      </c>
      <c r="J30" s="0" t="n">
        <v>0</v>
      </c>
      <c r="K30" s="0" t="n">
        <v>0</v>
      </c>
      <c r="L30" s="0" t="n">
        <v>9.2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7.6</v>
      </c>
      <c r="S30" s="0" t="s">
        <v>4</v>
      </c>
    </row>
    <row r="31" customFormat="false" ht="14.4" hidden="true" customHeight="false" outlineLevel="0" collapsed="false">
      <c r="A31" s="0" t="s">
        <v>28</v>
      </c>
      <c r="B31" s="0" t="s">
        <v>3</v>
      </c>
      <c r="C31" s="0" t="s">
        <v>126</v>
      </c>
      <c r="D31" s="0" t="s">
        <v>90</v>
      </c>
      <c r="E31" s="0" t="s">
        <v>127</v>
      </c>
      <c r="F31" s="0" t="s">
        <v>128</v>
      </c>
      <c r="G31" s="0" t="s">
        <v>129</v>
      </c>
      <c r="H31" s="0" t="n">
        <v>5.3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s">
        <v>4</v>
      </c>
    </row>
    <row r="32" customFormat="false" ht="14.4" hidden="true" customHeight="false" outlineLevel="0" collapsed="false">
      <c r="A32" s="0" t="s">
        <v>28</v>
      </c>
      <c r="B32" s="0" t="s">
        <v>3</v>
      </c>
      <c r="C32" s="0" t="s">
        <v>130</v>
      </c>
      <c r="D32" s="0" t="s">
        <v>53</v>
      </c>
      <c r="E32" s="0" t="s">
        <v>131</v>
      </c>
      <c r="F32" s="0" t="s">
        <v>132</v>
      </c>
      <c r="G32" s="0" t="s">
        <v>133</v>
      </c>
      <c r="H32" s="0" t="n">
        <v>12.4</v>
      </c>
      <c r="I32" s="0" t="n">
        <v>10.3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8</v>
      </c>
      <c r="R32" s="0" t="n">
        <v>9.3</v>
      </c>
      <c r="S32" s="0" t="s">
        <v>4</v>
      </c>
    </row>
    <row r="33" customFormat="false" ht="14.4" hidden="true" customHeight="false" outlineLevel="0" collapsed="false">
      <c r="A33" s="0" t="s">
        <v>28</v>
      </c>
      <c r="B33" s="0" t="s">
        <v>3</v>
      </c>
      <c r="C33" s="0" t="s">
        <v>134</v>
      </c>
      <c r="D33" s="0" t="s">
        <v>39</v>
      </c>
      <c r="E33" s="0" t="s">
        <v>135</v>
      </c>
      <c r="F33" s="0" t="s">
        <v>136</v>
      </c>
      <c r="G33" s="0" t="s">
        <v>137</v>
      </c>
      <c r="H33" s="0" t="n">
        <v>6.8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4</v>
      </c>
    </row>
    <row r="34" customFormat="false" ht="14.4" hidden="true" customHeight="false" outlineLevel="0" collapsed="false">
      <c r="A34" s="0" t="s">
        <v>28</v>
      </c>
      <c r="B34" s="0" t="s">
        <v>3</v>
      </c>
      <c r="C34" s="0" t="s">
        <v>138</v>
      </c>
      <c r="D34" s="0" t="s">
        <v>124</v>
      </c>
      <c r="E34" s="0" t="s">
        <v>139</v>
      </c>
      <c r="F34" s="0" t="s">
        <v>136</v>
      </c>
      <c r="G34" s="0" t="s">
        <v>137</v>
      </c>
      <c r="H34" s="0" t="n">
        <v>8.1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s">
        <v>4</v>
      </c>
    </row>
    <row r="35" customFormat="false" ht="14.4" hidden="true" customHeight="false" outlineLevel="0" collapsed="false">
      <c r="A35" s="0" t="s">
        <v>28</v>
      </c>
      <c r="B35" s="0" t="s">
        <v>3</v>
      </c>
      <c r="C35" s="0" t="s">
        <v>140</v>
      </c>
      <c r="D35" s="0" t="s">
        <v>103</v>
      </c>
      <c r="E35" s="0" t="s">
        <v>141</v>
      </c>
      <c r="F35" s="0" t="s">
        <v>136</v>
      </c>
      <c r="G35" s="0" t="s">
        <v>137</v>
      </c>
      <c r="H35" s="0" t="n">
        <v>10.3</v>
      </c>
      <c r="I35" s="0" t="n">
        <v>9.2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8.2</v>
      </c>
      <c r="Q35" s="0" t="n">
        <v>0</v>
      </c>
      <c r="R35" s="0" t="n">
        <v>9.3</v>
      </c>
      <c r="S35" s="0" t="s">
        <v>4</v>
      </c>
    </row>
    <row r="36" customFormat="false" ht="14.4" hidden="true" customHeight="false" outlineLevel="0" collapsed="false">
      <c r="A36" s="0" t="s">
        <v>28</v>
      </c>
      <c r="B36" s="0" t="s">
        <v>3</v>
      </c>
      <c r="C36" s="0" t="s">
        <v>142</v>
      </c>
      <c r="D36" s="0" t="s">
        <v>103</v>
      </c>
      <c r="E36" s="0" t="s">
        <v>143</v>
      </c>
      <c r="F36" s="0" t="s">
        <v>136</v>
      </c>
      <c r="G36" s="0" t="s">
        <v>137</v>
      </c>
      <c r="H36" s="0" t="n">
        <v>8.5</v>
      </c>
      <c r="I36" s="0" t="n">
        <v>6.8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6.7</v>
      </c>
      <c r="O36" s="0" t="n">
        <v>0</v>
      </c>
      <c r="P36" s="0" t="n">
        <v>0</v>
      </c>
      <c r="Q36" s="0" t="n">
        <v>0</v>
      </c>
      <c r="R36" s="0" t="n">
        <v>7.6</v>
      </c>
      <c r="S36" s="0" t="s">
        <v>4</v>
      </c>
    </row>
    <row r="37" customFormat="false" ht="14.4" hidden="true" customHeight="false" outlineLevel="0" collapsed="false">
      <c r="A37" s="0" t="s">
        <v>28</v>
      </c>
      <c r="B37" s="0" t="s">
        <v>3</v>
      </c>
      <c r="C37" s="0" t="s">
        <v>144</v>
      </c>
      <c r="D37" s="0" t="s">
        <v>30</v>
      </c>
      <c r="E37" s="0" t="s">
        <v>145</v>
      </c>
      <c r="F37" s="0" t="s">
        <v>146</v>
      </c>
      <c r="G37" s="0" t="s">
        <v>147</v>
      </c>
      <c r="H37" s="0" t="n">
        <v>5.7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4</v>
      </c>
    </row>
    <row r="38" customFormat="false" ht="14.4" hidden="true" customHeight="false" outlineLevel="0" collapsed="false">
      <c r="A38" s="0" t="s">
        <v>28</v>
      </c>
      <c r="B38" s="0" t="s">
        <v>3</v>
      </c>
      <c r="C38" s="0" t="s">
        <v>148</v>
      </c>
      <c r="D38" s="0" t="s">
        <v>60</v>
      </c>
      <c r="E38" s="0" t="s">
        <v>149</v>
      </c>
      <c r="F38" s="0" t="s">
        <v>150</v>
      </c>
      <c r="G38" s="0" t="s">
        <v>151</v>
      </c>
      <c r="H38" s="0" t="n">
        <v>6.1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4</v>
      </c>
    </row>
    <row r="39" customFormat="false" ht="14.4" hidden="true" customHeight="false" outlineLevel="0" collapsed="false">
      <c r="A39" s="0" t="s">
        <v>28</v>
      </c>
      <c r="B39" s="0" t="s">
        <v>3</v>
      </c>
      <c r="C39" s="0" t="s">
        <v>152</v>
      </c>
      <c r="D39" s="0" t="s">
        <v>48</v>
      </c>
      <c r="E39" s="0" t="s">
        <v>153</v>
      </c>
      <c r="F39" s="0" t="s">
        <v>154</v>
      </c>
      <c r="G39" s="0" t="s">
        <v>155</v>
      </c>
      <c r="H39" s="0" t="n">
        <v>18</v>
      </c>
      <c r="I39" s="0" t="n">
        <v>22.3</v>
      </c>
      <c r="J39" s="0" t="n">
        <v>16</v>
      </c>
      <c r="K39" s="0" t="n">
        <v>19.1</v>
      </c>
      <c r="L39" s="0" t="n">
        <v>0</v>
      </c>
      <c r="M39" s="0" t="n">
        <v>14.1</v>
      </c>
      <c r="N39" s="0" t="n">
        <v>0</v>
      </c>
      <c r="O39" s="0" t="n">
        <v>28.6</v>
      </c>
      <c r="P39" s="0" t="n">
        <v>0</v>
      </c>
      <c r="Q39" s="0" t="n">
        <v>0</v>
      </c>
      <c r="R39" s="0" t="n">
        <v>0</v>
      </c>
      <c r="S39" s="0" t="s">
        <v>4</v>
      </c>
    </row>
    <row r="40" customFormat="false" ht="14.4" hidden="true" customHeight="false" outlineLevel="0" collapsed="false">
      <c r="A40" s="0" t="s">
        <v>28</v>
      </c>
      <c r="B40" s="0" t="s">
        <v>3</v>
      </c>
      <c r="C40" s="0" t="s">
        <v>156</v>
      </c>
      <c r="D40" s="0" t="s">
        <v>124</v>
      </c>
      <c r="E40" s="0" t="s">
        <v>157</v>
      </c>
      <c r="F40" s="0" t="s">
        <v>158</v>
      </c>
      <c r="G40" s="0" t="s">
        <v>159</v>
      </c>
      <c r="H40" s="0" t="n">
        <v>13.7</v>
      </c>
      <c r="I40" s="0" t="n">
        <v>0</v>
      </c>
      <c r="J40" s="0" t="n">
        <v>0</v>
      </c>
      <c r="K40" s="0" t="n">
        <v>10.3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s">
        <v>4</v>
      </c>
    </row>
    <row r="41" customFormat="false" ht="14.4" hidden="true" customHeight="false" outlineLevel="0" collapsed="false">
      <c r="A41" s="0" t="s">
        <v>28</v>
      </c>
      <c r="B41" s="0" t="s">
        <v>3</v>
      </c>
      <c r="C41" s="0" t="s">
        <v>160</v>
      </c>
      <c r="D41" s="0" t="s">
        <v>53</v>
      </c>
      <c r="E41" s="0" t="s">
        <v>161</v>
      </c>
      <c r="F41" s="0" t="s">
        <v>158</v>
      </c>
      <c r="G41" s="0" t="s">
        <v>159</v>
      </c>
      <c r="H41" s="0" t="n">
        <v>23.4</v>
      </c>
      <c r="I41" s="0" t="n">
        <v>0</v>
      </c>
      <c r="J41" s="0" t="n">
        <v>0</v>
      </c>
      <c r="K41" s="0" t="n">
        <v>12.4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4</v>
      </c>
    </row>
    <row r="42" customFormat="false" ht="14.4" hidden="true" customHeight="false" outlineLevel="0" collapsed="false">
      <c r="A42" s="0" t="s">
        <v>28</v>
      </c>
      <c r="B42" s="0" t="s">
        <v>3</v>
      </c>
      <c r="C42" s="0" t="s">
        <v>162</v>
      </c>
      <c r="D42" s="0" t="s">
        <v>48</v>
      </c>
      <c r="E42" s="0" t="s">
        <v>163</v>
      </c>
      <c r="F42" s="0" t="s">
        <v>158</v>
      </c>
      <c r="G42" s="0" t="s">
        <v>159</v>
      </c>
      <c r="H42" s="0" t="n">
        <v>14.3</v>
      </c>
      <c r="I42" s="0" t="n">
        <v>8.9</v>
      </c>
      <c r="J42" s="0" t="n">
        <v>12.9</v>
      </c>
      <c r="K42" s="0" t="n">
        <v>12.9</v>
      </c>
      <c r="L42" s="0" t="n">
        <v>10.8</v>
      </c>
      <c r="M42" s="0" t="n">
        <v>6.8</v>
      </c>
      <c r="N42" s="0" t="n">
        <v>13.6</v>
      </c>
      <c r="O42" s="0" t="n">
        <v>6.1</v>
      </c>
      <c r="P42" s="0" t="n">
        <v>8.2</v>
      </c>
      <c r="Q42" s="0" t="n">
        <v>16.6</v>
      </c>
      <c r="R42" s="0" t="n">
        <v>11.1</v>
      </c>
      <c r="S42" s="0" t="s">
        <v>4</v>
      </c>
    </row>
    <row r="43" customFormat="false" ht="14.4" hidden="true" customHeight="false" outlineLevel="0" collapsed="false">
      <c r="A43" s="0" t="s">
        <v>28</v>
      </c>
      <c r="B43" s="0" t="s">
        <v>3</v>
      </c>
      <c r="C43" s="0" t="s">
        <v>164</v>
      </c>
      <c r="D43" s="0" t="s">
        <v>103</v>
      </c>
      <c r="E43" s="0" t="s">
        <v>165</v>
      </c>
      <c r="F43" s="0" t="s">
        <v>166</v>
      </c>
      <c r="G43" s="0" t="s">
        <v>167</v>
      </c>
      <c r="H43" s="0" t="n">
        <v>11.6</v>
      </c>
      <c r="I43" s="0" t="n">
        <v>10.9</v>
      </c>
      <c r="J43" s="0" t="n">
        <v>11.7</v>
      </c>
      <c r="K43" s="0" t="n">
        <v>0</v>
      </c>
      <c r="L43" s="0" t="n">
        <v>0</v>
      </c>
      <c r="M43" s="0" t="n">
        <v>15.6</v>
      </c>
      <c r="N43" s="0" t="n">
        <v>10.6</v>
      </c>
      <c r="O43" s="0" t="n">
        <v>12.1</v>
      </c>
      <c r="P43" s="0" t="n">
        <v>7</v>
      </c>
      <c r="Q43" s="0" t="n">
        <v>0</v>
      </c>
      <c r="R43" s="0" t="n">
        <v>0</v>
      </c>
      <c r="S43" s="0" t="s">
        <v>4</v>
      </c>
    </row>
    <row r="44" customFormat="false" ht="14.4" hidden="true" customHeight="false" outlineLevel="0" collapsed="false">
      <c r="A44" s="0" t="s">
        <v>28</v>
      </c>
      <c r="B44" s="0" t="s">
        <v>3</v>
      </c>
      <c r="C44" s="0" t="s">
        <v>168</v>
      </c>
      <c r="D44" s="0" t="s">
        <v>48</v>
      </c>
      <c r="E44" s="0" t="s">
        <v>169</v>
      </c>
      <c r="F44" s="0" t="s">
        <v>170</v>
      </c>
      <c r="G44" s="0" t="s">
        <v>171</v>
      </c>
      <c r="H44" s="0" t="n">
        <v>21.2</v>
      </c>
      <c r="I44" s="0" t="n">
        <v>11.6</v>
      </c>
      <c r="J44" s="0" t="n">
        <v>11.6</v>
      </c>
      <c r="K44" s="0" t="n">
        <v>16</v>
      </c>
      <c r="L44" s="0" t="n">
        <v>25.1</v>
      </c>
      <c r="M44" s="0" t="n">
        <v>15.4</v>
      </c>
      <c r="N44" s="0" t="n">
        <v>15</v>
      </c>
      <c r="O44" s="0" t="n">
        <v>16</v>
      </c>
      <c r="P44" s="0" t="n">
        <v>17</v>
      </c>
      <c r="Q44" s="0" t="n">
        <v>18.3</v>
      </c>
      <c r="R44" s="0" t="n">
        <v>13.2</v>
      </c>
      <c r="S44" s="0" t="s">
        <v>4</v>
      </c>
    </row>
    <row r="45" customFormat="false" ht="14.4" hidden="true" customHeight="false" outlineLevel="0" collapsed="false">
      <c r="A45" s="0" t="s">
        <v>28</v>
      </c>
      <c r="B45" s="0" t="s">
        <v>3</v>
      </c>
      <c r="C45" s="0" t="s">
        <v>172</v>
      </c>
      <c r="D45" s="0" t="s">
        <v>53</v>
      </c>
      <c r="E45" s="0" t="s">
        <v>173</v>
      </c>
      <c r="F45" s="0" t="s">
        <v>170</v>
      </c>
      <c r="G45" s="0" t="s">
        <v>171</v>
      </c>
      <c r="H45" s="0" t="n">
        <v>14.4</v>
      </c>
      <c r="I45" s="0" t="n">
        <v>0</v>
      </c>
      <c r="J45" s="0" t="n">
        <v>7.5</v>
      </c>
      <c r="K45" s="0" t="n">
        <v>0</v>
      </c>
      <c r="L45" s="0" t="n">
        <v>16.9</v>
      </c>
      <c r="M45" s="0" t="n">
        <v>9.9</v>
      </c>
      <c r="N45" s="0" t="n">
        <v>0</v>
      </c>
      <c r="O45" s="0" t="n">
        <v>7.3</v>
      </c>
      <c r="P45" s="0" t="n">
        <v>9.8</v>
      </c>
      <c r="Q45" s="0" t="n">
        <v>11</v>
      </c>
      <c r="R45" s="0" t="n">
        <v>0</v>
      </c>
      <c r="S45" s="0" t="s">
        <v>4</v>
      </c>
    </row>
    <row r="46" customFormat="false" ht="14.4" hidden="true" customHeight="false" outlineLevel="0" collapsed="false">
      <c r="A46" s="0" t="s">
        <v>28</v>
      </c>
      <c r="B46" s="0" t="s">
        <v>3</v>
      </c>
      <c r="C46" s="0" t="s">
        <v>174</v>
      </c>
      <c r="D46" s="0" t="s">
        <v>53</v>
      </c>
      <c r="E46" s="0" t="s">
        <v>175</v>
      </c>
      <c r="F46" s="0" t="s">
        <v>170</v>
      </c>
      <c r="G46" s="0" t="s">
        <v>171</v>
      </c>
      <c r="H46" s="0" t="n">
        <v>7.7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s">
        <v>4</v>
      </c>
    </row>
    <row r="47" customFormat="false" ht="14.4" hidden="true" customHeight="false" outlineLevel="0" collapsed="false">
      <c r="A47" s="0" t="s">
        <v>28</v>
      </c>
      <c r="B47" s="0" t="s">
        <v>3</v>
      </c>
      <c r="C47" s="0" t="s">
        <v>176</v>
      </c>
      <c r="D47" s="0" t="s">
        <v>177</v>
      </c>
      <c r="E47" s="0" t="s">
        <v>178</v>
      </c>
      <c r="F47" s="0" t="s">
        <v>179</v>
      </c>
      <c r="G47" s="0" t="s">
        <v>180</v>
      </c>
      <c r="H47" s="0" t="n">
        <v>18.6</v>
      </c>
      <c r="I47" s="0" t="n">
        <v>21.1</v>
      </c>
      <c r="J47" s="0" t="n">
        <v>19.8</v>
      </c>
      <c r="K47" s="0" t="n">
        <v>14.3</v>
      </c>
      <c r="L47" s="0" t="n">
        <v>22</v>
      </c>
      <c r="M47" s="0" t="n">
        <v>13.9</v>
      </c>
      <c r="N47" s="0" t="n">
        <v>15.9</v>
      </c>
      <c r="O47" s="0" t="n">
        <v>13.3</v>
      </c>
      <c r="P47" s="0" t="n">
        <v>16.4</v>
      </c>
      <c r="Q47" s="0" t="n">
        <v>16.1</v>
      </c>
      <c r="R47" s="0" t="n">
        <v>20.1</v>
      </c>
      <c r="S47" s="0" t="s">
        <v>4</v>
      </c>
    </row>
    <row r="48" customFormat="false" ht="14.4" hidden="true" customHeight="false" outlineLevel="0" collapsed="false">
      <c r="A48" s="0" t="s">
        <v>28</v>
      </c>
      <c r="B48" s="0" t="s">
        <v>3</v>
      </c>
      <c r="C48" s="0" t="s">
        <v>181</v>
      </c>
      <c r="D48" s="0" t="s">
        <v>103</v>
      </c>
      <c r="E48" s="0" t="s">
        <v>182</v>
      </c>
      <c r="F48" s="0" t="s">
        <v>179</v>
      </c>
      <c r="G48" s="0" t="s">
        <v>180</v>
      </c>
      <c r="H48" s="0" t="n">
        <v>20.3</v>
      </c>
      <c r="I48" s="0" t="n">
        <v>21.8</v>
      </c>
      <c r="J48" s="0" t="n">
        <v>20.2</v>
      </c>
      <c r="K48" s="0" t="n">
        <v>16.2</v>
      </c>
      <c r="L48" s="0" t="n">
        <v>24.6</v>
      </c>
      <c r="M48" s="0" t="n">
        <v>14.8</v>
      </c>
      <c r="N48" s="0" t="n">
        <v>16.6</v>
      </c>
      <c r="O48" s="0" t="n">
        <v>13.9</v>
      </c>
      <c r="P48" s="0" t="n">
        <v>17</v>
      </c>
      <c r="Q48" s="0" t="n">
        <v>17</v>
      </c>
      <c r="R48" s="0" t="n">
        <v>21.2</v>
      </c>
      <c r="S48" s="0" t="s">
        <v>4</v>
      </c>
    </row>
    <row r="49" customFormat="false" ht="14.4" hidden="true" customHeight="false" outlineLevel="0" collapsed="false">
      <c r="A49" s="0" t="s">
        <v>28</v>
      </c>
      <c r="B49" s="0" t="s">
        <v>3</v>
      </c>
      <c r="C49" s="0" t="s">
        <v>183</v>
      </c>
      <c r="D49" s="0" t="s">
        <v>124</v>
      </c>
      <c r="E49" s="0" t="s">
        <v>184</v>
      </c>
      <c r="F49" s="0" t="s">
        <v>179</v>
      </c>
      <c r="G49" s="0" t="s">
        <v>180</v>
      </c>
      <c r="H49" s="0" t="n">
        <v>19.3</v>
      </c>
      <c r="I49" s="0" t="n">
        <v>22.9</v>
      </c>
      <c r="J49" s="0" t="n">
        <v>20.3</v>
      </c>
      <c r="K49" s="0" t="n">
        <v>15.9</v>
      </c>
      <c r="L49" s="0" t="n">
        <v>22.7</v>
      </c>
      <c r="M49" s="0" t="n">
        <v>14.9</v>
      </c>
      <c r="N49" s="0" t="n">
        <v>16.8</v>
      </c>
      <c r="O49" s="0" t="n">
        <v>13.9</v>
      </c>
      <c r="P49" s="0" t="n">
        <v>15.3</v>
      </c>
      <c r="Q49" s="0" t="n">
        <v>16.1</v>
      </c>
      <c r="R49" s="0" t="n">
        <v>20.1</v>
      </c>
      <c r="S49" s="0" t="s">
        <v>4</v>
      </c>
    </row>
    <row r="50" customFormat="false" ht="14.4" hidden="true" customHeight="false" outlineLevel="0" collapsed="false">
      <c r="A50" s="0" t="s">
        <v>28</v>
      </c>
      <c r="B50" s="0" t="s">
        <v>3</v>
      </c>
      <c r="C50" s="0" t="s">
        <v>185</v>
      </c>
      <c r="D50" s="0" t="s">
        <v>45</v>
      </c>
      <c r="E50" s="0" t="s">
        <v>186</v>
      </c>
      <c r="F50" s="0" t="s">
        <v>179</v>
      </c>
      <c r="G50" s="0" t="s">
        <v>180</v>
      </c>
      <c r="H50" s="0" t="n">
        <v>20.5</v>
      </c>
      <c r="I50" s="0" t="n">
        <v>21.8</v>
      </c>
      <c r="J50" s="0" t="n">
        <v>20.1</v>
      </c>
      <c r="K50" s="0" t="n">
        <v>14.9</v>
      </c>
      <c r="L50" s="0" t="n">
        <v>26.4</v>
      </c>
      <c r="M50" s="0" t="n">
        <v>15.2</v>
      </c>
      <c r="N50" s="0" t="n">
        <v>17.2</v>
      </c>
      <c r="O50" s="0" t="n">
        <v>12.9</v>
      </c>
      <c r="P50" s="0" t="n">
        <v>18</v>
      </c>
      <c r="Q50" s="0" t="n">
        <v>17.6</v>
      </c>
      <c r="R50" s="0" t="n">
        <v>21.6</v>
      </c>
      <c r="S50" s="0" t="s">
        <v>4</v>
      </c>
    </row>
    <row r="51" customFormat="false" ht="14.4" hidden="true" customHeight="false" outlineLevel="0" collapsed="false">
      <c r="A51" s="0" t="s">
        <v>28</v>
      </c>
      <c r="B51" s="0" t="s">
        <v>3</v>
      </c>
      <c r="C51" s="0" t="s">
        <v>187</v>
      </c>
      <c r="D51" s="0" t="s">
        <v>30</v>
      </c>
      <c r="E51" s="0" t="s">
        <v>188</v>
      </c>
      <c r="F51" s="0" t="s">
        <v>179</v>
      </c>
      <c r="G51" s="0" t="s">
        <v>180</v>
      </c>
      <c r="H51" s="0" t="n">
        <v>21.6</v>
      </c>
      <c r="I51" s="0" t="n">
        <v>22.7</v>
      </c>
      <c r="J51" s="0" t="n">
        <v>21</v>
      </c>
      <c r="K51" s="0" t="n">
        <v>15.9</v>
      </c>
      <c r="L51" s="0" t="n">
        <v>26.7</v>
      </c>
      <c r="M51" s="0" t="n">
        <v>15.5</v>
      </c>
      <c r="N51" s="0" t="n">
        <v>17.4</v>
      </c>
      <c r="O51" s="0" t="n">
        <v>14.1</v>
      </c>
      <c r="P51" s="0" t="n">
        <v>18.3</v>
      </c>
      <c r="Q51" s="0" t="n">
        <v>18.2</v>
      </c>
      <c r="R51" s="0" t="n">
        <v>23.3</v>
      </c>
      <c r="S51" s="0" t="s">
        <v>4</v>
      </c>
    </row>
    <row r="52" customFormat="false" ht="14.4" hidden="true" customHeight="false" outlineLevel="0" collapsed="false">
      <c r="A52" s="0" t="s">
        <v>28</v>
      </c>
      <c r="B52" s="0" t="s">
        <v>3</v>
      </c>
      <c r="C52" s="0" t="s">
        <v>189</v>
      </c>
      <c r="D52" s="0" t="s">
        <v>81</v>
      </c>
      <c r="E52" s="0" t="s">
        <v>190</v>
      </c>
      <c r="F52" s="0" t="s">
        <v>179</v>
      </c>
      <c r="G52" s="0" t="s">
        <v>180</v>
      </c>
      <c r="H52" s="0" t="n">
        <v>22</v>
      </c>
      <c r="I52" s="0" t="n">
        <v>23.5</v>
      </c>
      <c r="J52" s="0" t="n">
        <v>21.5</v>
      </c>
      <c r="K52" s="0" t="n">
        <v>16.3</v>
      </c>
      <c r="L52" s="0" t="n">
        <v>27.3</v>
      </c>
      <c r="M52" s="0" t="n">
        <v>16.1</v>
      </c>
      <c r="N52" s="0" t="n">
        <v>18</v>
      </c>
      <c r="O52" s="0" t="n">
        <v>14.3</v>
      </c>
      <c r="P52" s="0" t="n">
        <v>19.2</v>
      </c>
      <c r="Q52" s="0" t="n">
        <v>18.4</v>
      </c>
      <c r="R52" s="0" t="n">
        <v>23.9</v>
      </c>
      <c r="S52" s="0" t="s">
        <v>4</v>
      </c>
    </row>
    <row r="53" customFormat="false" ht="14.4" hidden="true" customHeight="false" outlineLevel="0" collapsed="false">
      <c r="A53" s="0" t="s">
        <v>28</v>
      </c>
      <c r="B53" s="0" t="s">
        <v>3</v>
      </c>
      <c r="C53" s="0" t="s">
        <v>191</v>
      </c>
      <c r="D53" s="0" t="s">
        <v>192</v>
      </c>
      <c r="E53" s="0" t="s">
        <v>193</v>
      </c>
      <c r="F53" s="0" t="s">
        <v>194</v>
      </c>
      <c r="G53" s="0" t="s">
        <v>195</v>
      </c>
      <c r="H53" s="0" t="n">
        <v>14.1</v>
      </c>
      <c r="I53" s="0" t="n">
        <v>9</v>
      </c>
      <c r="J53" s="0" t="n">
        <v>10.7</v>
      </c>
      <c r="K53" s="0" t="n">
        <v>7</v>
      </c>
      <c r="L53" s="0" t="n">
        <v>12.2</v>
      </c>
      <c r="M53" s="0" t="n">
        <v>11.6</v>
      </c>
      <c r="N53" s="0" t="n">
        <v>10.3</v>
      </c>
      <c r="O53" s="0" t="n">
        <v>10.4</v>
      </c>
      <c r="P53" s="0" t="n">
        <v>7.6</v>
      </c>
      <c r="Q53" s="0" t="n">
        <v>11.2</v>
      </c>
      <c r="R53" s="0" t="n">
        <v>11.3</v>
      </c>
      <c r="S53" s="0" t="s">
        <v>4</v>
      </c>
    </row>
    <row r="54" customFormat="false" ht="14.4" hidden="true" customHeight="false" outlineLevel="0" collapsed="false">
      <c r="A54" s="0" t="s">
        <v>28</v>
      </c>
      <c r="B54" s="0" t="s">
        <v>3</v>
      </c>
      <c r="C54" s="0" t="s">
        <v>196</v>
      </c>
      <c r="D54" s="0" t="s">
        <v>192</v>
      </c>
      <c r="E54" s="0" t="s">
        <v>197</v>
      </c>
      <c r="F54" s="0" t="s">
        <v>198</v>
      </c>
      <c r="G54" s="0" t="s">
        <v>199</v>
      </c>
      <c r="H54" s="0" t="n">
        <v>12</v>
      </c>
      <c r="I54" s="0" t="n">
        <v>43.9</v>
      </c>
      <c r="J54" s="0" t="n">
        <v>46.2</v>
      </c>
      <c r="K54" s="0" t="n">
        <v>40.4</v>
      </c>
      <c r="L54" s="0" t="n">
        <v>44.1</v>
      </c>
      <c r="M54" s="0" t="n">
        <v>0</v>
      </c>
      <c r="N54" s="0" t="n">
        <v>0</v>
      </c>
      <c r="O54" s="0" t="n">
        <v>0</v>
      </c>
      <c r="P54" s="0" t="n">
        <v>48.2</v>
      </c>
      <c r="Q54" s="0" t="n">
        <v>12</v>
      </c>
      <c r="R54" s="0" t="n">
        <v>46</v>
      </c>
      <c r="S54" s="0" t="s">
        <v>4</v>
      </c>
    </row>
    <row r="55" customFormat="false" ht="14.4" hidden="true" customHeight="false" outlineLevel="0" collapsed="false">
      <c r="A55" s="0" t="s">
        <v>28</v>
      </c>
      <c r="B55" s="0" t="s">
        <v>3</v>
      </c>
      <c r="C55" s="0" t="s">
        <v>200</v>
      </c>
      <c r="D55" s="0" t="s">
        <v>48</v>
      </c>
      <c r="E55" s="0" t="s">
        <v>201</v>
      </c>
      <c r="F55" s="0" t="s">
        <v>198</v>
      </c>
      <c r="G55" s="0" t="s">
        <v>199</v>
      </c>
      <c r="H55" s="0" t="n">
        <v>6.4</v>
      </c>
      <c r="I55" s="0" t="n">
        <v>11.5</v>
      </c>
      <c r="J55" s="0" t="n">
        <v>7.6</v>
      </c>
      <c r="K55" s="0" t="n">
        <v>9.2</v>
      </c>
      <c r="L55" s="0" t="n">
        <v>6.8</v>
      </c>
      <c r="M55" s="0" t="n">
        <v>0</v>
      </c>
      <c r="N55" s="0" t="n">
        <v>10.3</v>
      </c>
      <c r="O55" s="0" t="n">
        <v>8.3</v>
      </c>
      <c r="P55" s="0" t="n">
        <v>0</v>
      </c>
      <c r="Q55" s="0" t="n">
        <v>0</v>
      </c>
      <c r="R55" s="0" t="n">
        <v>6.2</v>
      </c>
      <c r="S55" s="0" t="s">
        <v>4</v>
      </c>
    </row>
    <row r="56" customFormat="false" ht="14.4" hidden="true" customHeight="false" outlineLevel="0" collapsed="false">
      <c r="A56" s="0" t="s">
        <v>28</v>
      </c>
      <c r="B56" s="0" t="s">
        <v>3</v>
      </c>
      <c r="C56" s="0" t="s">
        <v>202</v>
      </c>
      <c r="D56" s="0" t="s">
        <v>192</v>
      </c>
      <c r="E56" s="0" t="s">
        <v>203</v>
      </c>
      <c r="F56" s="0" t="s">
        <v>198</v>
      </c>
      <c r="G56" s="0" t="s">
        <v>199</v>
      </c>
      <c r="H56" s="0" t="n">
        <v>11.5</v>
      </c>
      <c r="I56" s="0" t="n">
        <v>13.1</v>
      </c>
      <c r="J56" s="0" t="n">
        <v>8.4</v>
      </c>
      <c r="K56" s="0" t="n">
        <v>13.5</v>
      </c>
      <c r="L56" s="0" t="n">
        <v>5.6</v>
      </c>
      <c r="M56" s="0" t="n">
        <v>0</v>
      </c>
      <c r="N56" s="0" t="n">
        <v>15.9</v>
      </c>
      <c r="O56" s="0" t="n">
        <v>11.4</v>
      </c>
      <c r="P56" s="0" t="n">
        <v>9.1</v>
      </c>
      <c r="Q56" s="0" t="n">
        <v>19.1</v>
      </c>
      <c r="R56" s="0" t="n">
        <v>8.3</v>
      </c>
      <c r="S56" s="0" t="s">
        <v>4</v>
      </c>
    </row>
    <row r="57" customFormat="false" ht="14.4" hidden="true" customHeight="false" outlineLevel="0" collapsed="false">
      <c r="A57" s="0" t="s">
        <v>28</v>
      </c>
      <c r="B57" s="0" t="s">
        <v>3</v>
      </c>
      <c r="C57" s="0" t="s">
        <v>204</v>
      </c>
      <c r="D57" s="0" t="s">
        <v>48</v>
      </c>
      <c r="E57" s="0" t="s">
        <v>205</v>
      </c>
      <c r="F57" s="0" t="s">
        <v>198</v>
      </c>
      <c r="G57" s="0" t="s">
        <v>199</v>
      </c>
      <c r="H57" s="0" t="n">
        <v>11.5</v>
      </c>
      <c r="I57" s="0" t="n">
        <v>13.3</v>
      </c>
      <c r="J57" s="0" t="n">
        <v>8.6</v>
      </c>
      <c r="K57" s="0" t="n">
        <v>14.1</v>
      </c>
      <c r="L57" s="0" t="n">
        <v>5.5</v>
      </c>
      <c r="M57" s="0" t="n">
        <v>0</v>
      </c>
      <c r="N57" s="0" t="n">
        <v>16.8</v>
      </c>
      <c r="O57" s="0" t="n">
        <v>12.5</v>
      </c>
      <c r="P57" s="0" t="n">
        <v>9.5</v>
      </c>
      <c r="Q57" s="0" t="n">
        <v>19.4</v>
      </c>
      <c r="R57" s="0" t="n">
        <v>8.3</v>
      </c>
      <c r="S57" s="0" t="s">
        <v>4</v>
      </c>
    </row>
    <row r="58" customFormat="false" ht="14.4" hidden="true" customHeight="false" outlineLevel="0" collapsed="false">
      <c r="A58" s="0" t="s">
        <v>28</v>
      </c>
      <c r="B58" s="0" t="s">
        <v>3</v>
      </c>
      <c r="C58" s="0" t="s">
        <v>206</v>
      </c>
      <c r="D58" s="0" t="s">
        <v>90</v>
      </c>
      <c r="E58" s="0" t="s">
        <v>207</v>
      </c>
      <c r="F58" s="0" t="s">
        <v>198</v>
      </c>
      <c r="G58" s="0" t="s">
        <v>199</v>
      </c>
      <c r="H58" s="0" t="n">
        <v>11.4</v>
      </c>
      <c r="I58" s="0" t="n">
        <v>12.9</v>
      </c>
      <c r="J58" s="0" t="n">
        <v>8.3</v>
      </c>
      <c r="K58" s="0" t="n">
        <v>14</v>
      </c>
      <c r="L58" s="0" t="n">
        <v>5.8</v>
      </c>
      <c r="M58" s="0" t="n">
        <v>7.1</v>
      </c>
      <c r="N58" s="0" t="n">
        <v>15.7</v>
      </c>
      <c r="O58" s="0" t="n">
        <v>11.2</v>
      </c>
      <c r="P58" s="0" t="n">
        <v>9.5</v>
      </c>
      <c r="Q58" s="0" t="n">
        <v>18.8</v>
      </c>
      <c r="R58" s="0" t="n">
        <v>8.3</v>
      </c>
      <c r="S58" s="0" t="s">
        <v>4</v>
      </c>
    </row>
    <row r="59" customFormat="false" ht="14.4" hidden="true" customHeight="false" outlineLevel="0" collapsed="false">
      <c r="A59" s="0" t="s">
        <v>28</v>
      </c>
      <c r="B59" s="0" t="s">
        <v>3</v>
      </c>
      <c r="C59" s="0" t="s">
        <v>208</v>
      </c>
      <c r="D59" s="0" t="s">
        <v>48</v>
      </c>
      <c r="E59" s="0" t="s">
        <v>209</v>
      </c>
      <c r="F59" s="0" t="s">
        <v>198</v>
      </c>
      <c r="G59" s="0" t="s">
        <v>199</v>
      </c>
      <c r="H59" s="0" t="n">
        <v>16.7</v>
      </c>
      <c r="I59" s="0" t="n">
        <v>19.2</v>
      </c>
      <c r="J59" s="0" t="n">
        <v>16.1</v>
      </c>
      <c r="K59" s="0" t="n">
        <v>17.6</v>
      </c>
      <c r="L59" s="0" t="n">
        <v>14.2</v>
      </c>
      <c r="M59" s="0" t="n">
        <v>17.1</v>
      </c>
      <c r="N59" s="0" t="n">
        <v>21.2</v>
      </c>
      <c r="O59" s="0" t="n">
        <v>26.6</v>
      </c>
      <c r="P59" s="0" t="n">
        <v>16.7</v>
      </c>
      <c r="Q59" s="0" t="n">
        <v>26</v>
      </c>
      <c r="R59" s="0" t="n">
        <v>17</v>
      </c>
      <c r="S59" s="0" t="s">
        <v>4</v>
      </c>
    </row>
    <row r="60" customFormat="false" ht="14.4" hidden="true" customHeight="false" outlineLevel="0" collapsed="false">
      <c r="A60" s="0" t="s">
        <v>28</v>
      </c>
      <c r="B60" s="0" t="s">
        <v>3</v>
      </c>
      <c r="C60" s="0" t="s">
        <v>210</v>
      </c>
      <c r="D60" s="0" t="s">
        <v>81</v>
      </c>
      <c r="E60" s="0" t="s">
        <v>211</v>
      </c>
      <c r="F60" s="0" t="s">
        <v>198</v>
      </c>
      <c r="G60" s="0" t="s">
        <v>199</v>
      </c>
      <c r="H60" s="0" t="n">
        <v>16.7</v>
      </c>
      <c r="I60" s="0" t="n">
        <v>19.1</v>
      </c>
      <c r="J60" s="0" t="n">
        <v>16.2</v>
      </c>
      <c r="K60" s="0" t="n">
        <v>17.9</v>
      </c>
      <c r="L60" s="0" t="n">
        <v>14.5</v>
      </c>
      <c r="M60" s="0" t="n">
        <v>17.4</v>
      </c>
      <c r="N60" s="0" t="n">
        <v>21.5</v>
      </c>
      <c r="O60" s="0" t="n">
        <v>26.2</v>
      </c>
      <c r="P60" s="0" t="n">
        <v>17.1</v>
      </c>
      <c r="Q60" s="0" t="n">
        <v>26.1</v>
      </c>
      <c r="R60" s="0" t="n">
        <v>17.5</v>
      </c>
      <c r="S60" s="0" t="s">
        <v>4</v>
      </c>
    </row>
    <row r="61" customFormat="false" ht="14.4" hidden="true" customHeight="false" outlineLevel="0" collapsed="false">
      <c r="A61" s="0" t="s">
        <v>28</v>
      </c>
      <c r="B61" s="0" t="s">
        <v>3</v>
      </c>
      <c r="C61" s="0" t="s">
        <v>212</v>
      </c>
      <c r="D61" s="0" t="s">
        <v>213</v>
      </c>
      <c r="E61" s="0" t="s">
        <v>214</v>
      </c>
      <c r="F61" s="0" t="s">
        <v>198</v>
      </c>
      <c r="G61" s="0" t="s">
        <v>199</v>
      </c>
      <c r="H61" s="0" t="n">
        <v>16.8</v>
      </c>
      <c r="I61" s="0" t="n">
        <v>19.7</v>
      </c>
      <c r="J61" s="0" t="n">
        <v>16.8</v>
      </c>
      <c r="K61" s="0" t="n">
        <v>17.9</v>
      </c>
      <c r="L61" s="0" t="n">
        <v>14.6</v>
      </c>
      <c r="M61" s="0" t="n">
        <v>17.5</v>
      </c>
      <c r="N61" s="0" t="n">
        <v>21.5</v>
      </c>
      <c r="O61" s="0" t="n">
        <v>26.5</v>
      </c>
      <c r="P61" s="0" t="n">
        <v>17.2</v>
      </c>
      <c r="Q61" s="0" t="n">
        <v>26.1</v>
      </c>
      <c r="R61" s="0" t="n">
        <v>17.9</v>
      </c>
      <c r="S61" s="0" t="s">
        <v>4</v>
      </c>
    </row>
    <row r="62" customFormat="false" ht="14.4" hidden="true" customHeight="false" outlineLevel="0" collapsed="false">
      <c r="A62" s="0" t="s">
        <v>28</v>
      </c>
      <c r="B62" s="0" t="s">
        <v>3</v>
      </c>
      <c r="C62" s="0" t="s">
        <v>215</v>
      </c>
      <c r="D62" s="0" t="s">
        <v>45</v>
      </c>
      <c r="E62" s="0" t="s">
        <v>216</v>
      </c>
      <c r="F62" s="0" t="s">
        <v>198</v>
      </c>
      <c r="G62" s="0" t="s">
        <v>199</v>
      </c>
      <c r="H62" s="0" t="n">
        <v>16.4</v>
      </c>
      <c r="I62" s="0" t="n">
        <v>19.7</v>
      </c>
      <c r="J62" s="0" t="n">
        <v>17</v>
      </c>
      <c r="K62" s="0" t="n">
        <v>17.1</v>
      </c>
      <c r="L62" s="0" t="n">
        <v>14.8</v>
      </c>
      <c r="M62" s="0" t="n">
        <v>17.1</v>
      </c>
      <c r="N62" s="0" t="n">
        <v>21.6</v>
      </c>
      <c r="O62" s="0" t="n">
        <v>26</v>
      </c>
      <c r="P62" s="0" t="n">
        <v>17.4</v>
      </c>
      <c r="Q62" s="0" t="n">
        <v>25.7</v>
      </c>
      <c r="R62" s="0" t="n">
        <v>17.9</v>
      </c>
      <c r="S62" s="0" t="s">
        <v>4</v>
      </c>
    </row>
    <row r="63" customFormat="false" ht="14.4" hidden="true" customHeight="false" outlineLevel="0" collapsed="false">
      <c r="A63" s="0" t="s">
        <v>28</v>
      </c>
      <c r="B63" s="0" t="s">
        <v>3</v>
      </c>
      <c r="C63" s="0" t="s">
        <v>217</v>
      </c>
      <c r="D63" s="0" t="s">
        <v>30</v>
      </c>
      <c r="E63" s="0" t="s">
        <v>218</v>
      </c>
      <c r="F63" s="0" t="s">
        <v>198</v>
      </c>
      <c r="G63" s="0" t="s">
        <v>199</v>
      </c>
      <c r="H63" s="0" t="n">
        <v>16.5</v>
      </c>
      <c r="I63" s="0" t="n">
        <v>19.1</v>
      </c>
      <c r="J63" s="0" t="n">
        <v>17</v>
      </c>
      <c r="K63" s="0" t="n">
        <v>16.5</v>
      </c>
      <c r="L63" s="0" t="n">
        <v>14.1</v>
      </c>
      <c r="M63" s="0" t="n">
        <v>16.4</v>
      </c>
      <c r="N63" s="0" t="n">
        <v>21.7</v>
      </c>
      <c r="O63" s="0" t="n">
        <v>25.5</v>
      </c>
      <c r="P63" s="0" t="n">
        <v>16.7</v>
      </c>
      <c r="Q63" s="0" t="n">
        <v>25.5</v>
      </c>
      <c r="R63" s="0" t="n">
        <v>17.5</v>
      </c>
      <c r="S63" s="0" t="s">
        <v>4</v>
      </c>
    </row>
    <row r="64" customFormat="false" ht="14.4" hidden="true" customHeight="false" outlineLevel="0" collapsed="false">
      <c r="A64" s="0" t="s">
        <v>28</v>
      </c>
      <c r="B64" s="0" t="s">
        <v>3</v>
      </c>
      <c r="C64" s="0" t="s">
        <v>219</v>
      </c>
      <c r="D64" s="0" t="s">
        <v>81</v>
      </c>
      <c r="E64" s="0" t="s">
        <v>220</v>
      </c>
      <c r="F64" s="0" t="s">
        <v>198</v>
      </c>
      <c r="G64" s="0" t="s">
        <v>199</v>
      </c>
      <c r="H64" s="0" t="n">
        <v>16.4</v>
      </c>
      <c r="I64" s="0" t="n">
        <v>19.3</v>
      </c>
      <c r="J64" s="0" t="n">
        <v>17</v>
      </c>
      <c r="K64" s="0" t="n">
        <v>16.5</v>
      </c>
      <c r="L64" s="0" t="n">
        <v>14.4</v>
      </c>
      <c r="M64" s="0" t="n">
        <v>16.4</v>
      </c>
      <c r="N64" s="0" t="n">
        <v>20.9</v>
      </c>
      <c r="O64" s="0" t="n">
        <v>26</v>
      </c>
      <c r="P64" s="0" t="n">
        <v>16.7</v>
      </c>
      <c r="Q64" s="0" t="n">
        <v>25.2</v>
      </c>
      <c r="R64" s="0" t="n">
        <v>17.6</v>
      </c>
      <c r="S64" s="0" t="s">
        <v>4</v>
      </c>
    </row>
    <row r="65" customFormat="false" ht="14.4" hidden="true" customHeight="false" outlineLevel="0" collapsed="false">
      <c r="A65" s="0" t="s">
        <v>28</v>
      </c>
      <c r="B65" s="0" t="s">
        <v>3</v>
      </c>
      <c r="C65" s="0" t="s">
        <v>221</v>
      </c>
      <c r="D65" s="0" t="s">
        <v>103</v>
      </c>
      <c r="E65" s="0" t="s">
        <v>222</v>
      </c>
      <c r="F65" s="0" t="s">
        <v>223</v>
      </c>
      <c r="G65" s="0" t="s">
        <v>224</v>
      </c>
      <c r="H65" s="0" t="n">
        <v>7.1</v>
      </c>
      <c r="I65" s="0" t="n">
        <v>5.6</v>
      </c>
      <c r="J65" s="0" t="n">
        <v>8.4</v>
      </c>
      <c r="K65" s="0" t="n">
        <v>0</v>
      </c>
      <c r="L65" s="0" t="n">
        <v>0</v>
      </c>
      <c r="M65" s="0" t="n">
        <v>8.7</v>
      </c>
      <c r="N65" s="0" t="n">
        <v>7.1</v>
      </c>
      <c r="O65" s="0" t="n">
        <v>0</v>
      </c>
      <c r="P65" s="0" t="n">
        <v>10.8</v>
      </c>
      <c r="Q65" s="0" t="n">
        <v>0</v>
      </c>
      <c r="R65" s="0" t="n">
        <v>0</v>
      </c>
      <c r="S65" s="0" t="s">
        <v>4</v>
      </c>
    </row>
    <row r="66" customFormat="false" ht="14.4" hidden="true" customHeight="false" outlineLevel="0" collapsed="false">
      <c r="A66" s="0" t="s">
        <v>28</v>
      </c>
      <c r="B66" s="0" t="s">
        <v>3</v>
      </c>
      <c r="C66" s="0" t="s">
        <v>225</v>
      </c>
      <c r="D66" s="0" t="s">
        <v>53</v>
      </c>
      <c r="E66" s="0" t="s">
        <v>226</v>
      </c>
      <c r="F66" s="0" t="s">
        <v>227</v>
      </c>
      <c r="G66" s="0" t="s">
        <v>228</v>
      </c>
      <c r="H66" s="0" t="n">
        <v>30.2</v>
      </c>
      <c r="I66" s="0" t="n">
        <v>11.3</v>
      </c>
      <c r="J66" s="0" t="n">
        <v>0</v>
      </c>
      <c r="K66" s="0" t="n">
        <v>11.4</v>
      </c>
      <c r="L66" s="0" t="n">
        <v>21.7</v>
      </c>
      <c r="M66" s="0" t="n">
        <v>11.8</v>
      </c>
      <c r="N66" s="0" t="n">
        <v>14</v>
      </c>
      <c r="O66" s="0" t="n">
        <v>13.3</v>
      </c>
      <c r="P66" s="0" t="n">
        <v>18.4</v>
      </c>
      <c r="Q66" s="0" t="n">
        <v>0</v>
      </c>
      <c r="R66" s="0" t="n">
        <v>15.5</v>
      </c>
      <c r="S66" s="0" t="s">
        <v>4</v>
      </c>
    </row>
    <row r="67" customFormat="false" ht="14.4" hidden="true" customHeight="false" outlineLevel="0" collapsed="false">
      <c r="A67" s="0" t="s">
        <v>28</v>
      </c>
      <c r="B67" s="0" t="s">
        <v>3</v>
      </c>
      <c r="C67" s="0" t="s">
        <v>229</v>
      </c>
      <c r="D67" s="0" t="s">
        <v>48</v>
      </c>
      <c r="E67" s="0" t="s">
        <v>230</v>
      </c>
      <c r="F67" s="0" t="s">
        <v>227</v>
      </c>
      <c r="G67" s="0" t="s">
        <v>228</v>
      </c>
      <c r="H67" s="0" t="n">
        <v>18.2</v>
      </c>
      <c r="I67" s="0" t="n">
        <v>10.8</v>
      </c>
      <c r="J67" s="0" t="n">
        <v>0</v>
      </c>
      <c r="K67" s="0" t="n">
        <v>0</v>
      </c>
      <c r="L67" s="0" t="n">
        <v>13.5</v>
      </c>
      <c r="M67" s="0" t="n">
        <v>0</v>
      </c>
      <c r="N67" s="0" t="n">
        <v>14.8</v>
      </c>
      <c r="O67" s="0" t="n">
        <v>14.1</v>
      </c>
      <c r="P67" s="0" t="n">
        <v>11.7</v>
      </c>
      <c r="Q67" s="0" t="n">
        <v>0</v>
      </c>
      <c r="R67" s="0" t="n">
        <v>10.3</v>
      </c>
      <c r="S67" s="0" t="s">
        <v>4</v>
      </c>
    </row>
    <row r="68" customFormat="false" ht="14.4" hidden="true" customHeight="false" outlineLevel="0" collapsed="false">
      <c r="A68" s="0" t="s">
        <v>28</v>
      </c>
      <c r="B68" s="0" t="s">
        <v>3</v>
      </c>
      <c r="C68" s="0" t="s">
        <v>231</v>
      </c>
      <c r="D68" s="0" t="s">
        <v>53</v>
      </c>
      <c r="E68" s="0" t="s">
        <v>232</v>
      </c>
      <c r="F68" s="0" t="s">
        <v>227</v>
      </c>
      <c r="G68" s="0" t="s">
        <v>228</v>
      </c>
      <c r="H68" s="0" t="n">
        <v>16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s">
        <v>4</v>
      </c>
    </row>
    <row r="69" customFormat="false" ht="14.4" hidden="true" customHeight="false" outlineLevel="0" collapsed="false">
      <c r="A69" s="0" t="s">
        <v>28</v>
      </c>
      <c r="B69" s="0" t="s">
        <v>3</v>
      </c>
      <c r="C69" s="0" t="s">
        <v>233</v>
      </c>
      <c r="D69" s="0" t="s">
        <v>48</v>
      </c>
      <c r="E69" s="0" t="s">
        <v>234</v>
      </c>
      <c r="F69" s="0" t="s">
        <v>227</v>
      </c>
      <c r="G69" s="0" t="s">
        <v>228</v>
      </c>
      <c r="H69" s="0" t="n">
        <v>17.3</v>
      </c>
      <c r="I69" s="0" t="n">
        <v>8</v>
      </c>
      <c r="J69" s="0" t="n">
        <v>9.6</v>
      </c>
      <c r="K69" s="0" t="n">
        <v>10.2</v>
      </c>
      <c r="L69" s="0" t="n">
        <v>17.8</v>
      </c>
      <c r="M69" s="0" t="n">
        <v>8</v>
      </c>
      <c r="N69" s="0" t="n">
        <v>9.5</v>
      </c>
      <c r="O69" s="0" t="n">
        <v>9</v>
      </c>
      <c r="P69" s="0" t="n">
        <v>11.9</v>
      </c>
      <c r="Q69" s="0" t="n">
        <v>0</v>
      </c>
      <c r="R69" s="0" t="n">
        <v>7.6</v>
      </c>
      <c r="S69" s="0" t="s">
        <v>4</v>
      </c>
    </row>
    <row r="70" customFormat="false" ht="14.4" hidden="true" customHeight="false" outlineLevel="0" collapsed="false">
      <c r="A70" s="0" t="s">
        <v>28</v>
      </c>
      <c r="B70" s="0" t="s">
        <v>3</v>
      </c>
      <c r="C70" s="0" t="s">
        <v>235</v>
      </c>
      <c r="D70" s="0" t="s">
        <v>39</v>
      </c>
      <c r="E70" s="0" t="s">
        <v>236</v>
      </c>
      <c r="F70" s="0" t="s">
        <v>237</v>
      </c>
      <c r="G70" s="0" t="s">
        <v>238</v>
      </c>
      <c r="H70" s="0" t="n">
        <v>5.5</v>
      </c>
      <c r="I70" s="0" t="n">
        <v>0</v>
      </c>
      <c r="J70" s="0" t="n">
        <v>0</v>
      </c>
      <c r="K70" s="0" t="n">
        <v>5.6</v>
      </c>
      <c r="L70" s="0" t="n">
        <v>0</v>
      </c>
      <c r="M70" s="0" t="n">
        <v>0</v>
      </c>
      <c r="N70" s="0" t="n">
        <v>5.9</v>
      </c>
      <c r="O70" s="0" t="n">
        <v>7.1</v>
      </c>
      <c r="P70" s="0" t="n">
        <v>0</v>
      </c>
      <c r="Q70" s="0" t="n">
        <v>0</v>
      </c>
      <c r="R70" s="0" t="n">
        <v>0</v>
      </c>
      <c r="S70" s="0" t="s">
        <v>4</v>
      </c>
    </row>
    <row r="71" customFormat="false" ht="14.4" hidden="true" customHeight="false" outlineLevel="0" collapsed="false">
      <c r="A71" s="0" t="s">
        <v>28</v>
      </c>
      <c r="B71" s="0" t="s">
        <v>3</v>
      </c>
      <c r="C71" s="0" t="s">
        <v>239</v>
      </c>
      <c r="D71" s="0" t="s">
        <v>53</v>
      </c>
      <c r="E71" s="0" t="s">
        <v>240</v>
      </c>
      <c r="F71" s="0" t="s">
        <v>241</v>
      </c>
      <c r="G71" s="0" t="s">
        <v>242</v>
      </c>
      <c r="H71" s="0" t="n">
        <v>10.1</v>
      </c>
      <c r="I71" s="0" t="n">
        <v>9.4</v>
      </c>
      <c r="J71" s="0" t="n">
        <v>0</v>
      </c>
      <c r="K71" s="0" t="n">
        <v>10.8</v>
      </c>
      <c r="L71" s="0" t="n">
        <v>9.6</v>
      </c>
      <c r="M71" s="0" t="n">
        <v>12.2</v>
      </c>
      <c r="N71" s="0" t="n">
        <v>0</v>
      </c>
      <c r="O71" s="0" t="n">
        <v>5.9</v>
      </c>
      <c r="P71" s="0" t="n">
        <v>0</v>
      </c>
      <c r="Q71" s="0" t="n">
        <v>0</v>
      </c>
      <c r="R71" s="0" t="n">
        <v>6.6</v>
      </c>
      <c r="S71" s="0" t="s">
        <v>4</v>
      </c>
    </row>
    <row r="72" customFormat="false" ht="14.4" hidden="true" customHeight="false" outlineLevel="0" collapsed="false">
      <c r="A72" s="0" t="s">
        <v>28</v>
      </c>
      <c r="B72" s="0" t="s">
        <v>3</v>
      </c>
      <c r="C72" s="0" t="s">
        <v>243</v>
      </c>
      <c r="D72" s="0" t="s">
        <v>45</v>
      </c>
      <c r="E72" s="0" t="s">
        <v>244</v>
      </c>
      <c r="F72" s="0" t="s">
        <v>245</v>
      </c>
      <c r="G72" s="0" t="s">
        <v>246</v>
      </c>
      <c r="H72" s="0" t="n">
        <v>39.5</v>
      </c>
      <c r="I72" s="0" t="n">
        <v>36.2</v>
      </c>
      <c r="J72" s="0" t="n">
        <v>35.7</v>
      </c>
      <c r="K72" s="0" t="n">
        <v>31.2</v>
      </c>
      <c r="L72" s="0" t="n">
        <v>37.7</v>
      </c>
      <c r="M72" s="0" t="n">
        <v>0</v>
      </c>
      <c r="N72" s="0" t="n">
        <v>31.7</v>
      </c>
      <c r="O72" s="0" t="n">
        <v>35.1</v>
      </c>
      <c r="P72" s="0" t="n">
        <v>36.8</v>
      </c>
      <c r="Q72" s="0" t="n">
        <v>0</v>
      </c>
      <c r="R72" s="0" t="n">
        <v>44.7</v>
      </c>
      <c r="S72" s="0" t="s">
        <v>4</v>
      </c>
    </row>
    <row r="73" customFormat="false" ht="14.4" hidden="true" customHeight="false" outlineLevel="0" collapsed="false">
      <c r="A73" s="0" t="s">
        <v>28</v>
      </c>
      <c r="B73" s="0" t="s">
        <v>3</v>
      </c>
      <c r="C73" s="0" t="s">
        <v>247</v>
      </c>
      <c r="D73" s="0" t="s">
        <v>248</v>
      </c>
      <c r="E73" s="0" t="s">
        <v>249</v>
      </c>
      <c r="F73" s="0" t="s">
        <v>245</v>
      </c>
      <c r="G73" s="0" t="s">
        <v>246</v>
      </c>
      <c r="H73" s="0" t="n">
        <v>39.6</v>
      </c>
      <c r="I73" s="0" t="n">
        <v>36.1</v>
      </c>
      <c r="J73" s="0" t="n">
        <v>35.8</v>
      </c>
      <c r="K73" s="0" t="n">
        <v>31.4</v>
      </c>
      <c r="L73" s="0" t="n">
        <v>37.6</v>
      </c>
      <c r="M73" s="0" t="n">
        <v>0</v>
      </c>
      <c r="N73" s="0" t="n">
        <v>31.8</v>
      </c>
      <c r="O73" s="0" t="n">
        <v>35.3</v>
      </c>
      <c r="P73" s="0" t="n">
        <v>36.8</v>
      </c>
      <c r="Q73" s="0" t="n">
        <v>0</v>
      </c>
      <c r="R73" s="0" t="n">
        <v>44.5</v>
      </c>
      <c r="S73" s="0" t="s">
        <v>4</v>
      </c>
    </row>
    <row r="74" customFormat="false" ht="14.4" hidden="true" customHeight="false" outlineLevel="0" collapsed="false">
      <c r="A74" s="0" t="s">
        <v>28</v>
      </c>
      <c r="B74" s="0" t="s">
        <v>3</v>
      </c>
      <c r="C74" s="0" t="s">
        <v>250</v>
      </c>
      <c r="D74" s="0" t="s">
        <v>177</v>
      </c>
      <c r="E74" s="0" t="s">
        <v>251</v>
      </c>
      <c r="F74" s="0" t="s">
        <v>245</v>
      </c>
      <c r="G74" s="0" t="s">
        <v>246</v>
      </c>
      <c r="H74" s="0" t="n">
        <v>39.6</v>
      </c>
      <c r="I74" s="0" t="n">
        <v>36.2</v>
      </c>
      <c r="J74" s="0" t="n">
        <v>35.7</v>
      </c>
      <c r="K74" s="0" t="n">
        <v>31.3</v>
      </c>
      <c r="L74" s="0" t="n">
        <v>37.6</v>
      </c>
      <c r="M74" s="0" t="n">
        <v>0</v>
      </c>
      <c r="N74" s="0" t="n">
        <v>31.8</v>
      </c>
      <c r="O74" s="0" t="n">
        <v>35.2</v>
      </c>
      <c r="P74" s="0" t="n">
        <v>36.7</v>
      </c>
      <c r="Q74" s="0" t="n">
        <v>0</v>
      </c>
      <c r="R74" s="0" t="n">
        <v>44.7</v>
      </c>
      <c r="S74" s="0" t="s">
        <v>4</v>
      </c>
    </row>
    <row r="75" customFormat="false" ht="14.4" hidden="true" customHeight="false" outlineLevel="0" collapsed="false">
      <c r="A75" s="0" t="s">
        <v>28</v>
      </c>
      <c r="B75" s="0" t="s">
        <v>3</v>
      </c>
      <c r="C75" s="0" t="s">
        <v>252</v>
      </c>
      <c r="D75" s="0" t="s">
        <v>253</v>
      </c>
      <c r="E75" s="0" t="s">
        <v>254</v>
      </c>
      <c r="F75" s="0" t="s">
        <v>245</v>
      </c>
      <c r="G75" s="0" t="s">
        <v>246</v>
      </c>
      <c r="H75" s="0" t="n">
        <v>39.6</v>
      </c>
      <c r="I75" s="0" t="n">
        <v>36.2</v>
      </c>
      <c r="J75" s="0" t="n">
        <v>35.7</v>
      </c>
      <c r="K75" s="0" t="n">
        <v>31.3</v>
      </c>
      <c r="L75" s="0" t="n">
        <v>37.6</v>
      </c>
      <c r="M75" s="0" t="n">
        <v>0</v>
      </c>
      <c r="N75" s="0" t="n">
        <v>31.8</v>
      </c>
      <c r="O75" s="0" t="n">
        <v>35.2</v>
      </c>
      <c r="P75" s="0" t="n">
        <v>36.7</v>
      </c>
      <c r="Q75" s="0" t="n">
        <v>0</v>
      </c>
      <c r="R75" s="0" t="n">
        <v>44.7</v>
      </c>
      <c r="S75" s="0" t="s">
        <v>4</v>
      </c>
    </row>
    <row r="76" customFormat="false" ht="14.4" hidden="true" customHeight="false" outlineLevel="0" collapsed="false">
      <c r="A76" s="0" t="s">
        <v>28</v>
      </c>
      <c r="B76" s="0" t="s">
        <v>3</v>
      </c>
      <c r="C76" s="0" t="s">
        <v>255</v>
      </c>
      <c r="D76" s="0" t="s">
        <v>192</v>
      </c>
      <c r="E76" s="0" t="s">
        <v>256</v>
      </c>
      <c r="F76" s="0" t="s">
        <v>245</v>
      </c>
      <c r="G76" s="0" t="s">
        <v>246</v>
      </c>
      <c r="H76" s="0" t="n">
        <v>39.6</v>
      </c>
      <c r="I76" s="0" t="n">
        <v>36.3</v>
      </c>
      <c r="J76" s="0" t="n">
        <v>35.8</v>
      </c>
      <c r="K76" s="0" t="n">
        <v>31.3</v>
      </c>
      <c r="L76" s="0" t="n">
        <v>37.6</v>
      </c>
      <c r="M76" s="0" t="n">
        <v>0</v>
      </c>
      <c r="N76" s="0" t="n">
        <v>31.8</v>
      </c>
      <c r="O76" s="0" t="n">
        <v>35.2</v>
      </c>
      <c r="P76" s="0" t="n">
        <v>36.6</v>
      </c>
      <c r="Q76" s="0" t="n">
        <v>0</v>
      </c>
      <c r="R76" s="0" t="n">
        <v>44.7</v>
      </c>
      <c r="S76" s="0" t="s">
        <v>4</v>
      </c>
    </row>
    <row r="77" customFormat="false" ht="14.4" hidden="true" customHeight="false" outlineLevel="0" collapsed="false">
      <c r="A77" s="0" t="s">
        <v>28</v>
      </c>
      <c r="B77" s="0" t="s">
        <v>3</v>
      </c>
      <c r="C77" s="0" t="s">
        <v>257</v>
      </c>
      <c r="D77" s="0" t="s">
        <v>258</v>
      </c>
      <c r="E77" s="0" t="s">
        <v>259</v>
      </c>
      <c r="F77" s="0" t="s">
        <v>245</v>
      </c>
      <c r="G77" s="0" t="s">
        <v>246</v>
      </c>
      <c r="H77" s="0" t="n">
        <v>39.5</v>
      </c>
      <c r="I77" s="0" t="n">
        <v>36.2</v>
      </c>
      <c r="J77" s="0" t="n">
        <v>35.9</v>
      </c>
      <c r="K77" s="0" t="n">
        <v>31.3</v>
      </c>
      <c r="L77" s="0" t="n">
        <v>37.7</v>
      </c>
      <c r="M77" s="0" t="n">
        <v>0</v>
      </c>
      <c r="N77" s="0" t="n">
        <v>31.7</v>
      </c>
      <c r="O77" s="0" t="n">
        <v>35.3</v>
      </c>
      <c r="P77" s="0" t="n">
        <v>37</v>
      </c>
      <c r="Q77" s="0" t="n">
        <v>0</v>
      </c>
      <c r="R77" s="0" t="n">
        <v>44.7</v>
      </c>
      <c r="S77" s="0" t="s">
        <v>4</v>
      </c>
    </row>
    <row r="78" customFormat="false" ht="14.4" hidden="true" customHeight="false" outlineLevel="0" collapsed="false">
      <c r="A78" s="0" t="s">
        <v>28</v>
      </c>
      <c r="B78" s="0" t="s">
        <v>3</v>
      </c>
      <c r="C78" s="0" t="s">
        <v>260</v>
      </c>
      <c r="D78" s="0" t="s">
        <v>45</v>
      </c>
      <c r="E78" s="0" t="s">
        <v>261</v>
      </c>
      <c r="F78" s="0" t="s">
        <v>262</v>
      </c>
      <c r="G78" s="0" t="s">
        <v>263</v>
      </c>
      <c r="H78" s="0" t="n">
        <v>7.6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4</v>
      </c>
    </row>
    <row r="79" customFormat="false" ht="14.4" hidden="true" customHeight="false" outlineLevel="0" collapsed="false">
      <c r="A79" s="0" t="s">
        <v>28</v>
      </c>
      <c r="B79" s="0" t="s">
        <v>3</v>
      </c>
      <c r="C79" s="0" t="s">
        <v>264</v>
      </c>
      <c r="D79" s="0" t="s">
        <v>45</v>
      </c>
      <c r="E79" s="0" t="s">
        <v>265</v>
      </c>
      <c r="F79" s="0" t="s">
        <v>262</v>
      </c>
      <c r="G79" s="0" t="s">
        <v>263</v>
      </c>
      <c r="H79" s="0" t="n">
        <v>5.1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s">
        <v>4</v>
      </c>
    </row>
    <row r="80" customFormat="false" ht="14.4" hidden="true" customHeight="false" outlineLevel="0" collapsed="false">
      <c r="A80" s="0" t="s">
        <v>28</v>
      </c>
      <c r="B80" s="0" t="s">
        <v>3</v>
      </c>
      <c r="C80" s="0" t="s">
        <v>266</v>
      </c>
      <c r="D80" s="0" t="s">
        <v>45</v>
      </c>
      <c r="E80" s="0" t="s">
        <v>267</v>
      </c>
      <c r="F80" s="0" t="s">
        <v>268</v>
      </c>
      <c r="G80" s="0" t="s">
        <v>269</v>
      </c>
      <c r="H80" s="0" t="n">
        <v>5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8.3</v>
      </c>
      <c r="S80" s="0" t="s">
        <v>4</v>
      </c>
    </row>
    <row r="81" customFormat="false" ht="14.4" hidden="true" customHeight="false" outlineLevel="0" collapsed="false">
      <c r="A81" s="0" t="s">
        <v>28</v>
      </c>
      <c r="B81" s="0" t="s">
        <v>3</v>
      </c>
      <c r="C81" s="0" t="s">
        <v>270</v>
      </c>
      <c r="D81" s="0" t="s">
        <v>45</v>
      </c>
      <c r="E81" s="0" t="s">
        <v>271</v>
      </c>
      <c r="F81" s="0" t="s">
        <v>272</v>
      </c>
      <c r="G81" s="0" t="s">
        <v>273</v>
      </c>
      <c r="H81" s="0" t="n">
        <v>8.4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s">
        <v>4</v>
      </c>
    </row>
    <row r="82" customFormat="false" ht="14.4" hidden="true" customHeight="false" outlineLevel="0" collapsed="false">
      <c r="A82" s="0" t="s">
        <v>28</v>
      </c>
      <c r="B82" s="0" t="s">
        <v>3</v>
      </c>
      <c r="C82" s="0" t="s">
        <v>274</v>
      </c>
      <c r="D82" s="0" t="s">
        <v>39</v>
      </c>
      <c r="E82" s="0" t="s">
        <v>275</v>
      </c>
      <c r="F82" s="0" t="s">
        <v>276</v>
      </c>
      <c r="G82" s="0" t="s">
        <v>277</v>
      </c>
      <c r="H82" s="0" t="n">
        <v>6.7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s">
        <v>4</v>
      </c>
    </row>
    <row r="83" customFormat="false" ht="14.4" hidden="true" customHeight="false" outlineLevel="0" collapsed="false">
      <c r="A83" s="0" t="s">
        <v>28</v>
      </c>
      <c r="B83" s="0" t="s">
        <v>3</v>
      </c>
      <c r="C83" s="0" t="s">
        <v>278</v>
      </c>
      <c r="D83" s="0" t="s">
        <v>124</v>
      </c>
      <c r="E83" s="0" t="s">
        <v>279</v>
      </c>
      <c r="F83" s="0" t="s">
        <v>280</v>
      </c>
      <c r="G83" s="0" t="s">
        <v>281</v>
      </c>
      <c r="H83" s="0" t="n">
        <v>8.7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4</v>
      </c>
    </row>
    <row r="84" customFormat="false" ht="14.4" hidden="true" customHeight="false" outlineLevel="0" collapsed="false">
      <c r="A84" s="0" t="s">
        <v>28</v>
      </c>
      <c r="B84" s="0" t="s">
        <v>3</v>
      </c>
      <c r="C84" s="0" t="s">
        <v>282</v>
      </c>
      <c r="D84" s="0" t="s">
        <v>124</v>
      </c>
      <c r="E84" s="0" t="s">
        <v>283</v>
      </c>
      <c r="F84" s="0" t="s">
        <v>280</v>
      </c>
      <c r="G84" s="0" t="s">
        <v>281</v>
      </c>
      <c r="H84" s="0" t="n">
        <v>11.3</v>
      </c>
      <c r="I84" s="0" t="n">
        <v>0</v>
      </c>
      <c r="J84" s="0" t="n">
        <v>0</v>
      </c>
      <c r="K84" s="0" t="n">
        <v>0</v>
      </c>
      <c r="L84" s="0" t="n">
        <v>11.6</v>
      </c>
      <c r="M84" s="0" t="n">
        <v>7.2</v>
      </c>
      <c r="N84" s="0" t="n">
        <v>6.6</v>
      </c>
      <c r="O84" s="0" t="n">
        <v>0</v>
      </c>
      <c r="P84" s="0" t="n">
        <v>11.4</v>
      </c>
      <c r="Q84" s="0" t="n">
        <v>12</v>
      </c>
      <c r="R84" s="0" t="n">
        <v>0</v>
      </c>
      <c r="S84" s="0" t="s">
        <v>4</v>
      </c>
    </row>
    <row r="85" customFormat="false" ht="14.4" hidden="true" customHeight="false" outlineLevel="0" collapsed="false">
      <c r="A85" s="0" t="s">
        <v>28</v>
      </c>
      <c r="B85" s="0" t="s">
        <v>3</v>
      </c>
      <c r="C85" s="0" t="s">
        <v>284</v>
      </c>
      <c r="D85" s="0" t="s">
        <v>103</v>
      </c>
      <c r="E85" s="0" t="s">
        <v>285</v>
      </c>
      <c r="F85" s="0" t="s">
        <v>280</v>
      </c>
      <c r="G85" s="0" t="s">
        <v>281</v>
      </c>
      <c r="H85" s="0" t="n">
        <v>7.2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4</v>
      </c>
    </row>
    <row r="86" customFormat="false" ht="14.4" hidden="true" customHeight="false" outlineLevel="0" collapsed="false">
      <c r="A86" s="0" t="s">
        <v>28</v>
      </c>
      <c r="B86" s="0" t="s">
        <v>3</v>
      </c>
      <c r="C86" s="0" t="s">
        <v>286</v>
      </c>
      <c r="D86" s="0" t="s">
        <v>90</v>
      </c>
      <c r="E86" s="0" t="s">
        <v>287</v>
      </c>
      <c r="F86" s="0" t="s">
        <v>288</v>
      </c>
      <c r="G86" s="0" t="s">
        <v>289</v>
      </c>
      <c r="H86" s="0" t="n">
        <v>7.7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4</v>
      </c>
    </row>
    <row r="87" customFormat="false" ht="14.4" hidden="true" customHeight="false" outlineLevel="0" collapsed="false">
      <c r="A87" s="0" t="s">
        <v>28</v>
      </c>
      <c r="B87" s="0" t="s">
        <v>3</v>
      </c>
      <c r="C87" s="0" t="s">
        <v>290</v>
      </c>
      <c r="D87" s="0" t="s">
        <v>48</v>
      </c>
      <c r="E87" s="0" t="s">
        <v>291</v>
      </c>
      <c r="F87" s="0" t="s">
        <v>292</v>
      </c>
      <c r="G87" s="0" t="s">
        <v>293</v>
      </c>
      <c r="H87" s="0" t="n">
        <v>5.2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s">
        <v>4</v>
      </c>
    </row>
    <row r="88" customFormat="false" ht="14.4" hidden="false" customHeight="false" outlineLevel="0" collapsed="false">
      <c r="A88" s="0" t="s">
        <v>28</v>
      </c>
      <c r="B88" s="0" t="n">
        <v>1</v>
      </c>
      <c r="C88" s="0" t="s">
        <v>294</v>
      </c>
      <c r="D88" s="0" t="s">
        <v>124</v>
      </c>
      <c r="E88" s="0" t="s">
        <v>295</v>
      </c>
      <c r="F88" s="0" t="s">
        <v>296</v>
      </c>
      <c r="G88" s="0" t="s">
        <v>297</v>
      </c>
      <c r="H88" s="0" t="n">
        <v>0</v>
      </c>
      <c r="I88" s="0" t="n">
        <v>7.6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4</v>
      </c>
    </row>
    <row r="89" customFormat="false" ht="14.4" hidden="true" customHeight="false" outlineLevel="0" collapsed="false">
      <c r="A89" s="0" t="s">
        <v>28</v>
      </c>
      <c r="B89" s="0" t="n">
        <v>1</v>
      </c>
      <c r="C89" s="0" t="s">
        <v>298</v>
      </c>
      <c r="D89" s="0" t="s">
        <v>45</v>
      </c>
      <c r="E89" s="0" t="s">
        <v>299</v>
      </c>
      <c r="F89" s="0" t="s">
        <v>300</v>
      </c>
      <c r="G89" s="0" t="s">
        <v>301</v>
      </c>
      <c r="H89" s="0" t="n">
        <v>0</v>
      </c>
      <c r="I89" s="0" t="n">
        <v>8.1</v>
      </c>
      <c r="J89" s="0" t="n">
        <v>7.1</v>
      </c>
      <c r="K89" s="0" t="n">
        <v>7.8</v>
      </c>
      <c r="L89" s="0" t="n">
        <v>0</v>
      </c>
      <c r="M89" s="0" t="n">
        <v>7.6</v>
      </c>
      <c r="N89" s="0" t="n">
        <v>10.3</v>
      </c>
      <c r="O89" s="0" t="n">
        <v>10.6</v>
      </c>
      <c r="P89" s="0" t="n">
        <v>9</v>
      </c>
      <c r="Q89" s="0" t="n">
        <v>0</v>
      </c>
      <c r="R89" s="0" t="n">
        <v>6.8</v>
      </c>
      <c r="S89" s="0" t="s">
        <v>4</v>
      </c>
    </row>
    <row r="90" customFormat="false" ht="14.4" hidden="true" customHeight="false" outlineLevel="0" collapsed="false">
      <c r="A90" s="0" t="s">
        <v>28</v>
      </c>
      <c r="B90" s="0" t="n">
        <v>1</v>
      </c>
      <c r="C90" s="0" t="s">
        <v>302</v>
      </c>
      <c r="D90" s="0" t="s">
        <v>39</v>
      </c>
      <c r="E90" s="0" t="s">
        <v>303</v>
      </c>
      <c r="F90" s="0" t="s">
        <v>300</v>
      </c>
      <c r="G90" s="0" t="s">
        <v>301</v>
      </c>
      <c r="H90" s="0" t="n">
        <v>0</v>
      </c>
      <c r="I90" s="0" t="n">
        <v>5.8</v>
      </c>
      <c r="J90" s="0" t="n">
        <v>7.6</v>
      </c>
      <c r="K90" s="0" t="n">
        <v>8.2</v>
      </c>
      <c r="L90" s="0" t="n">
        <v>6.6</v>
      </c>
      <c r="M90" s="0" t="n">
        <v>6.5</v>
      </c>
      <c r="N90" s="0" t="n">
        <v>8.6</v>
      </c>
      <c r="O90" s="0" t="n">
        <v>7.8</v>
      </c>
      <c r="P90" s="0" t="n">
        <v>9.8</v>
      </c>
      <c r="Q90" s="0" t="n">
        <v>7.2</v>
      </c>
      <c r="R90" s="0" t="n">
        <v>12.5</v>
      </c>
      <c r="S90" s="0" t="s">
        <v>4</v>
      </c>
    </row>
    <row r="91" customFormat="false" ht="14.4" hidden="false" customHeight="false" outlineLevel="0" collapsed="false">
      <c r="A91" s="0" t="s">
        <v>28</v>
      </c>
      <c r="B91" s="0" t="n">
        <v>1</v>
      </c>
      <c r="C91" s="0" t="s">
        <v>304</v>
      </c>
      <c r="D91" s="0" t="s">
        <v>60</v>
      </c>
      <c r="E91" s="0" t="s">
        <v>305</v>
      </c>
      <c r="F91" s="0" t="s">
        <v>300</v>
      </c>
      <c r="G91" s="0" t="s">
        <v>301</v>
      </c>
      <c r="H91" s="0" t="n">
        <v>0</v>
      </c>
      <c r="I91" s="0" t="n">
        <v>6.8</v>
      </c>
      <c r="J91" s="0" t="n">
        <v>7.4</v>
      </c>
      <c r="K91" s="0" t="n">
        <v>0</v>
      </c>
      <c r="L91" s="0" t="n">
        <v>0</v>
      </c>
      <c r="M91" s="0" t="n">
        <v>6.6</v>
      </c>
      <c r="N91" s="0" t="n">
        <v>8.2</v>
      </c>
      <c r="O91" s="0" t="n">
        <v>0</v>
      </c>
      <c r="P91" s="0" t="n">
        <v>7.6</v>
      </c>
      <c r="Q91" s="0" t="n">
        <v>0</v>
      </c>
      <c r="R91" s="0" t="n">
        <v>7.4</v>
      </c>
      <c r="S91" s="0" t="s">
        <v>4</v>
      </c>
    </row>
    <row r="92" customFormat="false" ht="14.4" hidden="false" customHeight="false" outlineLevel="0" collapsed="false">
      <c r="A92" s="0" t="s">
        <v>28</v>
      </c>
      <c r="B92" s="0" t="n">
        <v>1</v>
      </c>
      <c r="C92" s="0" t="s">
        <v>306</v>
      </c>
      <c r="D92" s="0" t="s">
        <v>39</v>
      </c>
      <c r="E92" s="0" t="s">
        <v>307</v>
      </c>
      <c r="F92" s="0" t="s">
        <v>62</v>
      </c>
      <c r="G92" s="0" t="s">
        <v>63</v>
      </c>
      <c r="H92" s="0" t="n">
        <v>0</v>
      </c>
      <c r="I92" s="0" t="n">
        <v>11.1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8.5</v>
      </c>
      <c r="O92" s="0" t="n">
        <v>0</v>
      </c>
      <c r="P92" s="0" t="n">
        <v>0</v>
      </c>
      <c r="Q92" s="0" t="n">
        <v>0</v>
      </c>
      <c r="R92" s="0" t="n">
        <v>0</v>
      </c>
      <c r="S92" s="0" t="s">
        <v>4</v>
      </c>
    </row>
    <row r="93" customFormat="false" ht="14.4" hidden="true" customHeight="false" outlineLevel="0" collapsed="false">
      <c r="A93" s="0" t="s">
        <v>28</v>
      </c>
      <c r="B93" s="0" t="n">
        <v>1</v>
      </c>
      <c r="C93" s="0" t="s">
        <v>308</v>
      </c>
      <c r="D93" s="0" t="s">
        <v>90</v>
      </c>
      <c r="E93" s="0" t="s">
        <v>309</v>
      </c>
      <c r="F93" s="0" t="s">
        <v>62</v>
      </c>
      <c r="G93" s="0" t="s">
        <v>63</v>
      </c>
      <c r="H93" s="0" t="n">
        <v>0</v>
      </c>
      <c r="I93" s="0" t="n">
        <v>5.9</v>
      </c>
      <c r="J93" s="0" t="n">
        <v>0</v>
      </c>
      <c r="K93" s="0" t="n">
        <v>7.2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s">
        <v>4</v>
      </c>
    </row>
    <row r="94" customFormat="false" ht="14.4" hidden="false" customHeight="false" outlineLevel="0" collapsed="false">
      <c r="A94" s="0" t="s">
        <v>28</v>
      </c>
      <c r="B94" s="0" t="n">
        <v>1</v>
      </c>
      <c r="C94" s="0" t="s">
        <v>310</v>
      </c>
      <c r="D94" s="0" t="s">
        <v>39</v>
      </c>
      <c r="E94" s="0" t="s">
        <v>311</v>
      </c>
      <c r="F94" s="0" t="s">
        <v>62</v>
      </c>
      <c r="G94" s="0" t="s">
        <v>63</v>
      </c>
      <c r="H94" s="0" t="n">
        <v>0</v>
      </c>
      <c r="I94" s="0" t="n">
        <v>10.9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9.2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4</v>
      </c>
    </row>
    <row r="95" customFormat="false" ht="14.4" hidden="false" customHeight="false" outlineLevel="0" collapsed="false">
      <c r="A95" s="0" t="s">
        <v>28</v>
      </c>
      <c r="B95" s="0" t="n">
        <v>1</v>
      </c>
      <c r="C95" s="0" t="s">
        <v>312</v>
      </c>
      <c r="D95" s="0" t="s">
        <v>103</v>
      </c>
      <c r="E95" s="0" t="s">
        <v>313</v>
      </c>
      <c r="F95" s="0" t="s">
        <v>314</v>
      </c>
      <c r="G95" s="0" t="s">
        <v>315</v>
      </c>
      <c r="H95" s="0" t="n">
        <v>0</v>
      </c>
      <c r="I95" s="0" t="n">
        <v>7.5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5.6</v>
      </c>
      <c r="Q95" s="0" t="n">
        <v>0</v>
      </c>
      <c r="R95" s="0" t="n">
        <v>7.2</v>
      </c>
      <c r="S95" s="0" t="s">
        <v>4</v>
      </c>
    </row>
    <row r="96" customFormat="false" ht="14.4" hidden="false" customHeight="false" outlineLevel="0" collapsed="false">
      <c r="A96" s="0" t="s">
        <v>28</v>
      </c>
      <c r="B96" s="0" t="n">
        <v>1</v>
      </c>
      <c r="C96" s="0" t="s">
        <v>316</v>
      </c>
      <c r="D96" s="0" t="s">
        <v>124</v>
      </c>
      <c r="E96" s="0" t="s">
        <v>317</v>
      </c>
      <c r="F96" s="0" t="s">
        <v>318</v>
      </c>
      <c r="G96" s="0" t="s">
        <v>319</v>
      </c>
      <c r="H96" s="0" t="n">
        <v>0</v>
      </c>
      <c r="I96" s="0" t="n">
        <v>8.4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7.1</v>
      </c>
      <c r="P96" s="0" t="n">
        <v>9</v>
      </c>
      <c r="Q96" s="0" t="n">
        <v>0</v>
      </c>
      <c r="R96" s="0" t="n">
        <v>0</v>
      </c>
      <c r="S96" s="0" t="s">
        <v>4</v>
      </c>
    </row>
    <row r="97" customFormat="false" ht="14.4" hidden="false" customHeight="false" outlineLevel="0" collapsed="false">
      <c r="A97" s="0" t="s">
        <v>28</v>
      </c>
      <c r="B97" s="0" t="n">
        <v>1</v>
      </c>
      <c r="C97" s="0" t="s">
        <v>320</v>
      </c>
      <c r="D97" s="0" t="s">
        <v>81</v>
      </c>
      <c r="E97" s="0" t="s">
        <v>321</v>
      </c>
      <c r="F97" s="0" t="s">
        <v>322</v>
      </c>
      <c r="G97" s="0" t="s">
        <v>323</v>
      </c>
      <c r="H97" s="0" t="n">
        <v>0</v>
      </c>
      <c r="I97" s="0" t="n">
        <v>6.3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s">
        <v>4</v>
      </c>
    </row>
    <row r="98" customFormat="false" ht="14.4" hidden="false" customHeight="false" outlineLevel="0" collapsed="false">
      <c r="A98" s="0" t="s">
        <v>28</v>
      </c>
      <c r="B98" s="0" t="n">
        <v>1</v>
      </c>
      <c r="C98" s="0" t="s">
        <v>324</v>
      </c>
      <c r="D98" s="0" t="s">
        <v>39</v>
      </c>
      <c r="E98" s="0" t="s">
        <v>325</v>
      </c>
      <c r="F98" s="0" t="s">
        <v>326</v>
      </c>
      <c r="G98" s="0" t="s">
        <v>327</v>
      </c>
      <c r="H98" s="0" t="n">
        <v>0</v>
      </c>
      <c r="I98" s="0" t="n">
        <v>5.5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s">
        <v>4</v>
      </c>
    </row>
    <row r="99" customFormat="false" ht="14.4" hidden="false" customHeight="false" outlineLevel="0" collapsed="false">
      <c r="A99" s="0" t="s">
        <v>28</v>
      </c>
      <c r="B99" s="0" t="n">
        <v>1</v>
      </c>
      <c r="C99" s="0" t="s">
        <v>328</v>
      </c>
      <c r="D99" s="0" t="s">
        <v>53</v>
      </c>
      <c r="E99" s="0" t="s">
        <v>329</v>
      </c>
      <c r="F99" s="0" t="s">
        <v>94</v>
      </c>
      <c r="G99" s="0" t="s">
        <v>95</v>
      </c>
      <c r="H99" s="0" t="n">
        <v>0</v>
      </c>
      <c r="I99" s="0" t="n">
        <v>10.1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4</v>
      </c>
    </row>
    <row r="100" customFormat="false" ht="14.4" hidden="false" customHeight="false" outlineLevel="0" collapsed="false">
      <c r="A100" s="0" t="s">
        <v>28</v>
      </c>
      <c r="B100" s="0" t="n">
        <v>1</v>
      </c>
      <c r="C100" s="0" t="s">
        <v>330</v>
      </c>
      <c r="D100" s="0" t="s">
        <v>45</v>
      </c>
      <c r="E100" s="0" t="s">
        <v>331</v>
      </c>
      <c r="F100" s="0" t="s">
        <v>332</v>
      </c>
      <c r="G100" s="0" t="s">
        <v>333</v>
      </c>
      <c r="H100" s="0" t="n">
        <v>0</v>
      </c>
      <c r="I100" s="0" t="n">
        <v>22.5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20.7</v>
      </c>
      <c r="P100" s="0" t="n">
        <v>0</v>
      </c>
      <c r="Q100" s="0" t="n">
        <v>0</v>
      </c>
      <c r="R100" s="0" t="n">
        <v>24.1</v>
      </c>
      <c r="S100" s="0" t="s">
        <v>4</v>
      </c>
    </row>
    <row r="101" customFormat="false" ht="14.4" hidden="false" customHeight="false" outlineLevel="0" collapsed="false">
      <c r="A101" s="0" t="s">
        <v>28</v>
      </c>
      <c r="B101" s="0" t="n">
        <v>1</v>
      </c>
      <c r="C101" s="0" t="s">
        <v>334</v>
      </c>
      <c r="D101" s="0" t="s">
        <v>124</v>
      </c>
      <c r="E101" s="0" t="s">
        <v>335</v>
      </c>
      <c r="F101" s="0" t="s">
        <v>336</v>
      </c>
      <c r="G101" s="0" t="s">
        <v>337</v>
      </c>
      <c r="H101" s="0" t="n">
        <v>0</v>
      </c>
      <c r="I101" s="0" t="n">
        <v>10.7</v>
      </c>
      <c r="J101" s="0" t="n">
        <v>0</v>
      </c>
      <c r="K101" s="0" t="n">
        <v>0</v>
      </c>
      <c r="L101" s="0" t="n">
        <v>0</v>
      </c>
      <c r="M101" s="0" t="n">
        <v>9.5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s">
        <v>4</v>
      </c>
    </row>
    <row r="102" customFormat="false" ht="14.4" hidden="false" customHeight="false" outlineLevel="0" collapsed="false">
      <c r="A102" s="0" t="s">
        <v>28</v>
      </c>
      <c r="B102" s="0" t="n">
        <v>1</v>
      </c>
      <c r="C102" s="0" t="s">
        <v>338</v>
      </c>
      <c r="D102" s="0" t="s">
        <v>30</v>
      </c>
      <c r="E102" s="0" t="s">
        <v>339</v>
      </c>
      <c r="F102" s="0" t="s">
        <v>340</v>
      </c>
      <c r="G102" s="0" t="s">
        <v>341</v>
      </c>
      <c r="H102" s="0" t="n">
        <v>0</v>
      </c>
      <c r="I102" s="0" t="n">
        <v>20.6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s">
        <v>4</v>
      </c>
    </row>
    <row r="103" customFormat="false" ht="14.4" hidden="false" customHeight="false" outlineLevel="0" collapsed="false">
      <c r="A103" s="0" t="s">
        <v>28</v>
      </c>
      <c r="B103" s="0" t="n">
        <v>1</v>
      </c>
      <c r="C103" s="0" t="s">
        <v>342</v>
      </c>
      <c r="D103" s="0" t="s">
        <v>39</v>
      </c>
      <c r="E103" s="0" t="s">
        <v>343</v>
      </c>
      <c r="F103" s="0" t="s">
        <v>344</v>
      </c>
      <c r="G103" s="0" t="s">
        <v>345</v>
      </c>
      <c r="H103" s="0" t="n">
        <v>0</v>
      </c>
      <c r="I103" s="0" t="n">
        <v>6.4</v>
      </c>
      <c r="J103" s="0" t="n">
        <v>0</v>
      </c>
      <c r="K103" s="0" t="n">
        <v>0</v>
      </c>
      <c r="L103" s="0" t="n">
        <v>0</v>
      </c>
      <c r="M103" s="0" t="n">
        <v>8.8</v>
      </c>
      <c r="N103" s="0" t="n">
        <v>0</v>
      </c>
      <c r="O103" s="0" t="n">
        <v>9.1</v>
      </c>
      <c r="P103" s="0" t="n">
        <v>0</v>
      </c>
      <c r="Q103" s="0" t="n">
        <v>7.8</v>
      </c>
      <c r="R103" s="0" t="n">
        <v>0</v>
      </c>
      <c r="S103" s="0" t="s">
        <v>4</v>
      </c>
    </row>
    <row r="104" customFormat="false" ht="14.4" hidden="false" customHeight="false" outlineLevel="0" collapsed="false">
      <c r="A104" s="0" t="s">
        <v>28</v>
      </c>
      <c r="B104" s="0" t="n">
        <v>1</v>
      </c>
      <c r="C104" s="0" t="s">
        <v>346</v>
      </c>
      <c r="D104" s="0" t="s">
        <v>103</v>
      </c>
      <c r="E104" s="0" t="s">
        <v>347</v>
      </c>
      <c r="F104" s="0" t="s">
        <v>132</v>
      </c>
      <c r="G104" s="0" t="s">
        <v>133</v>
      </c>
      <c r="H104" s="0" t="n">
        <v>0</v>
      </c>
      <c r="I104" s="0" t="n">
        <v>5.4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4</v>
      </c>
    </row>
    <row r="105" customFormat="false" ht="14.4" hidden="true" customHeight="false" outlineLevel="0" collapsed="false">
      <c r="A105" s="0" t="s">
        <v>28</v>
      </c>
      <c r="B105" s="0" t="n">
        <v>1</v>
      </c>
      <c r="C105" s="0" t="s">
        <v>348</v>
      </c>
      <c r="D105" s="0" t="s">
        <v>39</v>
      </c>
      <c r="E105" s="0" t="s">
        <v>349</v>
      </c>
      <c r="F105" s="0" t="s">
        <v>136</v>
      </c>
      <c r="G105" s="0" t="s">
        <v>137</v>
      </c>
      <c r="H105" s="0" t="n">
        <v>0</v>
      </c>
      <c r="I105" s="0" t="n">
        <v>11</v>
      </c>
      <c r="J105" s="0" t="n">
        <v>0</v>
      </c>
      <c r="K105" s="0" t="n">
        <v>0</v>
      </c>
      <c r="L105" s="0" t="n">
        <v>6.5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s">
        <v>4</v>
      </c>
    </row>
    <row r="106" customFormat="false" ht="14.4" hidden="false" customHeight="false" outlineLevel="0" collapsed="false">
      <c r="A106" s="0" t="s">
        <v>28</v>
      </c>
      <c r="B106" s="0" t="n">
        <v>1</v>
      </c>
      <c r="C106" s="0" t="s">
        <v>350</v>
      </c>
      <c r="D106" s="0" t="s">
        <v>90</v>
      </c>
      <c r="E106" s="0" t="s">
        <v>351</v>
      </c>
      <c r="F106" s="0" t="s">
        <v>352</v>
      </c>
      <c r="G106" s="0" t="s">
        <v>353</v>
      </c>
      <c r="H106" s="0" t="n">
        <v>0</v>
      </c>
      <c r="I106" s="0" t="n">
        <v>10.6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s">
        <v>4</v>
      </c>
    </row>
    <row r="107" customFormat="false" ht="14.4" hidden="false" customHeight="false" outlineLevel="0" collapsed="false">
      <c r="A107" s="0" t="s">
        <v>28</v>
      </c>
      <c r="B107" s="0" t="n">
        <v>1</v>
      </c>
      <c r="C107" s="0" t="s">
        <v>354</v>
      </c>
      <c r="D107" s="0" t="s">
        <v>60</v>
      </c>
      <c r="E107" s="0" t="s">
        <v>355</v>
      </c>
      <c r="F107" s="0" t="s">
        <v>356</v>
      </c>
      <c r="G107" s="0" t="s">
        <v>357</v>
      </c>
      <c r="H107" s="0" t="n">
        <v>0</v>
      </c>
      <c r="I107" s="0" t="n">
        <v>5.1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s">
        <v>4</v>
      </c>
    </row>
    <row r="108" customFormat="false" ht="14.4" hidden="false" customHeight="false" outlineLevel="0" collapsed="false">
      <c r="A108" s="0" t="s">
        <v>28</v>
      </c>
      <c r="B108" s="0" t="n">
        <v>1</v>
      </c>
      <c r="C108" s="0" t="s">
        <v>358</v>
      </c>
      <c r="D108" s="0" t="s">
        <v>103</v>
      </c>
      <c r="E108" s="0" t="s">
        <v>359</v>
      </c>
      <c r="F108" s="0" t="s">
        <v>360</v>
      </c>
      <c r="G108" s="0" t="s">
        <v>361</v>
      </c>
      <c r="H108" s="0" t="n">
        <v>0</v>
      </c>
      <c r="I108" s="0" t="n">
        <v>7.9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s">
        <v>4</v>
      </c>
    </row>
    <row r="109" customFormat="false" ht="14.4" hidden="false" customHeight="false" outlineLevel="0" collapsed="false">
      <c r="A109" s="0" t="s">
        <v>28</v>
      </c>
      <c r="B109" s="0" t="n">
        <v>1</v>
      </c>
      <c r="C109" s="0" t="s">
        <v>156</v>
      </c>
      <c r="D109" s="0" t="s">
        <v>124</v>
      </c>
      <c r="E109" s="0" t="s">
        <v>362</v>
      </c>
      <c r="F109" s="0" t="s">
        <v>158</v>
      </c>
      <c r="G109" s="0" t="s">
        <v>159</v>
      </c>
      <c r="H109" s="0" t="n">
        <v>0</v>
      </c>
      <c r="I109" s="0" t="n">
        <v>10.9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8.8</v>
      </c>
      <c r="O109" s="0" t="n">
        <v>0</v>
      </c>
      <c r="P109" s="0" t="n">
        <v>0</v>
      </c>
      <c r="Q109" s="0" t="n">
        <v>0</v>
      </c>
      <c r="R109" s="0" t="n">
        <v>0</v>
      </c>
      <c r="S109" s="0" t="s">
        <v>4</v>
      </c>
    </row>
    <row r="110" customFormat="false" ht="14.4" hidden="true" customHeight="false" outlineLevel="0" collapsed="false">
      <c r="A110" s="0" t="s">
        <v>28</v>
      </c>
      <c r="B110" s="0" t="n">
        <v>1</v>
      </c>
      <c r="C110" s="0" t="s">
        <v>363</v>
      </c>
      <c r="D110" s="0" t="s">
        <v>124</v>
      </c>
      <c r="E110" s="0" t="s">
        <v>364</v>
      </c>
      <c r="F110" s="0" t="s">
        <v>166</v>
      </c>
      <c r="G110" s="0" t="s">
        <v>167</v>
      </c>
      <c r="H110" s="0" t="n">
        <v>0</v>
      </c>
      <c r="I110" s="0" t="n">
        <v>9.3</v>
      </c>
      <c r="J110" s="0" t="n">
        <v>13</v>
      </c>
      <c r="K110" s="0" t="n">
        <v>10</v>
      </c>
      <c r="L110" s="0" t="n">
        <v>0</v>
      </c>
      <c r="M110" s="0" t="n">
        <v>13.4</v>
      </c>
      <c r="N110" s="0" t="n">
        <v>7.9</v>
      </c>
      <c r="O110" s="0" t="n">
        <v>8.6</v>
      </c>
      <c r="P110" s="0" t="n">
        <v>7.8</v>
      </c>
      <c r="Q110" s="0" t="n">
        <v>0</v>
      </c>
      <c r="R110" s="0" t="n">
        <v>7.9</v>
      </c>
      <c r="S110" s="0" t="s">
        <v>4</v>
      </c>
    </row>
    <row r="111" customFormat="false" ht="14.4" hidden="false" customHeight="false" outlineLevel="0" collapsed="false">
      <c r="A111" s="0" t="s">
        <v>28</v>
      </c>
      <c r="B111" s="0" t="n">
        <v>1</v>
      </c>
      <c r="C111" s="0" t="s">
        <v>365</v>
      </c>
      <c r="D111" s="0" t="s">
        <v>124</v>
      </c>
      <c r="E111" s="0" t="s">
        <v>366</v>
      </c>
      <c r="F111" s="0" t="s">
        <v>166</v>
      </c>
      <c r="G111" s="0" t="s">
        <v>167</v>
      </c>
      <c r="H111" s="0" t="n">
        <v>0</v>
      </c>
      <c r="I111" s="0" t="n">
        <v>6.7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6.3</v>
      </c>
      <c r="P111" s="0" t="n">
        <v>0</v>
      </c>
      <c r="Q111" s="0" t="n">
        <v>0</v>
      </c>
      <c r="R111" s="0" t="n">
        <v>7.1</v>
      </c>
      <c r="S111" s="0" t="s">
        <v>4</v>
      </c>
    </row>
    <row r="112" customFormat="false" ht="14.4" hidden="false" customHeight="false" outlineLevel="0" collapsed="false">
      <c r="A112" s="0" t="s">
        <v>28</v>
      </c>
      <c r="B112" s="0" t="n">
        <v>1</v>
      </c>
      <c r="C112" s="0" t="s">
        <v>367</v>
      </c>
      <c r="D112" s="0" t="s">
        <v>124</v>
      </c>
      <c r="E112" s="0" t="s">
        <v>368</v>
      </c>
      <c r="F112" s="0" t="s">
        <v>166</v>
      </c>
      <c r="G112" s="0" t="s">
        <v>167</v>
      </c>
      <c r="H112" s="0" t="n">
        <v>0</v>
      </c>
      <c r="I112" s="0" t="n">
        <v>7.3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s">
        <v>4</v>
      </c>
    </row>
    <row r="113" customFormat="false" ht="14.4" hidden="false" customHeight="false" outlineLevel="0" collapsed="false">
      <c r="A113" s="0" t="s">
        <v>28</v>
      </c>
      <c r="B113" s="0" t="n">
        <v>1</v>
      </c>
      <c r="C113" s="0" t="s">
        <v>369</v>
      </c>
      <c r="D113" s="0" t="s">
        <v>39</v>
      </c>
      <c r="E113" s="0" t="s">
        <v>370</v>
      </c>
      <c r="F113" s="0" t="s">
        <v>371</v>
      </c>
      <c r="G113" s="0" t="s">
        <v>372</v>
      </c>
      <c r="H113" s="0" t="n">
        <v>0</v>
      </c>
      <c r="I113" s="0" t="n">
        <v>8.3</v>
      </c>
      <c r="J113" s="0" t="n">
        <v>7.5</v>
      </c>
      <c r="K113" s="0" t="n">
        <v>0</v>
      </c>
      <c r="L113" s="0" t="n">
        <v>0</v>
      </c>
      <c r="M113" s="0" t="n">
        <v>7.4</v>
      </c>
      <c r="N113" s="0" t="n">
        <v>8.5</v>
      </c>
      <c r="O113" s="0" t="n">
        <v>8.9</v>
      </c>
      <c r="P113" s="0" t="n">
        <v>0</v>
      </c>
      <c r="Q113" s="0" t="n">
        <v>7.4</v>
      </c>
      <c r="R113" s="0" t="n">
        <v>5</v>
      </c>
      <c r="S113" s="0" t="s">
        <v>4</v>
      </c>
    </row>
    <row r="114" customFormat="false" ht="14.4" hidden="true" customHeight="false" outlineLevel="0" collapsed="false">
      <c r="A114" s="0" t="s">
        <v>28</v>
      </c>
      <c r="B114" s="0" t="n">
        <v>1</v>
      </c>
      <c r="C114" s="0" t="s">
        <v>373</v>
      </c>
      <c r="D114" s="0" t="s">
        <v>124</v>
      </c>
      <c r="E114" s="0" t="s">
        <v>374</v>
      </c>
      <c r="F114" s="0" t="s">
        <v>198</v>
      </c>
      <c r="G114" s="0" t="s">
        <v>199</v>
      </c>
      <c r="H114" s="0" t="n">
        <v>0</v>
      </c>
      <c r="I114" s="0" t="n">
        <v>5.3</v>
      </c>
      <c r="J114" s="0" t="n">
        <v>5</v>
      </c>
      <c r="K114" s="0" t="n">
        <v>7.8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s">
        <v>4</v>
      </c>
    </row>
    <row r="115" customFormat="false" ht="14.4" hidden="true" customHeight="false" outlineLevel="0" collapsed="false">
      <c r="A115" s="0" t="s">
        <v>28</v>
      </c>
      <c r="B115" s="0" t="n">
        <v>1</v>
      </c>
      <c r="C115" s="0" t="s">
        <v>375</v>
      </c>
      <c r="D115" s="0" t="s">
        <v>81</v>
      </c>
      <c r="E115" s="0" t="s">
        <v>376</v>
      </c>
      <c r="F115" s="0" t="s">
        <v>198</v>
      </c>
      <c r="G115" s="0" t="s">
        <v>199</v>
      </c>
      <c r="H115" s="0" t="n">
        <v>0</v>
      </c>
      <c r="I115" s="0" t="n">
        <v>13.3</v>
      </c>
      <c r="J115" s="0" t="n">
        <v>13.2</v>
      </c>
      <c r="K115" s="0" t="n">
        <v>12.1</v>
      </c>
      <c r="L115" s="0" t="n">
        <v>13</v>
      </c>
      <c r="M115" s="0" t="n">
        <v>0</v>
      </c>
      <c r="N115" s="0" t="n">
        <v>0</v>
      </c>
      <c r="O115" s="0" t="n">
        <v>0</v>
      </c>
      <c r="P115" s="0" t="n">
        <v>14.9</v>
      </c>
      <c r="Q115" s="0" t="n">
        <v>0</v>
      </c>
      <c r="R115" s="0" t="n">
        <v>13.4</v>
      </c>
      <c r="S115" s="0" t="s">
        <v>4</v>
      </c>
    </row>
    <row r="116" customFormat="false" ht="14.4" hidden="true" customHeight="false" outlineLevel="0" collapsed="false">
      <c r="A116" s="0" t="s">
        <v>28</v>
      </c>
      <c r="B116" s="0" t="n">
        <v>1</v>
      </c>
      <c r="C116" s="0" t="s">
        <v>377</v>
      </c>
      <c r="D116" s="0" t="s">
        <v>103</v>
      </c>
      <c r="E116" s="0" t="s">
        <v>378</v>
      </c>
      <c r="F116" s="0" t="s">
        <v>198</v>
      </c>
      <c r="G116" s="0" t="s">
        <v>199</v>
      </c>
      <c r="H116" s="0" t="n">
        <v>0</v>
      </c>
      <c r="I116" s="0" t="n">
        <v>13.1</v>
      </c>
      <c r="J116" s="0" t="n">
        <v>13.5</v>
      </c>
      <c r="K116" s="0" t="n">
        <v>12.2</v>
      </c>
      <c r="L116" s="0" t="n">
        <v>13.5</v>
      </c>
      <c r="M116" s="0" t="n">
        <v>0</v>
      </c>
      <c r="N116" s="0" t="n">
        <v>0</v>
      </c>
      <c r="O116" s="0" t="n">
        <v>0</v>
      </c>
      <c r="P116" s="0" t="n">
        <v>15.2</v>
      </c>
      <c r="Q116" s="0" t="n">
        <v>0</v>
      </c>
      <c r="R116" s="0" t="n">
        <v>13.1</v>
      </c>
      <c r="S116" s="0" t="s">
        <v>4</v>
      </c>
    </row>
    <row r="117" customFormat="false" ht="14.4" hidden="false" customHeight="false" outlineLevel="0" collapsed="false">
      <c r="A117" s="0" t="s">
        <v>28</v>
      </c>
      <c r="B117" s="0" t="n">
        <v>1</v>
      </c>
      <c r="C117" s="0" t="s">
        <v>379</v>
      </c>
      <c r="D117" s="0" t="s">
        <v>81</v>
      </c>
      <c r="E117" s="0" t="s">
        <v>380</v>
      </c>
      <c r="F117" s="0" t="s">
        <v>381</v>
      </c>
      <c r="G117" s="0" t="s">
        <v>382</v>
      </c>
      <c r="H117" s="0" t="n">
        <v>0</v>
      </c>
      <c r="I117" s="0" t="n">
        <v>5.1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4</v>
      </c>
    </row>
    <row r="118" customFormat="false" ht="14.4" hidden="false" customHeight="false" outlineLevel="0" collapsed="false">
      <c r="A118" s="0" t="s">
        <v>28</v>
      </c>
      <c r="B118" s="0" t="n">
        <v>1</v>
      </c>
      <c r="C118" s="0" t="s">
        <v>383</v>
      </c>
      <c r="D118" s="0" t="s">
        <v>124</v>
      </c>
      <c r="E118" s="0" t="s">
        <v>384</v>
      </c>
      <c r="F118" s="0" t="s">
        <v>385</v>
      </c>
      <c r="G118" s="0" t="s">
        <v>386</v>
      </c>
      <c r="H118" s="0" t="n">
        <v>0</v>
      </c>
      <c r="I118" s="0" t="n">
        <v>10.3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13.3</v>
      </c>
      <c r="O118" s="0" t="n">
        <v>0</v>
      </c>
      <c r="P118" s="0" t="n">
        <v>0</v>
      </c>
      <c r="Q118" s="0" t="n">
        <v>10.5</v>
      </c>
      <c r="R118" s="0" t="n">
        <v>10.8</v>
      </c>
      <c r="S118" s="0" t="s">
        <v>4</v>
      </c>
    </row>
    <row r="119" customFormat="false" ht="14.4" hidden="false" customHeight="false" outlineLevel="0" collapsed="false">
      <c r="A119" s="0" t="s">
        <v>28</v>
      </c>
      <c r="B119" s="0" t="n">
        <v>1</v>
      </c>
      <c r="C119" s="0" t="s">
        <v>387</v>
      </c>
      <c r="D119" s="0" t="s">
        <v>103</v>
      </c>
      <c r="E119" s="0" t="s">
        <v>388</v>
      </c>
      <c r="F119" s="0" t="s">
        <v>389</v>
      </c>
      <c r="G119" s="0" t="s">
        <v>390</v>
      </c>
      <c r="H119" s="0" t="n">
        <v>0</v>
      </c>
      <c r="I119" s="0" t="n">
        <v>6.2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s">
        <v>4</v>
      </c>
    </row>
    <row r="120" customFormat="false" ht="14.4" hidden="true" customHeight="false" outlineLevel="0" collapsed="false">
      <c r="A120" s="0" t="s">
        <v>28</v>
      </c>
      <c r="B120" s="0" t="n">
        <v>1</v>
      </c>
      <c r="C120" s="0" t="s">
        <v>391</v>
      </c>
      <c r="D120" s="0" t="s">
        <v>103</v>
      </c>
      <c r="E120" s="0" t="s">
        <v>392</v>
      </c>
      <c r="F120" s="0" t="s">
        <v>393</v>
      </c>
      <c r="G120" s="0" t="s">
        <v>394</v>
      </c>
      <c r="H120" s="0" t="n">
        <v>0</v>
      </c>
      <c r="I120" s="0" t="n">
        <v>8.9</v>
      </c>
      <c r="J120" s="0" t="n">
        <v>0</v>
      </c>
      <c r="K120" s="0" t="n">
        <v>8.1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s">
        <v>4</v>
      </c>
    </row>
    <row r="121" customFormat="false" ht="14.4" hidden="false" customHeight="false" outlineLevel="0" collapsed="false">
      <c r="A121" s="0" t="s">
        <v>28</v>
      </c>
      <c r="B121" s="0" t="n">
        <v>1</v>
      </c>
      <c r="C121" s="0" t="s">
        <v>395</v>
      </c>
      <c r="D121" s="0" t="s">
        <v>39</v>
      </c>
      <c r="E121" s="0" t="s">
        <v>396</v>
      </c>
      <c r="F121" s="0" t="s">
        <v>397</v>
      </c>
      <c r="G121" s="0" t="s">
        <v>398</v>
      </c>
      <c r="H121" s="0" t="n">
        <v>0</v>
      </c>
      <c r="I121" s="0" t="n">
        <v>7.3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4</v>
      </c>
    </row>
    <row r="122" customFormat="false" ht="14.4" hidden="false" customHeight="false" outlineLevel="0" collapsed="false">
      <c r="A122" s="0" t="s">
        <v>28</v>
      </c>
      <c r="B122" s="0" t="n">
        <v>1</v>
      </c>
      <c r="C122" s="0" t="s">
        <v>399</v>
      </c>
      <c r="D122" s="0" t="s">
        <v>39</v>
      </c>
      <c r="E122" s="0" t="s">
        <v>400</v>
      </c>
      <c r="F122" s="0" t="s">
        <v>401</v>
      </c>
      <c r="G122" s="0" t="s">
        <v>402</v>
      </c>
      <c r="H122" s="0" t="n">
        <v>0</v>
      </c>
      <c r="I122" s="0" t="n">
        <v>6.4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s">
        <v>4</v>
      </c>
    </row>
    <row r="123" customFormat="false" ht="14.4" hidden="false" customHeight="false" outlineLevel="0" collapsed="false">
      <c r="A123" s="0" t="s">
        <v>28</v>
      </c>
      <c r="B123" s="0" t="n">
        <v>1</v>
      </c>
      <c r="C123" s="0" t="s">
        <v>403</v>
      </c>
      <c r="D123" s="0" t="s">
        <v>45</v>
      </c>
      <c r="E123" s="0" t="s">
        <v>404</v>
      </c>
      <c r="F123" s="0" t="s">
        <v>262</v>
      </c>
      <c r="G123" s="0" t="s">
        <v>263</v>
      </c>
      <c r="H123" s="0" t="n">
        <v>0</v>
      </c>
      <c r="I123" s="0" t="n">
        <v>11.4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s">
        <v>4</v>
      </c>
    </row>
    <row r="124" customFormat="false" ht="14.4" hidden="false" customHeight="false" outlineLevel="0" collapsed="false">
      <c r="A124" s="0" t="s">
        <v>28</v>
      </c>
      <c r="B124" s="0" t="n">
        <v>1</v>
      </c>
      <c r="C124" s="0" t="s">
        <v>405</v>
      </c>
      <c r="D124" s="0" t="s">
        <v>30</v>
      </c>
      <c r="E124" s="0" t="s">
        <v>406</v>
      </c>
      <c r="F124" s="0" t="s">
        <v>280</v>
      </c>
      <c r="G124" s="0" t="s">
        <v>281</v>
      </c>
      <c r="H124" s="0" t="n">
        <v>0</v>
      </c>
      <c r="I124" s="0" t="n">
        <v>7.3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4</v>
      </c>
    </row>
    <row r="125" customFormat="false" ht="14.4" hidden="false" customHeight="false" outlineLevel="0" collapsed="false">
      <c r="A125" s="0" t="s">
        <v>28</v>
      </c>
      <c r="B125" s="0" t="n">
        <v>1</v>
      </c>
      <c r="C125" s="0" t="s">
        <v>407</v>
      </c>
      <c r="D125" s="0" t="s">
        <v>103</v>
      </c>
      <c r="E125" s="0" t="s">
        <v>408</v>
      </c>
      <c r="F125" s="0" t="s">
        <v>409</v>
      </c>
      <c r="G125" s="0" t="s">
        <v>410</v>
      </c>
      <c r="H125" s="0" t="n">
        <v>0</v>
      </c>
      <c r="I125" s="0" t="n">
        <v>8.2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s">
        <v>4</v>
      </c>
    </row>
    <row r="126" customFormat="false" ht="14.4" hidden="false" customHeight="false" outlineLevel="0" collapsed="false">
      <c r="A126" s="0" t="s">
        <v>28</v>
      </c>
      <c r="B126" s="0" t="n">
        <v>1</v>
      </c>
      <c r="C126" s="0" t="s">
        <v>411</v>
      </c>
      <c r="D126" s="0" t="s">
        <v>45</v>
      </c>
      <c r="E126" s="0" t="s">
        <v>412</v>
      </c>
      <c r="F126" s="0" t="s">
        <v>413</v>
      </c>
      <c r="G126" s="0" t="s">
        <v>414</v>
      </c>
      <c r="H126" s="0" t="n">
        <v>0</v>
      </c>
      <c r="I126" s="0" t="n">
        <v>7.2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s">
        <v>4</v>
      </c>
    </row>
    <row r="127" customFormat="false" ht="14.4" hidden="false" customHeight="false" outlineLevel="0" collapsed="false">
      <c r="A127" s="0" t="s">
        <v>28</v>
      </c>
      <c r="B127" s="0" t="n">
        <v>1</v>
      </c>
      <c r="C127" s="0" t="s">
        <v>415</v>
      </c>
      <c r="D127" s="0" t="s">
        <v>103</v>
      </c>
      <c r="E127" s="0" t="s">
        <v>416</v>
      </c>
      <c r="F127" s="0" t="s">
        <v>413</v>
      </c>
      <c r="G127" s="0" t="s">
        <v>414</v>
      </c>
      <c r="H127" s="0" t="n">
        <v>0</v>
      </c>
      <c r="I127" s="0" t="n">
        <v>9.1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5.5</v>
      </c>
      <c r="Q127" s="0" t="n">
        <v>0</v>
      </c>
      <c r="R127" s="0" t="n">
        <v>0</v>
      </c>
      <c r="S127" s="0" t="s">
        <v>4</v>
      </c>
    </row>
    <row r="128" customFormat="false" ht="14.4" hidden="false" customHeight="false" outlineLevel="0" collapsed="false">
      <c r="A128" s="0" t="s">
        <v>28</v>
      </c>
      <c r="B128" s="0" t="n">
        <v>1</v>
      </c>
      <c r="C128" s="0" t="s">
        <v>417</v>
      </c>
      <c r="D128" s="0" t="s">
        <v>53</v>
      </c>
      <c r="E128" s="0" t="s">
        <v>418</v>
      </c>
      <c r="F128" s="0" t="s">
        <v>50</v>
      </c>
      <c r="G128" s="0" t="s">
        <v>51</v>
      </c>
      <c r="H128" s="0" t="n">
        <v>0</v>
      </c>
      <c r="I128" s="0" t="n">
        <v>0</v>
      </c>
      <c r="J128" s="0" t="n">
        <v>13.6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s">
        <v>4</v>
      </c>
    </row>
    <row r="129" customFormat="false" ht="14.4" hidden="false" customHeight="false" outlineLevel="0" collapsed="false">
      <c r="A129" s="0" t="s">
        <v>419</v>
      </c>
      <c r="B129" s="0" t="n">
        <v>1</v>
      </c>
      <c r="C129" s="0" t="s">
        <v>420</v>
      </c>
      <c r="D129" s="0" t="s">
        <v>421</v>
      </c>
      <c r="E129" s="0" t="s">
        <v>422</v>
      </c>
      <c r="F129" s="0" t="s">
        <v>423</v>
      </c>
      <c r="G129" s="0" t="s">
        <v>424</v>
      </c>
      <c r="H129" s="0" t="n">
        <v>0</v>
      </c>
      <c r="I129" s="0" t="n">
        <v>0</v>
      </c>
      <c r="J129" s="0" t="n">
        <v>5.9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4</v>
      </c>
    </row>
    <row r="130" customFormat="false" ht="14.4" hidden="false" customHeight="false" outlineLevel="0" collapsed="false">
      <c r="A130" s="0" t="s">
        <v>28</v>
      </c>
      <c r="B130" s="0" t="n">
        <v>1</v>
      </c>
      <c r="C130" s="0" t="s">
        <v>425</v>
      </c>
      <c r="D130" s="0" t="s">
        <v>45</v>
      </c>
      <c r="E130" s="0" t="s">
        <v>426</v>
      </c>
      <c r="F130" s="0" t="s">
        <v>300</v>
      </c>
      <c r="G130" s="0" t="s">
        <v>301</v>
      </c>
      <c r="H130" s="0" t="n">
        <v>0</v>
      </c>
      <c r="I130" s="0" t="n">
        <v>0</v>
      </c>
      <c r="J130" s="0" t="n">
        <v>7.4</v>
      </c>
      <c r="K130" s="0" t="n">
        <v>0</v>
      </c>
      <c r="L130" s="0" t="n">
        <v>0</v>
      </c>
      <c r="M130" s="0" t="n">
        <v>0</v>
      </c>
      <c r="N130" s="0" t="n">
        <v>6.1</v>
      </c>
      <c r="O130" s="0" t="n">
        <v>8.7</v>
      </c>
      <c r="P130" s="0" t="n">
        <v>8.8</v>
      </c>
      <c r="Q130" s="0" t="n">
        <v>0</v>
      </c>
      <c r="R130" s="0" t="n">
        <v>6.8</v>
      </c>
      <c r="S130" s="0" t="s">
        <v>4</v>
      </c>
    </row>
    <row r="131" customFormat="false" ht="14.4" hidden="true" customHeight="false" outlineLevel="0" collapsed="false">
      <c r="A131" s="0" t="s">
        <v>28</v>
      </c>
      <c r="B131" s="0" t="n">
        <v>1</v>
      </c>
      <c r="C131" s="0" t="s">
        <v>427</v>
      </c>
      <c r="D131" s="0" t="s">
        <v>39</v>
      </c>
      <c r="E131" s="0" t="s">
        <v>428</v>
      </c>
      <c r="F131" s="0" t="s">
        <v>429</v>
      </c>
      <c r="G131" s="0" t="s">
        <v>430</v>
      </c>
      <c r="H131" s="0" t="n">
        <v>0</v>
      </c>
      <c r="I131" s="0" t="n">
        <v>0</v>
      </c>
      <c r="J131" s="0" t="n">
        <v>5.8</v>
      </c>
      <c r="K131" s="0" t="n">
        <v>7.5</v>
      </c>
      <c r="L131" s="0" t="n">
        <v>5.6</v>
      </c>
      <c r="M131" s="0" t="n">
        <v>0</v>
      </c>
      <c r="N131" s="0" t="n">
        <v>0</v>
      </c>
      <c r="O131" s="0" t="n">
        <v>0</v>
      </c>
      <c r="P131" s="0" t="n">
        <v>5.1</v>
      </c>
      <c r="Q131" s="0" t="n">
        <v>0</v>
      </c>
      <c r="R131" s="0" t="n">
        <v>5.4</v>
      </c>
      <c r="S131" s="0" t="s">
        <v>4</v>
      </c>
    </row>
    <row r="132" customFormat="false" ht="14.4" hidden="false" customHeight="false" outlineLevel="0" collapsed="false">
      <c r="A132" s="0" t="s">
        <v>28</v>
      </c>
      <c r="B132" s="0" t="n">
        <v>1</v>
      </c>
      <c r="C132" s="0" t="s">
        <v>431</v>
      </c>
      <c r="D132" s="0" t="s">
        <v>103</v>
      </c>
      <c r="E132" s="0" t="s">
        <v>432</v>
      </c>
      <c r="F132" s="0" t="s">
        <v>433</v>
      </c>
      <c r="G132" s="0" t="s">
        <v>434</v>
      </c>
      <c r="H132" s="0" t="n">
        <v>0</v>
      </c>
      <c r="I132" s="0" t="n">
        <v>0</v>
      </c>
      <c r="J132" s="0" t="n">
        <v>7</v>
      </c>
      <c r="K132" s="0" t="n">
        <v>0</v>
      </c>
      <c r="L132" s="0" t="n">
        <v>0</v>
      </c>
      <c r="M132" s="0" t="n">
        <v>14.9</v>
      </c>
      <c r="N132" s="0" t="n">
        <v>11.7</v>
      </c>
      <c r="O132" s="0" t="n">
        <v>0</v>
      </c>
      <c r="P132" s="0" t="n">
        <v>0</v>
      </c>
      <c r="Q132" s="0" t="n">
        <v>0</v>
      </c>
      <c r="R132" s="0" t="n">
        <v>0</v>
      </c>
      <c r="S132" s="0" t="s">
        <v>4</v>
      </c>
    </row>
    <row r="133" customFormat="false" ht="14.4" hidden="false" customHeight="false" outlineLevel="0" collapsed="false">
      <c r="A133" s="0" t="s">
        <v>28</v>
      </c>
      <c r="B133" s="0" t="n">
        <v>1</v>
      </c>
      <c r="C133" s="0" t="s">
        <v>435</v>
      </c>
      <c r="D133" s="0" t="s">
        <v>258</v>
      </c>
      <c r="E133" s="0" t="s">
        <v>436</v>
      </c>
      <c r="F133" s="0" t="s">
        <v>62</v>
      </c>
      <c r="G133" s="0" t="s">
        <v>63</v>
      </c>
      <c r="H133" s="0" t="n">
        <v>0</v>
      </c>
      <c r="I133" s="0" t="n">
        <v>0</v>
      </c>
      <c r="J133" s="0" t="n">
        <v>6.2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s">
        <v>4</v>
      </c>
    </row>
    <row r="134" customFormat="false" ht="14.4" hidden="false" customHeight="false" outlineLevel="0" collapsed="false">
      <c r="A134" s="0" t="s">
        <v>28</v>
      </c>
      <c r="B134" s="0" t="n">
        <v>1</v>
      </c>
      <c r="C134" s="0" t="s">
        <v>437</v>
      </c>
      <c r="D134" s="0" t="s">
        <v>39</v>
      </c>
      <c r="E134" s="0" t="s">
        <v>438</v>
      </c>
      <c r="F134" s="0" t="s">
        <v>439</v>
      </c>
      <c r="G134" s="0" t="s">
        <v>440</v>
      </c>
      <c r="H134" s="0" t="n">
        <v>0</v>
      </c>
      <c r="I134" s="0" t="n">
        <v>0</v>
      </c>
      <c r="J134" s="0" t="n">
        <v>11.1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8.9</v>
      </c>
      <c r="P134" s="0" t="n">
        <v>0</v>
      </c>
      <c r="Q134" s="0" t="n">
        <v>9.8</v>
      </c>
      <c r="R134" s="0" t="n">
        <v>0</v>
      </c>
      <c r="S134" s="0" t="s">
        <v>4</v>
      </c>
    </row>
    <row r="135" customFormat="false" ht="14.4" hidden="false" customHeight="false" outlineLevel="0" collapsed="false">
      <c r="A135" s="0" t="s">
        <v>28</v>
      </c>
      <c r="B135" s="0" t="n">
        <v>1</v>
      </c>
      <c r="C135" s="0" t="s">
        <v>441</v>
      </c>
      <c r="D135" s="0" t="s">
        <v>103</v>
      </c>
      <c r="E135" s="0" t="s">
        <v>442</v>
      </c>
      <c r="F135" s="0" t="s">
        <v>443</v>
      </c>
      <c r="G135" s="0" t="s">
        <v>444</v>
      </c>
      <c r="H135" s="0" t="n">
        <v>0</v>
      </c>
      <c r="I135" s="0" t="n">
        <v>0</v>
      </c>
      <c r="J135" s="0" t="n">
        <v>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s">
        <v>4</v>
      </c>
    </row>
    <row r="136" customFormat="false" ht="14.4" hidden="false" customHeight="false" outlineLevel="0" collapsed="false">
      <c r="A136" s="0" t="s">
        <v>28</v>
      </c>
      <c r="B136" s="0" t="n">
        <v>1</v>
      </c>
      <c r="C136" s="0" t="s">
        <v>445</v>
      </c>
      <c r="D136" s="0" t="s">
        <v>45</v>
      </c>
      <c r="E136" s="0" t="s">
        <v>446</v>
      </c>
      <c r="F136" s="0" t="s">
        <v>447</v>
      </c>
      <c r="G136" s="0" t="s">
        <v>448</v>
      </c>
      <c r="H136" s="0" t="n">
        <v>0</v>
      </c>
      <c r="I136" s="0" t="n">
        <v>0</v>
      </c>
      <c r="J136" s="0" t="n">
        <v>14.8</v>
      </c>
      <c r="K136" s="0" t="n">
        <v>0</v>
      </c>
      <c r="L136" s="0" t="n">
        <v>0</v>
      </c>
      <c r="M136" s="0" t="n">
        <v>0</v>
      </c>
      <c r="N136" s="0" t="n">
        <v>13.6</v>
      </c>
      <c r="O136" s="0" t="n">
        <v>15.2</v>
      </c>
      <c r="P136" s="0" t="n">
        <v>11.1</v>
      </c>
      <c r="Q136" s="0" t="n">
        <v>0</v>
      </c>
      <c r="R136" s="0" t="n">
        <v>0</v>
      </c>
      <c r="S136" s="0" t="s">
        <v>4</v>
      </c>
    </row>
    <row r="137" customFormat="false" ht="14.4" hidden="false" customHeight="false" outlineLevel="0" collapsed="false">
      <c r="A137" s="0" t="s">
        <v>28</v>
      </c>
      <c r="B137" s="0" t="n">
        <v>1</v>
      </c>
      <c r="C137" s="0" t="s">
        <v>449</v>
      </c>
      <c r="D137" s="0" t="s">
        <v>48</v>
      </c>
      <c r="E137" s="0" t="s">
        <v>450</v>
      </c>
      <c r="F137" s="0" t="s">
        <v>451</v>
      </c>
      <c r="G137" s="0" t="s">
        <v>452</v>
      </c>
      <c r="H137" s="0" t="n">
        <v>0</v>
      </c>
      <c r="I137" s="0" t="n">
        <v>0</v>
      </c>
      <c r="J137" s="0" t="n">
        <v>5.1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s">
        <v>4</v>
      </c>
    </row>
    <row r="138" customFormat="false" ht="14.4" hidden="false" customHeight="false" outlineLevel="0" collapsed="false">
      <c r="A138" s="0" t="s">
        <v>28</v>
      </c>
      <c r="B138" s="0" t="n">
        <v>1</v>
      </c>
      <c r="C138" s="0" t="s">
        <v>453</v>
      </c>
      <c r="D138" s="0" t="s">
        <v>90</v>
      </c>
      <c r="E138" s="0" t="s">
        <v>454</v>
      </c>
      <c r="F138" s="0" t="s">
        <v>455</v>
      </c>
      <c r="G138" s="0" t="s">
        <v>456</v>
      </c>
      <c r="H138" s="0" t="n">
        <v>0</v>
      </c>
      <c r="I138" s="0" t="n">
        <v>0</v>
      </c>
      <c r="J138" s="0" t="n">
        <v>7.8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s">
        <v>4</v>
      </c>
    </row>
    <row r="139" customFormat="false" ht="14.4" hidden="false" customHeight="false" outlineLevel="0" collapsed="false">
      <c r="A139" s="0" t="s">
        <v>28</v>
      </c>
      <c r="B139" s="0" t="n">
        <v>1</v>
      </c>
      <c r="C139" s="0" t="s">
        <v>457</v>
      </c>
      <c r="D139" s="0" t="s">
        <v>458</v>
      </c>
      <c r="E139" s="0" t="s">
        <v>459</v>
      </c>
      <c r="F139" s="0" t="s">
        <v>460</v>
      </c>
      <c r="G139" s="0" t="s">
        <v>461</v>
      </c>
      <c r="H139" s="0" t="n">
        <v>0</v>
      </c>
      <c r="I139" s="0" t="n">
        <v>0</v>
      </c>
      <c r="J139" s="0" t="n">
        <v>8.8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s">
        <v>4</v>
      </c>
    </row>
    <row r="140" customFormat="false" ht="14.4" hidden="false" customHeight="false" outlineLevel="0" collapsed="false">
      <c r="A140" s="0" t="s">
        <v>28</v>
      </c>
      <c r="B140" s="0" t="n">
        <v>1</v>
      </c>
      <c r="C140" s="0" t="s">
        <v>462</v>
      </c>
      <c r="D140" s="0" t="s">
        <v>458</v>
      </c>
      <c r="E140" s="0" t="s">
        <v>463</v>
      </c>
      <c r="F140" s="0" t="s">
        <v>460</v>
      </c>
      <c r="G140" s="0" t="s">
        <v>461</v>
      </c>
      <c r="H140" s="0" t="n">
        <v>0</v>
      </c>
      <c r="I140" s="0" t="n">
        <v>0</v>
      </c>
      <c r="J140" s="0" t="n">
        <v>8.8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s">
        <v>4</v>
      </c>
    </row>
    <row r="141" customFormat="false" ht="14.4" hidden="false" customHeight="false" outlineLevel="0" collapsed="false">
      <c r="A141" s="0" t="s">
        <v>28</v>
      </c>
      <c r="B141" s="0" t="n">
        <v>1</v>
      </c>
      <c r="C141" s="0" t="s">
        <v>464</v>
      </c>
      <c r="D141" s="0" t="s">
        <v>60</v>
      </c>
      <c r="E141" s="0" t="s">
        <v>465</v>
      </c>
      <c r="F141" s="0" t="s">
        <v>466</v>
      </c>
      <c r="G141" s="0" t="s">
        <v>467</v>
      </c>
      <c r="H141" s="0" t="n">
        <v>0</v>
      </c>
      <c r="I141" s="0" t="n">
        <v>0</v>
      </c>
      <c r="J141" s="0" t="n">
        <v>8.1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s">
        <v>4</v>
      </c>
    </row>
    <row r="142" customFormat="false" ht="14.4" hidden="true" customHeight="false" outlineLevel="0" collapsed="false">
      <c r="A142" s="0" t="s">
        <v>28</v>
      </c>
      <c r="B142" s="0" t="n">
        <v>1</v>
      </c>
      <c r="C142" s="0" t="s">
        <v>468</v>
      </c>
      <c r="D142" s="0" t="s">
        <v>48</v>
      </c>
      <c r="E142" s="0" t="s">
        <v>469</v>
      </c>
      <c r="F142" s="0" t="s">
        <v>109</v>
      </c>
      <c r="G142" s="0" t="s">
        <v>110</v>
      </c>
      <c r="H142" s="0" t="n">
        <v>0</v>
      </c>
      <c r="I142" s="0" t="n">
        <v>0</v>
      </c>
      <c r="J142" s="0" t="n">
        <v>6.4</v>
      </c>
      <c r="K142" s="0" t="n">
        <v>0</v>
      </c>
      <c r="L142" s="0" t="n">
        <v>6.6</v>
      </c>
      <c r="M142" s="0" t="n">
        <v>0</v>
      </c>
      <c r="N142" s="0" t="n">
        <v>0</v>
      </c>
      <c r="O142" s="0" t="n">
        <v>8</v>
      </c>
      <c r="P142" s="0" t="n">
        <v>0</v>
      </c>
      <c r="Q142" s="0" t="n">
        <v>0</v>
      </c>
      <c r="R142" s="0" t="n">
        <v>0</v>
      </c>
      <c r="S142" s="0" t="s">
        <v>4</v>
      </c>
    </row>
    <row r="143" customFormat="false" ht="14.4" hidden="false" customHeight="false" outlineLevel="0" collapsed="false">
      <c r="A143" s="0" t="s">
        <v>28</v>
      </c>
      <c r="B143" s="0" t="n">
        <v>1</v>
      </c>
      <c r="C143" s="0" t="s">
        <v>470</v>
      </c>
      <c r="D143" s="0" t="s">
        <v>103</v>
      </c>
      <c r="E143" s="0" t="s">
        <v>471</v>
      </c>
      <c r="F143" s="0" t="s">
        <v>109</v>
      </c>
      <c r="G143" s="0" t="s">
        <v>110</v>
      </c>
      <c r="H143" s="0" t="n">
        <v>0</v>
      </c>
      <c r="I143" s="0" t="n">
        <v>0</v>
      </c>
      <c r="J143" s="0" t="n">
        <v>5.4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s">
        <v>4</v>
      </c>
    </row>
    <row r="144" customFormat="false" ht="14.4" hidden="false" customHeight="false" outlineLevel="0" collapsed="false">
      <c r="A144" s="0" t="s">
        <v>28</v>
      </c>
      <c r="B144" s="0" t="n">
        <v>1</v>
      </c>
      <c r="C144" s="0" t="s">
        <v>472</v>
      </c>
      <c r="D144" s="0" t="s">
        <v>45</v>
      </c>
      <c r="E144" s="0" t="s">
        <v>473</v>
      </c>
      <c r="F144" s="0" t="s">
        <v>474</v>
      </c>
      <c r="G144" s="0" t="s">
        <v>475</v>
      </c>
      <c r="H144" s="0" t="n">
        <v>0</v>
      </c>
      <c r="I144" s="0" t="n">
        <v>0</v>
      </c>
      <c r="J144" s="0" t="n">
        <v>5.5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s">
        <v>4</v>
      </c>
    </row>
    <row r="145" customFormat="false" ht="14.4" hidden="false" customHeight="false" outlineLevel="0" collapsed="false">
      <c r="A145" s="0" t="s">
        <v>28</v>
      </c>
      <c r="B145" s="0" t="n">
        <v>1</v>
      </c>
      <c r="C145" s="0" t="s">
        <v>476</v>
      </c>
      <c r="D145" s="0" t="s">
        <v>45</v>
      </c>
      <c r="E145" s="0" t="s">
        <v>477</v>
      </c>
      <c r="F145" s="0" t="s">
        <v>478</v>
      </c>
      <c r="G145" s="0" t="s">
        <v>479</v>
      </c>
      <c r="H145" s="0" t="n">
        <v>0</v>
      </c>
      <c r="I145" s="0" t="n">
        <v>0</v>
      </c>
      <c r="J145" s="0" t="n">
        <v>6.5</v>
      </c>
      <c r="K145" s="0" t="n">
        <v>0</v>
      </c>
      <c r="L145" s="0" t="n">
        <v>0</v>
      </c>
      <c r="M145" s="0" t="n">
        <v>5.4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s">
        <v>4</v>
      </c>
    </row>
    <row r="146" customFormat="false" ht="14.4" hidden="false" customHeight="false" outlineLevel="0" collapsed="false">
      <c r="A146" s="0" t="s">
        <v>28</v>
      </c>
      <c r="B146" s="0" t="n">
        <v>1</v>
      </c>
      <c r="C146" s="0" t="s">
        <v>480</v>
      </c>
      <c r="D146" s="0" t="s">
        <v>124</v>
      </c>
      <c r="E146" s="0" t="s">
        <v>481</v>
      </c>
      <c r="F146" s="0" t="s">
        <v>482</v>
      </c>
      <c r="G146" s="0" t="s">
        <v>483</v>
      </c>
      <c r="H146" s="0" t="n">
        <v>0</v>
      </c>
      <c r="I146" s="0" t="n">
        <v>0</v>
      </c>
      <c r="J146" s="0" t="n">
        <v>5.7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s">
        <v>4</v>
      </c>
    </row>
    <row r="147" customFormat="false" ht="14.4" hidden="false" customHeight="false" outlineLevel="0" collapsed="false">
      <c r="A147" s="0" t="s">
        <v>28</v>
      </c>
      <c r="B147" s="0" t="n">
        <v>1</v>
      </c>
      <c r="C147" s="0" t="s">
        <v>484</v>
      </c>
      <c r="D147" s="0" t="s">
        <v>45</v>
      </c>
      <c r="E147" s="0" t="s">
        <v>485</v>
      </c>
      <c r="F147" s="0" t="s">
        <v>486</v>
      </c>
      <c r="G147" s="0" t="s">
        <v>487</v>
      </c>
      <c r="H147" s="0" t="n">
        <v>0</v>
      </c>
      <c r="I147" s="0" t="n">
        <v>0</v>
      </c>
      <c r="J147" s="0" t="n">
        <v>6.2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s">
        <v>4</v>
      </c>
    </row>
    <row r="148" customFormat="false" ht="14.4" hidden="false" customHeight="false" outlineLevel="0" collapsed="false">
      <c r="A148" s="0" t="s">
        <v>28</v>
      </c>
      <c r="B148" s="0" t="n">
        <v>1</v>
      </c>
      <c r="C148" s="0" t="s">
        <v>488</v>
      </c>
      <c r="D148" s="0" t="s">
        <v>39</v>
      </c>
      <c r="E148" s="0" t="s">
        <v>489</v>
      </c>
      <c r="F148" s="0" t="s">
        <v>490</v>
      </c>
      <c r="G148" s="0" t="s">
        <v>491</v>
      </c>
      <c r="H148" s="0" t="n">
        <v>0</v>
      </c>
      <c r="I148" s="0" t="n">
        <v>0</v>
      </c>
      <c r="J148" s="0" t="n">
        <v>8.1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s">
        <v>4</v>
      </c>
    </row>
    <row r="149" customFormat="false" ht="14.4" hidden="false" customHeight="false" outlineLevel="0" collapsed="false">
      <c r="A149" s="0" t="s">
        <v>28</v>
      </c>
      <c r="B149" s="0" t="n">
        <v>1</v>
      </c>
      <c r="C149" s="0" t="s">
        <v>492</v>
      </c>
      <c r="D149" s="0" t="s">
        <v>45</v>
      </c>
      <c r="E149" s="0" t="s">
        <v>493</v>
      </c>
      <c r="F149" s="0" t="s">
        <v>494</v>
      </c>
      <c r="G149" s="0" t="s">
        <v>495</v>
      </c>
      <c r="H149" s="0" t="n">
        <v>0</v>
      </c>
      <c r="I149" s="0" t="n">
        <v>0</v>
      </c>
      <c r="J149" s="0" t="n">
        <v>7.2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s">
        <v>4</v>
      </c>
    </row>
    <row r="150" customFormat="false" ht="14.4" hidden="false" customHeight="false" outlineLevel="0" collapsed="false">
      <c r="A150" s="0" t="s">
        <v>28</v>
      </c>
      <c r="B150" s="0" t="n">
        <v>1</v>
      </c>
      <c r="C150" s="0" t="s">
        <v>496</v>
      </c>
      <c r="D150" s="0" t="s">
        <v>45</v>
      </c>
      <c r="E150" s="0" t="s">
        <v>497</v>
      </c>
      <c r="F150" s="0" t="s">
        <v>498</v>
      </c>
      <c r="G150" s="0" t="s">
        <v>499</v>
      </c>
      <c r="H150" s="0" t="n">
        <v>0</v>
      </c>
      <c r="I150" s="0" t="n">
        <v>0</v>
      </c>
      <c r="J150" s="0" t="n">
        <v>7.4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s">
        <v>4</v>
      </c>
    </row>
    <row r="151" customFormat="false" ht="14.4" hidden="false" customHeight="false" outlineLevel="0" collapsed="false">
      <c r="A151" s="0" t="s">
        <v>28</v>
      </c>
      <c r="B151" s="0" t="n">
        <v>1</v>
      </c>
      <c r="C151" s="0" t="s">
        <v>160</v>
      </c>
      <c r="D151" s="0" t="s">
        <v>53</v>
      </c>
      <c r="E151" s="0" t="s">
        <v>500</v>
      </c>
      <c r="F151" s="0" t="s">
        <v>158</v>
      </c>
      <c r="G151" s="0" t="s">
        <v>159</v>
      </c>
      <c r="H151" s="0" t="n">
        <v>0</v>
      </c>
      <c r="I151" s="0" t="n">
        <v>0</v>
      </c>
      <c r="J151" s="0" t="n">
        <v>14.5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15</v>
      </c>
      <c r="R151" s="0" t="n">
        <v>12.3</v>
      </c>
      <c r="S151" s="0" t="s">
        <v>4</v>
      </c>
    </row>
    <row r="152" customFormat="false" ht="14.4" hidden="false" customHeight="false" outlineLevel="0" collapsed="false">
      <c r="A152" s="0" t="s">
        <v>28</v>
      </c>
      <c r="B152" s="0" t="n">
        <v>1</v>
      </c>
      <c r="C152" s="0" t="s">
        <v>501</v>
      </c>
      <c r="D152" s="0" t="s">
        <v>45</v>
      </c>
      <c r="E152" s="0" t="s">
        <v>502</v>
      </c>
      <c r="F152" s="0" t="s">
        <v>503</v>
      </c>
      <c r="G152" s="0" t="s">
        <v>504</v>
      </c>
      <c r="H152" s="0" t="n">
        <v>0</v>
      </c>
      <c r="I152" s="0" t="n">
        <v>0</v>
      </c>
      <c r="J152" s="0" t="n">
        <v>7.1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s">
        <v>4</v>
      </c>
    </row>
    <row r="153" customFormat="false" ht="14.4" hidden="false" customHeight="false" outlineLevel="0" collapsed="false">
      <c r="A153" s="0" t="s">
        <v>28</v>
      </c>
      <c r="B153" s="0" t="n">
        <v>1</v>
      </c>
      <c r="C153" s="0" t="s">
        <v>505</v>
      </c>
      <c r="D153" s="0" t="s">
        <v>124</v>
      </c>
      <c r="E153" s="0" t="s">
        <v>506</v>
      </c>
      <c r="F153" s="0" t="s">
        <v>507</v>
      </c>
      <c r="G153" s="0" t="s">
        <v>508</v>
      </c>
      <c r="H153" s="0" t="n">
        <v>0</v>
      </c>
      <c r="I153" s="0" t="n">
        <v>0</v>
      </c>
      <c r="J153" s="0" t="n">
        <v>6</v>
      </c>
      <c r="K153" s="0" t="n">
        <v>0</v>
      </c>
      <c r="L153" s="0" t="n">
        <v>0</v>
      </c>
      <c r="M153" s="0" t="n">
        <v>9.5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10</v>
      </c>
      <c r="S153" s="0" t="s">
        <v>4</v>
      </c>
    </row>
    <row r="154" customFormat="false" ht="14.4" hidden="true" customHeight="false" outlineLevel="0" collapsed="false">
      <c r="A154" s="0" t="s">
        <v>28</v>
      </c>
      <c r="B154" s="0" t="n">
        <v>1</v>
      </c>
      <c r="C154" s="0" t="s">
        <v>509</v>
      </c>
      <c r="D154" s="0" t="s">
        <v>103</v>
      </c>
      <c r="E154" s="0" t="s">
        <v>510</v>
      </c>
      <c r="F154" s="0" t="s">
        <v>198</v>
      </c>
      <c r="G154" s="0" t="s">
        <v>199</v>
      </c>
      <c r="H154" s="0" t="n">
        <v>0</v>
      </c>
      <c r="I154" s="0" t="n">
        <v>0</v>
      </c>
      <c r="J154" s="0" t="n">
        <v>5.4</v>
      </c>
      <c r="K154" s="0" t="n">
        <v>6.6</v>
      </c>
      <c r="L154" s="0" t="n">
        <v>0</v>
      </c>
      <c r="M154" s="0" t="n">
        <v>0</v>
      </c>
      <c r="N154" s="0" t="n">
        <v>6.7</v>
      </c>
      <c r="O154" s="0" t="n">
        <v>9.1</v>
      </c>
      <c r="P154" s="0" t="n">
        <v>0</v>
      </c>
      <c r="Q154" s="0" t="n">
        <v>0</v>
      </c>
      <c r="R154" s="0" t="n">
        <v>0</v>
      </c>
      <c r="S154" s="0" t="s">
        <v>4</v>
      </c>
    </row>
    <row r="155" customFormat="false" ht="14.4" hidden="false" customHeight="false" outlineLevel="0" collapsed="false">
      <c r="A155" s="0" t="s">
        <v>28</v>
      </c>
      <c r="B155" s="0" t="n">
        <v>1</v>
      </c>
      <c r="C155" s="0" t="s">
        <v>511</v>
      </c>
      <c r="D155" s="0" t="s">
        <v>90</v>
      </c>
      <c r="E155" s="0" t="s">
        <v>512</v>
      </c>
      <c r="F155" s="0" t="s">
        <v>513</v>
      </c>
      <c r="G155" s="0" t="s">
        <v>514</v>
      </c>
      <c r="H155" s="0" t="n">
        <v>0</v>
      </c>
      <c r="I155" s="0" t="n">
        <v>0</v>
      </c>
      <c r="J155" s="0" t="n">
        <v>5.4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s">
        <v>4</v>
      </c>
    </row>
    <row r="156" customFormat="false" ht="14.4" hidden="false" customHeight="false" outlineLevel="0" collapsed="false">
      <c r="A156" s="0" t="s">
        <v>28</v>
      </c>
      <c r="B156" s="0" t="n">
        <v>1</v>
      </c>
      <c r="C156" s="0" t="s">
        <v>515</v>
      </c>
      <c r="D156" s="0" t="s">
        <v>45</v>
      </c>
      <c r="E156" s="0" t="s">
        <v>516</v>
      </c>
      <c r="F156" s="0" t="s">
        <v>517</v>
      </c>
      <c r="G156" s="0" t="s">
        <v>518</v>
      </c>
      <c r="H156" s="0" t="n">
        <v>0</v>
      </c>
      <c r="I156" s="0" t="n">
        <v>0</v>
      </c>
      <c r="J156" s="0" t="n">
        <v>6.1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9.4</v>
      </c>
      <c r="Q156" s="0" t="n">
        <v>0</v>
      </c>
      <c r="R156" s="0" t="n">
        <v>0</v>
      </c>
      <c r="S156" s="0" t="s">
        <v>4</v>
      </c>
    </row>
    <row r="157" customFormat="false" ht="14.4" hidden="false" customHeight="false" outlineLevel="0" collapsed="false">
      <c r="A157" s="0" t="s">
        <v>28</v>
      </c>
      <c r="B157" s="0" t="n">
        <v>1</v>
      </c>
      <c r="C157" s="0" t="s">
        <v>519</v>
      </c>
      <c r="D157" s="0" t="s">
        <v>39</v>
      </c>
      <c r="E157" s="0" t="s">
        <v>520</v>
      </c>
      <c r="F157" s="0" t="s">
        <v>521</v>
      </c>
      <c r="G157" s="0" t="s">
        <v>522</v>
      </c>
      <c r="H157" s="0" t="n">
        <v>0</v>
      </c>
      <c r="I157" s="0" t="n">
        <v>0</v>
      </c>
      <c r="J157" s="0" t="n">
        <v>5.3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s">
        <v>4</v>
      </c>
    </row>
    <row r="158" customFormat="false" ht="14.4" hidden="false" customHeight="false" outlineLevel="0" collapsed="false">
      <c r="A158" s="0" t="s">
        <v>28</v>
      </c>
      <c r="B158" s="0" t="n">
        <v>1</v>
      </c>
      <c r="C158" s="0" t="s">
        <v>523</v>
      </c>
      <c r="D158" s="0" t="s">
        <v>103</v>
      </c>
      <c r="E158" s="0" t="s">
        <v>524</v>
      </c>
      <c r="F158" s="0" t="s">
        <v>525</v>
      </c>
      <c r="G158" s="0" t="s">
        <v>526</v>
      </c>
      <c r="H158" s="0" t="n">
        <v>0</v>
      </c>
      <c r="I158" s="0" t="n">
        <v>0</v>
      </c>
      <c r="J158" s="0" t="n">
        <v>8.9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7.6</v>
      </c>
      <c r="P158" s="0" t="n">
        <v>0</v>
      </c>
      <c r="Q158" s="0" t="n">
        <v>0</v>
      </c>
      <c r="R158" s="0" t="n">
        <v>0</v>
      </c>
      <c r="S158" s="0" t="s">
        <v>4</v>
      </c>
    </row>
    <row r="159" customFormat="false" ht="14.4" hidden="false" customHeight="false" outlineLevel="0" collapsed="false">
      <c r="A159" s="0" t="s">
        <v>28</v>
      </c>
      <c r="B159" s="0" t="n">
        <v>1</v>
      </c>
      <c r="C159" s="0" t="s">
        <v>527</v>
      </c>
      <c r="D159" s="0" t="s">
        <v>45</v>
      </c>
      <c r="E159" s="0" t="s">
        <v>528</v>
      </c>
      <c r="F159" s="0" t="s">
        <v>529</v>
      </c>
      <c r="G159" s="0" t="s">
        <v>530</v>
      </c>
      <c r="H159" s="0" t="n">
        <v>0</v>
      </c>
      <c r="I159" s="0" t="n">
        <v>0</v>
      </c>
      <c r="J159" s="0" t="n">
        <v>12.8</v>
      </c>
      <c r="K159" s="0" t="n">
        <v>0</v>
      </c>
      <c r="L159" s="0" t="n">
        <v>0</v>
      </c>
      <c r="M159" s="0" t="n">
        <v>13.6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s">
        <v>4</v>
      </c>
    </row>
    <row r="160" customFormat="false" ht="14.4" hidden="false" customHeight="false" outlineLevel="0" collapsed="false">
      <c r="A160" s="0" t="s">
        <v>28</v>
      </c>
      <c r="B160" s="0" t="n">
        <v>1</v>
      </c>
      <c r="C160" s="0" t="s">
        <v>531</v>
      </c>
      <c r="D160" s="0" t="s">
        <v>81</v>
      </c>
      <c r="E160" s="0" t="s">
        <v>532</v>
      </c>
      <c r="F160" s="0" t="s">
        <v>533</v>
      </c>
      <c r="G160" s="0" t="s">
        <v>534</v>
      </c>
      <c r="H160" s="0" t="n">
        <v>0</v>
      </c>
      <c r="I160" s="0" t="n">
        <v>0</v>
      </c>
      <c r="J160" s="0" t="n">
        <v>6.8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s">
        <v>4</v>
      </c>
    </row>
    <row r="161" customFormat="false" ht="14.4" hidden="false" customHeight="false" outlineLevel="0" collapsed="false">
      <c r="A161" s="0" t="s">
        <v>28</v>
      </c>
      <c r="B161" s="0" t="n">
        <v>1</v>
      </c>
      <c r="C161" s="0" t="s">
        <v>535</v>
      </c>
      <c r="D161" s="0" t="s">
        <v>45</v>
      </c>
      <c r="E161" s="0" t="s">
        <v>536</v>
      </c>
      <c r="F161" s="0" t="s">
        <v>537</v>
      </c>
      <c r="G161" s="0" t="s">
        <v>538</v>
      </c>
      <c r="H161" s="0" t="n">
        <v>0</v>
      </c>
      <c r="I161" s="0" t="n">
        <v>0</v>
      </c>
      <c r="J161" s="0" t="n">
        <v>9.4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s">
        <v>4</v>
      </c>
    </row>
    <row r="162" customFormat="false" ht="14.4" hidden="false" customHeight="false" outlineLevel="0" collapsed="false">
      <c r="A162" s="0" t="s">
        <v>28</v>
      </c>
      <c r="B162" s="0" t="n">
        <v>1</v>
      </c>
      <c r="C162" s="0" t="s">
        <v>539</v>
      </c>
      <c r="D162" s="0" t="s">
        <v>45</v>
      </c>
      <c r="E162" s="0" t="s">
        <v>540</v>
      </c>
      <c r="F162" s="0" t="s">
        <v>541</v>
      </c>
      <c r="G162" s="0" t="s">
        <v>542</v>
      </c>
      <c r="H162" s="0" t="n">
        <v>0</v>
      </c>
      <c r="I162" s="0" t="n">
        <v>0</v>
      </c>
      <c r="J162" s="0" t="n">
        <v>6.8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s">
        <v>4</v>
      </c>
    </row>
    <row r="163" customFormat="false" ht="14.4" hidden="false" customHeight="false" outlineLevel="0" collapsed="false">
      <c r="A163" s="0" t="s">
        <v>28</v>
      </c>
      <c r="B163" s="0" t="n">
        <v>1</v>
      </c>
      <c r="C163" s="0" t="s">
        <v>543</v>
      </c>
      <c r="D163" s="0" t="s">
        <v>45</v>
      </c>
      <c r="E163" s="0" t="s">
        <v>544</v>
      </c>
      <c r="F163" s="0" t="s">
        <v>545</v>
      </c>
      <c r="G163" s="0" t="s">
        <v>546</v>
      </c>
      <c r="H163" s="0" t="n">
        <v>0</v>
      </c>
      <c r="I163" s="0" t="n">
        <v>0</v>
      </c>
      <c r="J163" s="0" t="n">
        <v>5.2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6.4</v>
      </c>
      <c r="S163" s="0" t="s">
        <v>4</v>
      </c>
    </row>
    <row r="164" customFormat="false" ht="14.4" hidden="true" customHeight="false" outlineLevel="0" collapsed="false">
      <c r="A164" s="0" t="s">
        <v>28</v>
      </c>
      <c r="B164" s="0" t="n">
        <v>1</v>
      </c>
      <c r="C164" s="0" t="s">
        <v>547</v>
      </c>
      <c r="D164" s="0" t="s">
        <v>45</v>
      </c>
      <c r="E164" s="0" t="s">
        <v>548</v>
      </c>
      <c r="F164" s="0" t="s">
        <v>545</v>
      </c>
      <c r="G164" s="0" t="s">
        <v>546</v>
      </c>
      <c r="H164" s="0" t="n">
        <v>0</v>
      </c>
      <c r="I164" s="0" t="n">
        <v>0</v>
      </c>
      <c r="J164" s="0" t="n">
        <v>9.2</v>
      </c>
      <c r="K164" s="0" t="n">
        <v>11.2</v>
      </c>
      <c r="L164" s="0" t="n">
        <v>0</v>
      </c>
      <c r="M164" s="0" t="n">
        <v>0</v>
      </c>
      <c r="N164" s="0" t="n">
        <v>7.3</v>
      </c>
      <c r="O164" s="0" t="n">
        <v>8.5</v>
      </c>
      <c r="P164" s="0" t="n">
        <v>0</v>
      </c>
      <c r="Q164" s="0" t="n">
        <v>0</v>
      </c>
      <c r="R164" s="0" t="n">
        <v>10.6</v>
      </c>
      <c r="S164" s="0" t="s">
        <v>4</v>
      </c>
    </row>
    <row r="165" customFormat="false" ht="14.4" hidden="true" customHeight="false" outlineLevel="0" collapsed="false">
      <c r="A165" s="0" t="s">
        <v>28</v>
      </c>
      <c r="B165" s="0" t="n">
        <v>1</v>
      </c>
      <c r="C165" s="0" t="s">
        <v>549</v>
      </c>
      <c r="D165" s="0" t="s">
        <v>48</v>
      </c>
      <c r="E165" s="0" t="s">
        <v>550</v>
      </c>
      <c r="F165" s="0" t="s">
        <v>545</v>
      </c>
      <c r="G165" s="0" t="s">
        <v>546</v>
      </c>
      <c r="H165" s="0" t="n">
        <v>0</v>
      </c>
      <c r="I165" s="0" t="n">
        <v>0</v>
      </c>
      <c r="J165" s="0" t="n">
        <v>8.6</v>
      </c>
      <c r="K165" s="0" t="n">
        <v>0</v>
      </c>
      <c r="L165" s="0" t="n">
        <v>6.9</v>
      </c>
      <c r="M165" s="0" t="n">
        <v>6.1</v>
      </c>
      <c r="N165" s="0" t="n">
        <v>0</v>
      </c>
      <c r="O165" s="0" t="n">
        <v>0</v>
      </c>
      <c r="P165" s="0" t="n">
        <v>7.1</v>
      </c>
      <c r="Q165" s="0" t="n">
        <v>0</v>
      </c>
      <c r="R165" s="0" t="n">
        <v>7.1</v>
      </c>
      <c r="S165" s="0" t="s">
        <v>4</v>
      </c>
    </row>
    <row r="166" customFormat="false" ht="14.4" hidden="true" customHeight="false" outlineLevel="0" collapsed="false">
      <c r="A166" s="0" t="s">
        <v>419</v>
      </c>
      <c r="B166" s="0" t="n">
        <v>1</v>
      </c>
      <c r="C166" s="0" t="s">
        <v>551</v>
      </c>
      <c r="D166" s="0" t="s">
        <v>552</v>
      </c>
      <c r="E166" s="0" t="s">
        <v>553</v>
      </c>
      <c r="F166" s="0" t="s">
        <v>554</v>
      </c>
      <c r="G166" s="0" t="s">
        <v>555</v>
      </c>
      <c r="H166" s="0" t="n">
        <v>0</v>
      </c>
      <c r="I166" s="0" t="n">
        <v>0</v>
      </c>
      <c r="J166" s="0" t="n">
        <v>5.7</v>
      </c>
      <c r="K166" s="0" t="n">
        <v>6.9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s">
        <v>4</v>
      </c>
    </row>
    <row r="167" customFormat="false" ht="14.4" hidden="false" customHeight="false" outlineLevel="0" collapsed="false">
      <c r="A167" s="0" t="s">
        <v>28</v>
      </c>
      <c r="B167" s="0" t="n">
        <v>1</v>
      </c>
      <c r="C167" s="0" t="s">
        <v>556</v>
      </c>
      <c r="D167" s="0" t="s">
        <v>39</v>
      </c>
      <c r="E167" s="0" t="s">
        <v>557</v>
      </c>
      <c r="F167" s="0" t="s">
        <v>558</v>
      </c>
      <c r="G167" s="0" t="s">
        <v>559</v>
      </c>
      <c r="H167" s="0" t="n">
        <v>0</v>
      </c>
      <c r="I167" s="0" t="n">
        <v>0</v>
      </c>
      <c r="J167" s="0" t="n">
        <v>17.5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s">
        <v>4</v>
      </c>
    </row>
    <row r="168" customFormat="false" ht="14.4" hidden="false" customHeight="false" outlineLevel="0" collapsed="false">
      <c r="A168" s="0" t="s">
        <v>28</v>
      </c>
      <c r="B168" s="0" t="n">
        <v>1</v>
      </c>
      <c r="C168" s="0" t="s">
        <v>560</v>
      </c>
      <c r="D168" s="0" t="s">
        <v>39</v>
      </c>
      <c r="E168" s="0" t="s">
        <v>561</v>
      </c>
      <c r="F168" s="0" t="s">
        <v>562</v>
      </c>
      <c r="G168" s="0" t="s">
        <v>563</v>
      </c>
      <c r="H168" s="0" t="n">
        <v>0</v>
      </c>
      <c r="I168" s="0" t="n">
        <v>0</v>
      </c>
      <c r="J168" s="0" t="n">
        <v>6.3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4</v>
      </c>
    </row>
    <row r="169" customFormat="false" ht="14.4" hidden="false" customHeight="false" outlineLevel="0" collapsed="false">
      <c r="A169" s="0" t="s">
        <v>28</v>
      </c>
      <c r="B169" s="0" t="n">
        <v>1</v>
      </c>
      <c r="C169" s="0" t="s">
        <v>564</v>
      </c>
      <c r="D169" s="0" t="s">
        <v>48</v>
      </c>
      <c r="E169" s="0" t="s">
        <v>565</v>
      </c>
      <c r="F169" s="0" t="s">
        <v>566</v>
      </c>
      <c r="G169" s="0" t="s">
        <v>567</v>
      </c>
      <c r="H169" s="0" t="n">
        <v>0</v>
      </c>
      <c r="I169" s="0" t="n">
        <v>0</v>
      </c>
      <c r="J169" s="0" t="n">
        <v>79.5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s">
        <v>4</v>
      </c>
    </row>
    <row r="170" customFormat="false" ht="14.4" hidden="true" customHeight="false" outlineLevel="0" collapsed="false">
      <c r="A170" s="0" t="s">
        <v>28</v>
      </c>
      <c r="B170" s="0" t="n">
        <v>1</v>
      </c>
      <c r="C170" s="0" t="s">
        <v>568</v>
      </c>
      <c r="D170" s="0" t="s">
        <v>103</v>
      </c>
      <c r="E170" s="0" t="s">
        <v>569</v>
      </c>
      <c r="F170" s="0" t="s">
        <v>280</v>
      </c>
      <c r="G170" s="0" t="s">
        <v>281</v>
      </c>
      <c r="H170" s="0" t="n">
        <v>0</v>
      </c>
      <c r="I170" s="0" t="n">
        <v>0</v>
      </c>
      <c r="J170" s="0" t="n">
        <v>6.9</v>
      </c>
      <c r="K170" s="0" t="n">
        <v>0</v>
      </c>
      <c r="L170" s="0" t="n">
        <v>16.2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s">
        <v>4</v>
      </c>
    </row>
    <row r="171" customFormat="false" ht="14.4" hidden="false" customHeight="false" outlineLevel="0" collapsed="false">
      <c r="A171" s="0" t="s">
        <v>28</v>
      </c>
      <c r="B171" s="0" t="n">
        <v>1</v>
      </c>
      <c r="C171" s="0" t="s">
        <v>570</v>
      </c>
      <c r="D171" s="0" t="s">
        <v>45</v>
      </c>
      <c r="E171" s="0" t="s">
        <v>571</v>
      </c>
      <c r="F171" s="0" t="s">
        <v>572</v>
      </c>
      <c r="G171" s="0" t="s">
        <v>573</v>
      </c>
      <c r="H171" s="0" t="n">
        <v>0</v>
      </c>
      <c r="I171" s="0" t="n">
        <v>0</v>
      </c>
      <c r="J171" s="0" t="n">
        <v>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7.2</v>
      </c>
      <c r="Q171" s="0" t="n">
        <v>0</v>
      </c>
      <c r="R171" s="0" t="n">
        <v>7.9</v>
      </c>
      <c r="S171" s="0" t="s">
        <v>4</v>
      </c>
    </row>
    <row r="172" customFormat="false" ht="14.4" hidden="false" customHeight="false" outlineLevel="0" collapsed="false">
      <c r="A172" s="0" t="s">
        <v>28</v>
      </c>
      <c r="B172" s="0" t="n">
        <v>1</v>
      </c>
      <c r="C172" s="0" t="s">
        <v>574</v>
      </c>
      <c r="D172" s="0" t="s">
        <v>124</v>
      </c>
      <c r="E172" s="0" t="s">
        <v>575</v>
      </c>
      <c r="F172" s="0" t="s">
        <v>576</v>
      </c>
      <c r="G172" s="0" t="s">
        <v>577</v>
      </c>
      <c r="H172" s="0" t="n">
        <v>0</v>
      </c>
      <c r="I172" s="0" t="n">
        <v>0</v>
      </c>
      <c r="J172" s="0" t="n">
        <v>6.9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s">
        <v>4</v>
      </c>
    </row>
    <row r="173" customFormat="false" ht="14.4" hidden="true" customHeight="false" outlineLevel="0" collapsed="false">
      <c r="A173" s="0" t="s">
        <v>28</v>
      </c>
      <c r="B173" s="0" t="n">
        <v>1</v>
      </c>
      <c r="C173" s="0" t="s">
        <v>578</v>
      </c>
      <c r="D173" s="0" t="s">
        <v>103</v>
      </c>
      <c r="E173" s="0" t="s">
        <v>579</v>
      </c>
      <c r="F173" s="0" t="s">
        <v>580</v>
      </c>
      <c r="G173" s="0" t="s">
        <v>581</v>
      </c>
      <c r="H173" s="0" t="n">
        <v>0</v>
      </c>
      <c r="I173" s="0" t="n">
        <v>0</v>
      </c>
      <c r="J173" s="0" t="n">
        <v>0</v>
      </c>
      <c r="K173" s="0" t="n">
        <v>5.5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s">
        <v>4</v>
      </c>
    </row>
    <row r="174" customFormat="false" ht="14.4" hidden="true" customHeight="false" outlineLevel="0" collapsed="false">
      <c r="A174" s="0" t="s">
        <v>28</v>
      </c>
      <c r="B174" s="0" t="n">
        <v>1</v>
      </c>
      <c r="C174" s="0" t="s">
        <v>582</v>
      </c>
      <c r="D174" s="0" t="s">
        <v>103</v>
      </c>
      <c r="E174" s="0" t="s">
        <v>583</v>
      </c>
      <c r="F174" s="0" t="s">
        <v>584</v>
      </c>
      <c r="G174" s="0" t="s">
        <v>585</v>
      </c>
      <c r="H174" s="0" t="n">
        <v>0</v>
      </c>
      <c r="I174" s="0" t="n">
        <v>0</v>
      </c>
      <c r="J174" s="0" t="n">
        <v>0</v>
      </c>
      <c r="K174" s="0" t="n">
        <v>5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s">
        <v>4</v>
      </c>
    </row>
    <row r="175" customFormat="false" ht="14.4" hidden="true" customHeight="false" outlineLevel="0" collapsed="false">
      <c r="A175" s="0" t="s">
        <v>28</v>
      </c>
      <c r="B175" s="0" t="n">
        <v>1</v>
      </c>
      <c r="C175" s="0" t="s">
        <v>586</v>
      </c>
      <c r="D175" s="0" t="s">
        <v>258</v>
      </c>
      <c r="E175" s="0" t="s">
        <v>587</v>
      </c>
      <c r="F175" s="0" t="s">
        <v>588</v>
      </c>
      <c r="G175" s="0" t="s">
        <v>589</v>
      </c>
      <c r="H175" s="0" t="n">
        <v>0</v>
      </c>
      <c r="I175" s="0" t="n">
        <v>0</v>
      </c>
      <c r="J175" s="0" t="n">
        <v>0</v>
      </c>
      <c r="K175" s="0" t="n">
        <v>5.5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s">
        <v>4</v>
      </c>
    </row>
    <row r="176" customFormat="false" ht="14.4" hidden="true" customHeight="false" outlineLevel="0" collapsed="false">
      <c r="A176" s="0" t="s">
        <v>28</v>
      </c>
      <c r="B176" s="0" t="n">
        <v>1</v>
      </c>
      <c r="C176" s="0" t="s">
        <v>590</v>
      </c>
      <c r="D176" s="0" t="s">
        <v>81</v>
      </c>
      <c r="E176" s="0" t="s">
        <v>591</v>
      </c>
      <c r="F176" s="0" t="s">
        <v>592</v>
      </c>
      <c r="G176" s="0" t="s">
        <v>593</v>
      </c>
      <c r="H176" s="0" t="n">
        <v>0</v>
      </c>
      <c r="I176" s="0" t="n">
        <v>0</v>
      </c>
      <c r="J176" s="0" t="n">
        <v>0</v>
      </c>
      <c r="K176" s="0" t="n">
        <v>5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s">
        <v>4</v>
      </c>
    </row>
    <row r="177" customFormat="false" ht="14.4" hidden="true" customHeight="false" outlineLevel="0" collapsed="false">
      <c r="A177" s="0" t="s">
        <v>28</v>
      </c>
      <c r="B177" s="0" t="n">
        <v>1</v>
      </c>
      <c r="C177" s="0" t="s">
        <v>594</v>
      </c>
      <c r="D177" s="0" t="s">
        <v>124</v>
      </c>
      <c r="E177" s="0" t="s">
        <v>595</v>
      </c>
      <c r="F177" s="0" t="s">
        <v>592</v>
      </c>
      <c r="G177" s="0" t="s">
        <v>593</v>
      </c>
      <c r="H177" s="0" t="n">
        <v>0</v>
      </c>
      <c r="I177" s="0" t="n">
        <v>0</v>
      </c>
      <c r="J177" s="0" t="n">
        <v>0</v>
      </c>
      <c r="K177" s="0" t="n">
        <v>6.1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s">
        <v>4</v>
      </c>
    </row>
    <row r="178" customFormat="false" ht="14.4" hidden="true" customHeight="false" outlineLevel="0" collapsed="false">
      <c r="A178" s="0" t="s">
        <v>419</v>
      </c>
      <c r="B178" s="0" t="n">
        <v>1</v>
      </c>
      <c r="C178" s="0" t="s">
        <v>596</v>
      </c>
      <c r="D178" s="0" t="s">
        <v>597</v>
      </c>
      <c r="E178" s="0" t="s">
        <v>598</v>
      </c>
      <c r="F178" s="0" t="s">
        <v>599</v>
      </c>
      <c r="G178" s="0" t="s">
        <v>600</v>
      </c>
      <c r="H178" s="0" t="n">
        <v>0</v>
      </c>
      <c r="I178" s="0" t="n">
        <v>0</v>
      </c>
      <c r="J178" s="0" t="n">
        <v>0</v>
      </c>
      <c r="K178" s="0" t="n">
        <v>5.1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s">
        <v>4</v>
      </c>
    </row>
    <row r="179" customFormat="false" ht="14.4" hidden="true" customHeight="false" outlineLevel="0" collapsed="false">
      <c r="A179" s="0" t="s">
        <v>28</v>
      </c>
      <c r="B179" s="0" t="n">
        <v>1</v>
      </c>
      <c r="C179" s="0" t="s">
        <v>601</v>
      </c>
      <c r="D179" s="0" t="s">
        <v>39</v>
      </c>
      <c r="E179" s="0" t="s">
        <v>602</v>
      </c>
      <c r="F179" s="0" t="s">
        <v>603</v>
      </c>
      <c r="G179" s="0" t="s">
        <v>604</v>
      </c>
      <c r="H179" s="0" t="n">
        <v>0</v>
      </c>
      <c r="I179" s="0" t="n">
        <v>0</v>
      </c>
      <c r="J179" s="0" t="n">
        <v>0</v>
      </c>
      <c r="K179" s="0" t="n">
        <v>5.3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s">
        <v>4</v>
      </c>
    </row>
    <row r="180" customFormat="false" ht="14.4" hidden="true" customHeight="false" outlineLevel="0" collapsed="false">
      <c r="A180" s="0" t="s">
        <v>28</v>
      </c>
      <c r="B180" s="0" t="n">
        <v>1</v>
      </c>
      <c r="C180" s="0" t="s">
        <v>605</v>
      </c>
      <c r="D180" s="0" t="s">
        <v>81</v>
      </c>
      <c r="E180" s="0" t="s">
        <v>606</v>
      </c>
      <c r="F180" s="0" t="s">
        <v>603</v>
      </c>
      <c r="G180" s="0" t="s">
        <v>604</v>
      </c>
      <c r="H180" s="0" t="n">
        <v>0</v>
      </c>
      <c r="I180" s="0" t="n">
        <v>0</v>
      </c>
      <c r="J180" s="0" t="n">
        <v>0</v>
      </c>
      <c r="K180" s="0" t="n">
        <v>5.4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s">
        <v>4</v>
      </c>
    </row>
    <row r="181" customFormat="false" ht="14.4" hidden="true" customHeight="false" outlineLevel="0" collapsed="false">
      <c r="A181" s="0" t="s">
        <v>28</v>
      </c>
      <c r="B181" s="0" t="n">
        <v>1</v>
      </c>
      <c r="C181" s="0" t="s">
        <v>607</v>
      </c>
      <c r="D181" s="0" t="s">
        <v>45</v>
      </c>
      <c r="E181" s="0" t="s">
        <v>608</v>
      </c>
      <c r="F181" s="0" t="s">
        <v>603</v>
      </c>
      <c r="G181" s="0" t="s">
        <v>604</v>
      </c>
      <c r="H181" s="0" t="n">
        <v>0</v>
      </c>
      <c r="I181" s="0" t="n">
        <v>0</v>
      </c>
      <c r="J181" s="0" t="n">
        <v>0</v>
      </c>
      <c r="K181" s="0" t="n">
        <v>5.4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s">
        <v>4</v>
      </c>
    </row>
    <row r="182" customFormat="false" ht="14.4" hidden="true" customHeight="false" outlineLevel="0" collapsed="false">
      <c r="A182" s="0" t="s">
        <v>28</v>
      </c>
      <c r="B182" s="0" t="n">
        <v>1</v>
      </c>
      <c r="C182" s="0" t="s">
        <v>609</v>
      </c>
      <c r="D182" s="0" t="s">
        <v>81</v>
      </c>
      <c r="E182" s="0" t="s">
        <v>610</v>
      </c>
      <c r="F182" s="0" t="s">
        <v>603</v>
      </c>
      <c r="G182" s="0" t="s">
        <v>604</v>
      </c>
      <c r="H182" s="0" t="n">
        <v>0</v>
      </c>
      <c r="I182" s="0" t="n">
        <v>0</v>
      </c>
      <c r="J182" s="0" t="n">
        <v>0</v>
      </c>
      <c r="K182" s="0" t="n">
        <v>5.4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4</v>
      </c>
    </row>
    <row r="183" customFormat="false" ht="14.4" hidden="true" customHeight="false" outlineLevel="0" collapsed="false">
      <c r="A183" s="0" t="s">
        <v>28</v>
      </c>
      <c r="B183" s="0" t="n">
        <v>1</v>
      </c>
      <c r="C183" s="0" t="s">
        <v>611</v>
      </c>
      <c r="D183" s="0" t="s">
        <v>81</v>
      </c>
      <c r="E183" s="0" t="s">
        <v>612</v>
      </c>
      <c r="F183" s="0" t="s">
        <v>603</v>
      </c>
      <c r="G183" s="0" t="s">
        <v>604</v>
      </c>
      <c r="H183" s="0" t="n">
        <v>0</v>
      </c>
      <c r="I183" s="0" t="n">
        <v>0</v>
      </c>
      <c r="J183" s="0" t="n">
        <v>0</v>
      </c>
      <c r="K183" s="0" t="n">
        <v>5.1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4</v>
      </c>
    </row>
    <row r="184" customFormat="false" ht="14.4" hidden="true" customHeight="false" outlineLevel="0" collapsed="false">
      <c r="A184" s="0" t="s">
        <v>28</v>
      </c>
      <c r="B184" s="0" t="n">
        <v>1</v>
      </c>
      <c r="C184" s="0" t="s">
        <v>613</v>
      </c>
      <c r="D184" s="0" t="s">
        <v>53</v>
      </c>
      <c r="E184" s="0" t="s">
        <v>614</v>
      </c>
      <c r="F184" s="0" t="s">
        <v>615</v>
      </c>
      <c r="G184" s="0" t="s">
        <v>616</v>
      </c>
      <c r="H184" s="0" t="n">
        <v>0</v>
      </c>
      <c r="I184" s="0" t="n">
        <v>0</v>
      </c>
      <c r="J184" s="0" t="n">
        <v>0</v>
      </c>
      <c r="K184" s="0" t="n">
        <v>5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4</v>
      </c>
    </row>
    <row r="185" customFormat="false" ht="14.4" hidden="true" customHeight="false" outlineLevel="0" collapsed="false">
      <c r="A185" s="0" t="s">
        <v>28</v>
      </c>
      <c r="B185" s="0" t="n">
        <v>1</v>
      </c>
      <c r="C185" s="0" t="s">
        <v>617</v>
      </c>
      <c r="D185" s="0" t="s">
        <v>81</v>
      </c>
      <c r="E185" s="0" t="s">
        <v>618</v>
      </c>
      <c r="F185" s="0" t="s">
        <v>619</v>
      </c>
      <c r="G185" s="0" t="s">
        <v>620</v>
      </c>
      <c r="H185" s="0" t="n">
        <v>0</v>
      </c>
      <c r="I185" s="0" t="n">
        <v>0</v>
      </c>
      <c r="J185" s="0" t="n">
        <v>0</v>
      </c>
      <c r="K185" s="0" t="n">
        <v>5.3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s">
        <v>4</v>
      </c>
    </row>
    <row r="186" customFormat="false" ht="14.4" hidden="true" customHeight="false" outlineLevel="0" collapsed="false">
      <c r="A186" s="0" t="s">
        <v>28</v>
      </c>
      <c r="B186" s="0" t="n">
        <v>1</v>
      </c>
      <c r="C186" s="0" t="s">
        <v>621</v>
      </c>
      <c r="D186" s="0" t="s">
        <v>81</v>
      </c>
      <c r="E186" s="0" t="s">
        <v>622</v>
      </c>
      <c r="F186" s="0" t="s">
        <v>623</v>
      </c>
      <c r="G186" s="0" t="s">
        <v>624</v>
      </c>
      <c r="H186" s="0" t="n">
        <v>0</v>
      </c>
      <c r="I186" s="0" t="n">
        <v>0</v>
      </c>
      <c r="J186" s="0" t="n">
        <v>0</v>
      </c>
      <c r="K186" s="0" t="n">
        <v>5.1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s">
        <v>4</v>
      </c>
    </row>
    <row r="187" customFormat="false" ht="14.4" hidden="true" customHeight="false" outlineLevel="0" collapsed="false">
      <c r="A187" s="0" t="s">
        <v>28</v>
      </c>
      <c r="B187" s="0" t="n">
        <v>1</v>
      </c>
      <c r="C187" s="0" t="s">
        <v>625</v>
      </c>
      <c r="D187" s="0" t="s">
        <v>124</v>
      </c>
      <c r="E187" s="0" t="s">
        <v>626</v>
      </c>
      <c r="F187" s="0" t="s">
        <v>627</v>
      </c>
      <c r="G187" s="0" t="s">
        <v>628</v>
      </c>
      <c r="H187" s="0" t="n">
        <v>0</v>
      </c>
      <c r="I187" s="0" t="n">
        <v>0</v>
      </c>
      <c r="J187" s="0" t="n">
        <v>0</v>
      </c>
      <c r="K187" s="0" t="n">
        <v>6.1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s">
        <v>4</v>
      </c>
    </row>
    <row r="188" customFormat="false" ht="14.4" hidden="true" customHeight="false" outlineLevel="0" collapsed="false">
      <c r="A188" s="0" t="s">
        <v>28</v>
      </c>
      <c r="B188" s="0" t="n">
        <v>1</v>
      </c>
      <c r="C188" s="0" t="s">
        <v>629</v>
      </c>
      <c r="D188" s="0" t="s">
        <v>124</v>
      </c>
      <c r="E188" s="0" t="s">
        <v>630</v>
      </c>
      <c r="F188" s="0" t="s">
        <v>631</v>
      </c>
      <c r="G188" s="0" t="s">
        <v>632</v>
      </c>
      <c r="H188" s="0" t="n">
        <v>0</v>
      </c>
      <c r="I188" s="0" t="n">
        <v>0</v>
      </c>
      <c r="J188" s="0" t="n">
        <v>0</v>
      </c>
      <c r="K188" s="0" t="n">
        <v>5.7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s">
        <v>4</v>
      </c>
    </row>
    <row r="189" customFormat="false" ht="14.4" hidden="true" customHeight="false" outlineLevel="0" collapsed="false">
      <c r="A189" s="0" t="s">
        <v>28</v>
      </c>
      <c r="B189" s="0" t="n">
        <v>1</v>
      </c>
      <c r="C189" s="0" t="s">
        <v>633</v>
      </c>
      <c r="D189" s="0" t="s">
        <v>81</v>
      </c>
      <c r="E189" s="0" t="s">
        <v>634</v>
      </c>
      <c r="F189" s="0" t="s">
        <v>635</v>
      </c>
      <c r="G189" s="0" t="s">
        <v>636</v>
      </c>
      <c r="H189" s="0" t="n">
        <v>0</v>
      </c>
      <c r="I189" s="0" t="n">
        <v>0</v>
      </c>
      <c r="J189" s="0" t="n">
        <v>0</v>
      </c>
      <c r="K189" s="0" t="n">
        <v>5.3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4</v>
      </c>
    </row>
    <row r="190" customFormat="false" ht="14.4" hidden="true" customHeight="false" outlineLevel="0" collapsed="false">
      <c r="A190" s="0" t="s">
        <v>28</v>
      </c>
      <c r="B190" s="0" t="n">
        <v>1</v>
      </c>
      <c r="C190" s="0" t="s">
        <v>637</v>
      </c>
      <c r="D190" s="0" t="s">
        <v>258</v>
      </c>
      <c r="E190" s="0" t="s">
        <v>638</v>
      </c>
      <c r="F190" s="0" t="s">
        <v>639</v>
      </c>
      <c r="G190" s="0" t="s">
        <v>640</v>
      </c>
      <c r="H190" s="0" t="n">
        <v>0</v>
      </c>
      <c r="I190" s="0" t="n">
        <v>0</v>
      </c>
      <c r="J190" s="0" t="n">
        <v>0</v>
      </c>
      <c r="K190" s="0" t="n">
        <v>5.1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s">
        <v>4</v>
      </c>
    </row>
    <row r="191" customFormat="false" ht="14.4" hidden="true" customHeight="false" outlineLevel="0" collapsed="false">
      <c r="A191" s="0" t="s">
        <v>28</v>
      </c>
      <c r="B191" s="0" t="n">
        <v>1</v>
      </c>
      <c r="C191" s="0" t="s">
        <v>641</v>
      </c>
      <c r="D191" s="0" t="s">
        <v>53</v>
      </c>
      <c r="E191" s="0" t="s">
        <v>642</v>
      </c>
      <c r="F191" s="0" t="s">
        <v>643</v>
      </c>
      <c r="G191" s="0" t="s">
        <v>644</v>
      </c>
      <c r="H191" s="0" t="n">
        <v>0</v>
      </c>
      <c r="I191" s="0" t="n">
        <v>0</v>
      </c>
      <c r="J191" s="0" t="n">
        <v>0</v>
      </c>
      <c r="K191" s="0" t="n">
        <v>5.4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s">
        <v>4</v>
      </c>
    </row>
    <row r="192" customFormat="false" ht="14.4" hidden="true" customHeight="false" outlineLevel="0" collapsed="false">
      <c r="A192" s="0" t="s">
        <v>28</v>
      </c>
      <c r="B192" s="0" t="n">
        <v>1</v>
      </c>
      <c r="C192" s="0" t="s">
        <v>645</v>
      </c>
      <c r="D192" s="0" t="s">
        <v>48</v>
      </c>
      <c r="E192" s="0" t="s">
        <v>646</v>
      </c>
      <c r="F192" s="0" t="s">
        <v>647</v>
      </c>
      <c r="G192" s="0" t="s">
        <v>648</v>
      </c>
      <c r="H192" s="0" t="n">
        <v>0</v>
      </c>
      <c r="I192" s="0" t="n">
        <v>0</v>
      </c>
      <c r="J192" s="0" t="n">
        <v>0</v>
      </c>
      <c r="K192" s="0" t="n">
        <v>5.4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s">
        <v>4</v>
      </c>
    </row>
    <row r="193" customFormat="false" ht="14.4" hidden="true" customHeight="false" outlineLevel="0" collapsed="false">
      <c r="A193" s="0" t="s">
        <v>28</v>
      </c>
      <c r="B193" s="0" t="n">
        <v>1</v>
      </c>
      <c r="C193" s="0" t="s">
        <v>649</v>
      </c>
      <c r="D193" s="0" t="s">
        <v>30</v>
      </c>
      <c r="E193" s="0" t="s">
        <v>650</v>
      </c>
      <c r="F193" s="0" t="s">
        <v>651</v>
      </c>
      <c r="G193" s="0" t="s">
        <v>652</v>
      </c>
      <c r="H193" s="0" t="n">
        <v>0</v>
      </c>
      <c r="I193" s="0" t="n">
        <v>0</v>
      </c>
      <c r="J193" s="0" t="n">
        <v>0</v>
      </c>
      <c r="K193" s="0" t="n">
        <v>5.6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s">
        <v>4</v>
      </c>
    </row>
    <row r="194" customFormat="false" ht="14.4" hidden="true" customHeight="false" outlineLevel="0" collapsed="false">
      <c r="A194" s="0" t="s">
        <v>28</v>
      </c>
      <c r="B194" s="0" t="n">
        <v>1</v>
      </c>
      <c r="C194" s="0" t="s">
        <v>653</v>
      </c>
      <c r="D194" s="0" t="s">
        <v>90</v>
      </c>
      <c r="E194" s="0" t="s">
        <v>654</v>
      </c>
      <c r="F194" s="0" t="s">
        <v>655</v>
      </c>
      <c r="G194" s="0" t="s">
        <v>656</v>
      </c>
      <c r="H194" s="0" t="n">
        <v>0</v>
      </c>
      <c r="I194" s="0" t="n">
        <v>0</v>
      </c>
      <c r="J194" s="0" t="n">
        <v>0</v>
      </c>
      <c r="K194" s="0" t="n">
        <v>6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s">
        <v>4</v>
      </c>
    </row>
    <row r="195" customFormat="false" ht="14.4" hidden="true" customHeight="false" outlineLevel="0" collapsed="false">
      <c r="A195" s="0" t="s">
        <v>28</v>
      </c>
      <c r="B195" s="0" t="n">
        <v>1</v>
      </c>
      <c r="C195" s="0" t="s">
        <v>657</v>
      </c>
      <c r="D195" s="0" t="s">
        <v>39</v>
      </c>
      <c r="E195" s="0" t="s">
        <v>658</v>
      </c>
      <c r="F195" s="0" t="s">
        <v>659</v>
      </c>
      <c r="G195" s="0" t="s">
        <v>660</v>
      </c>
      <c r="H195" s="0" t="n">
        <v>0</v>
      </c>
      <c r="I195" s="0" t="n">
        <v>0</v>
      </c>
      <c r="J195" s="0" t="n">
        <v>0</v>
      </c>
      <c r="K195" s="0" t="n">
        <v>7.6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4</v>
      </c>
    </row>
    <row r="196" customFormat="false" ht="14.4" hidden="true" customHeight="false" outlineLevel="0" collapsed="false">
      <c r="A196" s="0" t="s">
        <v>28</v>
      </c>
      <c r="B196" s="0" t="n">
        <v>1</v>
      </c>
      <c r="C196" s="0" t="s">
        <v>661</v>
      </c>
      <c r="D196" s="0" t="s">
        <v>30</v>
      </c>
      <c r="E196" s="0" t="s">
        <v>662</v>
      </c>
      <c r="F196" s="0" t="s">
        <v>663</v>
      </c>
      <c r="G196" s="0" t="s">
        <v>664</v>
      </c>
      <c r="H196" s="0" t="n">
        <v>0</v>
      </c>
      <c r="I196" s="0" t="n">
        <v>0</v>
      </c>
      <c r="J196" s="0" t="n">
        <v>0</v>
      </c>
      <c r="K196" s="0" t="n">
        <v>5.7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s">
        <v>4</v>
      </c>
    </row>
    <row r="197" customFormat="false" ht="14.4" hidden="true" customHeight="false" outlineLevel="0" collapsed="false">
      <c r="A197" s="0" t="s">
        <v>28</v>
      </c>
      <c r="B197" s="0" t="n">
        <v>1</v>
      </c>
      <c r="C197" s="0" t="s">
        <v>665</v>
      </c>
      <c r="D197" s="0" t="s">
        <v>30</v>
      </c>
      <c r="E197" s="0" t="s">
        <v>666</v>
      </c>
      <c r="F197" s="0" t="s">
        <v>663</v>
      </c>
      <c r="G197" s="0" t="s">
        <v>664</v>
      </c>
      <c r="H197" s="0" t="n">
        <v>0</v>
      </c>
      <c r="I197" s="0" t="n">
        <v>0</v>
      </c>
      <c r="J197" s="0" t="n">
        <v>0</v>
      </c>
      <c r="K197" s="0" t="n">
        <v>5.5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s">
        <v>4</v>
      </c>
    </row>
    <row r="198" customFormat="false" ht="14.4" hidden="true" customHeight="false" outlineLevel="0" collapsed="false">
      <c r="A198" s="0" t="s">
        <v>28</v>
      </c>
      <c r="B198" s="0" t="n">
        <v>1</v>
      </c>
      <c r="C198" s="0" t="s">
        <v>667</v>
      </c>
      <c r="D198" s="0" t="s">
        <v>192</v>
      </c>
      <c r="E198" s="0" t="s">
        <v>668</v>
      </c>
      <c r="F198" s="0" t="s">
        <v>669</v>
      </c>
      <c r="G198" s="0" t="s">
        <v>670</v>
      </c>
      <c r="H198" s="0" t="n">
        <v>0</v>
      </c>
      <c r="I198" s="0" t="n">
        <v>0</v>
      </c>
      <c r="J198" s="0" t="n">
        <v>0</v>
      </c>
      <c r="K198" s="0" t="n">
        <v>5.2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4</v>
      </c>
    </row>
    <row r="199" customFormat="false" ht="14.4" hidden="true" customHeight="false" outlineLevel="0" collapsed="false">
      <c r="A199" s="0" t="s">
        <v>28</v>
      </c>
      <c r="B199" s="0" t="n">
        <v>1</v>
      </c>
      <c r="C199" s="0" t="s">
        <v>671</v>
      </c>
      <c r="D199" s="0" t="s">
        <v>103</v>
      </c>
      <c r="E199" s="0" t="s">
        <v>672</v>
      </c>
      <c r="F199" s="0" t="s">
        <v>669</v>
      </c>
      <c r="G199" s="0" t="s">
        <v>670</v>
      </c>
      <c r="H199" s="0" t="n">
        <v>0</v>
      </c>
      <c r="I199" s="0" t="n">
        <v>0</v>
      </c>
      <c r="J199" s="0" t="n">
        <v>0</v>
      </c>
      <c r="K199" s="0" t="n">
        <v>6.1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4</v>
      </c>
    </row>
    <row r="200" customFormat="false" ht="14.4" hidden="true" customHeight="false" outlineLevel="0" collapsed="false">
      <c r="A200" s="0" t="s">
        <v>28</v>
      </c>
      <c r="B200" s="0" t="n">
        <v>1</v>
      </c>
      <c r="C200" s="0" t="s">
        <v>673</v>
      </c>
      <c r="D200" s="0" t="s">
        <v>30</v>
      </c>
      <c r="E200" s="0" t="s">
        <v>674</v>
      </c>
      <c r="F200" s="0" t="s">
        <v>669</v>
      </c>
      <c r="G200" s="0" t="s">
        <v>670</v>
      </c>
      <c r="H200" s="0" t="n">
        <v>0</v>
      </c>
      <c r="I200" s="0" t="n">
        <v>0</v>
      </c>
      <c r="J200" s="0" t="n">
        <v>0</v>
      </c>
      <c r="K200" s="0" t="n">
        <v>5.7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s">
        <v>4</v>
      </c>
    </row>
    <row r="201" customFormat="false" ht="14.4" hidden="true" customHeight="false" outlineLevel="0" collapsed="false">
      <c r="A201" s="0" t="s">
        <v>28</v>
      </c>
      <c r="B201" s="0" t="n">
        <v>1</v>
      </c>
      <c r="C201" s="0" t="s">
        <v>675</v>
      </c>
      <c r="D201" s="0" t="s">
        <v>192</v>
      </c>
      <c r="E201" s="0" t="s">
        <v>676</v>
      </c>
      <c r="F201" s="0" t="s">
        <v>669</v>
      </c>
      <c r="G201" s="0" t="s">
        <v>670</v>
      </c>
      <c r="H201" s="0" t="n">
        <v>0</v>
      </c>
      <c r="I201" s="0" t="n">
        <v>0</v>
      </c>
      <c r="J201" s="0" t="n">
        <v>0</v>
      </c>
      <c r="K201" s="0" t="n">
        <v>5.3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4</v>
      </c>
    </row>
    <row r="202" customFormat="false" ht="14.4" hidden="true" customHeight="false" outlineLevel="0" collapsed="false">
      <c r="A202" s="0" t="s">
        <v>28</v>
      </c>
      <c r="B202" s="0" t="n">
        <v>1</v>
      </c>
      <c r="C202" s="0" t="s">
        <v>677</v>
      </c>
      <c r="D202" s="0" t="s">
        <v>53</v>
      </c>
      <c r="E202" s="0" t="s">
        <v>678</v>
      </c>
      <c r="F202" s="0" t="s">
        <v>669</v>
      </c>
      <c r="G202" s="0" t="s">
        <v>670</v>
      </c>
      <c r="H202" s="0" t="n">
        <v>0</v>
      </c>
      <c r="I202" s="0" t="n">
        <v>0</v>
      </c>
      <c r="J202" s="0" t="n">
        <v>0</v>
      </c>
      <c r="K202" s="0" t="n">
        <v>5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4</v>
      </c>
    </row>
    <row r="203" customFormat="false" ht="14.4" hidden="true" customHeight="false" outlineLevel="0" collapsed="false">
      <c r="A203" s="0" t="s">
        <v>28</v>
      </c>
      <c r="B203" s="0" t="n">
        <v>1</v>
      </c>
      <c r="C203" s="0" t="s">
        <v>679</v>
      </c>
      <c r="D203" s="0" t="s">
        <v>124</v>
      </c>
      <c r="E203" s="0" t="s">
        <v>680</v>
      </c>
      <c r="F203" s="0" t="s">
        <v>669</v>
      </c>
      <c r="G203" s="0" t="s">
        <v>670</v>
      </c>
      <c r="H203" s="0" t="n">
        <v>0</v>
      </c>
      <c r="I203" s="0" t="n">
        <v>0</v>
      </c>
      <c r="J203" s="0" t="n">
        <v>0</v>
      </c>
      <c r="K203" s="0" t="n">
        <v>5.1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s">
        <v>4</v>
      </c>
    </row>
    <row r="204" customFormat="false" ht="14.4" hidden="true" customHeight="false" outlineLevel="0" collapsed="false">
      <c r="A204" s="0" t="s">
        <v>28</v>
      </c>
      <c r="B204" s="0" t="n">
        <v>1</v>
      </c>
      <c r="C204" s="0" t="s">
        <v>681</v>
      </c>
      <c r="D204" s="0" t="s">
        <v>81</v>
      </c>
      <c r="E204" s="0" t="s">
        <v>682</v>
      </c>
      <c r="F204" s="0" t="s">
        <v>669</v>
      </c>
      <c r="G204" s="0" t="s">
        <v>670</v>
      </c>
      <c r="H204" s="0" t="n">
        <v>0</v>
      </c>
      <c r="I204" s="0" t="n">
        <v>0</v>
      </c>
      <c r="J204" s="0" t="n">
        <v>0</v>
      </c>
      <c r="K204" s="0" t="n">
        <v>5.6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s">
        <v>4</v>
      </c>
    </row>
    <row r="205" customFormat="false" ht="14.4" hidden="true" customHeight="false" outlineLevel="0" collapsed="false">
      <c r="A205" s="0" t="s">
        <v>28</v>
      </c>
      <c r="B205" s="0" t="n">
        <v>1</v>
      </c>
      <c r="C205" s="0" t="s">
        <v>683</v>
      </c>
      <c r="D205" s="0" t="s">
        <v>60</v>
      </c>
      <c r="E205" s="0" t="s">
        <v>684</v>
      </c>
      <c r="F205" s="0" t="s">
        <v>669</v>
      </c>
      <c r="G205" s="0" t="s">
        <v>670</v>
      </c>
      <c r="H205" s="0" t="n">
        <v>0</v>
      </c>
      <c r="I205" s="0" t="n">
        <v>0</v>
      </c>
      <c r="J205" s="0" t="n">
        <v>0</v>
      </c>
      <c r="K205" s="0" t="n">
        <v>5.1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s">
        <v>4</v>
      </c>
    </row>
    <row r="206" customFormat="false" ht="14.4" hidden="true" customHeight="false" outlineLevel="0" collapsed="false">
      <c r="A206" s="0" t="s">
        <v>28</v>
      </c>
      <c r="B206" s="0" t="n">
        <v>1</v>
      </c>
      <c r="C206" s="0" t="s">
        <v>685</v>
      </c>
      <c r="D206" s="0" t="s">
        <v>30</v>
      </c>
      <c r="E206" s="0" t="s">
        <v>686</v>
      </c>
      <c r="F206" s="0" t="s">
        <v>669</v>
      </c>
      <c r="G206" s="0" t="s">
        <v>670</v>
      </c>
      <c r="H206" s="0" t="n">
        <v>0</v>
      </c>
      <c r="I206" s="0" t="n">
        <v>0</v>
      </c>
      <c r="J206" s="0" t="n">
        <v>0</v>
      </c>
      <c r="K206" s="0" t="n">
        <v>5.1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s">
        <v>4</v>
      </c>
    </row>
    <row r="207" customFormat="false" ht="14.4" hidden="true" customHeight="false" outlineLevel="0" collapsed="false">
      <c r="A207" s="0" t="s">
        <v>28</v>
      </c>
      <c r="B207" s="0" t="n">
        <v>1</v>
      </c>
      <c r="C207" s="0" t="s">
        <v>687</v>
      </c>
      <c r="D207" s="0" t="s">
        <v>81</v>
      </c>
      <c r="E207" s="0" t="s">
        <v>688</v>
      </c>
      <c r="F207" s="0" t="s">
        <v>689</v>
      </c>
      <c r="G207" s="0" t="s">
        <v>690</v>
      </c>
      <c r="H207" s="0" t="n">
        <v>0</v>
      </c>
      <c r="I207" s="0" t="n">
        <v>0</v>
      </c>
      <c r="J207" s="0" t="n">
        <v>0</v>
      </c>
      <c r="K207" s="0" t="n">
        <v>5.5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4</v>
      </c>
    </row>
    <row r="208" customFormat="false" ht="14.4" hidden="true" customHeight="false" outlineLevel="0" collapsed="false">
      <c r="A208" s="0" t="s">
        <v>28</v>
      </c>
      <c r="B208" s="0" t="n">
        <v>1</v>
      </c>
      <c r="C208" s="0" t="s">
        <v>691</v>
      </c>
      <c r="D208" s="0" t="s">
        <v>258</v>
      </c>
      <c r="E208" s="0" t="s">
        <v>692</v>
      </c>
      <c r="F208" s="0" t="s">
        <v>693</v>
      </c>
      <c r="G208" s="0" t="s">
        <v>694</v>
      </c>
      <c r="H208" s="0" t="n">
        <v>0</v>
      </c>
      <c r="I208" s="0" t="n">
        <v>0</v>
      </c>
      <c r="J208" s="0" t="n">
        <v>0</v>
      </c>
      <c r="K208" s="0" t="n">
        <v>6.3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s">
        <v>4</v>
      </c>
    </row>
    <row r="209" customFormat="false" ht="14.4" hidden="true" customHeight="false" outlineLevel="0" collapsed="false">
      <c r="A209" s="0" t="s">
        <v>28</v>
      </c>
      <c r="B209" s="0" t="n">
        <v>1</v>
      </c>
      <c r="C209" s="0" t="s">
        <v>695</v>
      </c>
      <c r="D209" s="0" t="s">
        <v>45</v>
      </c>
      <c r="E209" s="0" t="s">
        <v>696</v>
      </c>
      <c r="F209" s="0" t="s">
        <v>697</v>
      </c>
      <c r="G209" s="0" t="s">
        <v>698</v>
      </c>
      <c r="H209" s="0" t="n">
        <v>0</v>
      </c>
      <c r="I209" s="0" t="n">
        <v>0</v>
      </c>
      <c r="J209" s="0" t="n">
        <v>0</v>
      </c>
      <c r="K209" s="0" t="n">
        <v>5.3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4</v>
      </c>
    </row>
    <row r="210" customFormat="false" ht="14.4" hidden="true" customHeight="false" outlineLevel="0" collapsed="false">
      <c r="A210" s="0" t="s">
        <v>28</v>
      </c>
      <c r="B210" s="0" t="n">
        <v>1</v>
      </c>
      <c r="C210" s="0" t="s">
        <v>699</v>
      </c>
      <c r="D210" s="0" t="s">
        <v>258</v>
      </c>
      <c r="E210" s="0" t="s">
        <v>700</v>
      </c>
      <c r="F210" s="0" t="s">
        <v>701</v>
      </c>
      <c r="G210" s="0" t="s">
        <v>702</v>
      </c>
      <c r="H210" s="0" t="n">
        <v>0</v>
      </c>
      <c r="I210" s="0" t="n">
        <v>0</v>
      </c>
      <c r="J210" s="0" t="n">
        <v>0</v>
      </c>
      <c r="K210" s="0" t="n">
        <v>5.7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4</v>
      </c>
    </row>
    <row r="211" customFormat="false" ht="14.4" hidden="true" customHeight="false" outlineLevel="0" collapsed="false">
      <c r="A211" s="0" t="s">
        <v>28</v>
      </c>
      <c r="B211" s="0" t="n">
        <v>1</v>
      </c>
      <c r="C211" s="0" t="s">
        <v>703</v>
      </c>
      <c r="D211" s="0" t="s">
        <v>90</v>
      </c>
      <c r="E211" s="0" t="s">
        <v>704</v>
      </c>
      <c r="F211" s="0" t="s">
        <v>705</v>
      </c>
      <c r="G211" s="0" t="s">
        <v>706</v>
      </c>
      <c r="H211" s="0" t="n">
        <v>0</v>
      </c>
      <c r="I211" s="0" t="n">
        <v>0</v>
      </c>
      <c r="J211" s="0" t="n">
        <v>0</v>
      </c>
      <c r="K211" s="0" t="n">
        <v>5.3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4</v>
      </c>
    </row>
    <row r="212" customFormat="false" ht="14.4" hidden="true" customHeight="false" outlineLevel="0" collapsed="false">
      <c r="A212" s="0" t="s">
        <v>28</v>
      </c>
      <c r="B212" s="0" t="n">
        <v>1</v>
      </c>
      <c r="C212" s="0" t="s">
        <v>707</v>
      </c>
      <c r="D212" s="0" t="s">
        <v>81</v>
      </c>
      <c r="E212" s="0" t="s">
        <v>708</v>
      </c>
      <c r="F212" s="0" t="s">
        <v>709</v>
      </c>
      <c r="G212" s="0" t="s">
        <v>710</v>
      </c>
      <c r="H212" s="0" t="n">
        <v>0</v>
      </c>
      <c r="I212" s="0" t="n">
        <v>0</v>
      </c>
      <c r="J212" s="0" t="n">
        <v>0</v>
      </c>
      <c r="K212" s="0" t="n">
        <v>5.1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s">
        <v>4</v>
      </c>
    </row>
    <row r="213" customFormat="false" ht="14.4" hidden="true" customHeight="false" outlineLevel="0" collapsed="false">
      <c r="A213" s="0" t="s">
        <v>28</v>
      </c>
      <c r="B213" s="0" t="n">
        <v>1</v>
      </c>
      <c r="C213" s="0" t="s">
        <v>711</v>
      </c>
      <c r="D213" s="0" t="s">
        <v>90</v>
      </c>
      <c r="E213" s="0" t="s">
        <v>712</v>
      </c>
      <c r="F213" s="0" t="s">
        <v>709</v>
      </c>
      <c r="G213" s="0" t="s">
        <v>710</v>
      </c>
      <c r="H213" s="0" t="n">
        <v>0</v>
      </c>
      <c r="I213" s="0" t="n">
        <v>0</v>
      </c>
      <c r="J213" s="0" t="n">
        <v>0</v>
      </c>
      <c r="K213" s="0" t="n">
        <v>5.2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4</v>
      </c>
    </row>
    <row r="214" customFormat="false" ht="14.4" hidden="true" customHeight="false" outlineLevel="0" collapsed="false">
      <c r="A214" s="0" t="s">
        <v>28</v>
      </c>
      <c r="B214" s="0" t="n">
        <v>1</v>
      </c>
      <c r="C214" s="0" t="s">
        <v>713</v>
      </c>
      <c r="D214" s="0" t="s">
        <v>45</v>
      </c>
      <c r="E214" s="0" t="s">
        <v>714</v>
      </c>
      <c r="F214" s="0" t="s">
        <v>709</v>
      </c>
      <c r="G214" s="0" t="s">
        <v>710</v>
      </c>
      <c r="H214" s="0" t="n">
        <v>0</v>
      </c>
      <c r="I214" s="0" t="n">
        <v>0</v>
      </c>
      <c r="J214" s="0" t="n">
        <v>0</v>
      </c>
      <c r="K214" s="0" t="n">
        <v>5.5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4</v>
      </c>
    </row>
    <row r="215" customFormat="false" ht="14.4" hidden="true" customHeight="false" outlineLevel="0" collapsed="false">
      <c r="A215" s="0" t="s">
        <v>419</v>
      </c>
      <c r="B215" s="0" t="n">
        <v>1</v>
      </c>
      <c r="C215" s="0" t="s">
        <v>715</v>
      </c>
      <c r="D215" s="0" t="s">
        <v>716</v>
      </c>
      <c r="E215" s="0" t="s">
        <v>717</v>
      </c>
      <c r="F215" s="0" t="s">
        <v>718</v>
      </c>
      <c r="G215" s="0" t="s">
        <v>719</v>
      </c>
      <c r="H215" s="0" t="n">
        <v>0</v>
      </c>
      <c r="I215" s="0" t="n">
        <v>0</v>
      </c>
      <c r="J215" s="0" t="n">
        <v>0</v>
      </c>
      <c r="K215" s="0" t="n">
        <v>5.6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4</v>
      </c>
    </row>
    <row r="216" customFormat="false" ht="14.4" hidden="true" customHeight="false" outlineLevel="0" collapsed="false">
      <c r="A216" s="0" t="s">
        <v>28</v>
      </c>
      <c r="B216" s="0" t="n">
        <v>1</v>
      </c>
      <c r="C216" s="0" t="s">
        <v>720</v>
      </c>
      <c r="D216" s="0" t="s">
        <v>258</v>
      </c>
      <c r="E216" s="0" t="s">
        <v>721</v>
      </c>
      <c r="F216" s="0" t="s">
        <v>718</v>
      </c>
      <c r="G216" s="0" t="s">
        <v>719</v>
      </c>
      <c r="H216" s="0" t="n">
        <v>0</v>
      </c>
      <c r="I216" s="0" t="n">
        <v>0</v>
      </c>
      <c r="J216" s="0" t="n">
        <v>0</v>
      </c>
      <c r="K216" s="0" t="n">
        <v>5.2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4</v>
      </c>
    </row>
    <row r="217" customFormat="false" ht="14.4" hidden="true" customHeight="false" outlineLevel="0" collapsed="false">
      <c r="A217" s="0" t="s">
        <v>28</v>
      </c>
      <c r="B217" s="0" t="n">
        <v>1</v>
      </c>
      <c r="C217" s="0" t="s">
        <v>722</v>
      </c>
      <c r="D217" s="0" t="s">
        <v>258</v>
      </c>
      <c r="E217" s="0" t="s">
        <v>723</v>
      </c>
      <c r="F217" s="0" t="s">
        <v>718</v>
      </c>
      <c r="G217" s="0" t="s">
        <v>719</v>
      </c>
      <c r="H217" s="0" t="n">
        <v>0</v>
      </c>
      <c r="I217" s="0" t="n">
        <v>0</v>
      </c>
      <c r="J217" s="0" t="n">
        <v>0</v>
      </c>
      <c r="K217" s="0" t="n">
        <v>5.9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4</v>
      </c>
    </row>
    <row r="218" customFormat="false" ht="14.4" hidden="true" customHeight="false" outlineLevel="0" collapsed="false">
      <c r="A218" s="0" t="s">
        <v>28</v>
      </c>
      <c r="B218" s="0" t="n">
        <v>1</v>
      </c>
      <c r="C218" s="0" t="s">
        <v>724</v>
      </c>
      <c r="D218" s="0" t="s">
        <v>60</v>
      </c>
      <c r="E218" s="0" t="s">
        <v>725</v>
      </c>
      <c r="F218" s="0" t="s">
        <v>429</v>
      </c>
      <c r="G218" s="0" t="s">
        <v>430</v>
      </c>
      <c r="H218" s="0" t="n">
        <v>0</v>
      </c>
      <c r="I218" s="0" t="n">
        <v>0</v>
      </c>
      <c r="J218" s="0" t="n">
        <v>0</v>
      </c>
      <c r="K218" s="0" t="n">
        <v>5.2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s">
        <v>4</v>
      </c>
    </row>
    <row r="219" customFormat="false" ht="14.4" hidden="true" customHeight="false" outlineLevel="0" collapsed="false">
      <c r="A219" s="0" t="s">
        <v>28</v>
      </c>
      <c r="B219" s="0" t="n">
        <v>1</v>
      </c>
      <c r="C219" s="0" t="s">
        <v>726</v>
      </c>
      <c r="D219" s="0" t="s">
        <v>258</v>
      </c>
      <c r="E219" s="0" t="s">
        <v>727</v>
      </c>
      <c r="F219" s="0" t="s">
        <v>728</v>
      </c>
      <c r="G219" s="0" t="s">
        <v>729</v>
      </c>
      <c r="H219" s="0" t="n">
        <v>0</v>
      </c>
      <c r="I219" s="0" t="n">
        <v>0</v>
      </c>
      <c r="J219" s="0" t="n">
        <v>0</v>
      </c>
      <c r="K219" s="0" t="n">
        <v>5.2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4</v>
      </c>
    </row>
    <row r="220" customFormat="false" ht="14.4" hidden="true" customHeight="false" outlineLevel="0" collapsed="false">
      <c r="A220" s="0" t="s">
        <v>28</v>
      </c>
      <c r="B220" s="0" t="n">
        <v>1</v>
      </c>
      <c r="C220" s="0" t="s">
        <v>730</v>
      </c>
      <c r="D220" s="0" t="s">
        <v>60</v>
      </c>
      <c r="E220" s="0" t="s">
        <v>731</v>
      </c>
      <c r="F220" s="0" t="s">
        <v>728</v>
      </c>
      <c r="G220" s="0" t="s">
        <v>729</v>
      </c>
      <c r="H220" s="0" t="n">
        <v>0</v>
      </c>
      <c r="I220" s="0" t="n">
        <v>0</v>
      </c>
      <c r="J220" s="0" t="n">
        <v>0</v>
      </c>
      <c r="K220" s="0" t="n">
        <v>6.2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4</v>
      </c>
    </row>
    <row r="221" customFormat="false" ht="14.4" hidden="true" customHeight="false" outlineLevel="0" collapsed="false">
      <c r="A221" s="0" t="s">
        <v>28</v>
      </c>
      <c r="B221" s="0" t="n">
        <v>1</v>
      </c>
      <c r="C221" s="0" t="s">
        <v>732</v>
      </c>
      <c r="D221" s="0" t="s">
        <v>192</v>
      </c>
      <c r="E221" s="0" t="s">
        <v>733</v>
      </c>
      <c r="F221" s="0" t="s">
        <v>728</v>
      </c>
      <c r="G221" s="0" t="s">
        <v>729</v>
      </c>
      <c r="H221" s="0" t="n">
        <v>0</v>
      </c>
      <c r="I221" s="0" t="n">
        <v>0</v>
      </c>
      <c r="J221" s="0" t="n">
        <v>0</v>
      </c>
      <c r="K221" s="0" t="n">
        <v>6.4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s">
        <v>4</v>
      </c>
    </row>
    <row r="222" customFormat="false" ht="14.4" hidden="true" customHeight="false" outlineLevel="0" collapsed="false">
      <c r="A222" s="0" t="s">
        <v>28</v>
      </c>
      <c r="B222" s="0" t="n">
        <v>1</v>
      </c>
      <c r="C222" s="0" t="s">
        <v>734</v>
      </c>
      <c r="D222" s="0" t="s">
        <v>258</v>
      </c>
      <c r="E222" s="0" t="s">
        <v>735</v>
      </c>
      <c r="F222" s="0" t="s">
        <v>728</v>
      </c>
      <c r="G222" s="0" t="s">
        <v>729</v>
      </c>
      <c r="H222" s="0" t="n">
        <v>0</v>
      </c>
      <c r="I222" s="0" t="n">
        <v>0</v>
      </c>
      <c r="J222" s="0" t="n">
        <v>0</v>
      </c>
      <c r="K222" s="0" t="n">
        <v>5.1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4</v>
      </c>
    </row>
    <row r="223" customFormat="false" ht="14.4" hidden="true" customHeight="false" outlineLevel="0" collapsed="false">
      <c r="A223" s="0" t="s">
        <v>28</v>
      </c>
      <c r="B223" s="0" t="n">
        <v>1</v>
      </c>
      <c r="C223" s="0" t="s">
        <v>736</v>
      </c>
      <c r="D223" s="0" t="s">
        <v>192</v>
      </c>
      <c r="E223" s="0" t="s">
        <v>737</v>
      </c>
      <c r="F223" s="0" t="s">
        <v>738</v>
      </c>
      <c r="G223" s="0" t="s">
        <v>739</v>
      </c>
      <c r="H223" s="0" t="n">
        <v>0</v>
      </c>
      <c r="I223" s="0" t="n">
        <v>0</v>
      </c>
      <c r="J223" s="0" t="n">
        <v>0</v>
      </c>
      <c r="K223" s="0" t="n">
        <v>6.8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4</v>
      </c>
    </row>
    <row r="224" customFormat="false" ht="14.4" hidden="true" customHeight="false" outlineLevel="0" collapsed="false">
      <c r="A224" s="0" t="s">
        <v>28</v>
      </c>
      <c r="B224" s="0" t="n">
        <v>1</v>
      </c>
      <c r="C224" s="0" t="s">
        <v>740</v>
      </c>
      <c r="D224" s="0" t="s">
        <v>60</v>
      </c>
      <c r="E224" s="0" t="s">
        <v>741</v>
      </c>
      <c r="F224" s="0" t="s">
        <v>742</v>
      </c>
      <c r="G224" s="0" t="s">
        <v>743</v>
      </c>
      <c r="H224" s="0" t="n">
        <v>0</v>
      </c>
      <c r="I224" s="0" t="n">
        <v>0</v>
      </c>
      <c r="J224" s="0" t="n">
        <v>0</v>
      </c>
      <c r="K224" s="0" t="n">
        <v>6.1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4</v>
      </c>
    </row>
    <row r="225" customFormat="false" ht="14.4" hidden="true" customHeight="false" outlineLevel="0" collapsed="false">
      <c r="A225" s="0" t="s">
        <v>28</v>
      </c>
      <c r="B225" s="0" t="n">
        <v>1</v>
      </c>
      <c r="C225" s="0" t="s">
        <v>744</v>
      </c>
      <c r="D225" s="0" t="s">
        <v>60</v>
      </c>
      <c r="E225" s="0" t="s">
        <v>745</v>
      </c>
      <c r="F225" s="0" t="s">
        <v>746</v>
      </c>
      <c r="G225" s="0" t="s">
        <v>747</v>
      </c>
      <c r="H225" s="0" t="n">
        <v>0</v>
      </c>
      <c r="I225" s="0" t="n">
        <v>0</v>
      </c>
      <c r="J225" s="0" t="n">
        <v>0</v>
      </c>
      <c r="K225" s="0" t="n">
        <v>6.6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4</v>
      </c>
    </row>
    <row r="226" customFormat="false" ht="14.4" hidden="true" customHeight="false" outlineLevel="0" collapsed="false">
      <c r="A226" s="0" t="s">
        <v>28</v>
      </c>
      <c r="B226" s="0" t="n">
        <v>1</v>
      </c>
      <c r="C226" s="0" t="s">
        <v>748</v>
      </c>
      <c r="D226" s="0" t="s">
        <v>30</v>
      </c>
      <c r="E226" s="0" t="s">
        <v>749</v>
      </c>
      <c r="F226" s="0" t="s">
        <v>750</v>
      </c>
      <c r="G226" s="0" t="s">
        <v>751</v>
      </c>
      <c r="H226" s="0" t="n">
        <v>0</v>
      </c>
      <c r="I226" s="0" t="n">
        <v>0</v>
      </c>
      <c r="J226" s="0" t="n">
        <v>0</v>
      </c>
      <c r="K226" s="0" t="n">
        <v>5.1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s">
        <v>4</v>
      </c>
    </row>
    <row r="227" customFormat="false" ht="14.4" hidden="true" customHeight="false" outlineLevel="0" collapsed="false">
      <c r="A227" s="0" t="s">
        <v>28</v>
      </c>
      <c r="B227" s="0" t="n">
        <v>1</v>
      </c>
      <c r="C227" s="0" t="s">
        <v>752</v>
      </c>
      <c r="D227" s="0" t="s">
        <v>258</v>
      </c>
      <c r="E227" s="0" t="s">
        <v>753</v>
      </c>
      <c r="F227" s="0" t="s">
        <v>754</v>
      </c>
      <c r="G227" s="0" t="s">
        <v>755</v>
      </c>
      <c r="H227" s="0" t="n">
        <v>0</v>
      </c>
      <c r="I227" s="0" t="n">
        <v>0</v>
      </c>
      <c r="J227" s="0" t="n">
        <v>0</v>
      </c>
      <c r="K227" s="0" t="n">
        <v>5.7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s">
        <v>4</v>
      </c>
    </row>
    <row r="228" customFormat="false" ht="14.4" hidden="true" customHeight="false" outlineLevel="0" collapsed="false">
      <c r="A228" s="0" t="s">
        <v>28</v>
      </c>
      <c r="B228" s="0" t="n">
        <v>1</v>
      </c>
      <c r="C228" s="0" t="s">
        <v>756</v>
      </c>
      <c r="D228" s="0" t="s">
        <v>60</v>
      </c>
      <c r="E228" s="0" t="s">
        <v>757</v>
      </c>
      <c r="F228" s="0" t="s">
        <v>754</v>
      </c>
      <c r="G228" s="0" t="s">
        <v>755</v>
      </c>
      <c r="H228" s="0" t="n">
        <v>0</v>
      </c>
      <c r="I228" s="0" t="n">
        <v>0</v>
      </c>
      <c r="J228" s="0" t="n">
        <v>0</v>
      </c>
      <c r="K228" s="0" t="n">
        <v>6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4</v>
      </c>
    </row>
    <row r="229" customFormat="false" ht="14.4" hidden="true" customHeight="false" outlineLevel="0" collapsed="false">
      <c r="A229" s="0" t="s">
        <v>28</v>
      </c>
      <c r="B229" s="0" t="n">
        <v>1</v>
      </c>
      <c r="C229" s="0" t="s">
        <v>758</v>
      </c>
      <c r="D229" s="0" t="s">
        <v>53</v>
      </c>
      <c r="E229" s="0" t="s">
        <v>759</v>
      </c>
      <c r="F229" s="0" t="s">
        <v>754</v>
      </c>
      <c r="G229" s="0" t="s">
        <v>755</v>
      </c>
      <c r="H229" s="0" t="n">
        <v>0</v>
      </c>
      <c r="I229" s="0" t="n">
        <v>0</v>
      </c>
      <c r="J229" s="0" t="n">
        <v>0</v>
      </c>
      <c r="K229" s="0" t="n">
        <v>5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s">
        <v>4</v>
      </c>
    </row>
    <row r="230" customFormat="false" ht="14.4" hidden="true" customHeight="false" outlineLevel="0" collapsed="false">
      <c r="A230" s="0" t="s">
        <v>28</v>
      </c>
      <c r="B230" s="0" t="n">
        <v>1</v>
      </c>
      <c r="C230" s="0" t="s">
        <v>760</v>
      </c>
      <c r="D230" s="0" t="s">
        <v>30</v>
      </c>
      <c r="E230" s="0" t="s">
        <v>761</v>
      </c>
      <c r="F230" s="0" t="s">
        <v>762</v>
      </c>
      <c r="G230" s="0" t="s">
        <v>763</v>
      </c>
      <c r="H230" s="0" t="n">
        <v>0</v>
      </c>
      <c r="I230" s="0" t="n">
        <v>0</v>
      </c>
      <c r="J230" s="0" t="n">
        <v>0</v>
      </c>
      <c r="K230" s="0" t="n">
        <v>5.9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s">
        <v>4</v>
      </c>
    </row>
    <row r="231" customFormat="false" ht="14.4" hidden="true" customHeight="false" outlineLevel="0" collapsed="false">
      <c r="A231" s="0" t="s">
        <v>28</v>
      </c>
      <c r="B231" s="0" t="n">
        <v>1</v>
      </c>
      <c r="C231" s="0" t="s">
        <v>764</v>
      </c>
      <c r="D231" s="0" t="s">
        <v>192</v>
      </c>
      <c r="E231" s="0" t="s">
        <v>765</v>
      </c>
      <c r="F231" s="0" t="s">
        <v>762</v>
      </c>
      <c r="G231" s="0" t="s">
        <v>763</v>
      </c>
      <c r="H231" s="0" t="n">
        <v>0</v>
      </c>
      <c r="I231" s="0" t="n">
        <v>0</v>
      </c>
      <c r="J231" s="0" t="n">
        <v>0</v>
      </c>
      <c r="K231" s="0" t="n">
        <v>5.8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4</v>
      </c>
    </row>
    <row r="232" customFormat="false" ht="14.4" hidden="true" customHeight="false" outlineLevel="0" collapsed="false">
      <c r="A232" s="0" t="s">
        <v>28</v>
      </c>
      <c r="B232" s="0" t="n">
        <v>1</v>
      </c>
      <c r="C232" s="0" t="s">
        <v>766</v>
      </c>
      <c r="D232" s="0" t="s">
        <v>258</v>
      </c>
      <c r="E232" s="0" t="s">
        <v>767</v>
      </c>
      <c r="F232" s="0" t="s">
        <v>762</v>
      </c>
      <c r="G232" s="0" t="s">
        <v>763</v>
      </c>
      <c r="H232" s="0" t="n">
        <v>0</v>
      </c>
      <c r="I232" s="0" t="n">
        <v>0</v>
      </c>
      <c r="J232" s="0" t="n">
        <v>0</v>
      </c>
      <c r="K232" s="0" t="n">
        <v>6.1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s">
        <v>4</v>
      </c>
    </row>
    <row r="233" customFormat="false" ht="14.4" hidden="true" customHeight="false" outlineLevel="0" collapsed="false">
      <c r="A233" s="0" t="s">
        <v>28</v>
      </c>
      <c r="B233" s="0" t="n">
        <v>1</v>
      </c>
      <c r="C233" s="0" t="s">
        <v>768</v>
      </c>
      <c r="D233" s="0" t="s">
        <v>192</v>
      </c>
      <c r="E233" s="0" t="s">
        <v>769</v>
      </c>
      <c r="F233" s="0" t="s">
        <v>770</v>
      </c>
      <c r="G233" s="0" t="s">
        <v>771</v>
      </c>
      <c r="H233" s="0" t="n">
        <v>0</v>
      </c>
      <c r="I233" s="0" t="n">
        <v>0</v>
      </c>
      <c r="J233" s="0" t="n">
        <v>0</v>
      </c>
      <c r="K233" s="0" t="n">
        <v>5.5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4</v>
      </c>
    </row>
    <row r="234" customFormat="false" ht="14.4" hidden="true" customHeight="false" outlineLevel="0" collapsed="false">
      <c r="A234" s="0" t="s">
        <v>28</v>
      </c>
      <c r="B234" s="0" t="n">
        <v>1</v>
      </c>
      <c r="C234" s="0" t="s">
        <v>772</v>
      </c>
      <c r="D234" s="0" t="s">
        <v>103</v>
      </c>
      <c r="E234" s="0" t="s">
        <v>773</v>
      </c>
      <c r="F234" s="0" t="s">
        <v>774</v>
      </c>
      <c r="G234" s="0" t="s">
        <v>775</v>
      </c>
      <c r="H234" s="0" t="n">
        <v>0</v>
      </c>
      <c r="I234" s="0" t="n">
        <v>0</v>
      </c>
      <c r="J234" s="0" t="n">
        <v>0</v>
      </c>
      <c r="K234" s="0" t="n">
        <v>5.9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s">
        <v>4</v>
      </c>
    </row>
    <row r="235" customFormat="false" ht="14.4" hidden="true" customHeight="false" outlineLevel="0" collapsed="false">
      <c r="A235" s="0" t="s">
        <v>28</v>
      </c>
      <c r="B235" s="0" t="n">
        <v>1</v>
      </c>
      <c r="C235" s="0" t="s">
        <v>776</v>
      </c>
      <c r="D235" s="0" t="s">
        <v>81</v>
      </c>
      <c r="E235" s="0" t="s">
        <v>777</v>
      </c>
      <c r="F235" s="0" t="s">
        <v>774</v>
      </c>
      <c r="G235" s="0" t="s">
        <v>775</v>
      </c>
      <c r="H235" s="0" t="n">
        <v>0</v>
      </c>
      <c r="I235" s="0" t="n">
        <v>0</v>
      </c>
      <c r="J235" s="0" t="n">
        <v>0</v>
      </c>
      <c r="K235" s="0" t="n">
        <v>6.5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s">
        <v>4</v>
      </c>
    </row>
    <row r="236" customFormat="false" ht="14.4" hidden="true" customHeight="false" outlineLevel="0" collapsed="false">
      <c r="A236" s="0" t="s">
        <v>28</v>
      </c>
      <c r="B236" s="0" t="n">
        <v>1</v>
      </c>
      <c r="C236" s="0" t="s">
        <v>778</v>
      </c>
      <c r="D236" s="0" t="s">
        <v>258</v>
      </c>
      <c r="E236" s="0" t="s">
        <v>779</v>
      </c>
      <c r="F236" s="0" t="s">
        <v>774</v>
      </c>
      <c r="G236" s="0" t="s">
        <v>775</v>
      </c>
      <c r="H236" s="0" t="n">
        <v>0</v>
      </c>
      <c r="I236" s="0" t="n">
        <v>0</v>
      </c>
      <c r="J236" s="0" t="n">
        <v>0</v>
      </c>
      <c r="K236" s="0" t="n">
        <v>5.8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s">
        <v>4</v>
      </c>
    </row>
    <row r="237" customFormat="false" ht="14.4" hidden="true" customHeight="false" outlineLevel="0" collapsed="false">
      <c r="A237" s="0" t="s">
        <v>28</v>
      </c>
      <c r="B237" s="0" t="n">
        <v>1</v>
      </c>
      <c r="C237" s="0" t="s">
        <v>780</v>
      </c>
      <c r="D237" s="0" t="s">
        <v>124</v>
      </c>
      <c r="E237" s="0" t="s">
        <v>781</v>
      </c>
      <c r="F237" s="0" t="s">
        <v>782</v>
      </c>
      <c r="G237" s="0" t="s">
        <v>783</v>
      </c>
      <c r="H237" s="0" t="n">
        <v>0</v>
      </c>
      <c r="I237" s="0" t="n">
        <v>0</v>
      </c>
      <c r="J237" s="0" t="n">
        <v>0</v>
      </c>
      <c r="K237" s="0" t="n">
        <v>5.9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s">
        <v>4</v>
      </c>
    </row>
    <row r="238" customFormat="false" ht="14.4" hidden="true" customHeight="false" outlineLevel="0" collapsed="false">
      <c r="A238" s="0" t="s">
        <v>28</v>
      </c>
      <c r="B238" s="0" t="n">
        <v>1</v>
      </c>
      <c r="C238" s="0" t="s">
        <v>784</v>
      </c>
      <c r="D238" s="0" t="s">
        <v>81</v>
      </c>
      <c r="E238" s="0" t="s">
        <v>785</v>
      </c>
      <c r="F238" s="0" t="s">
        <v>786</v>
      </c>
      <c r="G238" s="0" t="s">
        <v>787</v>
      </c>
      <c r="H238" s="0" t="n">
        <v>0</v>
      </c>
      <c r="I238" s="0" t="n">
        <v>0</v>
      </c>
      <c r="J238" s="0" t="n">
        <v>0</v>
      </c>
      <c r="K238" s="0" t="n">
        <v>5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4</v>
      </c>
    </row>
    <row r="239" customFormat="false" ht="14.4" hidden="true" customHeight="false" outlineLevel="0" collapsed="false">
      <c r="A239" s="0" t="s">
        <v>28</v>
      </c>
      <c r="B239" s="0" t="n">
        <v>1</v>
      </c>
      <c r="C239" s="0" t="s">
        <v>788</v>
      </c>
      <c r="D239" s="0" t="s">
        <v>30</v>
      </c>
      <c r="E239" s="0" t="s">
        <v>789</v>
      </c>
      <c r="F239" s="0" t="s">
        <v>790</v>
      </c>
      <c r="G239" s="0" t="s">
        <v>791</v>
      </c>
      <c r="H239" s="0" t="n">
        <v>0</v>
      </c>
      <c r="I239" s="0" t="n">
        <v>0</v>
      </c>
      <c r="J239" s="0" t="n">
        <v>0</v>
      </c>
      <c r="K239" s="0" t="n">
        <v>6.2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s">
        <v>4</v>
      </c>
    </row>
    <row r="240" customFormat="false" ht="14.4" hidden="true" customHeight="false" outlineLevel="0" collapsed="false">
      <c r="A240" s="0" t="s">
        <v>28</v>
      </c>
      <c r="B240" s="0" t="n">
        <v>1</v>
      </c>
      <c r="C240" s="0" t="s">
        <v>792</v>
      </c>
      <c r="D240" s="0" t="s">
        <v>30</v>
      </c>
      <c r="E240" s="0" t="s">
        <v>793</v>
      </c>
      <c r="F240" s="0" t="s">
        <v>794</v>
      </c>
      <c r="G240" s="0" t="s">
        <v>795</v>
      </c>
      <c r="H240" s="0" t="n">
        <v>0</v>
      </c>
      <c r="I240" s="0" t="n">
        <v>0</v>
      </c>
      <c r="J240" s="0" t="n">
        <v>0</v>
      </c>
      <c r="K240" s="0" t="n">
        <v>5.1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s">
        <v>4</v>
      </c>
    </row>
    <row r="241" customFormat="false" ht="14.4" hidden="true" customHeight="false" outlineLevel="0" collapsed="false">
      <c r="A241" s="0" t="s">
        <v>28</v>
      </c>
      <c r="B241" s="0" t="n">
        <v>1</v>
      </c>
      <c r="C241" s="0" t="s">
        <v>796</v>
      </c>
      <c r="D241" s="0" t="s">
        <v>30</v>
      </c>
      <c r="E241" s="0" t="s">
        <v>797</v>
      </c>
      <c r="F241" s="0" t="s">
        <v>798</v>
      </c>
      <c r="G241" s="0" t="s">
        <v>799</v>
      </c>
      <c r="H241" s="0" t="n">
        <v>0</v>
      </c>
      <c r="I241" s="0" t="n">
        <v>0</v>
      </c>
      <c r="J241" s="0" t="n">
        <v>0</v>
      </c>
      <c r="K241" s="0" t="n">
        <v>6.6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4</v>
      </c>
    </row>
    <row r="242" customFormat="false" ht="14.4" hidden="true" customHeight="false" outlineLevel="0" collapsed="false">
      <c r="A242" s="0" t="s">
        <v>28</v>
      </c>
      <c r="B242" s="0" t="n">
        <v>1</v>
      </c>
      <c r="C242" s="0" t="s">
        <v>800</v>
      </c>
      <c r="D242" s="0" t="s">
        <v>30</v>
      </c>
      <c r="E242" s="0" t="s">
        <v>801</v>
      </c>
      <c r="F242" s="0" t="s">
        <v>802</v>
      </c>
      <c r="G242" s="0" t="s">
        <v>803</v>
      </c>
      <c r="H242" s="0" t="n">
        <v>0</v>
      </c>
      <c r="I242" s="0" t="n">
        <v>0</v>
      </c>
      <c r="J242" s="0" t="n">
        <v>0</v>
      </c>
      <c r="K242" s="0" t="n">
        <v>5.9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4</v>
      </c>
    </row>
    <row r="243" customFormat="false" ht="14.4" hidden="true" customHeight="false" outlineLevel="0" collapsed="false">
      <c r="A243" s="0" t="s">
        <v>28</v>
      </c>
      <c r="B243" s="0" t="n">
        <v>1</v>
      </c>
      <c r="C243" s="0" t="s">
        <v>804</v>
      </c>
      <c r="D243" s="0" t="s">
        <v>192</v>
      </c>
      <c r="E243" s="0" t="s">
        <v>805</v>
      </c>
      <c r="F243" s="0" t="s">
        <v>802</v>
      </c>
      <c r="G243" s="0" t="s">
        <v>803</v>
      </c>
      <c r="H243" s="0" t="n">
        <v>0</v>
      </c>
      <c r="I243" s="0" t="n">
        <v>0</v>
      </c>
      <c r="J243" s="0" t="n">
        <v>0</v>
      </c>
      <c r="K243" s="0" t="n">
        <v>6.5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s">
        <v>4</v>
      </c>
    </row>
    <row r="244" customFormat="false" ht="14.4" hidden="true" customHeight="false" outlineLevel="0" collapsed="false">
      <c r="A244" s="0" t="s">
        <v>28</v>
      </c>
      <c r="B244" s="0" t="n">
        <v>1</v>
      </c>
      <c r="C244" s="0" t="s">
        <v>806</v>
      </c>
      <c r="D244" s="0" t="s">
        <v>30</v>
      </c>
      <c r="E244" s="0" t="s">
        <v>807</v>
      </c>
      <c r="F244" s="0" t="s">
        <v>802</v>
      </c>
      <c r="G244" s="0" t="s">
        <v>803</v>
      </c>
      <c r="H244" s="0" t="n">
        <v>0</v>
      </c>
      <c r="I244" s="0" t="n">
        <v>0</v>
      </c>
      <c r="J244" s="0" t="n">
        <v>0</v>
      </c>
      <c r="K244" s="0" t="n">
        <v>6.1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s">
        <v>4</v>
      </c>
    </row>
    <row r="245" customFormat="false" ht="14.4" hidden="true" customHeight="false" outlineLevel="0" collapsed="false">
      <c r="A245" s="0" t="s">
        <v>28</v>
      </c>
      <c r="B245" s="0" t="n">
        <v>1</v>
      </c>
      <c r="C245" s="0" t="s">
        <v>808</v>
      </c>
      <c r="D245" s="0" t="s">
        <v>192</v>
      </c>
      <c r="E245" s="0" t="s">
        <v>809</v>
      </c>
      <c r="F245" s="0" t="s">
        <v>802</v>
      </c>
      <c r="G245" s="0" t="s">
        <v>803</v>
      </c>
      <c r="H245" s="0" t="n">
        <v>0</v>
      </c>
      <c r="I245" s="0" t="n">
        <v>0</v>
      </c>
      <c r="J245" s="0" t="n">
        <v>0</v>
      </c>
      <c r="K245" s="0" t="n">
        <v>5.8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s">
        <v>4</v>
      </c>
    </row>
    <row r="246" customFormat="false" ht="14.4" hidden="true" customHeight="false" outlineLevel="0" collapsed="false">
      <c r="A246" s="0" t="s">
        <v>28</v>
      </c>
      <c r="B246" s="0" t="n">
        <v>1</v>
      </c>
      <c r="C246" s="0" t="s">
        <v>810</v>
      </c>
      <c r="D246" s="0" t="s">
        <v>192</v>
      </c>
      <c r="E246" s="0" t="s">
        <v>811</v>
      </c>
      <c r="F246" s="0" t="s">
        <v>812</v>
      </c>
      <c r="G246" s="0" t="s">
        <v>813</v>
      </c>
      <c r="H246" s="0" t="n">
        <v>0</v>
      </c>
      <c r="I246" s="0" t="n">
        <v>0</v>
      </c>
      <c r="J246" s="0" t="n">
        <v>0</v>
      </c>
      <c r="K246" s="0" t="n">
        <v>5.2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s">
        <v>4</v>
      </c>
    </row>
    <row r="247" customFormat="false" ht="14.4" hidden="true" customHeight="false" outlineLevel="0" collapsed="false">
      <c r="A247" s="0" t="s">
        <v>28</v>
      </c>
      <c r="B247" s="0" t="n">
        <v>1</v>
      </c>
      <c r="C247" s="0" t="s">
        <v>814</v>
      </c>
      <c r="D247" s="0" t="s">
        <v>30</v>
      </c>
      <c r="E247" s="0" t="s">
        <v>815</v>
      </c>
      <c r="F247" s="0" t="s">
        <v>816</v>
      </c>
      <c r="G247" s="0" t="s">
        <v>817</v>
      </c>
      <c r="H247" s="0" t="n">
        <v>0</v>
      </c>
      <c r="I247" s="0" t="n">
        <v>0</v>
      </c>
      <c r="J247" s="0" t="n">
        <v>0</v>
      </c>
      <c r="K247" s="0" t="n">
        <v>5.9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4</v>
      </c>
    </row>
    <row r="248" customFormat="false" ht="14.4" hidden="true" customHeight="false" outlineLevel="0" collapsed="false">
      <c r="A248" s="0" t="s">
        <v>28</v>
      </c>
      <c r="B248" s="0" t="n">
        <v>1</v>
      </c>
      <c r="C248" s="0" t="s">
        <v>818</v>
      </c>
      <c r="D248" s="0" t="s">
        <v>90</v>
      </c>
      <c r="E248" s="0" t="s">
        <v>819</v>
      </c>
      <c r="F248" s="0" t="s">
        <v>820</v>
      </c>
      <c r="G248" s="0" t="s">
        <v>821</v>
      </c>
      <c r="H248" s="0" t="n">
        <v>0</v>
      </c>
      <c r="I248" s="0" t="n">
        <v>0</v>
      </c>
      <c r="J248" s="0" t="n">
        <v>0</v>
      </c>
      <c r="K248" s="0" t="n">
        <v>5.4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4</v>
      </c>
    </row>
    <row r="249" customFormat="false" ht="14.4" hidden="true" customHeight="false" outlineLevel="0" collapsed="false">
      <c r="A249" s="0" t="s">
        <v>28</v>
      </c>
      <c r="B249" s="0" t="n">
        <v>1</v>
      </c>
      <c r="C249" s="0" t="s">
        <v>822</v>
      </c>
      <c r="D249" s="0" t="s">
        <v>81</v>
      </c>
      <c r="E249" s="0" t="s">
        <v>823</v>
      </c>
      <c r="F249" s="0" t="s">
        <v>820</v>
      </c>
      <c r="G249" s="0" t="s">
        <v>821</v>
      </c>
      <c r="H249" s="0" t="n">
        <v>0</v>
      </c>
      <c r="I249" s="0" t="n">
        <v>0</v>
      </c>
      <c r="J249" s="0" t="n">
        <v>0</v>
      </c>
      <c r="K249" s="0" t="n">
        <v>5.4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4</v>
      </c>
    </row>
    <row r="250" customFormat="false" ht="14.4" hidden="true" customHeight="false" outlineLevel="0" collapsed="false">
      <c r="A250" s="0" t="s">
        <v>28</v>
      </c>
      <c r="B250" s="0" t="n">
        <v>1</v>
      </c>
      <c r="C250" s="0" t="s">
        <v>824</v>
      </c>
      <c r="D250" s="0" t="s">
        <v>192</v>
      </c>
      <c r="E250" s="0" t="s">
        <v>825</v>
      </c>
      <c r="F250" s="0" t="s">
        <v>826</v>
      </c>
      <c r="G250" s="0" t="s">
        <v>827</v>
      </c>
      <c r="H250" s="0" t="n">
        <v>0</v>
      </c>
      <c r="I250" s="0" t="n">
        <v>0</v>
      </c>
      <c r="J250" s="0" t="n">
        <v>0</v>
      </c>
      <c r="K250" s="0" t="n">
        <v>5.5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4</v>
      </c>
    </row>
    <row r="251" customFormat="false" ht="14.4" hidden="true" customHeight="false" outlineLevel="0" collapsed="false">
      <c r="A251" s="0" t="s">
        <v>28</v>
      </c>
      <c r="B251" s="0" t="n">
        <v>1</v>
      </c>
      <c r="C251" s="0" t="s">
        <v>828</v>
      </c>
      <c r="D251" s="0" t="s">
        <v>192</v>
      </c>
      <c r="E251" s="0" t="s">
        <v>829</v>
      </c>
      <c r="F251" s="0" t="s">
        <v>830</v>
      </c>
      <c r="G251" s="0" t="s">
        <v>831</v>
      </c>
      <c r="H251" s="0" t="n">
        <v>0</v>
      </c>
      <c r="I251" s="0" t="n">
        <v>0</v>
      </c>
      <c r="J251" s="0" t="n">
        <v>0</v>
      </c>
      <c r="K251" s="0" t="n">
        <v>5.4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s">
        <v>4</v>
      </c>
    </row>
    <row r="252" customFormat="false" ht="14.4" hidden="true" customHeight="false" outlineLevel="0" collapsed="false">
      <c r="A252" s="0" t="s">
        <v>28</v>
      </c>
      <c r="B252" s="0" t="n">
        <v>1</v>
      </c>
      <c r="C252" s="0" t="s">
        <v>832</v>
      </c>
      <c r="D252" s="0" t="s">
        <v>258</v>
      </c>
      <c r="E252" s="0" t="s">
        <v>833</v>
      </c>
      <c r="F252" s="0" t="s">
        <v>834</v>
      </c>
      <c r="G252" s="0" t="s">
        <v>835</v>
      </c>
      <c r="H252" s="0" t="n">
        <v>0</v>
      </c>
      <c r="I252" s="0" t="n">
        <v>0</v>
      </c>
      <c r="J252" s="0" t="n">
        <v>0</v>
      </c>
      <c r="K252" s="0" t="n">
        <v>6.5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s">
        <v>4</v>
      </c>
    </row>
    <row r="253" customFormat="false" ht="14.4" hidden="true" customHeight="false" outlineLevel="0" collapsed="false">
      <c r="A253" s="0" t="s">
        <v>28</v>
      </c>
      <c r="B253" s="0" t="n">
        <v>1</v>
      </c>
      <c r="C253" s="0" t="s">
        <v>836</v>
      </c>
      <c r="D253" s="0" t="s">
        <v>81</v>
      </c>
      <c r="E253" s="0" t="s">
        <v>837</v>
      </c>
      <c r="F253" s="0" t="s">
        <v>433</v>
      </c>
      <c r="G253" s="0" t="s">
        <v>434</v>
      </c>
      <c r="H253" s="0" t="n">
        <v>0</v>
      </c>
      <c r="I253" s="0" t="n">
        <v>0</v>
      </c>
      <c r="J253" s="0" t="n">
        <v>0</v>
      </c>
      <c r="K253" s="0" t="n">
        <v>5.1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4</v>
      </c>
    </row>
    <row r="254" customFormat="false" ht="14.4" hidden="true" customHeight="false" outlineLevel="0" collapsed="false">
      <c r="A254" s="0" t="s">
        <v>28</v>
      </c>
      <c r="B254" s="0" t="n">
        <v>1</v>
      </c>
      <c r="C254" s="0" t="s">
        <v>838</v>
      </c>
      <c r="D254" s="0" t="s">
        <v>45</v>
      </c>
      <c r="E254" s="0" t="s">
        <v>839</v>
      </c>
      <c r="F254" s="0" t="s">
        <v>433</v>
      </c>
      <c r="G254" s="0" t="s">
        <v>434</v>
      </c>
      <c r="H254" s="0" t="n">
        <v>0</v>
      </c>
      <c r="I254" s="0" t="n">
        <v>0</v>
      </c>
      <c r="J254" s="0" t="n">
        <v>0</v>
      </c>
      <c r="K254" s="0" t="n">
        <v>8.6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4</v>
      </c>
    </row>
    <row r="255" customFormat="false" ht="14.4" hidden="true" customHeight="false" outlineLevel="0" collapsed="false">
      <c r="A255" s="0" t="s">
        <v>28</v>
      </c>
      <c r="B255" s="0" t="n">
        <v>1</v>
      </c>
      <c r="C255" s="0" t="s">
        <v>840</v>
      </c>
      <c r="D255" s="0" t="s">
        <v>192</v>
      </c>
      <c r="E255" s="0" t="s">
        <v>841</v>
      </c>
      <c r="F255" s="0" t="s">
        <v>842</v>
      </c>
      <c r="G255" s="0" t="s">
        <v>843</v>
      </c>
      <c r="H255" s="0" t="n">
        <v>0</v>
      </c>
      <c r="I255" s="0" t="n">
        <v>0</v>
      </c>
      <c r="J255" s="0" t="n">
        <v>0</v>
      </c>
      <c r="K255" s="0" t="n">
        <v>6.1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s">
        <v>4</v>
      </c>
    </row>
    <row r="256" customFormat="false" ht="14.4" hidden="true" customHeight="false" outlineLevel="0" collapsed="false">
      <c r="A256" s="0" t="s">
        <v>28</v>
      </c>
      <c r="B256" s="0" t="n">
        <v>1</v>
      </c>
      <c r="C256" s="0" t="s">
        <v>844</v>
      </c>
      <c r="D256" s="0" t="s">
        <v>81</v>
      </c>
      <c r="E256" s="0" t="s">
        <v>845</v>
      </c>
      <c r="F256" s="0" t="s">
        <v>846</v>
      </c>
      <c r="G256" s="0" t="s">
        <v>847</v>
      </c>
      <c r="H256" s="0" t="n">
        <v>0</v>
      </c>
      <c r="I256" s="0" t="n">
        <v>0</v>
      </c>
      <c r="J256" s="0" t="n">
        <v>0</v>
      </c>
      <c r="K256" s="0" t="n">
        <v>6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4</v>
      </c>
    </row>
    <row r="257" customFormat="false" ht="14.4" hidden="true" customHeight="false" outlineLevel="0" collapsed="false">
      <c r="A257" s="0" t="s">
        <v>28</v>
      </c>
      <c r="B257" s="0" t="n">
        <v>1</v>
      </c>
      <c r="C257" s="0" t="s">
        <v>848</v>
      </c>
      <c r="D257" s="0" t="s">
        <v>30</v>
      </c>
      <c r="E257" s="0" t="s">
        <v>849</v>
      </c>
      <c r="F257" s="0" t="s">
        <v>850</v>
      </c>
      <c r="G257" s="0" t="s">
        <v>851</v>
      </c>
      <c r="H257" s="0" t="n">
        <v>0</v>
      </c>
      <c r="I257" s="0" t="n">
        <v>0</v>
      </c>
      <c r="J257" s="0" t="n">
        <v>0</v>
      </c>
      <c r="K257" s="0" t="n">
        <v>5.2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s">
        <v>4</v>
      </c>
    </row>
    <row r="258" customFormat="false" ht="14.4" hidden="true" customHeight="false" outlineLevel="0" collapsed="false">
      <c r="A258" s="0" t="s">
        <v>28</v>
      </c>
      <c r="B258" s="0" t="n">
        <v>1</v>
      </c>
      <c r="C258" s="0" t="s">
        <v>852</v>
      </c>
      <c r="D258" s="0" t="s">
        <v>81</v>
      </c>
      <c r="E258" s="0" t="s">
        <v>853</v>
      </c>
      <c r="F258" s="0" t="s">
        <v>854</v>
      </c>
      <c r="G258" s="0" t="s">
        <v>855</v>
      </c>
      <c r="H258" s="0" t="n">
        <v>0</v>
      </c>
      <c r="I258" s="0" t="n">
        <v>0</v>
      </c>
      <c r="J258" s="0" t="n">
        <v>0</v>
      </c>
      <c r="K258" s="0" t="n">
        <v>8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s">
        <v>4</v>
      </c>
    </row>
    <row r="259" customFormat="false" ht="14.4" hidden="true" customHeight="false" outlineLevel="0" collapsed="false">
      <c r="A259" s="0" t="s">
        <v>28</v>
      </c>
      <c r="B259" s="0" t="n">
        <v>1</v>
      </c>
      <c r="C259" s="0" t="s">
        <v>856</v>
      </c>
      <c r="D259" s="0" t="s">
        <v>39</v>
      </c>
      <c r="E259" s="0" t="s">
        <v>857</v>
      </c>
      <c r="F259" s="0" t="s">
        <v>854</v>
      </c>
      <c r="G259" s="0" t="s">
        <v>855</v>
      </c>
      <c r="H259" s="0" t="n">
        <v>0</v>
      </c>
      <c r="I259" s="0" t="n">
        <v>0</v>
      </c>
      <c r="J259" s="0" t="n">
        <v>0</v>
      </c>
      <c r="K259" s="0" t="n">
        <v>5.5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s">
        <v>4</v>
      </c>
    </row>
    <row r="260" customFormat="false" ht="14.4" hidden="true" customHeight="false" outlineLevel="0" collapsed="false">
      <c r="A260" s="0" t="s">
        <v>28</v>
      </c>
      <c r="B260" s="0" t="n">
        <v>1</v>
      </c>
      <c r="C260" s="0" t="s">
        <v>858</v>
      </c>
      <c r="D260" s="0" t="s">
        <v>81</v>
      </c>
      <c r="E260" s="0" t="s">
        <v>859</v>
      </c>
      <c r="F260" s="0" t="s">
        <v>854</v>
      </c>
      <c r="G260" s="0" t="s">
        <v>855</v>
      </c>
      <c r="H260" s="0" t="n">
        <v>0</v>
      </c>
      <c r="I260" s="0" t="n">
        <v>0</v>
      </c>
      <c r="J260" s="0" t="n">
        <v>0</v>
      </c>
      <c r="K260" s="0" t="n">
        <v>7.4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4</v>
      </c>
    </row>
    <row r="261" customFormat="false" ht="14.4" hidden="true" customHeight="false" outlineLevel="0" collapsed="false">
      <c r="A261" s="0" t="s">
        <v>28</v>
      </c>
      <c r="B261" s="0" t="n">
        <v>1</v>
      </c>
      <c r="C261" s="0" t="s">
        <v>860</v>
      </c>
      <c r="D261" s="0" t="s">
        <v>30</v>
      </c>
      <c r="E261" s="0" t="s">
        <v>861</v>
      </c>
      <c r="F261" s="0" t="s">
        <v>862</v>
      </c>
      <c r="G261" s="0" t="s">
        <v>863</v>
      </c>
      <c r="H261" s="0" t="n">
        <v>0</v>
      </c>
      <c r="I261" s="0" t="n">
        <v>0</v>
      </c>
      <c r="J261" s="0" t="n">
        <v>0</v>
      </c>
      <c r="K261" s="0" t="n">
        <v>5.5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4</v>
      </c>
    </row>
    <row r="262" customFormat="false" ht="14.4" hidden="true" customHeight="false" outlineLevel="0" collapsed="false">
      <c r="A262" s="0" t="s">
        <v>28</v>
      </c>
      <c r="B262" s="0" t="n">
        <v>1</v>
      </c>
      <c r="C262" s="0" t="s">
        <v>864</v>
      </c>
      <c r="D262" s="0" t="s">
        <v>192</v>
      </c>
      <c r="E262" s="0" t="s">
        <v>865</v>
      </c>
      <c r="F262" s="0" t="s">
        <v>866</v>
      </c>
      <c r="G262" s="0" t="s">
        <v>867</v>
      </c>
      <c r="H262" s="0" t="n">
        <v>0</v>
      </c>
      <c r="I262" s="0" t="n">
        <v>0</v>
      </c>
      <c r="J262" s="0" t="n">
        <v>0</v>
      </c>
      <c r="K262" s="0" t="n">
        <v>5.3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4</v>
      </c>
    </row>
    <row r="263" customFormat="false" ht="14.4" hidden="true" customHeight="false" outlineLevel="0" collapsed="false">
      <c r="A263" s="0" t="s">
        <v>28</v>
      </c>
      <c r="B263" s="0" t="n">
        <v>1</v>
      </c>
      <c r="C263" s="0" t="s">
        <v>868</v>
      </c>
      <c r="D263" s="0" t="s">
        <v>192</v>
      </c>
      <c r="E263" s="0" t="s">
        <v>869</v>
      </c>
      <c r="F263" s="0" t="s">
        <v>870</v>
      </c>
      <c r="G263" s="0" t="s">
        <v>871</v>
      </c>
      <c r="H263" s="0" t="n">
        <v>0</v>
      </c>
      <c r="I263" s="0" t="n">
        <v>0</v>
      </c>
      <c r="J263" s="0" t="n">
        <v>0</v>
      </c>
      <c r="K263" s="0" t="n">
        <v>7.1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4</v>
      </c>
    </row>
    <row r="264" customFormat="false" ht="14.4" hidden="true" customHeight="false" outlineLevel="0" collapsed="false">
      <c r="A264" s="0" t="s">
        <v>28</v>
      </c>
      <c r="B264" s="0" t="n">
        <v>1</v>
      </c>
      <c r="C264" s="0" t="s">
        <v>872</v>
      </c>
      <c r="D264" s="0" t="s">
        <v>81</v>
      </c>
      <c r="E264" s="0" t="s">
        <v>873</v>
      </c>
      <c r="F264" s="0" t="s">
        <v>870</v>
      </c>
      <c r="G264" s="0" t="s">
        <v>871</v>
      </c>
      <c r="H264" s="0" t="n">
        <v>0</v>
      </c>
      <c r="I264" s="0" t="n">
        <v>0</v>
      </c>
      <c r="J264" s="0" t="n">
        <v>0</v>
      </c>
      <c r="K264" s="0" t="n">
        <v>6.9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s">
        <v>4</v>
      </c>
    </row>
    <row r="265" customFormat="false" ht="14.4" hidden="true" customHeight="false" outlineLevel="0" collapsed="false">
      <c r="A265" s="0" t="s">
        <v>28</v>
      </c>
      <c r="B265" s="0" t="n">
        <v>1</v>
      </c>
      <c r="C265" s="0" t="s">
        <v>874</v>
      </c>
      <c r="D265" s="0" t="s">
        <v>30</v>
      </c>
      <c r="E265" s="0" t="s">
        <v>875</v>
      </c>
      <c r="F265" s="0" t="s">
        <v>876</v>
      </c>
      <c r="G265" s="0" t="s">
        <v>877</v>
      </c>
      <c r="H265" s="0" t="n">
        <v>0</v>
      </c>
      <c r="I265" s="0" t="n">
        <v>0</v>
      </c>
      <c r="J265" s="0" t="n">
        <v>0</v>
      </c>
      <c r="K265" s="0" t="n">
        <v>6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4</v>
      </c>
    </row>
    <row r="266" customFormat="false" ht="14.4" hidden="true" customHeight="false" outlineLevel="0" collapsed="false">
      <c r="A266" s="0" t="s">
        <v>28</v>
      </c>
      <c r="B266" s="0" t="n">
        <v>1</v>
      </c>
      <c r="C266" s="0" t="s">
        <v>878</v>
      </c>
      <c r="D266" s="0" t="s">
        <v>30</v>
      </c>
      <c r="E266" s="0" t="s">
        <v>879</v>
      </c>
      <c r="F266" s="0" t="s">
        <v>880</v>
      </c>
      <c r="G266" s="0" t="s">
        <v>881</v>
      </c>
      <c r="H266" s="0" t="n">
        <v>0</v>
      </c>
      <c r="I266" s="0" t="n">
        <v>0</v>
      </c>
      <c r="J266" s="0" t="n">
        <v>0</v>
      </c>
      <c r="K266" s="0" t="n">
        <v>6.2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s">
        <v>4</v>
      </c>
    </row>
    <row r="267" customFormat="false" ht="14.4" hidden="true" customHeight="false" outlineLevel="0" collapsed="false">
      <c r="A267" s="0" t="s">
        <v>28</v>
      </c>
      <c r="B267" s="0" t="n">
        <v>1</v>
      </c>
      <c r="C267" s="0" t="s">
        <v>882</v>
      </c>
      <c r="D267" s="0" t="s">
        <v>124</v>
      </c>
      <c r="E267" s="0" t="s">
        <v>883</v>
      </c>
      <c r="F267" s="0" t="s">
        <v>884</v>
      </c>
      <c r="G267" s="0" t="s">
        <v>885</v>
      </c>
      <c r="H267" s="0" t="n">
        <v>0</v>
      </c>
      <c r="I267" s="0" t="n">
        <v>0</v>
      </c>
      <c r="J267" s="0" t="n">
        <v>0</v>
      </c>
      <c r="K267" s="0" t="n">
        <v>6.9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4</v>
      </c>
    </row>
    <row r="268" customFormat="false" ht="14.4" hidden="true" customHeight="false" outlineLevel="0" collapsed="false">
      <c r="A268" s="0" t="s">
        <v>28</v>
      </c>
      <c r="B268" s="0" t="n">
        <v>1</v>
      </c>
      <c r="C268" s="0" t="s">
        <v>886</v>
      </c>
      <c r="D268" s="0" t="s">
        <v>81</v>
      </c>
      <c r="E268" s="0" t="s">
        <v>887</v>
      </c>
      <c r="F268" s="0" t="s">
        <v>888</v>
      </c>
      <c r="G268" s="0" t="s">
        <v>889</v>
      </c>
      <c r="H268" s="0" t="n">
        <v>0</v>
      </c>
      <c r="I268" s="0" t="n">
        <v>0</v>
      </c>
      <c r="J268" s="0" t="n">
        <v>0</v>
      </c>
      <c r="K268" s="0" t="n">
        <v>6.3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4</v>
      </c>
    </row>
    <row r="269" customFormat="false" ht="14.4" hidden="true" customHeight="false" outlineLevel="0" collapsed="false">
      <c r="A269" s="0" t="s">
        <v>28</v>
      </c>
      <c r="B269" s="0" t="n">
        <v>1</v>
      </c>
      <c r="C269" s="0" t="s">
        <v>890</v>
      </c>
      <c r="D269" s="0" t="s">
        <v>90</v>
      </c>
      <c r="E269" s="0" t="s">
        <v>891</v>
      </c>
      <c r="F269" s="0" t="s">
        <v>62</v>
      </c>
      <c r="G269" s="0" t="s">
        <v>63</v>
      </c>
      <c r="H269" s="0" t="n">
        <v>0</v>
      </c>
      <c r="I269" s="0" t="n">
        <v>0</v>
      </c>
      <c r="J269" s="0" t="n">
        <v>0</v>
      </c>
      <c r="K269" s="0" t="n">
        <v>5.9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4</v>
      </c>
    </row>
    <row r="270" customFormat="false" ht="14.4" hidden="true" customHeight="false" outlineLevel="0" collapsed="false">
      <c r="A270" s="0" t="s">
        <v>28</v>
      </c>
      <c r="B270" s="0" t="n">
        <v>1</v>
      </c>
      <c r="C270" s="0" t="s">
        <v>892</v>
      </c>
      <c r="D270" s="0" t="s">
        <v>39</v>
      </c>
      <c r="E270" s="0" t="s">
        <v>893</v>
      </c>
      <c r="F270" s="0" t="s">
        <v>62</v>
      </c>
      <c r="G270" s="0" t="s">
        <v>63</v>
      </c>
      <c r="H270" s="0" t="n">
        <v>0</v>
      </c>
      <c r="I270" s="0" t="n">
        <v>0</v>
      </c>
      <c r="J270" s="0" t="n">
        <v>0</v>
      </c>
      <c r="K270" s="0" t="n">
        <v>8.8</v>
      </c>
      <c r="L270" s="0" t="n">
        <v>0</v>
      </c>
      <c r="M270" s="0" t="n">
        <v>10.6</v>
      </c>
      <c r="N270" s="0" t="n">
        <v>0</v>
      </c>
      <c r="O270" s="0" t="n">
        <v>0</v>
      </c>
      <c r="P270" s="0" t="n">
        <v>7.5</v>
      </c>
      <c r="Q270" s="0" t="n">
        <v>9</v>
      </c>
      <c r="R270" s="0" t="n">
        <v>0</v>
      </c>
      <c r="S270" s="0" t="s">
        <v>4</v>
      </c>
    </row>
    <row r="271" customFormat="false" ht="14.4" hidden="true" customHeight="false" outlineLevel="0" collapsed="false">
      <c r="A271" s="0" t="s">
        <v>28</v>
      </c>
      <c r="B271" s="0" t="n">
        <v>1</v>
      </c>
      <c r="C271" s="0" t="s">
        <v>894</v>
      </c>
      <c r="D271" s="0" t="s">
        <v>192</v>
      </c>
      <c r="E271" s="0" t="s">
        <v>895</v>
      </c>
      <c r="F271" s="0" t="s">
        <v>896</v>
      </c>
      <c r="G271" s="0" t="s">
        <v>897</v>
      </c>
      <c r="H271" s="0" t="n">
        <v>0</v>
      </c>
      <c r="I271" s="0" t="n">
        <v>0</v>
      </c>
      <c r="J271" s="0" t="n">
        <v>0</v>
      </c>
      <c r="K271" s="0" t="n">
        <v>5.3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s">
        <v>4</v>
      </c>
    </row>
    <row r="272" customFormat="false" ht="14.4" hidden="true" customHeight="false" outlineLevel="0" collapsed="false">
      <c r="A272" s="0" t="s">
        <v>28</v>
      </c>
      <c r="B272" s="0" t="n">
        <v>1</v>
      </c>
      <c r="C272" s="0" t="s">
        <v>898</v>
      </c>
      <c r="D272" s="0" t="s">
        <v>81</v>
      </c>
      <c r="E272" s="0" t="s">
        <v>899</v>
      </c>
      <c r="F272" s="0" t="s">
        <v>900</v>
      </c>
      <c r="G272" s="0" t="s">
        <v>901</v>
      </c>
      <c r="H272" s="0" t="n">
        <v>0</v>
      </c>
      <c r="I272" s="0" t="n">
        <v>0</v>
      </c>
      <c r="J272" s="0" t="n">
        <v>0</v>
      </c>
      <c r="K272" s="0" t="n">
        <v>5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s">
        <v>4</v>
      </c>
    </row>
    <row r="273" customFormat="false" ht="14.4" hidden="true" customHeight="false" outlineLevel="0" collapsed="false">
      <c r="A273" s="0" t="s">
        <v>28</v>
      </c>
      <c r="B273" s="0" t="n">
        <v>1</v>
      </c>
      <c r="C273" s="0" t="s">
        <v>902</v>
      </c>
      <c r="D273" s="0" t="s">
        <v>30</v>
      </c>
      <c r="E273" s="0" t="s">
        <v>903</v>
      </c>
      <c r="F273" s="0" t="s">
        <v>904</v>
      </c>
      <c r="G273" s="0" t="s">
        <v>905</v>
      </c>
      <c r="H273" s="0" t="n">
        <v>0</v>
      </c>
      <c r="I273" s="0" t="n">
        <v>0</v>
      </c>
      <c r="J273" s="0" t="n">
        <v>0</v>
      </c>
      <c r="K273" s="0" t="n">
        <v>5.7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s">
        <v>4</v>
      </c>
    </row>
    <row r="274" customFormat="false" ht="14.4" hidden="true" customHeight="false" outlineLevel="0" collapsed="false">
      <c r="A274" s="0" t="s">
        <v>28</v>
      </c>
      <c r="B274" s="0" t="n">
        <v>1</v>
      </c>
      <c r="C274" s="0" t="s">
        <v>906</v>
      </c>
      <c r="D274" s="0" t="s">
        <v>258</v>
      </c>
      <c r="E274" s="0" t="s">
        <v>907</v>
      </c>
      <c r="F274" s="0" t="s">
        <v>908</v>
      </c>
      <c r="G274" s="0" t="s">
        <v>909</v>
      </c>
      <c r="H274" s="0" t="n">
        <v>0</v>
      </c>
      <c r="I274" s="0" t="n">
        <v>0</v>
      </c>
      <c r="J274" s="0" t="n">
        <v>0</v>
      </c>
      <c r="K274" s="0" t="n">
        <v>5.5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s">
        <v>4</v>
      </c>
    </row>
    <row r="275" customFormat="false" ht="14.4" hidden="true" customHeight="false" outlineLevel="0" collapsed="false">
      <c r="A275" s="0" t="s">
        <v>28</v>
      </c>
      <c r="B275" s="0" t="n">
        <v>1</v>
      </c>
      <c r="C275" s="0" t="s">
        <v>910</v>
      </c>
      <c r="D275" s="0" t="s">
        <v>192</v>
      </c>
      <c r="E275" s="0" t="s">
        <v>911</v>
      </c>
      <c r="F275" s="0" t="s">
        <v>912</v>
      </c>
      <c r="G275" s="0" t="s">
        <v>913</v>
      </c>
      <c r="H275" s="0" t="n">
        <v>0</v>
      </c>
      <c r="I275" s="0" t="n">
        <v>0</v>
      </c>
      <c r="J275" s="0" t="n">
        <v>0</v>
      </c>
      <c r="K275" s="0" t="n">
        <v>5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s">
        <v>4</v>
      </c>
    </row>
    <row r="276" customFormat="false" ht="14.4" hidden="true" customHeight="false" outlineLevel="0" collapsed="false">
      <c r="A276" s="0" t="s">
        <v>28</v>
      </c>
      <c r="B276" s="0" t="n">
        <v>1</v>
      </c>
      <c r="C276" s="0" t="s">
        <v>914</v>
      </c>
      <c r="D276" s="0" t="s">
        <v>258</v>
      </c>
      <c r="E276" s="0" t="s">
        <v>915</v>
      </c>
      <c r="F276" s="0" t="s">
        <v>916</v>
      </c>
      <c r="G276" s="0" t="s">
        <v>917</v>
      </c>
      <c r="H276" s="0" t="n">
        <v>0</v>
      </c>
      <c r="I276" s="0" t="n">
        <v>0</v>
      </c>
      <c r="J276" s="0" t="n">
        <v>0</v>
      </c>
      <c r="K276" s="0" t="n">
        <v>5.3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s">
        <v>4</v>
      </c>
    </row>
    <row r="277" customFormat="false" ht="14.4" hidden="true" customHeight="false" outlineLevel="0" collapsed="false">
      <c r="A277" s="0" t="s">
        <v>28</v>
      </c>
      <c r="B277" s="0" t="n">
        <v>1</v>
      </c>
      <c r="C277" s="0" t="s">
        <v>918</v>
      </c>
      <c r="D277" s="0" t="s">
        <v>30</v>
      </c>
      <c r="E277" s="0" t="s">
        <v>919</v>
      </c>
      <c r="F277" s="0" t="s">
        <v>916</v>
      </c>
      <c r="G277" s="0" t="s">
        <v>917</v>
      </c>
      <c r="H277" s="0" t="n">
        <v>0</v>
      </c>
      <c r="I277" s="0" t="n">
        <v>0</v>
      </c>
      <c r="J277" s="0" t="n">
        <v>0</v>
      </c>
      <c r="K277" s="0" t="n">
        <v>8.2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s">
        <v>4</v>
      </c>
    </row>
    <row r="278" customFormat="false" ht="14.4" hidden="true" customHeight="false" outlineLevel="0" collapsed="false">
      <c r="A278" s="0" t="s">
        <v>28</v>
      </c>
      <c r="B278" s="0" t="n">
        <v>1</v>
      </c>
      <c r="C278" s="0" t="s">
        <v>920</v>
      </c>
      <c r="D278" s="0" t="s">
        <v>81</v>
      </c>
      <c r="E278" s="0" t="s">
        <v>921</v>
      </c>
      <c r="F278" s="0" t="s">
        <v>922</v>
      </c>
      <c r="G278" s="0" t="s">
        <v>923</v>
      </c>
      <c r="H278" s="0" t="n">
        <v>0</v>
      </c>
      <c r="I278" s="0" t="n">
        <v>0</v>
      </c>
      <c r="J278" s="0" t="n">
        <v>0</v>
      </c>
      <c r="K278" s="0" t="n">
        <v>6.1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s">
        <v>4</v>
      </c>
    </row>
    <row r="279" customFormat="false" ht="14.4" hidden="true" customHeight="false" outlineLevel="0" collapsed="false">
      <c r="A279" s="0" t="s">
        <v>28</v>
      </c>
      <c r="B279" s="0" t="n">
        <v>1</v>
      </c>
      <c r="C279" s="0" t="s">
        <v>924</v>
      </c>
      <c r="D279" s="0" t="s">
        <v>39</v>
      </c>
      <c r="E279" s="0" t="s">
        <v>925</v>
      </c>
      <c r="F279" s="0" t="s">
        <v>926</v>
      </c>
      <c r="G279" s="0" t="s">
        <v>361</v>
      </c>
      <c r="H279" s="0" t="n">
        <v>0</v>
      </c>
      <c r="I279" s="0" t="n">
        <v>0</v>
      </c>
      <c r="J279" s="0" t="n">
        <v>0</v>
      </c>
      <c r="K279" s="0" t="n">
        <v>5.6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s">
        <v>4</v>
      </c>
    </row>
    <row r="280" customFormat="false" ht="14.4" hidden="true" customHeight="false" outlineLevel="0" collapsed="false">
      <c r="A280" s="0" t="s">
        <v>28</v>
      </c>
      <c r="B280" s="0" t="n">
        <v>1</v>
      </c>
      <c r="C280" s="0" t="s">
        <v>927</v>
      </c>
      <c r="D280" s="0" t="s">
        <v>258</v>
      </c>
      <c r="E280" s="0" t="s">
        <v>928</v>
      </c>
      <c r="F280" s="0" t="s">
        <v>929</v>
      </c>
      <c r="G280" s="0" t="s">
        <v>930</v>
      </c>
      <c r="H280" s="0" t="n">
        <v>0</v>
      </c>
      <c r="I280" s="0" t="n">
        <v>0</v>
      </c>
      <c r="J280" s="0" t="n">
        <v>0</v>
      </c>
      <c r="K280" s="0" t="n">
        <v>5.8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s">
        <v>4</v>
      </c>
    </row>
    <row r="281" customFormat="false" ht="14.4" hidden="true" customHeight="false" outlineLevel="0" collapsed="false">
      <c r="A281" s="0" t="s">
        <v>28</v>
      </c>
      <c r="B281" s="0" t="n">
        <v>1</v>
      </c>
      <c r="C281" s="0" t="s">
        <v>931</v>
      </c>
      <c r="D281" s="0" t="s">
        <v>258</v>
      </c>
      <c r="E281" s="0" t="s">
        <v>932</v>
      </c>
      <c r="F281" s="0" t="s">
        <v>929</v>
      </c>
      <c r="G281" s="0" t="s">
        <v>930</v>
      </c>
      <c r="H281" s="0" t="n">
        <v>0</v>
      </c>
      <c r="I281" s="0" t="n">
        <v>0</v>
      </c>
      <c r="J281" s="0" t="n">
        <v>0</v>
      </c>
      <c r="K281" s="0" t="n">
        <v>6.4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s">
        <v>4</v>
      </c>
    </row>
    <row r="282" customFormat="false" ht="14.4" hidden="true" customHeight="false" outlineLevel="0" collapsed="false">
      <c r="A282" s="0" t="s">
        <v>28</v>
      </c>
      <c r="B282" s="0" t="n">
        <v>1</v>
      </c>
      <c r="C282" s="0" t="s">
        <v>933</v>
      </c>
      <c r="D282" s="0" t="s">
        <v>81</v>
      </c>
      <c r="E282" s="0" t="s">
        <v>934</v>
      </c>
      <c r="F282" s="0" t="s">
        <v>929</v>
      </c>
      <c r="G282" s="0" t="s">
        <v>930</v>
      </c>
      <c r="H282" s="0" t="n">
        <v>0</v>
      </c>
      <c r="I282" s="0" t="n">
        <v>0</v>
      </c>
      <c r="J282" s="0" t="n">
        <v>0</v>
      </c>
      <c r="K282" s="0" t="n">
        <v>6.5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s">
        <v>4</v>
      </c>
    </row>
    <row r="283" customFormat="false" ht="14.4" hidden="true" customHeight="false" outlineLevel="0" collapsed="false">
      <c r="A283" s="0" t="s">
        <v>28</v>
      </c>
      <c r="B283" s="0" t="n">
        <v>1</v>
      </c>
      <c r="C283" s="0" t="s">
        <v>935</v>
      </c>
      <c r="D283" s="0" t="s">
        <v>192</v>
      </c>
      <c r="E283" s="0" t="s">
        <v>936</v>
      </c>
      <c r="F283" s="0" t="s">
        <v>937</v>
      </c>
      <c r="G283" s="0" t="s">
        <v>938</v>
      </c>
      <c r="H283" s="0" t="n">
        <v>0</v>
      </c>
      <c r="I283" s="0" t="n">
        <v>0</v>
      </c>
      <c r="J283" s="0" t="n">
        <v>0</v>
      </c>
      <c r="K283" s="0" t="n">
        <v>6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s">
        <v>4</v>
      </c>
    </row>
    <row r="284" customFormat="false" ht="14.4" hidden="true" customHeight="false" outlineLevel="0" collapsed="false">
      <c r="A284" s="0" t="s">
        <v>28</v>
      </c>
      <c r="B284" s="0" t="n">
        <v>1</v>
      </c>
      <c r="C284" s="0" t="s">
        <v>939</v>
      </c>
      <c r="D284" s="0" t="s">
        <v>81</v>
      </c>
      <c r="E284" s="0" t="s">
        <v>940</v>
      </c>
      <c r="F284" s="0" t="s">
        <v>937</v>
      </c>
      <c r="G284" s="0" t="s">
        <v>938</v>
      </c>
      <c r="H284" s="0" t="n">
        <v>0</v>
      </c>
      <c r="I284" s="0" t="n">
        <v>0</v>
      </c>
      <c r="J284" s="0" t="n">
        <v>0</v>
      </c>
      <c r="K284" s="0" t="n">
        <v>5.1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s">
        <v>4</v>
      </c>
    </row>
    <row r="285" customFormat="false" ht="14.4" hidden="true" customHeight="false" outlineLevel="0" collapsed="false">
      <c r="A285" s="0" t="s">
        <v>28</v>
      </c>
      <c r="B285" s="0" t="n">
        <v>1</v>
      </c>
      <c r="C285" s="0" t="s">
        <v>941</v>
      </c>
      <c r="D285" s="0" t="s">
        <v>103</v>
      </c>
      <c r="E285" s="0" t="s">
        <v>942</v>
      </c>
      <c r="F285" s="0" t="s">
        <v>943</v>
      </c>
      <c r="G285" s="0" t="s">
        <v>944</v>
      </c>
      <c r="H285" s="0" t="n">
        <v>0</v>
      </c>
      <c r="I285" s="0" t="n">
        <v>0</v>
      </c>
      <c r="J285" s="0" t="n">
        <v>0</v>
      </c>
      <c r="K285" s="0" t="n">
        <v>5.6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s">
        <v>4</v>
      </c>
    </row>
    <row r="286" customFormat="false" ht="14.4" hidden="true" customHeight="false" outlineLevel="0" collapsed="false">
      <c r="A286" s="0" t="s">
        <v>28</v>
      </c>
      <c r="B286" s="0" t="n">
        <v>1</v>
      </c>
      <c r="C286" s="0" t="s">
        <v>945</v>
      </c>
      <c r="D286" s="0" t="s">
        <v>30</v>
      </c>
      <c r="E286" s="0" t="s">
        <v>946</v>
      </c>
      <c r="F286" s="0" t="s">
        <v>943</v>
      </c>
      <c r="G286" s="0" t="s">
        <v>944</v>
      </c>
      <c r="H286" s="0" t="n">
        <v>0</v>
      </c>
      <c r="I286" s="0" t="n">
        <v>0</v>
      </c>
      <c r="J286" s="0" t="n">
        <v>0</v>
      </c>
      <c r="K286" s="0" t="n">
        <v>5.3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s">
        <v>4</v>
      </c>
    </row>
    <row r="287" customFormat="false" ht="14.4" hidden="true" customHeight="false" outlineLevel="0" collapsed="false">
      <c r="A287" s="0" t="s">
        <v>28</v>
      </c>
      <c r="B287" s="0" t="n">
        <v>1</v>
      </c>
      <c r="C287" s="0" t="s">
        <v>947</v>
      </c>
      <c r="D287" s="0" t="s">
        <v>192</v>
      </c>
      <c r="E287" s="0" t="s">
        <v>948</v>
      </c>
      <c r="F287" s="0" t="s">
        <v>949</v>
      </c>
      <c r="G287" s="0" t="s">
        <v>950</v>
      </c>
      <c r="H287" s="0" t="n">
        <v>0</v>
      </c>
      <c r="I287" s="0" t="n">
        <v>0</v>
      </c>
      <c r="J287" s="0" t="n">
        <v>0</v>
      </c>
      <c r="K287" s="0" t="n">
        <v>6.2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s">
        <v>4</v>
      </c>
    </row>
    <row r="288" customFormat="false" ht="14.4" hidden="true" customHeight="false" outlineLevel="0" collapsed="false">
      <c r="A288" s="0" t="s">
        <v>28</v>
      </c>
      <c r="B288" s="0" t="n">
        <v>1</v>
      </c>
      <c r="C288" s="0" t="s">
        <v>951</v>
      </c>
      <c r="D288" s="0" t="s">
        <v>30</v>
      </c>
      <c r="E288" s="0" t="s">
        <v>952</v>
      </c>
      <c r="F288" s="0" t="s">
        <v>953</v>
      </c>
      <c r="G288" s="0" t="s">
        <v>954</v>
      </c>
      <c r="H288" s="0" t="n">
        <v>0</v>
      </c>
      <c r="I288" s="0" t="n">
        <v>0</v>
      </c>
      <c r="J288" s="0" t="n">
        <v>0</v>
      </c>
      <c r="K288" s="0" t="n">
        <v>5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s">
        <v>4</v>
      </c>
    </row>
    <row r="289" customFormat="false" ht="14.4" hidden="true" customHeight="false" outlineLevel="0" collapsed="false">
      <c r="A289" s="0" t="s">
        <v>28</v>
      </c>
      <c r="B289" s="0" t="n">
        <v>1</v>
      </c>
      <c r="C289" s="0" t="s">
        <v>955</v>
      </c>
      <c r="D289" s="0" t="s">
        <v>48</v>
      </c>
      <c r="E289" s="0" t="s">
        <v>956</v>
      </c>
      <c r="F289" s="0" t="s">
        <v>957</v>
      </c>
      <c r="G289" s="0" t="s">
        <v>958</v>
      </c>
      <c r="H289" s="0" t="n">
        <v>0</v>
      </c>
      <c r="I289" s="0" t="n">
        <v>0</v>
      </c>
      <c r="J289" s="0" t="n">
        <v>0</v>
      </c>
      <c r="K289" s="0" t="n">
        <v>5.1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s">
        <v>4</v>
      </c>
    </row>
    <row r="290" customFormat="false" ht="14.4" hidden="true" customHeight="false" outlineLevel="0" collapsed="false">
      <c r="A290" s="0" t="s">
        <v>28</v>
      </c>
      <c r="B290" s="0" t="n">
        <v>1</v>
      </c>
      <c r="C290" s="0" t="s">
        <v>959</v>
      </c>
      <c r="D290" s="0" t="s">
        <v>81</v>
      </c>
      <c r="E290" s="0" t="s">
        <v>960</v>
      </c>
      <c r="F290" s="0" t="s">
        <v>961</v>
      </c>
      <c r="G290" s="0" t="s">
        <v>962</v>
      </c>
      <c r="H290" s="0" t="n">
        <v>0</v>
      </c>
      <c r="I290" s="0" t="n">
        <v>0</v>
      </c>
      <c r="J290" s="0" t="n">
        <v>0</v>
      </c>
      <c r="K290" s="0" t="n">
        <v>8.2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s">
        <v>4</v>
      </c>
    </row>
    <row r="291" customFormat="false" ht="14.4" hidden="true" customHeight="false" outlineLevel="0" collapsed="false">
      <c r="A291" s="0" t="s">
        <v>28</v>
      </c>
      <c r="B291" s="0" t="n">
        <v>1</v>
      </c>
      <c r="C291" s="0" t="s">
        <v>963</v>
      </c>
      <c r="D291" s="0" t="s">
        <v>90</v>
      </c>
      <c r="E291" s="0" t="s">
        <v>964</v>
      </c>
      <c r="F291" s="0" t="s">
        <v>961</v>
      </c>
      <c r="G291" s="0" t="s">
        <v>962</v>
      </c>
      <c r="H291" s="0" t="n">
        <v>0</v>
      </c>
      <c r="I291" s="0" t="n">
        <v>0</v>
      </c>
      <c r="J291" s="0" t="n">
        <v>0</v>
      </c>
      <c r="K291" s="0" t="n">
        <v>6.4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s">
        <v>4</v>
      </c>
    </row>
    <row r="292" customFormat="false" ht="14.4" hidden="true" customHeight="false" outlineLevel="0" collapsed="false">
      <c r="A292" s="0" t="s">
        <v>28</v>
      </c>
      <c r="B292" s="0" t="n">
        <v>1</v>
      </c>
      <c r="C292" s="0" t="s">
        <v>965</v>
      </c>
      <c r="D292" s="0" t="s">
        <v>48</v>
      </c>
      <c r="E292" s="0" t="s">
        <v>966</v>
      </c>
      <c r="F292" s="0" t="s">
        <v>967</v>
      </c>
      <c r="G292" s="0" t="s">
        <v>968</v>
      </c>
      <c r="H292" s="0" t="n">
        <v>0</v>
      </c>
      <c r="I292" s="0" t="n">
        <v>0</v>
      </c>
      <c r="J292" s="0" t="n">
        <v>0</v>
      </c>
      <c r="K292" s="0" t="n">
        <v>8.3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s">
        <v>4</v>
      </c>
    </row>
    <row r="293" customFormat="false" ht="14.4" hidden="true" customHeight="false" outlineLevel="0" collapsed="false">
      <c r="A293" s="0" t="s">
        <v>28</v>
      </c>
      <c r="B293" s="0" t="n">
        <v>1</v>
      </c>
      <c r="C293" s="0" t="s">
        <v>969</v>
      </c>
      <c r="D293" s="0" t="s">
        <v>192</v>
      </c>
      <c r="E293" s="0" t="s">
        <v>970</v>
      </c>
      <c r="F293" s="0" t="s">
        <v>967</v>
      </c>
      <c r="G293" s="0" t="s">
        <v>968</v>
      </c>
      <c r="H293" s="0" t="n">
        <v>0</v>
      </c>
      <c r="I293" s="0" t="n">
        <v>0</v>
      </c>
      <c r="J293" s="0" t="n">
        <v>0</v>
      </c>
      <c r="K293" s="0" t="n">
        <v>5.5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s">
        <v>4</v>
      </c>
    </row>
    <row r="294" customFormat="false" ht="14.4" hidden="true" customHeight="false" outlineLevel="0" collapsed="false">
      <c r="A294" s="0" t="s">
        <v>28</v>
      </c>
      <c r="B294" s="0" t="n">
        <v>1</v>
      </c>
      <c r="C294" s="0" t="s">
        <v>971</v>
      </c>
      <c r="D294" s="0" t="s">
        <v>258</v>
      </c>
      <c r="E294" s="0" t="s">
        <v>972</v>
      </c>
      <c r="F294" s="0" t="s">
        <v>973</v>
      </c>
      <c r="G294" s="0" t="s">
        <v>974</v>
      </c>
      <c r="H294" s="0" t="n">
        <v>0</v>
      </c>
      <c r="I294" s="0" t="n">
        <v>0</v>
      </c>
      <c r="J294" s="0" t="n">
        <v>0</v>
      </c>
      <c r="K294" s="0" t="n">
        <v>5.5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s">
        <v>4</v>
      </c>
    </row>
    <row r="295" customFormat="false" ht="14.4" hidden="true" customHeight="false" outlineLevel="0" collapsed="false">
      <c r="A295" s="0" t="s">
        <v>28</v>
      </c>
      <c r="B295" s="0" t="n">
        <v>1</v>
      </c>
      <c r="C295" s="0" t="s">
        <v>975</v>
      </c>
      <c r="D295" s="0" t="s">
        <v>258</v>
      </c>
      <c r="E295" s="0" t="s">
        <v>976</v>
      </c>
      <c r="F295" s="0" t="s">
        <v>977</v>
      </c>
      <c r="G295" s="0" t="s">
        <v>978</v>
      </c>
      <c r="H295" s="0" t="n">
        <v>0</v>
      </c>
      <c r="I295" s="0" t="n">
        <v>0</v>
      </c>
      <c r="J295" s="0" t="n">
        <v>0</v>
      </c>
      <c r="K295" s="0" t="n">
        <v>5.4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s">
        <v>4</v>
      </c>
    </row>
    <row r="296" customFormat="false" ht="14.4" hidden="true" customHeight="false" outlineLevel="0" collapsed="false">
      <c r="A296" s="0" t="s">
        <v>28</v>
      </c>
      <c r="B296" s="0" t="n">
        <v>1</v>
      </c>
      <c r="C296" s="0" t="s">
        <v>979</v>
      </c>
      <c r="D296" s="0" t="s">
        <v>45</v>
      </c>
      <c r="E296" s="0" t="s">
        <v>980</v>
      </c>
      <c r="F296" s="0" t="s">
        <v>981</v>
      </c>
      <c r="G296" s="0" t="s">
        <v>982</v>
      </c>
      <c r="H296" s="0" t="n">
        <v>0</v>
      </c>
      <c r="I296" s="0" t="n">
        <v>0</v>
      </c>
      <c r="J296" s="0" t="n">
        <v>0</v>
      </c>
      <c r="K296" s="0" t="n">
        <v>5.1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s">
        <v>4</v>
      </c>
    </row>
    <row r="297" customFormat="false" ht="14.4" hidden="true" customHeight="false" outlineLevel="0" collapsed="false">
      <c r="A297" s="0" t="s">
        <v>28</v>
      </c>
      <c r="B297" s="0" t="n">
        <v>1</v>
      </c>
      <c r="C297" s="0" t="s">
        <v>983</v>
      </c>
      <c r="D297" s="0" t="s">
        <v>30</v>
      </c>
      <c r="E297" s="0" t="s">
        <v>984</v>
      </c>
      <c r="F297" s="0" t="s">
        <v>985</v>
      </c>
      <c r="G297" s="0" t="s">
        <v>986</v>
      </c>
      <c r="H297" s="0" t="n">
        <v>0</v>
      </c>
      <c r="I297" s="0" t="n">
        <v>0</v>
      </c>
      <c r="J297" s="0" t="n">
        <v>0</v>
      </c>
      <c r="K297" s="0" t="n">
        <v>5.1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s">
        <v>4</v>
      </c>
    </row>
    <row r="298" customFormat="false" ht="14.4" hidden="true" customHeight="false" outlineLevel="0" collapsed="false">
      <c r="A298" s="0" t="s">
        <v>28</v>
      </c>
      <c r="B298" s="0" t="n">
        <v>1</v>
      </c>
      <c r="C298" s="0" t="s">
        <v>987</v>
      </c>
      <c r="D298" s="0" t="s">
        <v>60</v>
      </c>
      <c r="E298" s="0" t="s">
        <v>988</v>
      </c>
      <c r="F298" s="0" t="s">
        <v>989</v>
      </c>
      <c r="G298" s="0" t="s">
        <v>990</v>
      </c>
      <c r="H298" s="0" t="n">
        <v>0</v>
      </c>
      <c r="I298" s="0" t="n">
        <v>0</v>
      </c>
      <c r="J298" s="0" t="n">
        <v>0</v>
      </c>
      <c r="K298" s="0" t="n">
        <v>5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s">
        <v>4</v>
      </c>
    </row>
    <row r="299" customFormat="false" ht="14.4" hidden="true" customHeight="false" outlineLevel="0" collapsed="false">
      <c r="A299" s="0" t="s">
        <v>28</v>
      </c>
      <c r="B299" s="0" t="n">
        <v>1</v>
      </c>
      <c r="C299" s="0" t="s">
        <v>991</v>
      </c>
      <c r="D299" s="0" t="s">
        <v>192</v>
      </c>
      <c r="E299" s="0" t="s">
        <v>992</v>
      </c>
      <c r="F299" s="0" t="s">
        <v>993</v>
      </c>
      <c r="G299" s="0" t="s">
        <v>994</v>
      </c>
      <c r="H299" s="0" t="n">
        <v>0</v>
      </c>
      <c r="I299" s="0" t="n">
        <v>0</v>
      </c>
      <c r="J299" s="0" t="n">
        <v>0</v>
      </c>
      <c r="K299" s="0" t="n">
        <v>6.2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s">
        <v>4</v>
      </c>
    </row>
    <row r="300" customFormat="false" ht="14.4" hidden="true" customHeight="false" outlineLevel="0" collapsed="false">
      <c r="A300" s="0" t="s">
        <v>28</v>
      </c>
      <c r="B300" s="0" t="n">
        <v>1</v>
      </c>
      <c r="C300" s="0" t="s">
        <v>995</v>
      </c>
      <c r="D300" s="0" t="s">
        <v>30</v>
      </c>
      <c r="E300" s="0" t="s">
        <v>996</v>
      </c>
      <c r="F300" s="0" t="s">
        <v>997</v>
      </c>
      <c r="G300" s="0" t="s">
        <v>998</v>
      </c>
      <c r="H300" s="0" t="n">
        <v>0</v>
      </c>
      <c r="I300" s="0" t="n">
        <v>0</v>
      </c>
      <c r="J300" s="0" t="n">
        <v>0</v>
      </c>
      <c r="K300" s="0" t="n">
        <v>5.4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s">
        <v>4</v>
      </c>
    </row>
    <row r="301" customFormat="false" ht="14.4" hidden="true" customHeight="false" outlineLevel="0" collapsed="false">
      <c r="A301" s="0" t="s">
        <v>28</v>
      </c>
      <c r="B301" s="0" t="n">
        <v>1</v>
      </c>
      <c r="C301" s="0" t="s">
        <v>999</v>
      </c>
      <c r="D301" s="0" t="s">
        <v>192</v>
      </c>
      <c r="E301" s="0" t="s">
        <v>1000</v>
      </c>
      <c r="F301" s="0" t="s">
        <v>1001</v>
      </c>
      <c r="G301" s="0" t="s">
        <v>1002</v>
      </c>
      <c r="H301" s="0" t="n">
        <v>0</v>
      </c>
      <c r="I301" s="0" t="n">
        <v>0</v>
      </c>
      <c r="J301" s="0" t="n">
        <v>0</v>
      </c>
      <c r="K301" s="0" t="n">
        <v>5.5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s">
        <v>4</v>
      </c>
    </row>
    <row r="302" customFormat="false" ht="14.4" hidden="true" customHeight="false" outlineLevel="0" collapsed="false">
      <c r="A302" s="0" t="s">
        <v>28</v>
      </c>
      <c r="B302" s="0" t="n">
        <v>1</v>
      </c>
      <c r="C302" s="0" t="s">
        <v>1003</v>
      </c>
      <c r="D302" s="0" t="s">
        <v>81</v>
      </c>
      <c r="E302" s="0" t="s">
        <v>1004</v>
      </c>
      <c r="F302" s="0" t="s">
        <v>1001</v>
      </c>
      <c r="G302" s="0" t="s">
        <v>1002</v>
      </c>
      <c r="H302" s="0" t="n">
        <v>0</v>
      </c>
      <c r="I302" s="0" t="n">
        <v>0</v>
      </c>
      <c r="J302" s="0" t="n">
        <v>0</v>
      </c>
      <c r="K302" s="0" t="n">
        <v>5.8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s">
        <v>4</v>
      </c>
    </row>
    <row r="303" customFormat="false" ht="14.4" hidden="true" customHeight="false" outlineLevel="0" collapsed="false">
      <c r="A303" s="0" t="s">
        <v>28</v>
      </c>
      <c r="B303" s="0" t="n">
        <v>1</v>
      </c>
      <c r="C303" s="0" t="s">
        <v>1005</v>
      </c>
      <c r="D303" s="0" t="s">
        <v>258</v>
      </c>
      <c r="E303" s="0" t="s">
        <v>1006</v>
      </c>
      <c r="F303" s="0" t="s">
        <v>1001</v>
      </c>
      <c r="G303" s="0" t="s">
        <v>1002</v>
      </c>
      <c r="H303" s="0" t="n">
        <v>0</v>
      </c>
      <c r="I303" s="0" t="n">
        <v>0</v>
      </c>
      <c r="J303" s="0" t="n">
        <v>0</v>
      </c>
      <c r="K303" s="0" t="n">
        <v>5.8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s">
        <v>4</v>
      </c>
    </row>
    <row r="304" customFormat="false" ht="14.4" hidden="true" customHeight="false" outlineLevel="0" collapsed="false">
      <c r="A304" s="0" t="s">
        <v>28</v>
      </c>
      <c r="B304" s="0" t="n">
        <v>1</v>
      </c>
      <c r="C304" s="0" t="s">
        <v>1007</v>
      </c>
      <c r="D304" s="0" t="s">
        <v>192</v>
      </c>
      <c r="E304" s="0" t="s">
        <v>1008</v>
      </c>
      <c r="F304" s="0" t="s">
        <v>1001</v>
      </c>
      <c r="G304" s="0" t="s">
        <v>1002</v>
      </c>
      <c r="H304" s="0" t="n">
        <v>0</v>
      </c>
      <c r="I304" s="0" t="n">
        <v>0</v>
      </c>
      <c r="J304" s="0" t="n">
        <v>0</v>
      </c>
      <c r="K304" s="0" t="n">
        <v>6.2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s">
        <v>4</v>
      </c>
    </row>
    <row r="305" customFormat="false" ht="14.4" hidden="true" customHeight="false" outlineLevel="0" collapsed="false">
      <c r="A305" s="0" t="s">
        <v>28</v>
      </c>
      <c r="B305" s="0" t="n">
        <v>1</v>
      </c>
      <c r="C305" s="0" t="s">
        <v>1009</v>
      </c>
      <c r="D305" s="0" t="s">
        <v>81</v>
      </c>
      <c r="E305" s="0" t="s">
        <v>1010</v>
      </c>
      <c r="F305" s="0" t="s">
        <v>1011</v>
      </c>
      <c r="G305" s="0" t="s">
        <v>1012</v>
      </c>
      <c r="H305" s="0" t="n">
        <v>0</v>
      </c>
      <c r="I305" s="0" t="n">
        <v>0</v>
      </c>
      <c r="J305" s="0" t="n">
        <v>0</v>
      </c>
      <c r="K305" s="0" t="n">
        <v>5.8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s">
        <v>4</v>
      </c>
    </row>
    <row r="306" customFormat="false" ht="14.4" hidden="true" customHeight="false" outlineLevel="0" collapsed="false">
      <c r="A306" s="0" t="s">
        <v>28</v>
      </c>
      <c r="B306" s="0" t="n">
        <v>1</v>
      </c>
      <c r="C306" s="0" t="s">
        <v>1013</v>
      </c>
      <c r="D306" s="0" t="s">
        <v>124</v>
      </c>
      <c r="E306" s="0" t="s">
        <v>1014</v>
      </c>
      <c r="F306" s="0" t="s">
        <v>1015</v>
      </c>
      <c r="G306" s="0" t="s">
        <v>1016</v>
      </c>
      <c r="H306" s="0" t="n">
        <v>0</v>
      </c>
      <c r="I306" s="0" t="n">
        <v>0</v>
      </c>
      <c r="J306" s="0" t="n">
        <v>0</v>
      </c>
      <c r="K306" s="0" t="n">
        <v>6.6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s">
        <v>4</v>
      </c>
    </row>
    <row r="307" customFormat="false" ht="14.4" hidden="true" customHeight="false" outlineLevel="0" collapsed="false">
      <c r="A307" s="0" t="s">
        <v>28</v>
      </c>
      <c r="B307" s="0" t="n">
        <v>1</v>
      </c>
      <c r="C307" s="0" t="s">
        <v>1017</v>
      </c>
      <c r="D307" s="0" t="s">
        <v>30</v>
      </c>
      <c r="E307" s="0" t="s">
        <v>1018</v>
      </c>
      <c r="F307" s="0" t="s">
        <v>1019</v>
      </c>
      <c r="G307" s="0" t="s">
        <v>1020</v>
      </c>
      <c r="H307" s="0" t="n">
        <v>0</v>
      </c>
      <c r="I307" s="0" t="n">
        <v>0</v>
      </c>
      <c r="J307" s="0" t="n">
        <v>0</v>
      </c>
      <c r="K307" s="0" t="n">
        <v>7.7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s">
        <v>4</v>
      </c>
    </row>
    <row r="308" customFormat="false" ht="14.4" hidden="true" customHeight="false" outlineLevel="0" collapsed="false">
      <c r="A308" s="0" t="s">
        <v>28</v>
      </c>
      <c r="B308" s="0" t="n">
        <v>1</v>
      </c>
      <c r="C308" s="0" t="s">
        <v>1021</v>
      </c>
      <c r="D308" s="0" t="s">
        <v>192</v>
      </c>
      <c r="E308" s="0" t="s">
        <v>1022</v>
      </c>
      <c r="F308" s="0" t="s">
        <v>1023</v>
      </c>
      <c r="G308" s="0" t="s">
        <v>1024</v>
      </c>
      <c r="H308" s="0" t="n">
        <v>0</v>
      </c>
      <c r="I308" s="0" t="n">
        <v>0</v>
      </c>
      <c r="J308" s="0" t="n">
        <v>0</v>
      </c>
      <c r="K308" s="0" t="n">
        <v>5.4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s">
        <v>4</v>
      </c>
    </row>
    <row r="309" customFormat="false" ht="14.4" hidden="true" customHeight="false" outlineLevel="0" collapsed="false">
      <c r="A309" s="0" t="s">
        <v>28</v>
      </c>
      <c r="B309" s="0" t="n">
        <v>1</v>
      </c>
      <c r="C309" s="0" t="s">
        <v>1025</v>
      </c>
      <c r="D309" s="0" t="s">
        <v>192</v>
      </c>
      <c r="E309" s="0" t="s">
        <v>1026</v>
      </c>
      <c r="F309" s="0" t="s">
        <v>1027</v>
      </c>
      <c r="G309" s="0" t="s">
        <v>1028</v>
      </c>
      <c r="H309" s="0" t="n">
        <v>0</v>
      </c>
      <c r="I309" s="0" t="n">
        <v>0</v>
      </c>
      <c r="J309" s="0" t="n">
        <v>0</v>
      </c>
      <c r="K309" s="0" t="n">
        <v>5.2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s">
        <v>4</v>
      </c>
    </row>
    <row r="310" customFormat="false" ht="14.4" hidden="true" customHeight="false" outlineLevel="0" collapsed="false">
      <c r="A310" s="0" t="s">
        <v>28</v>
      </c>
      <c r="B310" s="0" t="n">
        <v>1</v>
      </c>
      <c r="C310" s="0" t="s">
        <v>1029</v>
      </c>
      <c r="D310" s="0" t="s">
        <v>258</v>
      </c>
      <c r="E310" s="0" t="s">
        <v>1030</v>
      </c>
      <c r="F310" s="0" t="s">
        <v>1031</v>
      </c>
      <c r="G310" s="0" t="s">
        <v>593</v>
      </c>
      <c r="H310" s="0" t="n">
        <v>0</v>
      </c>
      <c r="I310" s="0" t="n">
        <v>0</v>
      </c>
      <c r="J310" s="0" t="n">
        <v>0</v>
      </c>
      <c r="K310" s="0" t="n">
        <v>5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s">
        <v>4</v>
      </c>
    </row>
    <row r="311" customFormat="false" ht="14.4" hidden="true" customHeight="false" outlineLevel="0" collapsed="false">
      <c r="A311" s="0" t="s">
        <v>28</v>
      </c>
      <c r="B311" s="0" t="n">
        <v>1</v>
      </c>
      <c r="C311" s="0" t="s">
        <v>1032</v>
      </c>
      <c r="D311" s="0" t="s">
        <v>53</v>
      </c>
      <c r="E311" s="0" t="s">
        <v>1033</v>
      </c>
      <c r="F311" s="0" t="s">
        <v>1034</v>
      </c>
      <c r="G311" s="0" t="s">
        <v>495</v>
      </c>
      <c r="H311" s="0" t="n">
        <v>0</v>
      </c>
      <c r="I311" s="0" t="n">
        <v>0</v>
      </c>
      <c r="J311" s="0" t="n">
        <v>0</v>
      </c>
      <c r="K311" s="0" t="n">
        <v>6.2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s">
        <v>4</v>
      </c>
    </row>
    <row r="312" customFormat="false" ht="14.4" hidden="true" customHeight="false" outlineLevel="0" collapsed="false">
      <c r="A312" s="0" t="s">
        <v>28</v>
      </c>
      <c r="B312" s="0" t="n">
        <v>1</v>
      </c>
      <c r="C312" s="0" t="s">
        <v>1035</v>
      </c>
      <c r="D312" s="0" t="s">
        <v>30</v>
      </c>
      <c r="E312" s="0" t="s">
        <v>1036</v>
      </c>
      <c r="F312" s="0" t="s">
        <v>1034</v>
      </c>
      <c r="G312" s="0" t="s">
        <v>495</v>
      </c>
      <c r="H312" s="0" t="n">
        <v>0</v>
      </c>
      <c r="I312" s="0" t="n">
        <v>0</v>
      </c>
      <c r="J312" s="0" t="n">
        <v>0</v>
      </c>
      <c r="K312" s="0" t="n">
        <v>8.7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s">
        <v>4</v>
      </c>
    </row>
    <row r="313" customFormat="false" ht="14.4" hidden="true" customHeight="false" outlineLevel="0" collapsed="false">
      <c r="A313" s="0" t="s">
        <v>28</v>
      </c>
      <c r="B313" s="0" t="n">
        <v>1</v>
      </c>
      <c r="C313" s="0" t="s">
        <v>1037</v>
      </c>
      <c r="D313" s="0" t="s">
        <v>30</v>
      </c>
      <c r="E313" s="0" t="s">
        <v>1038</v>
      </c>
      <c r="F313" s="0" t="s">
        <v>1039</v>
      </c>
      <c r="G313" s="0" t="s">
        <v>1040</v>
      </c>
      <c r="H313" s="0" t="n">
        <v>0</v>
      </c>
      <c r="I313" s="0" t="n">
        <v>0</v>
      </c>
      <c r="J313" s="0" t="n">
        <v>0</v>
      </c>
      <c r="K313" s="0" t="n">
        <v>5.2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s">
        <v>4</v>
      </c>
    </row>
    <row r="314" customFormat="false" ht="14.4" hidden="true" customHeight="false" outlineLevel="0" collapsed="false">
      <c r="A314" s="0" t="s">
        <v>28</v>
      </c>
      <c r="B314" s="0" t="n">
        <v>1</v>
      </c>
      <c r="C314" s="0" t="s">
        <v>1041</v>
      </c>
      <c r="D314" s="0" t="s">
        <v>81</v>
      </c>
      <c r="E314" s="0" t="s">
        <v>1042</v>
      </c>
      <c r="F314" s="0" t="s">
        <v>1039</v>
      </c>
      <c r="G314" s="0" t="s">
        <v>1040</v>
      </c>
      <c r="H314" s="0" t="n">
        <v>0</v>
      </c>
      <c r="I314" s="0" t="n">
        <v>0</v>
      </c>
      <c r="J314" s="0" t="n">
        <v>0</v>
      </c>
      <c r="K314" s="0" t="n">
        <v>6.4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s">
        <v>4</v>
      </c>
    </row>
    <row r="315" customFormat="false" ht="14.4" hidden="true" customHeight="false" outlineLevel="0" collapsed="false">
      <c r="A315" s="0" t="s">
        <v>28</v>
      </c>
      <c r="B315" s="0" t="n">
        <v>1</v>
      </c>
      <c r="C315" s="0" t="s">
        <v>1043</v>
      </c>
      <c r="D315" s="0" t="s">
        <v>258</v>
      </c>
      <c r="E315" s="0" t="s">
        <v>1044</v>
      </c>
      <c r="F315" s="0" t="s">
        <v>1039</v>
      </c>
      <c r="G315" s="0" t="s">
        <v>1040</v>
      </c>
      <c r="H315" s="0" t="n">
        <v>0</v>
      </c>
      <c r="I315" s="0" t="n">
        <v>0</v>
      </c>
      <c r="J315" s="0" t="n">
        <v>0</v>
      </c>
      <c r="K315" s="0" t="n">
        <v>5.2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s">
        <v>4</v>
      </c>
    </row>
    <row r="316" customFormat="false" ht="14.4" hidden="true" customHeight="false" outlineLevel="0" collapsed="false">
      <c r="A316" s="0" t="s">
        <v>28</v>
      </c>
      <c r="B316" s="0" t="n">
        <v>1</v>
      </c>
      <c r="C316" s="0" t="s">
        <v>1045</v>
      </c>
      <c r="D316" s="0" t="s">
        <v>258</v>
      </c>
      <c r="E316" s="0" t="s">
        <v>1046</v>
      </c>
      <c r="F316" s="0" t="s">
        <v>1039</v>
      </c>
      <c r="G316" s="0" t="s">
        <v>1040</v>
      </c>
      <c r="H316" s="0" t="n">
        <v>0</v>
      </c>
      <c r="I316" s="0" t="n">
        <v>0</v>
      </c>
      <c r="J316" s="0" t="n">
        <v>0</v>
      </c>
      <c r="K316" s="0" t="n">
        <v>5.2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s">
        <v>4</v>
      </c>
    </row>
    <row r="317" customFormat="false" ht="14.4" hidden="true" customHeight="false" outlineLevel="0" collapsed="false">
      <c r="A317" s="0" t="s">
        <v>28</v>
      </c>
      <c r="B317" s="0" t="n">
        <v>1</v>
      </c>
      <c r="C317" s="0" t="s">
        <v>1047</v>
      </c>
      <c r="D317" s="0" t="s">
        <v>124</v>
      </c>
      <c r="E317" s="0" t="s">
        <v>1048</v>
      </c>
      <c r="F317" s="0" t="s">
        <v>1039</v>
      </c>
      <c r="G317" s="0" t="s">
        <v>1040</v>
      </c>
      <c r="H317" s="0" t="n">
        <v>0</v>
      </c>
      <c r="I317" s="0" t="n">
        <v>0</v>
      </c>
      <c r="J317" s="0" t="n">
        <v>0</v>
      </c>
      <c r="K317" s="0" t="n">
        <v>5.8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s">
        <v>4</v>
      </c>
    </row>
    <row r="318" customFormat="false" ht="14.4" hidden="true" customHeight="false" outlineLevel="0" collapsed="false">
      <c r="A318" s="0" t="s">
        <v>28</v>
      </c>
      <c r="B318" s="0" t="n">
        <v>1</v>
      </c>
      <c r="C318" s="0" t="s">
        <v>1049</v>
      </c>
      <c r="D318" s="0" t="s">
        <v>258</v>
      </c>
      <c r="E318" s="0" t="s">
        <v>1050</v>
      </c>
      <c r="F318" s="0" t="s">
        <v>1039</v>
      </c>
      <c r="G318" s="0" t="s">
        <v>1040</v>
      </c>
      <c r="H318" s="0" t="n">
        <v>0</v>
      </c>
      <c r="I318" s="0" t="n">
        <v>0</v>
      </c>
      <c r="J318" s="0" t="n">
        <v>0</v>
      </c>
      <c r="K318" s="0" t="n">
        <v>5.6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s">
        <v>4</v>
      </c>
    </row>
    <row r="319" customFormat="false" ht="14.4" hidden="true" customHeight="false" outlineLevel="0" collapsed="false">
      <c r="A319" s="0" t="s">
        <v>28</v>
      </c>
      <c r="B319" s="0" t="n">
        <v>1</v>
      </c>
      <c r="C319" s="0" t="s">
        <v>1051</v>
      </c>
      <c r="D319" s="0" t="s">
        <v>103</v>
      </c>
      <c r="E319" s="0" t="s">
        <v>1052</v>
      </c>
      <c r="F319" s="0" t="s">
        <v>1039</v>
      </c>
      <c r="G319" s="0" t="s">
        <v>1040</v>
      </c>
      <c r="H319" s="0" t="n">
        <v>0</v>
      </c>
      <c r="I319" s="0" t="n">
        <v>0</v>
      </c>
      <c r="J319" s="0" t="n">
        <v>0</v>
      </c>
      <c r="K319" s="0" t="n">
        <v>5.7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s">
        <v>4</v>
      </c>
    </row>
    <row r="320" customFormat="false" ht="14.4" hidden="true" customHeight="false" outlineLevel="0" collapsed="false">
      <c r="A320" s="0" t="s">
        <v>28</v>
      </c>
      <c r="B320" s="0" t="n">
        <v>1</v>
      </c>
      <c r="C320" s="0" t="s">
        <v>1053</v>
      </c>
      <c r="D320" s="0" t="s">
        <v>60</v>
      </c>
      <c r="E320" s="0" t="s">
        <v>1054</v>
      </c>
      <c r="F320" s="0" t="s">
        <v>1039</v>
      </c>
      <c r="G320" s="0" t="s">
        <v>1040</v>
      </c>
      <c r="H320" s="0" t="n">
        <v>0</v>
      </c>
      <c r="I320" s="0" t="n">
        <v>0</v>
      </c>
      <c r="J320" s="0" t="n">
        <v>0</v>
      </c>
      <c r="K320" s="0" t="n">
        <v>5.8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s">
        <v>4</v>
      </c>
    </row>
    <row r="321" customFormat="false" ht="14.4" hidden="true" customHeight="false" outlineLevel="0" collapsed="false">
      <c r="A321" s="0" t="s">
        <v>28</v>
      </c>
      <c r="B321" s="0" t="n">
        <v>1</v>
      </c>
      <c r="C321" s="0" t="s">
        <v>1055</v>
      </c>
      <c r="D321" s="0" t="s">
        <v>30</v>
      </c>
      <c r="E321" s="0" t="s">
        <v>1056</v>
      </c>
      <c r="F321" s="0" t="s">
        <v>1039</v>
      </c>
      <c r="G321" s="0" t="s">
        <v>1040</v>
      </c>
      <c r="H321" s="0" t="n">
        <v>0</v>
      </c>
      <c r="I321" s="0" t="n">
        <v>0</v>
      </c>
      <c r="J321" s="0" t="n">
        <v>0</v>
      </c>
      <c r="K321" s="0" t="n">
        <v>5.9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s">
        <v>4</v>
      </c>
    </row>
    <row r="322" customFormat="false" ht="14.4" hidden="true" customHeight="false" outlineLevel="0" collapsed="false">
      <c r="A322" s="0" t="s">
        <v>28</v>
      </c>
      <c r="B322" s="0" t="n">
        <v>1</v>
      </c>
      <c r="C322" s="0" t="s">
        <v>1057</v>
      </c>
      <c r="D322" s="0" t="s">
        <v>30</v>
      </c>
      <c r="E322" s="0" t="s">
        <v>1058</v>
      </c>
      <c r="F322" s="0" t="s">
        <v>1059</v>
      </c>
      <c r="G322" s="0" t="s">
        <v>1060</v>
      </c>
      <c r="H322" s="0" t="n">
        <v>0</v>
      </c>
      <c r="I322" s="0" t="n">
        <v>0</v>
      </c>
      <c r="J322" s="0" t="n">
        <v>0</v>
      </c>
      <c r="K322" s="0" t="n">
        <v>5.1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s">
        <v>4</v>
      </c>
    </row>
    <row r="323" customFormat="false" ht="14.4" hidden="true" customHeight="false" outlineLevel="0" collapsed="false">
      <c r="A323" s="0" t="s">
        <v>28</v>
      </c>
      <c r="B323" s="0" t="n">
        <v>1</v>
      </c>
      <c r="C323" s="0" t="s">
        <v>1061</v>
      </c>
      <c r="D323" s="0" t="s">
        <v>48</v>
      </c>
      <c r="E323" s="0" t="s">
        <v>1062</v>
      </c>
      <c r="F323" s="0" t="s">
        <v>1059</v>
      </c>
      <c r="G323" s="0" t="s">
        <v>1060</v>
      </c>
      <c r="H323" s="0" t="n">
        <v>0</v>
      </c>
      <c r="I323" s="0" t="n">
        <v>0</v>
      </c>
      <c r="J323" s="0" t="n">
        <v>0</v>
      </c>
      <c r="K323" s="0" t="n">
        <v>5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s">
        <v>4</v>
      </c>
    </row>
    <row r="324" customFormat="false" ht="14.4" hidden="true" customHeight="false" outlineLevel="0" collapsed="false">
      <c r="A324" s="0" t="s">
        <v>28</v>
      </c>
      <c r="B324" s="0" t="n">
        <v>1</v>
      </c>
      <c r="C324" s="0" t="s">
        <v>1063</v>
      </c>
      <c r="D324" s="0" t="s">
        <v>53</v>
      </c>
      <c r="E324" s="0" t="s">
        <v>1064</v>
      </c>
      <c r="F324" s="0" t="s">
        <v>1065</v>
      </c>
      <c r="G324" s="0" t="s">
        <v>1066</v>
      </c>
      <c r="H324" s="0" t="n">
        <v>0</v>
      </c>
      <c r="I324" s="0" t="n">
        <v>0</v>
      </c>
      <c r="J324" s="0" t="n">
        <v>0</v>
      </c>
      <c r="K324" s="0" t="n">
        <v>7.4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s">
        <v>4</v>
      </c>
    </row>
    <row r="325" customFormat="false" ht="14.4" hidden="true" customHeight="false" outlineLevel="0" collapsed="false">
      <c r="A325" s="0" t="s">
        <v>28</v>
      </c>
      <c r="B325" s="0" t="n">
        <v>1</v>
      </c>
      <c r="C325" s="0" t="s">
        <v>1067</v>
      </c>
      <c r="D325" s="0" t="s">
        <v>81</v>
      </c>
      <c r="E325" s="0" t="s">
        <v>1068</v>
      </c>
      <c r="F325" s="0" t="s">
        <v>1069</v>
      </c>
      <c r="G325" s="0" t="s">
        <v>1070</v>
      </c>
      <c r="H325" s="0" t="n">
        <v>0</v>
      </c>
      <c r="I325" s="0" t="n">
        <v>0</v>
      </c>
      <c r="J325" s="0" t="n">
        <v>0</v>
      </c>
      <c r="K325" s="0" t="n">
        <v>5.5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s">
        <v>4</v>
      </c>
    </row>
    <row r="326" customFormat="false" ht="14.4" hidden="true" customHeight="false" outlineLevel="0" collapsed="false">
      <c r="A326" s="0" t="s">
        <v>28</v>
      </c>
      <c r="B326" s="0" t="n">
        <v>1</v>
      </c>
      <c r="C326" s="0" t="s">
        <v>1071</v>
      </c>
      <c r="D326" s="0" t="s">
        <v>30</v>
      </c>
      <c r="E326" s="0" t="s">
        <v>1072</v>
      </c>
      <c r="F326" s="0" t="s">
        <v>1069</v>
      </c>
      <c r="G326" s="0" t="s">
        <v>1070</v>
      </c>
      <c r="H326" s="0" t="n">
        <v>0</v>
      </c>
      <c r="I326" s="0" t="n">
        <v>0</v>
      </c>
      <c r="J326" s="0" t="n">
        <v>0</v>
      </c>
      <c r="K326" s="0" t="n">
        <v>6.5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s">
        <v>4</v>
      </c>
    </row>
    <row r="327" customFormat="false" ht="14.4" hidden="true" customHeight="false" outlineLevel="0" collapsed="false">
      <c r="A327" s="0" t="s">
        <v>28</v>
      </c>
      <c r="B327" s="0" t="n">
        <v>1</v>
      </c>
      <c r="C327" s="0" t="s">
        <v>1073</v>
      </c>
      <c r="D327" s="0" t="s">
        <v>53</v>
      </c>
      <c r="E327" s="0" t="s">
        <v>1074</v>
      </c>
      <c r="F327" s="0" t="s">
        <v>1075</v>
      </c>
      <c r="G327" s="0" t="s">
        <v>1076</v>
      </c>
      <c r="H327" s="0" t="n">
        <v>0</v>
      </c>
      <c r="I327" s="0" t="n">
        <v>0</v>
      </c>
      <c r="J327" s="0" t="n">
        <v>0</v>
      </c>
      <c r="K327" s="0" t="n">
        <v>5.3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s">
        <v>4</v>
      </c>
    </row>
    <row r="328" customFormat="false" ht="14.4" hidden="true" customHeight="false" outlineLevel="0" collapsed="false">
      <c r="A328" s="0" t="s">
        <v>28</v>
      </c>
      <c r="B328" s="0" t="n">
        <v>1</v>
      </c>
      <c r="C328" s="0" t="s">
        <v>1077</v>
      </c>
      <c r="D328" s="0" t="s">
        <v>103</v>
      </c>
      <c r="E328" s="0" t="s">
        <v>1078</v>
      </c>
      <c r="F328" s="0" t="s">
        <v>1079</v>
      </c>
      <c r="G328" s="0" t="s">
        <v>1080</v>
      </c>
      <c r="H328" s="0" t="n">
        <v>0</v>
      </c>
      <c r="I328" s="0" t="n">
        <v>0</v>
      </c>
      <c r="J328" s="0" t="n">
        <v>0</v>
      </c>
      <c r="K328" s="0" t="n">
        <v>5.1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s">
        <v>4</v>
      </c>
    </row>
    <row r="329" customFormat="false" ht="14.4" hidden="true" customHeight="false" outlineLevel="0" collapsed="false">
      <c r="A329" s="0" t="s">
        <v>28</v>
      </c>
      <c r="B329" s="0" t="n">
        <v>1</v>
      </c>
      <c r="C329" s="0" t="s">
        <v>1081</v>
      </c>
      <c r="D329" s="0" t="s">
        <v>30</v>
      </c>
      <c r="E329" s="0" t="s">
        <v>1082</v>
      </c>
      <c r="F329" s="0" t="s">
        <v>1083</v>
      </c>
      <c r="G329" s="0" t="s">
        <v>1084</v>
      </c>
      <c r="H329" s="0" t="n">
        <v>0</v>
      </c>
      <c r="I329" s="0" t="n">
        <v>0</v>
      </c>
      <c r="J329" s="0" t="n">
        <v>0</v>
      </c>
      <c r="K329" s="0" t="n">
        <v>5.3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s">
        <v>4</v>
      </c>
    </row>
    <row r="330" customFormat="false" ht="14.4" hidden="true" customHeight="false" outlineLevel="0" collapsed="false">
      <c r="A330" s="0" t="s">
        <v>28</v>
      </c>
      <c r="B330" s="0" t="n">
        <v>1</v>
      </c>
      <c r="C330" s="0" t="s">
        <v>1085</v>
      </c>
      <c r="D330" s="0" t="s">
        <v>30</v>
      </c>
      <c r="E330" s="0" t="s">
        <v>1086</v>
      </c>
      <c r="F330" s="0" t="s">
        <v>1083</v>
      </c>
      <c r="G330" s="0" t="s">
        <v>1084</v>
      </c>
      <c r="H330" s="0" t="n">
        <v>0</v>
      </c>
      <c r="I330" s="0" t="n">
        <v>0</v>
      </c>
      <c r="J330" s="0" t="n">
        <v>0</v>
      </c>
      <c r="K330" s="0" t="n">
        <v>5.3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s">
        <v>4</v>
      </c>
    </row>
    <row r="331" customFormat="false" ht="14.4" hidden="true" customHeight="false" outlineLevel="0" collapsed="false">
      <c r="A331" s="0" t="s">
        <v>28</v>
      </c>
      <c r="B331" s="0" t="n">
        <v>1</v>
      </c>
      <c r="C331" s="0" t="s">
        <v>1087</v>
      </c>
      <c r="D331" s="0" t="s">
        <v>30</v>
      </c>
      <c r="E331" s="0" t="s">
        <v>1088</v>
      </c>
      <c r="F331" s="0" t="s">
        <v>1089</v>
      </c>
      <c r="G331" s="0" t="s">
        <v>1090</v>
      </c>
      <c r="H331" s="0" t="n">
        <v>0</v>
      </c>
      <c r="I331" s="0" t="n">
        <v>0</v>
      </c>
      <c r="J331" s="0" t="n">
        <v>0</v>
      </c>
      <c r="K331" s="0" t="n">
        <v>5.1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s">
        <v>4</v>
      </c>
    </row>
    <row r="332" customFormat="false" ht="14.4" hidden="true" customHeight="false" outlineLevel="0" collapsed="false">
      <c r="A332" s="0" t="s">
        <v>28</v>
      </c>
      <c r="B332" s="0" t="n">
        <v>1</v>
      </c>
      <c r="C332" s="0" t="s">
        <v>1091</v>
      </c>
      <c r="D332" s="0" t="s">
        <v>258</v>
      </c>
      <c r="E332" s="0" t="s">
        <v>1092</v>
      </c>
      <c r="F332" s="0" t="s">
        <v>1093</v>
      </c>
      <c r="G332" s="0" t="s">
        <v>1094</v>
      </c>
      <c r="H332" s="0" t="n">
        <v>0</v>
      </c>
      <c r="I332" s="0" t="n">
        <v>0</v>
      </c>
      <c r="J332" s="0" t="n">
        <v>0</v>
      </c>
      <c r="K332" s="0" t="n">
        <v>6.1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s">
        <v>4</v>
      </c>
    </row>
    <row r="333" customFormat="false" ht="14.4" hidden="true" customHeight="false" outlineLevel="0" collapsed="false">
      <c r="A333" s="0" t="s">
        <v>28</v>
      </c>
      <c r="B333" s="0" t="n">
        <v>1</v>
      </c>
      <c r="C333" s="0" t="s">
        <v>1095</v>
      </c>
      <c r="D333" s="0" t="s">
        <v>258</v>
      </c>
      <c r="E333" s="0" t="s">
        <v>1096</v>
      </c>
      <c r="F333" s="0" t="s">
        <v>1097</v>
      </c>
      <c r="G333" s="0" t="s">
        <v>1098</v>
      </c>
      <c r="H333" s="0" t="n">
        <v>0</v>
      </c>
      <c r="I333" s="0" t="n">
        <v>0</v>
      </c>
      <c r="J333" s="0" t="n">
        <v>0</v>
      </c>
      <c r="K333" s="0" t="n">
        <v>9.7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s">
        <v>4</v>
      </c>
    </row>
    <row r="334" customFormat="false" ht="14.4" hidden="true" customHeight="false" outlineLevel="0" collapsed="false">
      <c r="A334" s="0" t="s">
        <v>28</v>
      </c>
      <c r="B334" s="0" t="n">
        <v>1</v>
      </c>
      <c r="C334" s="0" t="s">
        <v>1099</v>
      </c>
      <c r="D334" s="0" t="s">
        <v>258</v>
      </c>
      <c r="E334" s="0" t="s">
        <v>1100</v>
      </c>
      <c r="F334" s="0" t="s">
        <v>1101</v>
      </c>
      <c r="G334" s="0" t="s">
        <v>1102</v>
      </c>
      <c r="H334" s="0" t="n">
        <v>0</v>
      </c>
      <c r="I334" s="0" t="n">
        <v>0</v>
      </c>
      <c r="J334" s="0" t="n">
        <v>0</v>
      </c>
      <c r="K334" s="0" t="n">
        <v>6.6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s">
        <v>4</v>
      </c>
    </row>
    <row r="335" customFormat="false" ht="14.4" hidden="true" customHeight="false" outlineLevel="0" collapsed="false">
      <c r="A335" s="0" t="s">
        <v>28</v>
      </c>
      <c r="B335" s="0" t="n">
        <v>1</v>
      </c>
      <c r="C335" s="0" t="s">
        <v>1103</v>
      </c>
      <c r="D335" s="0" t="s">
        <v>53</v>
      </c>
      <c r="E335" s="0" t="s">
        <v>1104</v>
      </c>
      <c r="F335" s="0" t="s">
        <v>1101</v>
      </c>
      <c r="G335" s="0" t="s">
        <v>1102</v>
      </c>
      <c r="H335" s="0" t="n">
        <v>0</v>
      </c>
      <c r="I335" s="0" t="n">
        <v>0</v>
      </c>
      <c r="J335" s="0" t="n">
        <v>0</v>
      </c>
      <c r="K335" s="0" t="n">
        <v>5.6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s">
        <v>4</v>
      </c>
    </row>
    <row r="336" customFormat="false" ht="14.4" hidden="true" customHeight="false" outlineLevel="0" collapsed="false">
      <c r="A336" s="0" t="s">
        <v>28</v>
      </c>
      <c r="B336" s="0" t="n">
        <v>1</v>
      </c>
      <c r="C336" s="0" t="s">
        <v>1105</v>
      </c>
      <c r="D336" s="0" t="s">
        <v>30</v>
      </c>
      <c r="E336" s="0" t="s">
        <v>1106</v>
      </c>
      <c r="F336" s="0" t="s">
        <v>1107</v>
      </c>
      <c r="G336" s="0" t="s">
        <v>1108</v>
      </c>
      <c r="H336" s="0" t="n">
        <v>0</v>
      </c>
      <c r="I336" s="0" t="n">
        <v>0</v>
      </c>
      <c r="J336" s="0" t="n">
        <v>0</v>
      </c>
      <c r="K336" s="0" t="n">
        <v>6.6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s">
        <v>4</v>
      </c>
    </row>
    <row r="337" customFormat="false" ht="14.4" hidden="true" customHeight="false" outlineLevel="0" collapsed="false">
      <c r="A337" s="0" t="s">
        <v>28</v>
      </c>
      <c r="B337" s="0" t="n">
        <v>1</v>
      </c>
      <c r="C337" s="0" t="s">
        <v>1109</v>
      </c>
      <c r="D337" s="0" t="s">
        <v>81</v>
      </c>
      <c r="E337" s="0" t="s">
        <v>1110</v>
      </c>
      <c r="F337" s="0" t="s">
        <v>1111</v>
      </c>
      <c r="G337" s="0" t="s">
        <v>1112</v>
      </c>
      <c r="H337" s="0" t="n">
        <v>0</v>
      </c>
      <c r="I337" s="0" t="n">
        <v>0</v>
      </c>
      <c r="J337" s="0" t="n">
        <v>0</v>
      </c>
      <c r="K337" s="0" t="n">
        <v>5.9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s">
        <v>4</v>
      </c>
    </row>
    <row r="338" customFormat="false" ht="14.4" hidden="true" customHeight="false" outlineLevel="0" collapsed="false">
      <c r="A338" s="0" t="s">
        <v>28</v>
      </c>
      <c r="B338" s="0" t="n">
        <v>1</v>
      </c>
      <c r="C338" s="0" t="s">
        <v>1113</v>
      </c>
      <c r="D338" s="0" t="s">
        <v>81</v>
      </c>
      <c r="E338" s="0" t="s">
        <v>1114</v>
      </c>
      <c r="F338" s="0" t="s">
        <v>1115</v>
      </c>
      <c r="G338" s="0" t="s">
        <v>1116</v>
      </c>
      <c r="H338" s="0" t="n">
        <v>0</v>
      </c>
      <c r="I338" s="0" t="n">
        <v>0</v>
      </c>
      <c r="J338" s="0" t="n">
        <v>0</v>
      </c>
      <c r="K338" s="0" t="n">
        <v>5.5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s">
        <v>4</v>
      </c>
    </row>
    <row r="339" customFormat="false" ht="14.4" hidden="true" customHeight="false" outlineLevel="0" collapsed="false">
      <c r="A339" s="0" t="s">
        <v>28</v>
      </c>
      <c r="B339" s="0" t="n">
        <v>1</v>
      </c>
      <c r="C339" s="0" t="s">
        <v>1117</v>
      </c>
      <c r="D339" s="0" t="s">
        <v>60</v>
      </c>
      <c r="E339" s="0" t="s">
        <v>1118</v>
      </c>
      <c r="F339" s="0" t="s">
        <v>1119</v>
      </c>
      <c r="G339" s="0" t="s">
        <v>1120</v>
      </c>
      <c r="H339" s="0" t="n">
        <v>0</v>
      </c>
      <c r="I339" s="0" t="n">
        <v>0</v>
      </c>
      <c r="J339" s="0" t="n">
        <v>0</v>
      </c>
      <c r="K339" s="0" t="n">
        <v>7.1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s">
        <v>4</v>
      </c>
    </row>
    <row r="340" customFormat="false" ht="14.4" hidden="true" customHeight="false" outlineLevel="0" collapsed="false">
      <c r="A340" s="0" t="s">
        <v>28</v>
      </c>
      <c r="B340" s="0" t="n">
        <v>1</v>
      </c>
      <c r="C340" s="0" t="s">
        <v>1121</v>
      </c>
      <c r="D340" s="0" t="s">
        <v>30</v>
      </c>
      <c r="E340" s="0" t="s">
        <v>1122</v>
      </c>
      <c r="F340" s="0" t="s">
        <v>1119</v>
      </c>
      <c r="G340" s="0" t="s">
        <v>1120</v>
      </c>
      <c r="H340" s="0" t="n">
        <v>0</v>
      </c>
      <c r="I340" s="0" t="n">
        <v>0</v>
      </c>
      <c r="J340" s="0" t="n">
        <v>0</v>
      </c>
      <c r="K340" s="0" t="n">
        <v>6.1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s">
        <v>4</v>
      </c>
    </row>
    <row r="341" customFormat="false" ht="14.4" hidden="true" customHeight="false" outlineLevel="0" collapsed="false">
      <c r="A341" s="0" t="s">
        <v>28</v>
      </c>
      <c r="B341" s="0" t="n">
        <v>1</v>
      </c>
      <c r="C341" s="0" t="s">
        <v>1123</v>
      </c>
      <c r="D341" s="0" t="s">
        <v>30</v>
      </c>
      <c r="E341" s="0" t="s">
        <v>1124</v>
      </c>
      <c r="F341" s="0" t="s">
        <v>1125</v>
      </c>
      <c r="G341" s="0" t="s">
        <v>1126</v>
      </c>
      <c r="H341" s="0" t="n">
        <v>0</v>
      </c>
      <c r="I341" s="0" t="n">
        <v>0</v>
      </c>
      <c r="J341" s="0" t="n">
        <v>0</v>
      </c>
      <c r="K341" s="0" t="n">
        <v>5.2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s">
        <v>4</v>
      </c>
    </row>
    <row r="342" customFormat="false" ht="14.4" hidden="true" customHeight="false" outlineLevel="0" collapsed="false">
      <c r="A342" s="0" t="s">
        <v>28</v>
      </c>
      <c r="B342" s="0" t="n">
        <v>1</v>
      </c>
      <c r="C342" s="0" t="s">
        <v>1127</v>
      </c>
      <c r="D342" s="0" t="s">
        <v>30</v>
      </c>
      <c r="E342" s="0" t="s">
        <v>1128</v>
      </c>
      <c r="F342" s="0" t="s">
        <v>1125</v>
      </c>
      <c r="G342" s="0" t="s">
        <v>1126</v>
      </c>
      <c r="H342" s="0" t="n">
        <v>0</v>
      </c>
      <c r="I342" s="0" t="n">
        <v>0</v>
      </c>
      <c r="J342" s="0" t="n">
        <v>0</v>
      </c>
      <c r="K342" s="0" t="n">
        <v>5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s">
        <v>4</v>
      </c>
    </row>
    <row r="343" customFormat="false" ht="14.4" hidden="true" customHeight="false" outlineLevel="0" collapsed="false">
      <c r="A343" s="0" t="s">
        <v>28</v>
      </c>
      <c r="B343" s="0" t="n">
        <v>1</v>
      </c>
      <c r="C343" s="0" t="s">
        <v>1129</v>
      </c>
      <c r="D343" s="0" t="s">
        <v>30</v>
      </c>
      <c r="E343" s="0" t="s">
        <v>1130</v>
      </c>
      <c r="F343" s="0" t="s">
        <v>1131</v>
      </c>
      <c r="G343" s="0" t="s">
        <v>1132</v>
      </c>
      <c r="H343" s="0" t="n">
        <v>0</v>
      </c>
      <c r="I343" s="0" t="n">
        <v>0</v>
      </c>
      <c r="J343" s="0" t="n">
        <v>0</v>
      </c>
      <c r="K343" s="0" t="n">
        <v>5.3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s">
        <v>4</v>
      </c>
    </row>
    <row r="344" customFormat="false" ht="14.4" hidden="true" customHeight="false" outlineLevel="0" collapsed="false">
      <c r="A344" s="0" t="s">
        <v>28</v>
      </c>
      <c r="B344" s="0" t="n">
        <v>1</v>
      </c>
      <c r="C344" s="0" t="s">
        <v>1133</v>
      </c>
      <c r="D344" s="0" t="s">
        <v>30</v>
      </c>
      <c r="E344" s="0" t="s">
        <v>1134</v>
      </c>
      <c r="F344" s="0" t="s">
        <v>1135</v>
      </c>
      <c r="G344" s="0" t="s">
        <v>1136</v>
      </c>
      <c r="H344" s="0" t="n">
        <v>0</v>
      </c>
      <c r="I344" s="0" t="n">
        <v>0</v>
      </c>
      <c r="J344" s="0" t="n">
        <v>0</v>
      </c>
      <c r="K344" s="0" t="n">
        <v>6.4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s">
        <v>4</v>
      </c>
    </row>
    <row r="345" customFormat="false" ht="14.4" hidden="true" customHeight="false" outlineLevel="0" collapsed="false">
      <c r="A345" s="0" t="s">
        <v>28</v>
      </c>
      <c r="B345" s="0" t="n">
        <v>1</v>
      </c>
      <c r="C345" s="0" t="s">
        <v>1137</v>
      </c>
      <c r="D345" s="0" t="s">
        <v>258</v>
      </c>
      <c r="E345" s="0" t="s">
        <v>1138</v>
      </c>
      <c r="F345" s="0" t="s">
        <v>1139</v>
      </c>
      <c r="G345" s="0" t="s">
        <v>1140</v>
      </c>
      <c r="H345" s="0" t="n">
        <v>0</v>
      </c>
      <c r="I345" s="0" t="n">
        <v>0</v>
      </c>
      <c r="J345" s="0" t="n">
        <v>0</v>
      </c>
      <c r="K345" s="0" t="n">
        <v>5.2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s">
        <v>4</v>
      </c>
    </row>
    <row r="346" customFormat="false" ht="14.4" hidden="true" customHeight="false" outlineLevel="0" collapsed="false">
      <c r="A346" s="0" t="s">
        <v>28</v>
      </c>
      <c r="B346" s="0" t="n">
        <v>1</v>
      </c>
      <c r="C346" s="0" t="s">
        <v>1141</v>
      </c>
      <c r="D346" s="0" t="s">
        <v>45</v>
      </c>
      <c r="E346" s="0" t="s">
        <v>1142</v>
      </c>
      <c r="F346" s="0" t="s">
        <v>1143</v>
      </c>
      <c r="G346" s="0" t="s">
        <v>1144</v>
      </c>
      <c r="H346" s="0" t="n">
        <v>0</v>
      </c>
      <c r="I346" s="0" t="n">
        <v>0</v>
      </c>
      <c r="J346" s="0" t="n">
        <v>0</v>
      </c>
      <c r="K346" s="0" t="n">
        <v>5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s">
        <v>4</v>
      </c>
    </row>
    <row r="347" customFormat="false" ht="14.4" hidden="true" customHeight="false" outlineLevel="0" collapsed="false">
      <c r="A347" s="0" t="s">
        <v>28</v>
      </c>
      <c r="B347" s="0" t="n">
        <v>1</v>
      </c>
      <c r="C347" s="0" t="s">
        <v>1145</v>
      </c>
      <c r="D347" s="0" t="s">
        <v>30</v>
      </c>
      <c r="E347" s="0" t="s">
        <v>1146</v>
      </c>
      <c r="F347" s="0" t="s">
        <v>1147</v>
      </c>
      <c r="G347" s="0" t="s">
        <v>1148</v>
      </c>
      <c r="H347" s="0" t="n">
        <v>0</v>
      </c>
      <c r="I347" s="0" t="n">
        <v>0</v>
      </c>
      <c r="J347" s="0" t="n">
        <v>0</v>
      </c>
      <c r="K347" s="0" t="n">
        <v>5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s">
        <v>4</v>
      </c>
    </row>
    <row r="348" customFormat="false" ht="14.4" hidden="true" customHeight="false" outlineLevel="0" collapsed="false">
      <c r="A348" s="0" t="s">
        <v>28</v>
      </c>
      <c r="B348" s="0" t="n">
        <v>1</v>
      </c>
      <c r="C348" s="0" t="s">
        <v>1149</v>
      </c>
      <c r="D348" s="0" t="s">
        <v>60</v>
      </c>
      <c r="E348" s="0" t="s">
        <v>1150</v>
      </c>
      <c r="F348" s="0" t="s">
        <v>1147</v>
      </c>
      <c r="G348" s="0" t="s">
        <v>1148</v>
      </c>
      <c r="H348" s="0" t="n">
        <v>0</v>
      </c>
      <c r="I348" s="0" t="n">
        <v>0</v>
      </c>
      <c r="J348" s="0" t="n">
        <v>0</v>
      </c>
      <c r="K348" s="0" t="n">
        <v>5.3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s">
        <v>4</v>
      </c>
    </row>
    <row r="349" customFormat="false" ht="14.4" hidden="true" customHeight="false" outlineLevel="0" collapsed="false">
      <c r="A349" s="0" t="s">
        <v>28</v>
      </c>
      <c r="B349" s="0" t="n">
        <v>1</v>
      </c>
      <c r="C349" s="0" t="s">
        <v>1151</v>
      </c>
      <c r="D349" s="0" t="s">
        <v>30</v>
      </c>
      <c r="E349" s="0" t="s">
        <v>1152</v>
      </c>
      <c r="F349" s="0" t="s">
        <v>1153</v>
      </c>
      <c r="G349" s="0" t="s">
        <v>1154</v>
      </c>
      <c r="H349" s="0" t="n">
        <v>0</v>
      </c>
      <c r="I349" s="0" t="n">
        <v>0</v>
      </c>
      <c r="J349" s="0" t="n">
        <v>0</v>
      </c>
      <c r="K349" s="0" t="n">
        <v>5.5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s">
        <v>4</v>
      </c>
    </row>
    <row r="350" customFormat="false" ht="14.4" hidden="true" customHeight="false" outlineLevel="0" collapsed="false">
      <c r="A350" s="0" t="s">
        <v>28</v>
      </c>
      <c r="B350" s="0" t="n">
        <v>1</v>
      </c>
      <c r="C350" s="0" t="s">
        <v>1155</v>
      </c>
      <c r="D350" s="0" t="s">
        <v>81</v>
      </c>
      <c r="E350" s="0" t="s">
        <v>1156</v>
      </c>
      <c r="F350" s="0" t="s">
        <v>1153</v>
      </c>
      <c r="G350" s="0" t="s">
        <v>1154</v>
      </c>
      <c r="H350" s="0" t="n">
        <v>0</v>
      </c>
      <c r="I350" s="0" t="n">
        <v>0</v>
      </c>
      <c r="J350" s="0" t="n">
        <v>0</v>
      </c>
      <c r="K350" s="0" t="n">
        <v>6.2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s">
        <v>4</v>
      </c>
    </row>
    <row r="351" customFormat="false" ht="14.4" hidden="true" customHeight="false" outlineLevel="0" collapsed="false">
      <c r="A351" s="0" t="s">
        <v>28</v>
      </c>
      <c r="B351" s="0" t="n">
        <v>1</v>
      </c>
      <c r="C351" s="0" t="s">
        <v>1157</v>
      </c>
      <c r="D351" s="0" t="s">
        <v>30</v>
      </c>
      <c r="E351" s="0" t="s">
        <v>1158</v>
      </c>
      <c r="F351" s="0" t="s">
        <v>1153</v>
      </c>
      <c r="G351" s="0" t="s">
        <v>1154</v>
      </c>
      <c r="H351" s="0" t="n">
        <v>0</v>
      </c>
      <c r="I351" s="0" t="n">
        <v>0</v>
      </c>
      <c r="J351" s="0" t="n">
        <v>0</v>
      </c>
      <c r="K351" s="0" t="n">
        <v>5.7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s">
        <v>4</v>
      </c>
    </row>
    <row r="352" customFormat="false" ht="14.4" hidden="true" customHeight="false" outlineLevel="0" collapsed="false">
      <c r="A352" s="0" t="s">
        <v>28</v>
      </c>
      <c r="B352" s="0" t="n">
        <v>1</v>
      </c>
      <c r="C352" s="0" t="s">
        <v>1159</v>
      </c>
      <c r="D352" s="0" t="s">
        <v>60</v>
      </c>
      <c r="E352" s="0" t="s">
        <v>1160</v>
      </c>
      <c r="F352" s="0" t="s">
        <v>1161</v>
      </c>
      <c r="G352" s="0" t="s">
        <v>1162</v>
      </c>
      <c r="H352" s="0" t="n">
        <v>0</v>
      </c>
      <c r="I352" s="0" t="n">
        <v>0</v>
      </c>
      <c r="J352" s="0" t="n">
        <v>0</v>
      </c>
      <c r="K352" s="0" t="n">
        <v>6.2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s">
        <v>4</v>
      </c>
    </row>
    <row r="353" customFormat="false" ht="14.4" hidden="true" customHeight="false" outlineLevel="0" collapsed="false">
      <c r="A353" s="0" t="s">
        <v>28</v>
      </c>
      <c r="B353" s="0" t="n">
        <v>1</v>
      </c>
      <c r="C353" s="0" t="s">
        <v>1163</v>
      </c>
      <c r="D353" s="0" t="s">
        <v>258</v>
      </c>
      <c r="E353" s="0" t="s">
        <v>1164</v>
      </c>
      <c r="F353" s="0" t="s">
        <v>1165</v>
      </c>
      <c r="G353" s="0" t="s">
        <v>1166</v>
      </c>
      <c r="H353" s="0" t="n">
        <v>0</v>
      </c>
      <c r="I353" s="0" t="n">
        <v>0</v>
      </c>
      <c r="J353" s="0" t="n">
        <v>0</v>
      </c>
      <c r="K353" s="0" t="n">
        <v>5.9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s">
        <v>4</v>
      </c>
    </row>
    <row r="354" customFormat="false" ht="14.4" hidden="true" customHeight="false" outlineLevel="0" collapsed="false">
      <c r="A354" s="0" t="s">
        <v>28</v>
      </c>
      <c r="B354" s="0" t="n">
        <v>1</v>
      </c>
      <c r="C354" s="0" t="s">
        <v>1167</v>
      </c>
      <c r="D354" s="0" t="s">
        <v>30</v>
      </c>
      <c r="E354" s="0" t="s">
        <v>1168</v>
      </c>
      <c r="F354" s="0" t="s">
        <v>1169</v>
      </c>
      <c r="G354" s="0" t="s">
        <v>1170</v>
      </c>
      <c r="H354" s="0" t="n">
        <v>0</v>
      </c>
      <c r="I354" s="0" t="n">
        <v>0</v>
      </c>
      <c r="J354" s="0" t="n">
        <v>0</v>
      </c>
      <c r="K354" s="0" t="n">
        <v>6.3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s">
        <v>4</v>
      </c>
    </row>
    <row r="355" customFormat="false" ht="14.4" hidden="true" customHeight="false" outlineLevel="0" collapsed="false">
      <c r="A355" s="0" t="s">
        <v>28</v>
      </c>
      <c r="B355" s="0" t="n">
        <v>1</v>
      </c>
      <c r="C355" s="0" t="s">
        <v>1171</v>
      </c>
      <c r="D355" s="0" t="s">
        <v>30</v>
      </c>
      <c r="E355" s="0" t="s">
        <v>1172</v>
      </c>
      <c r="F355" s="0" t="s">
        <v>1173</v>
      </c>
      <c r="G355" s="0" t="s">
        <v>1174</v>
      </c>
      <c r="H355" s="0" t="n">
        <v>0</v>
      </c>
      <c r="I355" s="0" t="n">
        <v>0</v>
      </c>
      <c r="J355" s="0" t="n">
        <v>0</v>
      </c>
      <c r="K355" s="0" t="n">
        <v>7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s">
        <v>4</v>
      </c>
    </row>
    <row r="356" customFormat="false" ht="14.4" hidden="true" customHeight="false" outlineLevel="0" collapsed="false">
      <c r="A356" s="0" t="s">
        <v>28</v>
      </c>
      <c r="B356" s="0" t="n">
        <v>1</v>
      </c>
      <c r="C356" s="0" t="s">
        <v>1175</v>
      </c>
      <c r="D356" s="0" t="s">
        <v>258</v>
      </c>
      <c r="E356" s="0" t="s">
        <v>1176</v>
      </c>
      <c r="F356" s="0" t="s">
        <v>1173</v>
      </c>
      <c r="G356" s="0" t="s">
        <v>1174</v>
      </c>
      <c r="H356" s="0" t="n">
        <v>0</v>
      </c>
      <c r="I356" s="0" t="n">
        <v>0</v>
      </c>
      <c r="J356" s="0" t="n">
        <v>0</v>
      </c>
      <c r="K356" s="0" t="n">
        <v>7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s">
        <v>4</v>
      </c>
    </row>
    <row r="357" customFormat="false" ht="14.4" hidden="true" customHeight="false" outlineLevel="0" collapsed="false">
      <c r="A357" s="0" t="s">
        <v>28</v>
      </c>
      <c r="B357" s="0" t="n">
        <v>1</v>
      </c>
      <c r="C357" s="0" t="s">
        <v>1177</v>
      </c>
      <c r="D357" s="0" t="s">
        <v>81</v>
      </c>
      <c r="E357" s="0" t="s">
        <v>1178</v>
      </c>
      <c r="F357" s="0" t="s">
        <v>1179</v>
      </c>
      <c r="G357" s="0" t="s">
        <v>1180</v>
      </c>
      <c r="H357" s="0" t="n">
        <v>0</v>
      </c>
      <c r="I357" s="0" t="n">
        <v>0</v>
      </c>
      <c r="J357" s="0" t="n">
        <v>0</v>
      </c>
      <c r="K357" s="0" t="n">
        <v>5.1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s">
        <v>4</v>
      </c>
    </row>
    <row r="358" customFormat="false" ht="14.4" hidden="true" customHeight="false" outlineLevel="0" collapsed="false">
      <c r="A358" s="0" t="s">
        <v>28</v>
      </c>
      <c r="B358" s="0" t="n">
        <v>1</v>
      </c>
      <c r="C358" s="0" t="s">
        <v>1181</v>
      </c>
      <c r="D358" s="0" t="s">
        <v>81</v>
      </c>
      <c r="E358" s="0" t="s">
        <v>1182</v>
      </c>
      <c r="F358" s="0" t="s">
        <v>1183</v>
      </c>
      <c r="G358" s="0" t="s">
        <v>1184</v>
      </c>
      <c r="H358" s="0" t="n">
        <v>0</v>
      </c>
      <c r="I358" s="0" t="n">
        <v>0</v>
      </c>
      <c r="J358" s="0" t="n">
        <v>0</v>
      </c>
      <c r="K358" s="0" t="n">
        <v>8.4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s">
        <v>4</v>
      </c>
    </row>
    <row r="359" customFormat="false" ht="14.4" hidden="true" customHeight="false" outlineLevel="0" collapsed="false">
      <c r="A359" s="0" t="s">
        <v>28</v>
      </c>
      <c r="B359" s="0" t="n">
        <v>1</v>
      </c>
      <c r="C359" s="0" t="s">
        <v>1185</v>
      </c>
      <c r="D359" s="0" t="s">
        <v>30</v>
      </c>
      <c r="E359" s="0" t="s">
        <v>1186</v>
      </c>
      <c r="F359" s="0" t="s">
        <v>1183</v>
      </c>
      <c r="G359" s="0" t="s">
        <v>1184</v>
      </c>
      <c r="H359" s="0" t="n">
        <v>0</v>
      </c>
      <c r="I359" s="0" t="n">
        <v>0</v>
      </c>
      <c r="J359" s="0" t="n">
        <v>0</v>
      </c>
      <c r="K359" s="0" t="n">
        <v>8.2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s">
        <v>4</v>
      </c>
    </row>
    <row r="360" customFormat="false" ht="14.4" hidden="true" customHeight="false" outlineLevel="0" collapsed="false">
      <c r="A360" s="0" t="s">
        <v>28</v>
      </c>
      <c r="B360" s="0" t="n">
        <v>1</v>
      </c>
      <c r="C360" s="0" t="s">
        <v>1187</v>
      </c>
      <c r="D360" s="0" t="s">
        <v>30</v>
      </c>
      <c r="E360" s="0" t="s">
        <v>1188</v>
      </c>
      <c r="F360" s="0" t="s">
        <v>1183</v>
      </c>
      <c r="G360" s="0" t="s">
        <v>1184</v>
      </c>
      <c r="H360" s="0" t="n">
        <v>0</v>
      </c>
      <c r="I360" s="0" t="n">
        <v>0</v>
      </c>
      <c r="J360" s="0" t="n">
        <v>0</v>
      </c>
      <c r="K360" s="0" t="n">
        <v>6.4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s">
        <v>4</v>
      </c>
    </row>
    <row r="361" customFormat="false" ht="14.4" hidden="true" customHeight="false" outlineLevel="0" collapsed="false">
      <c r="A361" s="0" t="s">
        <v>28</v>
      </c>
      <c r="B361" s="0" t="n">
        <v>1</v>
      </c>
      <c r="C361" s="0" t="s">
        <v>1189</v>
      </c>
      <c r="D361" s="0" t="s">
        <v>48</v>
      </c>
      <c r="E361" s="0" t="s">
        <v>1190</v>
      </c>
      <c r="F361" s="0" t="s">
        <v>1183</v>
      </c>
      <c r="G361" s="0" t="s">
        <v>1184</v>
      </c>
      <c r="H361" s="0" t="n">
        <v>0</v>
      </c>
      <c r="I361" s="0" t="n">
        <v>0</v>
      </c>
      <c r="J361" s="0" t="n">
        <v>0</v>
      </c>
      <c r="K361" s="0" t="n">
        <v>6.2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s">
        <v>4</v>
      </c>
    </row>
    <row r="362" customFormat="false" ht="14.4" hidden="true" customHeight="false" outlineLevel="0" collapsed="false">
      <c r="A362" s="0" t="s">
        <v>28</v>
      </c>
      <c r="B362" s="0" t="n">
        <v>1</v>
      </c>
      <c r="C362" s="0" t="s">
        <v>1191</v>
      </c>
      <c r="D362" s="0" t="s">
        <v>81</v>
      </c>
      <c r="E362" s="0" t="s">
        <v>1192</v>
      </c>
      <c r="F362" s="0" t="s">
        <v>1183</v>
      </c>
      <c r="G362" s="0" t="s">
        <v>1184</v>
      </c>
      <c r="H362" s="0" t="n">
        <v>0</v>
      </c>
      <c r="I362" s="0" t="n">
        <v>0</v>
      </c>
      <c r="J362" s="0" t="n">
        <v>0</v>
      </c>
      <c r="K362" s="0" t="n">
        <v>6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s">
        <v>4</v>
      </c>
    </row>
    <row r="363" customFormat="false" ht="14.4" hidden="true" customHeight="false" outlineLevel="0" collapsed="false">
      <c r="A363" s="0" t="s">
        <v>28</v>
      </c>
      <c r="B363" s="0" t="n">
        <v>1</v>
      </c>
      <c r="C363" s="0" t="s">
        <v>1193</v>
      </c>
      <c r="D363" s="0" t="s">
        <v>81</v>
      </c>
      <c r="E363" s="0" t="s">
        <v>1194</v>
      </c>
      <c r="F363" s="0" t="s">
        <v>1195</v>
      </c>
      <c r="G363" s="0" t="s">
        <v>1196</v>
      </c>
      <c r="H363" s="0" t="n">
        <v>0</v>
      </c>
      <c r="I363" s="0" t="n">
        <v>0</v>
      </c>
      <c r="J363" s="0" t="n">
        <v>0</v>
      </c>
      <c r="K363" s="0" t="n">
        <v>5.1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s">
        <v>4</v>
      </c>
    </row>
    <row r="364" customFormat="false" ht="14.4" hidden="true" customHeight="false" outlineLevel="0" collapsed="false">
      <c r="A364" s="0" t="s">
        <v>28</v>
      </c>
      <c r="B364" s="0" t="n">
        <v>1</v>
      </c>
      <c r="C364" s="0" t="s">
        <v>1197</v>
      </c>
      <c r="D364" s="0" t="s">
        <v>81</v>
      </c>
      <c r="E364" s="0" t="s">
        <v>1198</v>
      </c>
      <c r="F364" s="0" t="s">
        <v>1195</v>
      </c>
      <c r="G364" s="0" t="s">
        <v>1196</v>
      </c>
      <c r="H364" s="0" t="n">
        <v>0</v>
      </c>
      <c r="I364" s="0" t="n">
        <v>0</v>
      </c>
      <c r="J364" s="0" t="n">
        <v>0</v>
      </c>
      <c r="K364" s="0" t="n">
        <v>5.4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s">
        <v>4</v>
      </c>
    </row>
    <row r="365" customFormat="false" ht="14.4" hidden="true" customHeight="false" outlineLevel="0" collapsed="false">
      <c r="A365" s="0" t="s">
        <v>28</v>
      </c>
      <c r="B365" s="0" t="n">
        <v>1</v>
      </c>
      <c r="C365" s="0" t="s">
        <v>1199</v>
      </c>
      <c r="D365" s="0" t="s">
        <v>81</v>
      </c>
      <c r="E365" s="0" t="s">
        <v>1200</v>
      </c>
      <c r="F365" s="0" t="s">
        <v>1201</v>
      </c>
      <c r="G365" s="0" t="s">
        <v>1202</v>
      </c>
      <c r="H365" s="0" t="n">
        <v>0</v>
      </c>
      <c r="I365" s="0" t="n">
        <v>0</v>
      </c>
      <c r="J365" s="0" t="n">
        <v>0</v>
      </c>
      <c r="K365" s="0" t="n">
        <v>5.1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s">
        <v>4</v>
      </c>
    </row>
    <row r="366" customFormat="false" ht="14.4" hidden="true" customHeight="false" outlineLevel="0" collapsed="false">
      <c r="A366" s="0" t="s">
        <v>28</v>
      </c>
      <c r="B366" s="0" t="n">
        <v>1</v>
      </c>
      <c r="C366" s="0" t="s">
        <v>1203</v>
      </c>
      <c r="D366" s="0" t="s">
        <v>258</v>
      </c>
      <c r="E366" s="0" t="s">
        <v>1204</v>
      </c>
      <c r="F366" s="0" t="s">
        <v>1205</v>
      </c>
      <c r="G366" s="0" t="s">
        <v>1206</v>
      </c>
      <c r="H366" s="0" t="n">
        <v>0</v>
      </c>
      <c r="I366" s="0" t="n">
        <v>0</v>
      </c>
      <c r="J366" s="0" t="n">
        <v>0</v>
      </c>
      <c r="K366" s="0" t="n">
        <v>6.5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s">
        <v>4</v>
      </c>
    </row>
    <row r="367" customFormat="false" ht="14.4" hidden="true" customHeight="false" outlineLevel="0" collapsed="false">
      <c r="A367" s="0" t="s">
        <v>28</v>
      </c>
      <c r="B367" s="0" t="n">
        <v>1</v>
      </c>
      <c r="C367" s="0" t="s">
        <v>1207</v>
      </c>
      <c r="D367" s="0" t="s">
        <v>258</v>
      </c>
      <c r="E367" s="0" t="s">
        <v>1208</v>
      </c>
      <c r="F367" s="0" t="s">
        <v>1209</v>
      </c>
      <c r="G367" s="0" t="s">
        <v>1210</v>
      </c>
      <c r="H367" s="0" t="n">
        <v>0</v>
      </c>
      <c r="I367" s="0" t="n">
        <v>0</v>
      </c>
      <c r="J367" s="0" t="n">
        <v>0</v>
      </c>
      <c r="K367" s="0" t="n">
        <v>5.3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s">
        <v>4</v>
      </c>
    </row>
    <row r="368" customFormat="false" ht="14.4" hidden="true" customHeight="false" outlineLevel="0" collapsed="false">
      <c r="A368" s="0" t="s">
        <v>28</v>
      </c>
      <c r="B368" s="0" t="n">
        <v>1</v>
      </c>
      <c r="C368" s="0" t="s">
        <v>1211</v>
      </c>
      <c r="D368" s="0" t="s">
        <v>258</v>
      </c>
      <c r="E368" s="0" t="s">
        <v>1212</v>
      </c>
      <c r="F368" s="0" t="s">
        <v>1209</v>
      </c>
      <c r="G368" s="0" t="s">
        <v>1210</v>
      </c>
      <c r="H368" s="0" t="n">
        <v>0</v>
      </c>
      <c r="I368" s="0" t="n">
        <v>0</v>
      </c>
      <c r="J368" s="0" t="n">
        <v>0</v>
      </c>
      <c r="K368" s="0" t="n">
        <v>5.5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s">
        <v>4</v>
      </c>
    </row>
    <row r="369" customFormat="false" ht="14.4" hidden="true" customHeight="false" outlineLevel="0" collapsed="false">
      <c r="A369" s="0" t="s">
        <v>28</v>
      </c>
      <c r="B369" s="0" t="n">
        <v>1</v>
      </c>
      <c r="C369" s="0" t="s">
        <v>1213</v>
      </c>
      <c r="D369" s="0" t="s">
        <v>30</v>
      </c>
      <c r="E369" s="0" t="s">
        <v>1214</v>
      </c>
      <c r="F369" s="0" t="s">
        <v>1209</v>
      </c>
      <c r="G369" s="0" t="s">
        <v>1210</v>
      </c>
      <c r="H369" s="0" t="n">
        <v>0</v>
      </c>
      <c r="I369" s="0" t="n">
        <v>0</v>
      </c>
      <c r="J369" s="0" t="n">
        <v>0</v>
      </c>
      <c r="K369" s="0" t="n">
        <v>6.3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s">
        <v>4</v>
      </c>
    </row>
    <row r="370" customFormat="false" ht="14.4" hidden="true" customHeight="false" outlineLevel="0" collapsed="false">
      <c r="A370" s="0" t="s">
        <v>28</v>
      </c>
      <c r="B370" s="0" t="n">
        <v>1</v>
      </c>
      <c r="C370" s="0" t="s">
        <v>1215</v>
      </c>
      <c r="D370" s="0" t="s">
        <v>103</v>
      </c>
      <c r="E370" s="0" t="s">
        <v>1216</v>
      </c>
      <c r="F370" s="0" t="s">
        <v>1209</v>
      </c>
      <c r="G370" s="0" t="s">
        <v>1210</v>
      </c>
      <c r="H370" s="0" t="n">
        <v>0</v>
      </c>
      <c r="I370" s="0" t="n">
        <v>0</v>
      </c>
      <c r="J370" s="0" t="n">
        <v>0</v>
      </c>
      <c r="K370" s="0" t="n">
        <v>5.1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s">
        <v>4</v>
      </c>
    </row>
    <row r="371" customFormat="false" ht="14.4" hidden="true" customHeight="false" outlineLevel="0" collapsed="false">
      <c r="A371" s="0" t="s">
        <v>28</v>
      </c>
      <c r="B371" s="0" t="n">
        <v>1</v>
      </c>
      <c r="C371" s="0" t="s">
        <v>445</v>
      </c>
      <c r="D371" s="0" t="s">
        <v>45</v>
      </c>
      <c r="E371" s="0" t="s">
        <v>1217</v>
      </c>
      <c r="F371" s="0" t="s">
        <v>447</v>
      </c>
      <c r="G371" s="0" t="s">
        <v>448</v>
      </c>
      <c r="H371" s="0" t="n">
        <v>0</v>
      </c>
      <c r="I371" s="0" t="n">
        <v>0</v>
      </c>
      <c r="J371" s="0" t="n">
        <v>0</v>
      </c>
      <c r="K371" s="0" t="n">
        <v>18.1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s">
        <v>4</v>
      </c>
    </row>
    <row r="372" customFormat="false" ht="14.4" hidden="true" customHeight="false" outlineLevel="0" collapsed="false">
      <c r="A372" s="0" t="s">
        <v>28</v>
      </c>
      <c r="B372" s="0" t="n">
        <v>1</v>
      </c>
      <c r="C372" s="0" t="s">
        <v>1218</v>
      </c>
      <c r="D372" s="0" t="s">
        <v>90</v>
      </c>
      <c r="E372" s="0" t="s">
        <v>1219</v>
      </c>
      <c r="F372" s="0" t="s">
        <v>447</v>
      </c>
      <c r="G372" s="0" t="s">
        <v>448</v>
      </c>
      <c r="H372" s="0" t="n">
        <v>0</v>
      </c>
      <c r="I372" s="0" t="n">
        <v>0</v>
      </c>
      <c r="J372" s="0" t="n">
        <v>0</v>
      </c>
      <c r="K372" s="0" t="n">
        <v>12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s">
        <v>4</v>
      </c>
    </row>
    <row r="373" customFormat="false" ht="14.4" hidden="true" customHeight="false" outlineLevel="0" collapsed="false">
      <c r="A373" s="0" t="s">
        <v>28</v>
      </c>
      <c r="B373" s="0" t="n">
        <v>1</v>
      </c>
      <c r="C373" s="0" t="s">
        <v>1220</v>
      </c>
      <c r="D373" s="0" t="s">
        <v>103</v>
      </c>
      <c r="E373" s="0" t="s">
        <v>1221</v>
      </c>
      <c r="F373" s="0" t="s">
        <v>447</v>
      </c>
      <c r="G373" s="0" t="s">
        <v>448</v>
      </c>
      <c r="H373" s="0" t="n">
        <v>0</v>
      </c>
      <c r="I373" s="0" t="n">
        <v>0</v>
      </c>
      <c r="J373" s="0" t="n">
        <v>0</v>
      </c>
      <c r="K373" s="0" t="n">
        <v>18.1</v>
      </c>
      <c r="L373" s="0" t="n">
        <v>0</v>
      </c>
      <c r="M373" s="0" t="n">
        <v>0</v>
      </c>
      <c r="N373" s="0" t="n">
        <v>16.3</v>
      </c>
      <c r="O373" s="0" t="n">
        <v>0</v>
      </c>
      <c r="P373" s="0" t="n">
        <v>18.5</v>
      </c>
      <c r="Q373" s="0" t="n">
        <v>0</v>
      </c>
      <c r="R373" s="0" t="n">
        <v>0</v>
      </c>
      <c r="S373" s="0" t="s">
        <v>4</v>
      </c>
    </row>
    <row r="374" customFormat="false" ht="14.4" hidden="true" customHeight="false" outlineLevel="0" collapsed="false">
      <c r="A374" s="0" t="s">
        <v>28</v>
      </c>
      <c r="B374" s="0" t="n">
        <v>1</v>
      </c>
      <c r="C374" s="0" t="s">
        <v>1222</v>
      </c>
      <c r="D374" s="0" t="s">
        <v>45</v>
      </c>
      <c r="E374" s="0" t="s">
        <v>1223</v>
      </c>
      <c r="F374" s="0" t="s">
        <v>1224</v>
      </c>
      <c r="G374" s="0" t="s">
        <v>1225</v>
      </c>
      <c r="H374" s="0" t="n">
        <v>0</v>
      </c>
      <c r="I374" s="0" t="n">
        <v>0</v>
      </c>
      <c r="J374" s="0" t="n">
        <v>0</v>
      </c>
      <c r="K374" s="0" t="n">
        <v>5.3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s">
        <v>4</v>
      </c>
    </row>
    <row r="375" customFormat="false" ht="14.4" hidden="true" customHeight="false" outlineLevel="0" collapsed="false">
      <c r="A375" s="0" t="s">
        <v>28</v>
      </c>
      <c r="B375" s="0" t="n">
        <v>1</v>
      </c>
      <c r="C375" s="0" t="s">
        <v>1226</v>
      </c>
      <c r="D375" s="0" t="s">
        <v>258</v>
      </c>
      <c r="E375" s="0" t="s">
        <v>1227</v>
      </c>
      <c r="F375" s="0" t="s">
        <v>1224</v>
      </c>
      <c r="G375" s="0" t="s">
        <v>1225</v>
      </c>
      <c r="H375" s="0" t="n">
        <v>0</v>
      </c>
      <c r="I375" s="0" t="n">
        <v>0</v>
      </c>
      <c r="J375" s="0" t="n">
        <v>0</v>
      </c>
      <c r="K375" s="0" t="n">
        <v>5.2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s">
        <v>4</v>
      </c>
    </row>
    <row r="376" customFormat="false" ht="14.4" hidden="true" customHeight="false" outlineLevel="0" collapsed="false">
      <c r="A376" s="0" t="s">
        <v>28</v>
      </c>
      <c r="B376" s="0" t="n">
        <v>1</v>
      </c>
      <c r="C376" s="0" t="s">
        <v>1228</v>
      </c>
      <c r="D376" s="0" t="s">
        <v>192</v>
      </c>
      <c r="E376" s="0" t="s">
        <v>1229</v>
      </c>
      <c r="F376" s="0" t="s">
        <v>1224</v>
      </c>
      <c r="G376" s="0" t="s">
        <v>1225</v>
      </c>
      <c r="H376" s="0" t="n">
        <v>0</v>
      </c>
      <c r="I376" s="0" t="n">
        <v>0</v>
      </c>
      <c r="J376" s="0" t="n">
        <v>0</v>
      </c>
      <c r="K376" s="0" t="n">
        <v>5.4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s">
        <v>4</v>
      </c>
    </row>
    <row r="377" customFormat="false" ht="14.4" hidden="true" customHeight="false" outlineLevel="0" collapsed="false">
      <c r="A377" s="0" t="s">
        <v>28</v>
      </c>
      <c r="B377" s="0" t="n">
        <v>1</v>
      </c>
      <c r="C377" s="0" t="s">
        <v>1230</v>
      </c>
      <c r="D377" s="0" t="s">
        <v>81</v>
      </c>
      <c r="E377" s="0" t="s">
        <v>1231</v>
      </c>
      <c r="F377" s="0" t="s">
        <v>1232</v>
      </c>
      <c r="G377" s="0" t="s">
        <v>1233</v>
      </c>
      <c r="H377" s="0" t="n">
        <v>0</v>
      </c>
      <c r="I377" s="0" t="n">
        <v>0</v>
      </c>
      <c r="J377" s="0" t="n">
        <v>0</v>
      </c>
      <c r="K377" s="0" t="n">
        <v>5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s">
        <v>4</v>
      </c>
    </row>
    <row r="378" customFormat="false" ht="14.4" hidden="true" customHeight="false" outlineLevel="0" collapsed="false">
      <c r="A378" s="0" t="s">
        <v>28</v>
      </c>
      <c r="B378" s="0" t="n">
        <v>1</v>
      </c>
      <c r="C378" s="0" t="s">
        <v>1234</v>
      </c>
      <c r="D378" s="0" t="s">
        <v>30</v>
      </c>
      <c r="E378" s="0" t="s">
        <v>1235</v>
      </c>
      <c r="F378" s="0" t="s">
        <v>1236</v>
      </c>
      <c r="G378" s="0" t="s">
        <v>1237</v>
      </c>
      <c r="H378" s="0" t="n">
        <v>0</v>
      </c>
      <c r="I378" s="0" t="n">
        <v>0</v>
      </c>
      <c r="J378" s="0" t="n">
        <v>0</v>
      </c>
      <c r="K378" s="0" t="n">
        <v>6.1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s">
        <v>4</v>
      </c>
    </row>
    <row r="379" customFormat="false" ht="14.4" hidden="true" customHeight="false" outlineLevel="0" collapsed="false">
      <c r="A379" s="0" t="s">
        <v>28</v>
      </c>
      <c r="B379" s="0" t="n">
        <v>1</v>
      </c>
      <c r="C379" s="0" t="s">
        <v>1238</v>
      </c>
      <c r="D379" s="0" t="s">
        <v>81</v>
      </c>
      <c r="E379" s="0" t="s">
        <v>1239</v>
      </c>
      <c r="F379" s="0" t="s">
        <v>1240</v>
      </c>
      <c r="G379" s="0" t="s">
        <v>1241</v>
      </c>
      <c r="H379" s="0" t="n">
        <v>0</v>
      </c>
      <c r="I379" s="0" t="n">
        <v>0</v>
      </c>
      <c r="J379" s="0" t="n">
        <v>0</v>
      </c>
      <c r="K379" s="0" t="n">
        <v>6.4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s">
        <v>4</v>
      </c>
    </row>
    <row r="380" customFormat="false" ht="14.4" hidden="true" customHeight="false" outlineLevel="0" collapsed="false">
      <c r="A380" s="0" t="s">
        <v>28</v>
      </c>
      <c r="B380" s="0" t="n">
        <v>1</v>
      </c>
      <c r="C380" s="0" t="s">
        <v>1242</v>
      </c>
      <c r="D380" s="0" t="s">
        <v>90</v>
      </c>
      <c r="E380" s="0" t="s">
        <v>1243</v>
      </c>
      <c r="F380" s="0" t="s">
        <v>1240</v>
      </c>
      <c r="G380" s="0" t="s">
        <v>1241</v>
      </c>
      <c r="H380" s="0" t="n">
        <v>0</v>
      </c>
      <c r="I380" s="0" t="n">
        <v>0</v>
      </c>
      <c r="J380" s="0" t="n">
        <v>0</v>
      </c>
      <c r="K380" s="0" t="n">
        <v>5.1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s">
        <v>4</v>
      </c>
    </row>
    <row r="381" customFormat="false" ht="14.4" hidden="true" customHeight="false" outlineLevel="0" collapsed="false">
      <c r="A381" s="0" t="s">
        <v>28</v>
      </c>
      <c r="B381" s="0" t="n">
        <v>1</v>
      </c>
      <c r="C381" s="0" t="s">
        <v>1244</v>
      </c>
      <c r="D381" s="0" t="s">
        <v>192</v>
      </c>
      <c r="E381" s="0" t="s">
        <v>1245</v>
      </c>
      <c r="F381" s="0" t="s">
        <v>1240</v>
      </c>
      <c r="G381" s="0" t="s">
        <v>1241</v>
      </c>
      <c r="H381" s="0" t="n">
        <v>0</v>
      </c>
      <c r="I381" s="0" t="n">
        <v>0</v>
      </c>
      <c r="J381" s="0" t="n">
        <v>0</v>
      </c>
      <c r="K381" s="0" t="n">
        <v>5.7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s">
        <v>4</v>
      </c>
    </row>
    <row r="382" customFormat="false" ht="14.4" hidden="true" customHeight="false" outlineLevel="0" collapsed="false">
      <c r="A382" s="0" t="s">
        <v>28</v>
      </c>
      <c r="B382" s="0" t="n">
        <v>1</v>
      </c>
      <c r="C382" s="0" t="s">
        <v>1246</v>
      </c>
      <c r="D382" s="0" t="s">
        <v>30</v>
      </c>
      <c r="E382" s="0" t="s">
        <v>1247</v>
      </c>
      <c r="F382" s="0" t="s">
        <v>1248</v>
      </c>
      <c r="G382" s="0" t="s">
        <v>1249</v>
      </c>
      <c r="H382" s="0" t="n">
        <v>0</v>
      </c>
      <c r="I382" s="0" t="n">
        <v>0</v>
      </c>
      <c r="J382" s="0" t="n">
        <v>0</v>
      </c>
      <c r="K382" s="0" t="n">
        <v>7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s">
        <v>4</v>
      </c>
    </row>
    <row r="383" customFormat="false" ht="14.4" hidden="true" customHeight="false" outlineLevel="0" collapsed="false">
      <c r="A383" s="0" t="s">
        <v>28</v>
      </c>
      <c r="B383" s="0" t="n">
        <v>1</v>
      </c>
      <c r="C383" s="0" t="s">
        <v>1250</v>
      </c>
      <c r="D383" s="0" t="s">
        <v>258</v>
      </c>
      <c r="E383" s="0" t="s">
        <v>1251</v>
      </c>
      <c r="F383" s="0" t="s">
        <v>1252</v>
      </c>
      <c r="G383" s="0" t="s">
        <v>593</v>
      </c>
      <c r="H383" s="0" t="n">
        <v>0</v>
      </c>
      <c r="I383" s="0" t="n">
        <v>0</v>
      </c>
      <c r="J383" s="0" t="n">
        <v>0</v>
      </c>
      <c r="K383" s="0" t="n">
        <v>5.3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s">
        <v>4</v>
      </c>
    </row>
    <row r="384" customFormat="false" ht="14.4" hidden="true" customHeight="false" outlineLevel="0" collapsed="false">
      <c r="A384" s="0" t="s">
        <v>28</v>
      </c>
      <c r="B384" s="0" t="n">
        <v>1</v>
      </c>
      <c r="C384" s="0" t="s">
        <v>1253</v>
      </c>
      <c r="D384" s="0" t="s">
        <v>45</v>
      </c>
      <c r="E384" s="0" t="s">
        <v>1254</v>
      </c>
      <c r="F384" s="0" t="s">
        <v>1252</v>
      </c>
      <c r="G384" s="0" t="s">
        <v>593</v>
      </c>
      <c r="H384" s="0" t="n">
        <v>0</v>
      </c>
      <c r="I384" s="0" t="n">
        <v>0</v>
      </c>
      <c r="J384" s="0" t="n">
        <v>0</v>
      </c>
      <c r="K384" s="0" t="n">
        <v>5.7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s">
        <v>4</v>
      </c>
    </row>
    <row r="385" customFormat="false" ht="14.4" hidden="true" customHeight="false" outlineLevel="0" collapsed="false">
      <c r="A385" s="0" t="s">
        <v>28</v>
      </c>
      <c r="B385" s="0" t="n">
        <v>1</v>
      </c>
      <c r="C385" s="0" t="s">
        <v>1255</v>
      </c>
      <c r="D385" s="0" t="s">
        <v>30</v>
      </c>
      <c r="E385" s="0" t="s">
        <v>1256</v>
      </c>
      <c r="F385" s="0" t="s">
        <v>1257</v>
      </c>
      <c r="G385" s="0" t="s">
        <v>1258</v>
      </c>
      <c r="H385" s="0" t="n">
        <v>0</v>
      </c>
      <c r="I385" s="0" t="n">
        <v>0</v>
      </c>
      <c r="J385" s="0" t="n">
        <v>0</v>
      </c>
      <c r="K385" s="0" t="n">
        <v>5.3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s">
        <v>4</v>
      </c>
    </row>
    <row r="386" customFormat="false" ht="14.4" hidden="true" customHeight="false" outlineLevel="0" collapsed="false">
      <c r="A386" s="0" t="s">
        <v>28</v>
      </c>
      <c r="B386" s="0" t="n">
        <v>1</v>
      </c>
      <c r="C386" s="0" t="s">
        <v>1259</v>
      </c>
      <c r="D386" s="0" t="s">
        <v>81</v>
      </c>
      <c r="E386" s="0" t="s">
        <v>1260</v>
      </c>
      <c r="F386" s="0" t="s">
        <v>1257</v>
      </c>
      <c r="G386" s="0" t="s">
        <v>1258</v>
      </c>
      <c r="H386" s="0" t="n">
        <v>0</v>
      </c>
      <c r="I386" s="0" t="n">
        <v>0</v>
      </c>
      <c r="J386" s="0" t="n">
        <v>0</v>
      </c>
      <c r="K386" s="0" t="n">
        <v>5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s">
        <v>4</v>
      </c>
    </row>
    <row r="387" customFormat="false" ht="14.4" hidden="true" customHeight="false" outlineLevel="0" collapsed="false">
      <c r="A387" s="0" t="s">
        <v>28</v>
      </c>
      <c r="B387" s="0" t="n">
        <v>1</v>
      </c>
      <c r="C387" s="0" t="s">
        <v>1261</v>
      </c>
      <c r="D387" s="0" t="s">
        <v>81</v>
      </c>
      <c r="E387" s="0" t="s">
        <v>1262</v>
      </c>
      <c r="F387" s="0" t="s">
        <v>1257</v>
      </c>
      <c r="G387" s="0" t="s">
        <v>1258</v>
      </c>
      <c r="H387" s="0" t="n">
        <v>0</v>
      </c>
      <c r="I387" s="0" t="n">
        <v>0</v>
      </c>
      <c r="J387" s="0" t="n">
        <v>0</v>
      </c>
      <c r="K387" s="0" t="n">
        <v>6.8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s">
        <v>4</v>
      </c>
    </row>
    <row r="388" customFormat="false" ht="14.4" hidden="true" customHeight="false" outlineLevel="0" collapsed="false">
      <c r="A388" s="0" t="s">
        <v>28</v>
      </c>
      <c r="B388" s="0" t="n">
        <v>1</v>
      </c>
      <c r="C388" s="0" t="s">
        <v>1263</v>
      </c>
      <c r="D388" s="0" t="s">
        <v>30</v>
      </c>
      <c r="E388" s="0" t="s">
        <v>1264</v>
      </c>
      <c r="F388" s="0" t="s">
        <v>1257</v>
      </c>
      <c r="G388" s="0" t="s">
        <v>1258</v>
      </c>
      <c r="H388" s="0" t="n">
        <v>0</v>
      </c>
      <c r="I388" s="0" t="n">
        <v>0</v>
      </c>
      <c r="J388" s="0" t="n">
        <v>0</v>
      </c>
      <c r="K388" s="0" t="n">
        <v>6.1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s">
        <v>4</v>
      </c>
    </row>
    <row r="389" customFormat="false" ht="14.4" hidden="true" customHeight="false" outlineLevel="0" collapsed="false">
      <c r="A389" s="0" t="s">
        <v>28</v>
      </c>
      <c r="B389" s="0" t="n">
        <v>1</v>
      </c>
      <c r="C389" s="0" t="s">
        <v>1265</v>
      </c>
      <c r="D389" s="0" t="s">
        <v>258</v>
      </c>
      <c r="E389" s="0" t="s">
        <v>1266</v>
      </c>
      <c r="F389" s="0" t="s">
        <v>1257</v>
      </c>
      <c r="G389" s="0" t="s">
        <v>1258</v>
      </c>
      <c r="H389" s="0" t="n">
        <v>0</v>
      </c>
      <c r="I389" s="0" t="n">
        <v>0</v>
      </c>
      <c r="J389" s="0" t="n">
        <v>0</v>
      </c>
      <c r="K389" s="0" t="n">
        <v>5.7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s">
        <v>4</v>
      </c>
    </row>
    <row r="390" customFormat="false" ht="14.4" hidden="true" customHeight="false" outlineLevel="0" collapsed="false">
      <c r="A390" s="0" t="s">
        <v>28</v>
      </c>
      <c r="B390" s="0" t="n">
        <v>1</v>
      </c>
      <c r="C390" s="0" t="s">
        <v>1267</v>
      </c>
      <c r="D390" s="0" t="s">
        <v>258</v>
      </c>
      <c r="E390" s="0" t="s">
        <v>1268</v>
      </c>
      <c r="F390" s="0" t="s">
        <v>1269</v>
      </c>
      <c r="G390" s="0" t="s">
        <v>1270</v>
      </c>
      <c r="H390" s="0" t="n">
        <v>0</v>
      </c>
      <c r="I390" s="0" t="n">
        <v>0</v>
      </c>
      <c r="J390" s="0" t="n">
        <v>0</v>
      </c>
      <c r="K390" s="0" t="n">
        <v>5.7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s">
        <v>4</v>
      </c>
    </row>
    <row r="391" customFormat="false" ht="14.4" hidden="true" customHeight="false" outlineLevel="0" collapsed="false">
      <c r="A391" s="0" t="s">
        <v>28</v>
      </c>
      <c r="B391" s="0" t="n">
        <v>1</v>
      </c>
      <c r="C391" s="0" t="s">
        <v>1271</v>
      </c>
      <c r="D391" s="0" t="s">
        <v>30</v>
      </c>
      <c r="E391" s="0" t="s">
        <v>1272</v>
      </c>
      <c r="F391" s="0" t="s">
        <v>1269</v>
      </c>
      <c r="G391" s="0" t="s">
        <v>1270</v>
      </c>
      <c r="H391" s="0" t="n">
        <v>0</v>
      </c>
      <c r="I391" s="0" t="n">
        <v>0</v>
      </c>
      <c r="J391" s="0" t="n">
        <v>0</v>
      </c>
      <c r="K391" s="0" t="n">
        <v>5.9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s">
        <v>4</v>
      </c>
    </row>
    <row r="392" customFormat="false" ht="14.4" hidden="true" customHeight="false" outlineLevel="0" collapsed="false">
      <c r="A392" s="0" t="s">
        <v>28</v>
      </c>
      <c r="B392" s="0" t="n">
        <v>1</v>
      </c>
      <c r="C392" s="0" t="s">
        <v>1273</v>
      </c>
      <c r="D392" s="0" t="s">
        <v>258</v>
      </c>
      <c r="E392" s="0" t="s">
        <v>1274</v>
      </c>
      <c r="F392" s="0" t="s">
        <v>1269</v>
      </c>
      <c r="G392" s="0" t="s">
        <v>1270</v>
      </c>
      <c r="H392" s="0" t="n">
        <v>0</v>
      </c>
      <c r="I392" s="0" t="n">
        <v>0</v>
      </c>
      <c r="J392" s="0" t="n">
        <v>0</v>
      </c>
      <c r="K392" s="0" t="n">
        <v>5.5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s">
        <v>4</v>
      </c>
    </row>
    <row r="393" customFormat="false" ht="14.4" hidden="true" customHeight="false" outlineLevel="0" collapsed="false">
      <c r="A393" s="0" t="s">
        <v>28</v>
      </c>
      <c r="B393" s="0" t="n">
        <v>1</v>
      </c>
      <c r="C393" s="0" t="s">
        <v>1275</v>
      </c>
      <c r="D393" s="0" t="s">
        <v>81</v>
      </c>
      <c r="E393" s="0" t="s">
        <v>1276</v>
      </c>
      <c r="F393" s="0" t="s">
        <v>1277</v>
      </c>
      <c r="G393" s="0" t="s">
        <v>1278</v>
      </c>
      <c r="H393" s="0" t="n">
        <v>0</v>
      </c>
      <c r="I393" s="0" t="n">
        <v>0</v>
      </c>
      <c r="J393" s="0" t="n">
        <v>0</v>
      </c>
      <c r="K393" s="0" t="n">
        <v>5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s">
        <v>4</v>
      </c>
    </row>
    <row r="394" customFormat="false" ht="14.4" hidden="true" customHeight="false" outlineLevel="0" collapsed="false">
      <c r="A394" s="0" t="s">
        <v>28</v>
      </c>
      <c r="B394" s="0" t="n">
        <v>1</v>
      </c>
      <c r="C394" s="0" t="s">
        <v>1279</v>
      </c>
      <c r="D394" s="0" t="s">
        <v>60</v>
      </c>
      <c r="E394" s="0" t="s">
        <v>1280</v>
      </c>
      <c r="F394" s="0" t="s">
        <v>1281</v>
      </c>
      <c r="G394" s="0" t="s">
        <v>1282</v>
      </c>
      <c r="H394" s="0" t="n">
        <v>0</v>
      </c>
      <c r="I394" s="0" t="n">
        <v>0</v>
      </c>
      <c r="J394" s="0" t="n">
        <v>0</v>
      </c>
      <c r="K394" s="0" t="n">
        <v>6.1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s">
        <v>4</v>
      </c>
    </row>
    <row r="395" customFormat="false" ht="14.4" hidden="true" customHeight="false" outlineLevel="0" collapsed="false">
      <c r="A395" s="0" t="s">
        <v>28</v>
      </c>
      <c r="B395" s="0" t="n">
        <v>1</v>
      </c>
      <c r="C395" s="0" t="s">
        <v>1283</v>
      </c>
      <c r="D395" s="0" t="s">
        <v>30</v>
      </c>
      <c r="E395" s="0" t="s">
        <v>1284</v>
      </c>
      <c r="F395" s="0" t="s">
        <v>1285</v>
      </c>
      <c r="G395" s="0" t="s">
        <v>1286</v>
      </c>
      <c r="H395" s="0" t="n">
        <v>0</v>
      </c>
      <c r="I395" s="0" t="n">
        <v>0</v>
      </c>
      <c r="J395" s="0" t="n">
        <v>0</v>
      </c>
      <c r="K395" s="0" t="n">
        <v>7.2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s">
        <v>4</v>
      </c>
    </row>
    <row r="396" customFormat="false" ht="14.4" hidden="true" customHeight="false" outlineLevel="0" collapsed="false">
      <c r="A396" s="0" t="s">
        <v>28</v>
      </c>
      <c r="B396" s="0" t="n">
        <v>1</v>
      </c>
      <c r="C396" s="0" t="s">
        <v>1287</v>
      </c>
      <c r="D396" s="0" t="s">
        <v>30</v>
      </c>
      <c r="E396" s="0" t="s">
        <v>1288</v>
      </c>
      <c r="F396" s="0" t="s">
        <v>1289</v>
      </c>
      <c r="G396" s="0" t="s">
        <v>1290</v>
      </c>
      <c r="H396" s="0" t="n">
        <v>0</v>
      </c>
      <c r="I396" s="0" t="n">
        <v>0</v>
      </c>
      <c r="J396" s="0" t="n">
        <v>0</v>
      </c>
      <c r="K396" s="0" t="n">
        <v>5.8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s">
        <v>4</v>
      </c>
    </row>
    <row r="397" customFormat="false" ht="14.4" hidden="true" customHeight="false" outlineLevel="0" collapsed="false">
      <c r="A397" s="0" t="s">
        <v>28</v>
      </c>
      <c r="B397" s="0" t="n">
        <v>1</v>
      </c>
      <c r="C397" s="0" t="s">
        <v>1291</v>
      </c>
      <c r="D397" s="0" t="s">
        <v>81</v>
      </c>
      <c r="E397" s="0" t="s">
        <v>1292</v>
      </c>
      <c r="F397" s="0" t="s">
        <v>1293</v>
      </c>
      <c r="G397" s="0" t="s">
        <v>1294</v>
      </c>
      <c r="H397" s="0" t="n">
        <v>0</v>
      </c>
      <c r="I397" s="0" t="n">
        <v>0</v>
      </c>
      <c r="J397" s="0" t="n">
        <v>0</v>
      </c>
      <c r="K397" s="0" t="n">
        <v>5.6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s">
        <v>4</v>
      </c>
    </row>
    <row r="398" customFormat="false" ht="14.4" hidden="true" customHeight="false" outlineLevel="0" collapsed="false">
      <c r="A398" s="0" t="s">
        <v>28</v>
      </c>
      <c r="B398" s="0" t="n">
        <v>1</v>
      </c>
      <c r="C398" s="0" t="s">
        <v>1295</v>
      </c>
      <c r="D398" s="0" t="s">
        <v>90</v>
      </c>
      <c r="E398" s="0" t="s">
        <v>1296</v>
      </c>
      <c r="F398" s="0" t="s">
        <v>1293</v>
      </c>
      <c r="G398" s="0" t="s">
        <v>1294</v>
      </c>
      <c r="H398" s="0" t="n">
        <v>0</v>
      </c>
      <c r="I398" s="0" t="n">
        <v>0</v>
      </c>
      <c r="J398" s="0" t="n">
        <v>0</v>
      </c>
      <c r="K398" s="0" t="n">
        <v>5.2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s">
        <v>4</v>
      </c>
    </row>
    <row r="399" customFormat="false" ht="14.4" hidden="true" customHeight="false" outlineLevel="0" collapsed="false">
      <c r="A399" s="0" t="s">
        <v>28</v>
      </c>
      <c r="B399" s="0" t="n">
        <v>1</v>
      </c>
      <c r="C399" s="0" t="s">
        <v>1297</v>
      </c>
      <c r="D399" s="0" t="s">
        <v>81</v>
      </c>
      <c r="E399" s="0" t="s">
        <v>1298</v>
      </c>
      <c r="F399" s="0" t="s">
        <v>1293</v>
      </c>
      <c r="G399" s="0" t="s">
        <v>1294</v>
      </c>
      <c r="H399" s="0" t="n">
        <v>0</v>
      </c>
      <c r="I399" s="0" t="n">
        <v>0</v>
      </c>
      <c r="J399" s="0" t="n">
        <v>0</v>
      </c>
      <c r="K399" s="0" t="n">
        <v>5.1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s">
        <v>4</v>
      </c>
    </row>
    <row r="400" customFormat="false" ht="14.4" hidden="true" customHeight="false" outlineLevel="0" collapsed="false">
      <c r="A400" s="0" t="s">
        <v>28</v>
      </c>
      <c r="B400" s="0" t="n">
        <v>1</v>
      </c>
      <c r="C400" s="0" t="s">
        <v>1299</v>
      </c>
      <c r="D400" s="0" t="s">
        <v>103</v>
      </c>
      <c r="E400" s="0" t="s">
        <v>1300</v>
      </c>
      <c r="F400" s="0" t="s">
        <v>1293</v>
      </c>
      <c r="G400" s="0" t="s">
        <v>1294</v>
      </c>
      <c r="H400" s="0" t="n">
        <v>0</v>
      </c>
      <c r="I400" s="0" t="n">
        <v>0</v>
      </c>
      <c r="J400" s="0" t="n">
        <v>0</v>
      </c>
      <c r="K400" s="0" t="n">
        <v>6.9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s">
        <v>4</v>
      </c>
    </row>
    <row r="401" customFormat="false" ht="14.4" hidden="true" customHeight="false" outlineLevel="0" collapsed="false">
      <c r="A401" s="0" t="s">
        <v>28</v>
      </c>
      <c r="B401" s="0" t="n">
        <v>1</v>
      </c>
      <c r="C401" s="0" t="s">
        <v>1301</v>
      </c>
      <c r="D401" s="0" t="s">
        <v>30</v>
      </c>
      <c r="E401" s="0" t="s">
        <v>1302</v>
      </c>
      <c r="F401" s="0" t="s">
        <v>1303</v>
      </c>
      <c r="G401" s="0" t="s">
        <v>1304</v>
      </c>
      <c r="H401" s="0" t="n">
        <v>0</v>
      </c>
      <c r="I401" s="0" t="n">
        <v>0</v>
      </c>
      <c r="J401" s="0" t="n">
        <v>0</v>
      </c>
      <c r="K401" s="0" t="n">
        <v>5.4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s">
        <v>4</v>
      </c>
    </row>
    <row r="402" customFormat="false" ht="14.4" hidden="true" customHeight="false" outlineLevel="0" collapsed="false">
      <c r="A402" s="0" t="s">
        <v>28</v>
      </c>
      <c r="B402" s="0" t="n">
        <v>1</v>
      </c>
      <c r="C402" s="0" t="s">
        <v>1305</v>
      </c>
      <c r="D402" s="0" t="s">
        <v>258</v>
      </c>
      <c r="E402" s="0" t="s">
        <v>1306</v>
      </c>
      <c r="F402" s="0" t="s">
        <v>1303</v>
      </c>
      <c r="G402" s="0" t="s">
        <v>1304</v>
      </c>
      <c r="H402" s="0" t="n">
        <v>0</v>
      </c>
      <c r="I402" s="0" t="n">
        <v>0</v>
      </c>
      <c r="J402" s="0" t="n">
        <v>0</v>
      </c>
      <c r="K402" s="0" t="n">
        <v>5.2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s">
        <v>4</v>
      </c>
    </row>
    <row r="403" customFormat="false" ht="14.4" hidden="true" customHeight="false" outlineLevel="0" collapsed="false">
      <c r="A403" s="0" t="s">
        <v>28</v>
      </c>
      <c r="B403" s="0" t="n">
        <v>1</v>
      </c>
      <c r="C403" s="0" t="s">
        <v>1307</v>
      </c>
      <c r="D403" s="0" t="s">
        <v>81</v>
      </c>
      <c r="E403" s="0" t="s">
        <v>1308</v>
      </c>
      <c r="F403" s="0" t="s">
        <v>1309</v>
      </c>
      <c r="G403" s="0" t="s">
        <v>1310</v>
      </c>
      <c r="H403" s="0" t="n">
        <v>0</v>
      </c>
      <c r="I403" s="0" t="n">
        <v>0</v>
      </c>
      <c r="J403" s="0" t="n">
        <v>0</v>
      </c>
      <c r="K403" s="0" t="n">
        <v>5.5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s">
        <v>4</v>
      </c>
    </row>
    <row r="404" customFormat="false" ht="14.4" hidden="true" customHeight="false" outlineLevel="0" collapsed="false">
      <c r="A404" s="0" t="s">
        <v>28</v>
      </c>
      <c r="B404" s="0" t="n">
        <v>1</v>
      </c>
      <c r="C404" s="0" t="s">
        <v>1311</v>
      </c>
      <c r="D404" s="0" t="s">
        <v>103</v>
      </c>
      <c r="E404" s="0" t="s">
        <v>1312</v>
      </c>
      <c r="F404" s="0" t="s">
        <v>1309</v>
      </c>
      <c r="G404" s="0" t="s">
        <v>1310</v>
      </c>
      <c r="H404" s="0" t="n">
        <v>0</v>
      </c>
      <c r="I404" s="0" t="n">
        <v>0</v>
      </c>
      <c r="J404" s="0" t="n">
        <v>0</v>
      </c>
      <c r="K404" s="0" t="n">
        <v>5.9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s">
        <v>4</v>
      </c>
    </row>
    <row r="405" customFormat="false" ht="14.4" hidden="true" customHeight="false" outlineLevel="0" collapsed="false">
      <c r="A405" s="0" t="s">
        <v>28</v>
      </c>
      <c r="B405" s="0" t="n">
        <v>1</v>
      </c>
      <c r="C405" s="0" t="s">
        <v>1313</v>
      </c>
      <c r="D405" s="0" t="s">
        <v>258</v>
      </c>
      <c r="E405" s="0" t="s">
        <v>1314</v>
      </c>
      <c r="F405" s="0" t="s">
        <v>1309</v>
      </c>
      <c r="G405" s="0" t="s">
        <v>1310</v>
      </c>
      <c r="H405" s="0" t="n">
        <v>0</v>
      </c>
      <c r="I405" s="0" t="n">
        <v>0</v>
      </c>
      <c r="J405" s="0" t="n">
        <v>0</v>
      </c>
      <c r="K405" s="0" t="n">
        <v>5.1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s">
        <v>4</v>
      </c>
    </row>
    <row r="406" customFormat="false" ht="14.4" hidden="true" customHeight="false" outlineLevel="0" collapsed="false">
      <c r="A406" s="0" t="s">
        <v>28</v>
      </c>
      <c r="B406" s="0" t="n">
        <v>1</v>
      </c>
      <c r="C406" s="0" t="s">
        <v>1315</v>
      </c>
      <c r="D406" s="0" t="s">
        <v>30</v>
      </c>
      <c r="E406" s="0" t="s">
        <v>1316</v>
      </c>
      <c r="F406" s="0" t="s">
        <v>1309</v>
      </c>
      <c r="G406" s="0" t="s">
        <v>1310</v>
      </c>
      <c r="H406" s="0" t="n">
        <v>0</v>
      </c>
      <c r="I406" s="0" t="n">
        <v>0</v>
      </c>
      <c r="J406" s="0" t="n">
        <v>0</v>
      </c>
      <c r="K406" s="0" t="n">
        <v>8.3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s">
        <v>4</v>
      </c>
    </row>
    <row r="407" customFormat="false" ht="14.4" hidden="true" customHeight="false" outlineLevel="0" collapsed="false">
      <c r="A407" s="0" t="s">
        <v>28</v>
      </c>
      <c r="B407" s="0" t="n">
        <v>1</v>
      </c>
      <c r="C407" s="0" t="s">
        <v>1317</v>
      </c>
      <c r="D407" s="0" t="s">
        <v>30</v>
      </c>
      <c r="E407" s="0" t="s">
        <v>1318</v>
      </c>
      <c r="F407" s="0" t="s">
        <v>1319</v>
      </c>
      <c r="G407" s="0" t="s">
        <v>1320</v>
      </c>
      <c r="H407" s="0" t="n">
        <v>0</v>
      </c>
      <c r="I407" s="0" t="n">
        <v>0</v>
      </c>
      <c r="J407" s="0" t="n">
        <v>0</v>
      </c>
      <c r="K407" s="0" t="n">
        <v>5.8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s">
        <v>4</v>
      </c>
    </row>
    <row r="408" customFormat="false" ht="14.4" hidden="true" customHeight="false" outlineLevel="0" collapsed="false">
      <c r="A408" s="0" t="s">
        <v>28</v>
      </c>
      <c r="B408" s="0" t="n">
        <v>1</v>
      </c>
      <c r="C408" s="0" t="s">
        <v>1321</v>
      </c>
      <c r="D408" s="0" t="s">
        <v>258</v>
      </c>
      <c r="E408" s="0" t="s">
        <v>1322</v>
      </c>
      <c r="F408" s="0" t="s">
        <v>1323</v>
      </c>
      <c r="G408" s="0" t="s">
        <v>1324</v>
      </c>
      <c r="H408" s="0" t="n">
        <v>0</v>
      </c>
      <c r="I408" s="0" t="n">
        <v>0</v>
      </c>
      <c r="J408" s="0" t="n">
        <v>0</v>
      </c>
      <c r="K408" s="0" t="n">
        <v>5.1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s">
        <v>4</v>
      </c>
    </row>
    <row r="409" customFormat="false" ht="14.4" hidden="true" customHeight="false" outlineLevel="0" collapsed="false">
      <c r="A409" s="0" t="s">
        <v>28</v>
      </c>
      <c r="B409" s="0" t="n">
        <v>1</v>
      </c>
      <c r="C409" s="0" t="s">
        <v>1325</v>
      </c>
      <c r="D409" s="0" t="s">
        <v>30</v>
      </c>
      <c r="E409" s="0" t="s">
        <v>1326</v>
      </c>
      <c r="F409" s="0" t="s">
        <v>1327</v>
      </c>
      <c r="G409" s="0" t="s">
        <v>1328</v>
      </c>
      <c r="H409" s="0" t="n">
        <v>0</v>
      </c>
      <c r="I409" s="0" t="n">
        <v>0</v>
      </c>
      <c r="J409" s="0" t="n">
        <v>0</v>
      </c>
      <c r="K409" s="0" t="n">
        <v>6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s">
        <v>4</v>
      </c>
    </row>
    <row r="410" customFormat="false" ht="14.4" hidden="true" customHeight="false" outlineLevel="0" collapsed="false">
      <c r="A410" s="0" t="s">
        <v>28</v>
      </c>
      <c r="B410" s="0" t="n">
        <v>1</v>
      </c>
      <c r="C410" s="0" t="s">
        <v>1329</v>
      </c>
      <c r="D410" s="0" t="s">
        <v>258</v>
      </c>
      <c r="E410" s="0" t="s">
        <v>1330</v>
      </c>
      <c r="F410" s="0" t="s">
        <v>1331</v>
      </c>
      <c r="G410" s="0" t="s">
        <v>1332</v>
      </c>
      <c r="H410" s="0" t="n">
        <v>0</v>
      </c>
      <c r="I410" s="0" t="n">
        <v>0</v>
      </c>
      <c r="J410" s="0" t="n">
        <v>0</v>
      </c>
      <c r="K410" s="0" t="n">
        <v>6.2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s">
        <v>4</v>
      </c>
    </row>
    <row r="411" customFormat="false" ht="14.4" hidden="true" customHeight="false" outlineLevel="0" collapsed="false">
      <c r="A411" s="0" t="s">
        <v>28</v>
      </c>
      <c r="B411" s="0" t="n">
        <v>1</v>
      </c>
      <c r="C411" s="0" t="s">
        <v>1333</v>
      </c>
      <c r="D411" s="0" t="s">
        <v>81</v>
      </c>
      <c r="E411" s="0" t="s">
        <v>1334</v>
      </c>
      <c r="F411" s="0" t="s">
        <v>1335</v>
      </c>
      <c r="G411" s="0" t="s">
        <v>1336</v>
      </c>
      <c r="H411" s="0" t="n">
        <v>0</v>
      </c>
      <c r="I411" s="0" t="n">
        <v>0</v>
      </c>
      <c r="J411" s="0" t="n">
        <v>0</v>
      </c>
      <c r="K411" s="0" t="n">
        <v>5.1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s">
        <v>4</v>
      </c>
    </row>
    <row r="412" customFormat="false" ht="14.4" hidden="true" customHeight="false" outlineLevel="0" collapsed="false">
      <c r="A412" s="0" t="s">
        <v>28</v>
      </c>
      <c r="B412" s="0" t="n">
        <v>1</v>
      </c>
      <c r="C412" s="0" t="s">
        <v>1337</v>
      </c>
      <c r="D412" s="0" t="s">
        <v>30</v>
      </c>
      <c r="E412" s="0" t="s">
        <v>1338</v>
      </c>
      <c r="F412" s="0" t="s">
        <v>1339</v>
      </c>
      <c r="G412" s="0" t="s">
        <v>1340</v>
      </c>
      <c r="H412" s="0" t="n">
        <v>0</v>
      </c>
      <c r="I412" s="0" t="n">
        <v>0</v>
      </c>
      <c r="J412" s="0" t="n">
        <v>0</v>
      </c>
      <c r="K412" s="0" t="n">
        <v>5.6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s">
        <v>4</v>
      </c>
    </row>
    <row r="413" customFormat="false" ht="14.4" hidden="true" customHeight="false" outlineLevel="0" collapsed="false">
      <c r="A413" s="0" t="s">
        <v>28</v>
      </c>
      <c r="B413" s="0" t="n">
        <v>1</v>
      </c>
      <c r="C413" s="0" t="s">
        <v>1341</v>
      </c>
      <c r="D413" s="0" t="s">
        <v>30</v>
      </c>
      <c r="E413" s="0" t="s">
        <v>1342</v>
      </c>
      <c r="F413" s="0" t="s">
        <v>1343</v>
      </c>
      <c r="G413" s="0" t="s">
        <v>1344</v>
      </c>
      <c r="H413" s="0" t="n">
        <v>0</v>
      </c>
      <c r="I413" s="0" t="n">
        <v>0</v>
      </c>
      <c r="J413" s="0" t="n">
        <v>0</v>
      </c>
      <c r="K413" s="0" t="n">
        <v>5.7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s">
        <v>4</v>
      </c>
    </row>
    <row r="414" customFormat="false" ht="14.4" hidden="true" customHeight="false" outlineLevel="0" collapsed="false">
      <c r="A414" s="0" t="s">
        <v>28</v>
      </c>
      <c r="B414" s="0" t="n">
        <v>1</v>
      </c>
      <c r="C414" s="0" t="s">
        <v>1345</v>
      </c>
      <c r="D414" s="0" t="s">
        <v>192</v>
      </c>
      <c r="E414" s="0" t="s">
        <v>1346</v>
      </c>
      <c r="F414" s="0" t="s">
        <v>1347</v>
      </c>
      <c r="G414" s="0" t="s">
        <v>1348</v>
      </c>
      <c r="H414" s="0" t="n">
        <v>0</v>
      </c>
      <c r="I414" s="0" t="n">
        <v>0</v>
      </c>
      <c r="J414" s="0" t="n">
        <v>0</v>
      </c>
      <c r="K414" s="0" t="n">
        <v>5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s">
        <v>4</v>
      </c>
    </row>
    <row r="415" customFormat="false" ht="14.4" hidden="true" customHeight="false" outlineLevel="0" collapsed="false">
      <c r="A415" s="0" t="s">
        <v>28</v>
      </c>
      <c r="B415" s="0" t="n">
        <v>1</v>
      </c>
      <c r="C415" s="0" t="s">
        <v>1349</v>
      </c>
      <c r="D415" s="0" t="s">
        <v>39</v>
      </c>
      <c r="E415" s="0" t="s">
        <v>1350</v>
      </c>
      <c r="F415" s="0" t="s">
        <v>1351</v>
      </c>
      <c r="G415" s="0" t="s">
        <v>1352</v>
      </c>
      <c r="H415" s="0" t="n">
        <v>0</v>
      </c>
      <c r="I415" s="0" t="n">
        <v>0</v>
      </c>
      <c r="J415" s="0" t="n">
        <v>0</v>
      </c>
      <c r="K415" s="0" t="n">
        <v>6.8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s">
        <v>4</v>
      </c>
    </row>
    <row r="416" customFormat="false" ht="14.4" hidden="true" customHeight="false" outlineLevel="0" collapsed="false">
      <c r="A416" s="0" t="s">
        <v>28</v>
      </c>
      <c r="B416" s="0" t="n">
        <v>1</v>
      </c>
      <c r="C416" s="0" t="s">
        <v>1353</v>
      </c>
      <c r="D416" s="0" t="s">
        <v>124</v>
      </c>
      <c r="E416" s="0" t="s">
        <v>1354</v>
      </c>
      <c r="F416" s="0" t="s">
        <v>1355</v>
      </c>
      <c r="G416" s="0" t="s">
        <v>1356</v>
      </c>
      <c r="H416" s="0" t="n">
        <v>0</v>
      </c>
      <c r="I416" s="0" t="n">
        <v>0</v>
      </c>
      <c r="J416" s="0" t="n">
        <v>0</v>
      </c>
      <c r="K416" s="0" t="n">
        <v>5.4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s">
        <v>4</v>
      </c>
    </row>
    <row r="417" customFormat="false" ht="14.4" hidden="true" customHeight="false" outlineLevel="0" collapsed="false">
      <c r="A417" s="0" t="s">
        <v>28</v>
      </c>
      <c r="B417" s="0" t="n">
        <v>1</v>
      </c>
      <c r="C417" s="0" t="s">
        <v>1357</v>
      </c>
      <c r="D417" s="0" t="s">
        <v>258</v>
      </c>
      <c r="E417" s="0" t="s">
        <v>1358</v>
      </c>
      <c r="F417" s="0" t="s">
        <v>1359</v>
      </c>
      <c r="G417" s="0" t="s">
        <v>1360</v>
      </c>
      <c r="H417" s="0" t="n">
        <v>0</v>
      </c>
      <c r="I417" s="0" t="n">
        <v>0</v>
      </c>
      <c r="J417" s="0" t="n">
        <v>0</v>
      </c>
      <c r="K417" s="0" t="n">
        <v>5.2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s">
        <v>4</v>
      </c>
    </row>
    <row r="418" customFormat="false" ht="14.4" hidden="true" customHeight="false" outlineLevel="0" collapsed="false">
      <c r="A418" s="0" t="s">
        <v>28</v>
      </c>
      <c r="B418" s="0" t="n">
        <v>1</v>
      </c>
      <c r="C418" s="0" t="s">
        <v>1361</v>
      </c>
      <c r="D418" s="0" t="s">
        <v>90</v>
      </c>
      <c r="E418" s="0" t="s">
        <v>1362</v>
      </c>
      <c r="F418" s="0" t="s">
        <v>1363</v>
      </c>
      <c r="G418" s="0" t="s">
        <v>1364</v>
      </c>
      <c r="H418" s="0" t="n">
        <v>0</v>
      </c>
      <c r="I418" s="0" t="n">
        <v>0</v>
      </c>
      <c r="J418" s="0" t="n">
        <v>0</v>
      </c>
      <c r="K418" s="0" t="n">
        <v>5.7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s">
        <v>4</v>
      </c>
    </row>
    <row r="419" customFormat="false" ht="14.4" hidden="true" customHeight="false" outlineLevel="0" collapsed="false">
      <c r="A419" s="0" t="s">
        <v>28</v>
      </c>
      <c r="B419" s="0" t="n">
        <v>1</v>
      </c>
      <c r="C419" s="0" t="s">
        <v>1365</v>
      </c>
      <c r="D419" s="0" t="s">
        <v>258</v>
      </c>
      <c r="E419" s="0" t="s">
        <v>1366</v>
      </c>
      <c r="F419" s="0" t="s">
        <v>1367</v>
      </c>
      <c r="G419" s="0" t="s">
        <v>1368</v>
      </c>
      <c r="H419" s="0" t="n">
        <v>0</v>
      </c>
      <c r="I419" s="0" t="n">
        <v>0</v>
      </c>
      <c r="J419" s="0" t="n">
        <v>0</v>
      </c>
      <c r="K419" s="0" t="n">
        <v>8.1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s">
        <v>4</v>
      </c>
    </row>
    <row r="420" customFormat="false" ht="14.4" hidden="true" customHeight="false" outlineLevel="0" collapsed="false">
      <c r="A420" s="0" t="s">
        <v>28</v>
      </c>
      <c r="B420" s="0" t="n">
        <v>1</v>
      </c>
      <c r="C420" s="0" t="s">
        <v>1369</v>
      </c>
      <c r="D420" s="0" t="s">
        <v>81</v>
      </c>
      <c r="E420" s="0" t="s">
        <v>1370</v>
      </c>
      <c r="F420" s="0" t="s">
        <v>1371</v>
      </c>
      <c r="G420" s="0" t="s">
        <v>1372</v>
      </c>
      <c r="H420" s="0" t="n">
        <v>0</v>
      </c>
      <c r="I420" s="0" t="n">
        <v>0</v>
      </c>
      <c r="J420" s="0" t="n">
        <v>0</v>
      </c>
      <c r="K420" s="0" t="n">
        <v>5.2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s">
        <v>4</v>
      </c>
    </row>
    <row r="421" customFormat="false" ht="14.4" hidden="true" customHeight="false" outlineLevel="0" collapsed="false">
      <c r="A421" s="0" t="s">
        <v>28</v>
      </c>
      <c r="B421" s="0" t="n">
        <v>1</v>
      </c>
      <c r="C421" s="0" t="s">
        <v>1373</v>
      </c>
      <c r="D421" s="0" t="s">
        <v>30</v>
      </c>
      <c r="E421" s="0" t="s">
        <v>1374</v>
      </c>
      <c r="F421" s="0" t="s">
        <v>1375</v>
      </c>
      <c r="G421" s="0" t="s">
        <v>1376</v>
      </c>
      <c r="H421" s="0" t="n">
        <v>0</v>
      </c>
      <c r="I421" s="0" t="n">
        <v>0</v>
      </c>
      <c r="J421" s="0" t="n">
        <v>0</v>
      </c>
      <c r="K421" s="0" t="n">
        <v>7.3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s">
        <v>4</v>
      </c>
    </row>
    <row r="422" customFormat="false" ht="14.4" hidden="true" customHeight="false" outlineLevel="0" collapsed="false">
      <c r="A422" s="0" t="s">
        <v>28</v>
      </c>
      <c r="B422" s="0" t="n">
        <v>1</v>
      </c>
      <c r="C422" s="0" t="s">
        <v>1377</v>
      </c>
      <c r="D422" s="0" t="s">
        <v>258</v>
      </c>
      <c r="E422" s="0" t="s">
        <v>1378</v>
      </c>
      <c r="F422" s="0" t="s">
        <v>1379</v>
      </c>
      <c r="G422" s="0" t="s">
        <v>495</v>
      </c>
      <c r="H422" s="0" t="n">
        <v>0</v>
      </c>
      <c r="I422" s="0" t="n">
        <v>0</v>
      </c>
      <c r="J422" s="0" t="n">
        <v>0</v>
      </c>
      <c r="K422" s="0" t="n">
        <v>6.5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s">
        <v>4</v>
      </c>
    </row>
    <row r="423" customFormat="false" ht="14.4" hidden="true" customHeight="false" outlineLevel="0" collapsed="false">
      <c r="A423" s="0" t="s">
        <v>28</v>
      </c>
      <c r="B423" s="0" t="n">
        <v>1</v>
      </c>
      <c r="C423" s="0" t="s">
        <v>1380</v>
      </c>
      <c r="D423" s="0" t="s">
        <v>192</v>
      </c>
      <c r="E423" s="0" t="s">
        <v>1381</v>
      </c>
      <c r="F423" s="0" t="s">
        <v>1379</v>
      </c>
      <c r="G423" s="0" t="s">
        <v>495</v>
      </c>
      <c r="H423" s="0" t="n">
        <v>0</v>
      </c>
      <c r="I423" s="0" t="n">
        <v>0</v>
      </c>
      <c r="J423" s="0" t="n">
        <v>0</v>
      </c>
      <c r="K423" s="0" t="n">
        <v>5.1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s">
        <v>4</v>
      </c>
    </row>
    <row r="424" customFormat="false" ht="14.4" hidden="true" customHeight="false" outlineLevel="0" collapsed="false">
      <c r="A424" s="0" t="s">
        <v>28</v>
      </c>
      <c r="B424" s="0" t="n">
        <v>1</v>
      </c>
      <c r="C424" s="0" t="s">
        <v>1382</v>
      </c>
      <c r="D424" s="0" t="s">
        <v>30</v>
      </c>
      <c r="E424" s="0" t="s">
        <v>1383</v>
      </c>
      <c r="F424" s="0" t="s">
        <v>1384</v>
      </c>
      <c r="G424" s="0" t="s">
        <v>1385</v>
      </c>
      <c r="H424" s="0" t="n">
        <v>0</v>
      </c>
      <c r="I424" s="0" t="n">
        <v>0</v>
      </c>
      <c r="J424" s="0" t="n">
        <v>0</v>
      </c>
      <c r="K424" s="0" t="n">
        <v>6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s">
        <v>4</v>
      </c>
    </row>
    <row r="425" customFormat="false" ht="14.4" hidden="true" customHeight="false" outlineLevel="0" collapsed="false">
      <c r="A425" s="0" t="s">
        <v>28</v>
      </c>
      <c r="B425" s="0" t="n">
        <v>1</v>
      </c>
      <c r="C425" s="0" t="s">
        <v>1386</v>
      </c>
      <c r="D425" s="0" t="s">
        <v>30</v>
      </c>
      <c r="E425" s="0" t="s">
        <v>1387</v>
      </c>
      <c r="F425" s="0" t="s">
        <v>1384</v>
      </c>
      <c r="G425" s="0" t="s">
        <v>1385</v>
      </c>
      <c r="H425" s="0" t="n">
        <v>0</v>
      </c>
      <c r="I425" s="0" t="n">
        <v>0</v>
      </c>
      <c r="J425" s="0" t="n">
        <v>0</v>
      </c>
      <c r="K425" s="0" t="n">
        <v>5.5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s">
        <v>4</v>
      </c>
    </row>
    <row r="426" customFormat="false" ht="14.4" hidden="true" customHeight="false" outlineLevel="0" collapsed="false">
      <c r="A426" s="0" t="s">
        <v>28</v>
      </c>
      <c r="B426" s="0" t="n">
        <v>1</v>
      </c>
      <c r="C426" s="0" t="s">
        <v>1388</v>
      </c>
      <c r="D426" s="0" t="s">
        <v>81</v>
      </c>
      <c r="E426" s="0" t="s">
        <v>1389</v>
      </c>
      <c r="F426" s="0" t="s">
        <v>1384</v>
      </c>
      <c r="G426" s="0" t="s">
        <v>1385</v>
      </c>
      <c r="H426" s="0" t="n">
        <v>0</v>
      </c>
      <c r="I426" s="0" t="n">
        <v>0</v>
      </c>
      <c r="J426" s="0" t="n">
        <v>0</v>
      </c>
      <c r="K426" s="0" t="n">
        <v>5.6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s">
        <v>4</v>
      </c>
    </row>
    <row r="427" customFormat="false" ht="14.4" hidden="true" customHeight="false" outlineLevel="0" collapsed="false">
      <c r="A427" s="0" t="s">
        <v>28</v>
      </c>
      <c r="B427" s="0" t="n">
        <v>1</v>
      </c>
      <c r="C427" s="0" t="s">
        <v>1390</v>
      </c>
      <c r="D427" s="0" t="s">
        <v>192</v>
      </c>
      <c r="E427" s="0" t="s">
        <v>1391</v>
      </c>
      <c r="F427" s="0" t="s">
        <v>1384</v>
      </c>
      <c r="G427" s="0" t="s">
        <v>1385</v>
      </c>
      <c r="H427" s="0" t="n">
        <v>0</v>
      </c>
      <c r="I427" s="0" t="n">
        <v>0</v>
      </c>
      <c r="J427" s="0" t="n">
        <v>0</v>
      </c>
      <c r="K427" s="0" t="n">
        <v>5.6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s">
        <v>4</v>
      </c>
    </row>
    <row r="428" customFormat="false" ht="14.4" hidden="true" customHeight="false" outlineLevel="0" collapsed="false">
      <c r="A428" s="0" t="s">
        <v>28</v>
      </c>
      <c r="B428" s="0" t="n">
        <v>1</v>
      </c>
      <c r="C428" s="0" t="s">
        <v>1392</v>
      </c>
      <c r="D428" s="0" t="s">
        <v>81</v>
      </c>
      <c r="E428" s="0" t="s">
        <v>1393</v>
      </c>
      <c r="F428" s="0" t="s">
        <v>1394</v>
      </c>
      <c r="G428" s="0" t="s">
        <v>1395</v>
      </c>
      <c r="H428" s="0" t="n">
        <v>0</v>
      </c>
      <c r="I428" s="0" t="n">
        <v>0</v>
      </c>
      <c r="J428" s="0" t="n">
        <v>0</v>
      </c>
      <c r="K428" s="0" t="n">
        <v>5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s">
        <v>4</v>
      </c>
    </row>
    <row r="429" customFormat="false" ht="14.4" hidden="true" customHeight="false" outlineLevel="0" collapsed="false">
      <c r="A429" s="0" t="s">
        <v>28</v>
      </c>
      <c r="B429" s="0" t="n">
        <v>1</v>
      </c>
      <c r="C429" s="0" t="s">
        <v>1396</v>
      </c>
      <c r="D429" s="0" t="s">
        <v>124</v>
      </c>
      <c r="E429" s="0" t="s">
        <v>1397</v>
      </c>
      <c r="F429" s="0" t="s">
        <v>1398</v>
      </c>
      <c r="G429" s="0" t="s">
        <v>1399</v>
      </c>
      <c r="H429" s="0" t="n">
        <v>0</v>
      </c>
      <c r="I429" s="0" t="n">
        <v>0</v>
      </c>
      <c r="J429" s="0" t="n">
        <v>0</v>
      </c>
      <c r="K429" s="0" t="n">
        <v>5.8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s">
        <v>4</v>
      </c>
    </row>
    <row r="430" customFormat="false" ht="14.4" hidden="true" customHeight="false" outlineLevel="0" collapsed="false">
      <c r="A430" s="0" t="s">
        <v>28</v>
      </c>
      <c r="B430" s="0" t="n">
        <v>1</v>
      </c>
      <c r="C430" s="0" t="s">
        <v>1400</v>
      </c>
      <c r="D430" s="0" t="s">
        <v>192</v>
      </c>
      <c r="E430" s="0" t="s">
        <v>1401</v>
      </c>
      <c r="F430" s="0" t="s">
        <v>1398</v>
      </c>
      <c r="G430" s="0" t="s">
        <v>1399</v>
      </c>
      <c r="H430" s="0" t="n">
        <v>0</v>
      </c>
      <c r="I430" s="0" t="n">
        <v>0</v>
      </c>
      <c r="J430" s="0" t="n">
        <v>0</v>
      </c>
      <c r="K430" s="0" t="n">
        <v>5.2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s">
        <v>4</v>
      </c>
    </row>
    <row r="431" customFormat="false" ht="14.4" hidden="true" customHeight="false" outlineLevel="0" collapsed="false">
      <c r="A431" s="0" t="s">
        <v>28</v>
      </c>
      <c r="B431" s="0" t="n">
        <v>1</v>
      </c>
      <c r="C431" s="0" t="s">
        <v>1402</v>
      </c>
      <c r="D431" s="0" t="s">
        <v>192</v>
      </c>
      <c r="E431" s="0" t="s">
        <v>1403</v>
      </c>
      <c r="F431" s="0" t="s">
        <v>1398</v>
      </c>
      <c r="G431" s="0" t="s">
        <v>1399</v>
      </c>
      <c r="H431" s="0" t="n">
        <v>0</v>
      </c>
      <c r="I431" s="0" t="n">
        <v>0</v>
      </c>
      <c r="J431" s="0" t="n">
        <v>0</v>
      </c>
      <c r="K431" s="0" t="n">
        <v>6.5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s">
        <v>4</v>
      </c>
    </row>
    <row r="432" customFormat="false" ht="14.4" hidden="true" customHeight="false" outlineLevel="0" collapsed="false">
      <c r="A432" s="0" t="s">
        <v>28</v>
      </c>
      <c r="B432" s="0" t="n">
        <v>1</v>
      </c>
      <c r="C432" s="0" t="s">
        <v>1404</v>
      </c>
      <c r="D432" s="0" t="s">
        <v>192</v>
      </c>
      <c r="E432" s="0" t="s">
        <v>1405</v>
      </c>
      <c r="F432" s="0" t="s">
        <v>1406</v>
      </c>
      <c r="G432" s="0" t="s">
        <v>1407</v>
      </c>
      <c r="H432" s="0" t="n">
        <v>0</v>
      </c>
      <c r="I432" s="0" t="n">
        <v>0</v>
      </c>
      <c r="J432" s="0" t="n">
        <v>0</v>
      </c>
      <c r="K432" s="0" t="n">
        <v>5.1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s">
        <v>4</v>
      </c>
    </row>
    <row r="433" customFormat="false" ht="14.4" hidden="true" customHeight="false" outlineLevel="0" collapsed="false">
      <c r="A433" s="0" t="s">
        <v>28</v>
      </c>
      <c r="B433" s="0" t="n">
        <v>1</v>
      </c>
      <c r="C433" s="0" t="s">
        <v>1408</v>
      </c>
      <c r="D433" s="0" t="s">
        <v>30</v>
      </c>
      <c r="E433" s="0" t="s">
        <v>1409</v>
      </c>
      <c r="F433" s="0" t="s">
        <v>1406</v>
      </c>
      <c r="G433" s="0" t="s">
        <v>1407</v>
      </c>
      <c r="H433" s="0" t="n">
        <v>0</v>
      </c>
      <c r="I433" s="0" t="n">
        <v>0</v>
      </c>
      <c r="J433" s="0" t="n">
        <v>0</v>
      </c>
      <c r="K433" s="0" t="n">
        <v>5.4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s">
        <v>4</v>
      </c>
    </row>
    <row r="434" customFormat="false" ht="14.4" hidden="true" customHeight="false" outlineLevel="0" collapsed="false">
      <c r="A434" s="0" t="s">
        <v>28</v>
      </c>
      <c r="B434" s="0" t="n">
        <v>1</v>
      </c>
      <c r="C434" s="0" t="s">
        <v>1410</v>
      </c>
      <c r="D434" s="0" t="s">
        <v>81</v>
      </c>
      <c r="E434" s="0" t="s">
        <v>1411</v>
      </c>
      <c r="F434" s="0" t="s">
        <v>1406</v>
      </c>
      <c r="G434" s="0" t="s">
        <v>1407</v>
      </c>
      <c r="H434" s="0" t="n">
        <v>0</v>
      </c>
      <c r="I434" s="0" t="n">
        <v>0</v>
      </c>
      <c r="J434" s="0" t="n">
        <v>0</v>
      </c>
      <c r="K434" s="0" t="n">
        <v>6.1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s">
        <v>4</v>
      </c>
    </row>
    <row r="435" customFormat="false" ht="14.4" hidden="true" customHeight="false" outlineLevel="0" collapsed="false">
      <c r="A435" s="0" t="s">
        <v>28</v>
      </c>
      <c r="B435" s="0" t="n">
        <v>1</v>
      </c>
      <c r="C435" s="0" t="s">
        <v>1412</v>
      </c>
      <c r="D435" s="0" t="s">
        <v>103</v>
      </c>
      <c r="E435" s="0" t="s">
        <v>1413</v>
      </c>
      <c r="F435" s="0" t="s">
        <v>1406</v>
      </c>
      <c r="G435" s="0" t="s">
        <v>1407</v>
      </c>
      <c r="H435" s="0" t="n">
        <v>0</v>
      </c>
      <c r="I435" s="0" t="n">
        <v>0</v>
      </c>
      <c r="J435" s="0" t="n">
        <v>0</v>
      </c>
      <c r="K435" s="0" t="n">
        <v>6.1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s">
        <v>4</v>
      </c>
    </row>
    <row r="436" customFormat="false" ht="14.4" hidden="true" customHeight="false" outlineLevel="0" collapsed="false">
      <c r="A436" s="0" t="s">
        <v>28</v>
      </c>
      <c r="B436" s="0" t="n">
        <v>1</v>
      </c>
      <c r="C436" s="0" t="s">
        <v>1414</v>
      </c>
      <c r="D436" s="0" t="s">
        <v>258</v>
      </c>
      <c r="E436" s="0" t="s">
        <v>1415</v>
      </c>
      <c r="F436" s="0" t="s">
        <v>1406</v>
      </c>
      <c r="G436" s="0" t="s">
        <v>1407</v>
      </c>
      <c r="H436" s="0" t="n">
        <v>0</v>
      </c>
      <c r="I436" s="0" t="n">
        <v>0</v>
      </c>
      <c r="J436" s="0" t="n">
        <v>0</v>
      </c>
      <c r="K436" s="0" t="n">
        <v>6.2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s">
        <v>4</v>
      </c>
    </row>
    <row r="437" customFormat="false" ht="14.4" hidden="true" customHeight="false" outlineLevel="0" collapsed="false">
      <c r="A437" s="0" t="s">
        <v>28</v>
      </c>
      <c r="B437" s="0" t="n">
        <v>1</v>
      </c>
      <c r="C437" s="0" t="s">
        <v>1416</v>
      </c>
      <c r="D437" s="0" t="s">
        <v>30</v>
      </c>
      <c r="E437" s="0" t="s">
        <v>1417</v>
      </c>
      <c r="F437" s="0" t="s">
        <v>1406</v>
      </c>
      <c r="G437" s="0" t="s">
        <v>1407</v>
      </c>
      <c r="H437" s="0" t="n">
        <v>0</v>
      </c>
      <c r="I437" s="0" t="n">
        <v>0</v>
      </c>
      <c r="J437" s="0" t="n">
        <v>0</v>
      </c>
      <c r="K437" s="0" t="n">
        <v>6.3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s">
        <v>4</v>
      </c>
    </row>
    <row r="438" customFormat="false" ht="14.4" hidden="true" customHeight="false" outlineLevel="0" collapsed="false">
      <c r="A438" s="0" t="s">
        <v>28</v>
      </c>
      <c r="B438" s="0" t="n">
        <v>1</v>
      </c>
      <c r="C438" s="0" t="s">
        <v>1418</v>
      </c>
      <c r="D438" s="0" t="s">
        <v>30</v>
      </c>
      <c r="E438" s="0" t="s">
        <v>1419</v>
      </c>
      <c r="F438" s="0" t="s">
        <v>1406</v>
      </c>
      <c r="G438" s="0" t="s">
        <v>1407</v>
      </c>
      <c r="H438" s="0" t="n">
        <v>0</v>
      </c>
      <c r="I438" s="0" t="n">
        <v>0</v>
      </c>
      <c r="J438" s="0" t="n">
        <v>0</v>
      </c>
      <c r="K438" s="0" t="n">
        <v>6.2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s">
        <v>4</v>
      </c>
    </row>
    <row r="439" customFormat="false" ht="14.4" hidden="true" customHeight="false" outlineLevel="0" collapsed="false">
      <c r="A439" s="0" t="s">
        <v>28</v>
      </c>
      <c r="B439" s="0" t="n">
        <v>1</v>
      </c>
      <c r="C439" s="0" t="s">
        <v>1420</v>
      </c>
      <c r="D439" s="0" t="s">
        <v>30</v>
      </c>
      <c r="E439" s="0" t="s">
        <v>1421</v>
      </c>
      <c r="F439" s="0" t="s">
        <v>1406</v>
      </c>
      <c r="G439" s="0" t="s">
        <v>1407</v>
      </c>
      <c r="H439" s="0" t="n">
        <v>0</v>
      </c>
      <c r="I439" s="0" t="n">
        <v>0</v>
      </c>
      <c r="J439" s="0" t="n">
        <v>0</v>
      </c>
      <c r="K439" s="0" t="n">
        <v>5.6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s">
        <v>4</v>
      </c>
    </row>
    <row r="440" customFormat="false" ht="14.4" hidden="true" customHeight="false" outlineLevel="0" collapsed="false">
      <c r="A440" s="0" t="s">
        <v>28</v>
      </c>
      <c r="B440" s="0" t="n">
        <v>1</v>
      </c>
      <c r="C440" s="0" t="s">
        <v>1422</v>
      </c>
      <c r="D440" s="0" t="s">
        <v>81</v>
      </c>
      <c r="E440" s="0" t="s">
        <v>1423</v>
      </c>
      <c r="F440" s="0" t="s">
        <v>1406</v>
      </c>
      <c r="G440" s="0" t="s">
        <v>1407</v>
      </c>
      <c r="H440" s="0" t="n">
        <v>0</v>
      </c>
      <c r="I440" s="0" t="n">
        <v>0</v>
      </c>
      <c r="J440" s="0" t="n">
        <v>0</v>
      </c>
      <c r="K440" s="0" t="n">
        <v>5.4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s">
        <v>4</v>
      </c>
    </row>
    <row r="441" customFormat="false" ht="14.4" hidden="true" customHeight="false" outlineLevel="0" collapsed="false">
      <c r="A441" s="0" t="s">
        <v>28</v>
      </c>
      <c r="B441" s="0" t="n">
        <v>1</v>
      </c>
      <c r="C441" s="0" t="s">
        <v>1424</v>
      </c>
      <c r="D441" s="0" t="s">
        <v>48</v>
      </c>
      <c r="E441" s="0" t="s">
        <v>1425</v>
      </c>
      <c r="F441" s="0" t="s">
        <v>1406</v>
      </c>
      <c r="G441" s="0" t="s">
        <v>1407</v>
      </c>
      <c r="H441" s="0" t="n">
        <v>0</v>
      </c>
      <c r="I441" s="0" t="n">
        <v>0</v>
      </c>
      <c r="J441" s="0" t="n">
        <v>0</v>
      </c>
      <c r="K441" s="0" t="n">
        <v>5.6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s">
        <v>4</v>
      </c>
    </row>
    <row r="442" customFormat="false" ht="14.4" hidden="true" customHeight="false" outlineLevel="0" collapsed="false">
      <c r="A442" s="0" t="s">
        <v>28</v>
      </c>
      <c r="B442" s="0" t="n">
        <v>1</v>
      </c>
      <c r="C442" s="0" t="s">
        <v>1426</v>
      </c>
      <c r="D442" s="0" t="s">
        <v>30</v>
      </c>
      <c r="E442" s="0" t="s">
        <v>1427</v>
      </c>
      <c r="F442" s="0" t="s">
        <v>1428</v>
      </c>
      <c r="G442" s="0" t="s">
        <v>1429</v>
      </c>
      <c r="H442" s="0" t="n">
        <v>0</v>
      </c>
      <c r="I442" s="0" t="n">
        <v>0</v>
      </c>
      <c r="J442" s="0" t="n">
        <v>0</v>
      </c>
      <c r="K442" s="0" t="n">
        <v>7.2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s">
        <v>4</v>
      </c>
    </row>
    <row r="443" customFormat="false" ht="14.4" hidden="true" customHeight="false" outlineLevel="0" collapsed="false">
      <c r="A443" s="0" t="s">
        <v>28</v>
      </c>
      <c r="B443" s="0" t="n">
        <v>1</v>
      </c>
      <c r="C443" s="0" t="s">
        <v>1430</v>
      </c>
      <c r="D443" s="0" t="s">
        <v>192</v>
      </c>
      <c r="E443" s="0" t="s">
        <v>1431</v>
      </c>
      <c r="F443" s="0" t="s">
        <v>1428</v>
      </c>
      <c r="G443" s="0" t="s">
        <v>1429</v>
      </c>
      <c r="H443" s="0" t="n">
        <v>0</v>
      </c>
      <c r="I443" s="0" t="n">
        <v>0</v>
      </c>
      <c r="J443" s="0" t="n">
        <v>0</v>
      </c>
      <c r="K443" s="0" t="n">
        <v>7.7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s">
        <v>4</v>
      </c>
    </row>
    <row r="444" customFormat="false" ht="14.4" hidden="true" customHeight="false" outlineLevel="0" collapsed="false">
      <c r="A444" s="0" t="s">
        <v>28</v>
      </c>
      <c r="B444" s="0" t="n">
        <v>1</v>
      </c>
      <c r="C444" s="0" t="s">
        <v>1432</v>
      </c>
      <c r="D444" s="0" t="s">
        <v>81</v>
      </c>
      <c r="E444" s="0" t="s">
        <v>1433</v>
      </c>
      <c r="F444" s="0" t="s">
        <v>1428</v>
      </c>
      <c r="G444" s="0" t="s">
        <v>1429</v>
      </c>
      <c r="H444" s="0" t="n">
        <v>0</v>
      </c>
      <c r="I444" s="0" t="n">
        <v>0</v>
      </c>
      <c r="J444" s="0" t="n">
        <v>0</v>
      </c>
      <c r="K444" s="0" t="n">
        <v>7.8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s">
        <v>4</v>
      </c>
    </row>
    <row r="445" customFormat="false" ht="14.4" hidden="true" customHeight="false" outlineLevel="0" collapsed="false">
      <c r="A445" s="0" t="s">
        <v>28</v>
      </c>
      <c r="B445" s="0" t="n">
        <v>1</v>
      </c>
      <c r="C445" s="0" t="s">
        <v>1434</v>
      </c>
      <c r="D445" s="0" t="s">
        <v>192</v>
      </c>
      <c r="E445" s="0" t="s">
        <v>1435</v>
      </c>
      <c r="F445" s="0" t="s">
        <v>1428</v>
      </c>
      <c r="G445" s="0" t="s">
        <v>1429</v>
      </c>
      <c r="H445" s="0" t="n">
        <v>0</v>
      </c>
      <c r="I445" s="0" t="n">
        <v>0</v>
      </c>
      <c r="J445" s="0" t="n">
        <v>0</v>
      </c>
      <c r="K445" s="0" t="n">
        <v>7.8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s">
        <v>4</v>
      </c>
    </row>
    <row r="446" customFormat="false" ht="14.4" hidden="true" customHeight="false" outlineLevel="0" collapsed="false">
      <c r="A446" s="0" t="s">
        <v>28</v>
      </c>
      <c r="B446" s="0" t="n">
        <v>1</v>
      </c>
      <c r="C446" s="0" t="s">
        <v>1436</v>
      </c>
      <c r="D446" s="0" t="s">
        <v>103</v>
      </c>
      <c r="E446" s="0" t="s">
        <v>1437</v>
      </c>
      <c r="F446" s="0" t="s">
        <v>1438</v>
      </c>
      <c r="G446" s="0" t="s">
        <v>1439</v>
      </c>
      <c r="H446" s="0" t="n">
        <v>0</v>
      </c>
      <c r="I446" s="0" t="n">
        <v>0</v>
      </c>
      <c r="J446" s="0" t="n">
        <v>0</v>
      </c>
      <c r="K446" s="0" t="n">
        <v>6.3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s">
        <v>4</v>
      </c>
    </row>
    <row r="447" customFormat="false" ht="14.4" hidden="true" customHeight="false" outlineLevel="0" collapsed="false">
      <c r="A447" s="0" t="s">
        <v>28</v>
      </c>
      <c r="B447" s="0" t="n">
        <v>1</v>
      </c>
      <c r="C447" s="0" t="s">
        <v>1440</v>
      </c>
      <c r="D447" s="0" t="s">
        <v>258</v>
      </c>
      <c r="E447" s="0" t="s">
        <v>1441</v>
      </c>
      <c r="F447" s="0" t="s">
        <v>1438</v>
      </c>
      <c r="G447" s="0" t="s">
        <v>1439</v>
      </c>
      <c r="H447" s="0" t="n">
        <v>0</v>
      </c>
      <c r="I447" s="0" t="n">
        <v>0</v>
      </c>
      <c r="J447" s="0" t="n">
        <v>0</v>
      </c>
      <c r="K447" s="0" t="n">
        <v>6.2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s">
        <v>4</v>
      </c>
    </row>
    <row r="448" customFormat="false" ht="14.4" hidden="true" customHeight="false" outlineLevel="0" collapsed="false">
      <c r="A448" s="0" t="s">
        <v>28</v>
      </c>
      <c r="B448" s="0" t="n">
        <v>1</v>
      </c>
      <c r="C448" s="0" t="s">
        <v>1442</v>
      </c>
      <c r="D448" s="0" t="s">
        <v>90</v>
      </c>
      <c r="E448" s="0" t="s">
        <v>1443</v>
      </c>
      <c r="F448" s="0" t="s">
        <v>1438</v>
      </c>
      <c r="G448" s="0" t="s">
        <v>1439</v>
      </c>
      <c r="H448" s="0" t="n">
        <v>0</v>
      </c>
      <c r="I448" s="0" t="n">
        <v>0</v>
      </c>
      <c r="J448" s="0" t="n">
        <v>0</v>
      </c>
      <c r="K448" s="0" t="n">
        <v>6.3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s">
        <v>4</v>
      </c>
    </row>
    <row r="449" customFormat="false" ht="14.4" hidden="true" customHeight="false" outlineLevel="0" collapsed="false">
      <c r="A449" s="0" t="s">
        <v>28</v>
      </c>
      <c r="B449" s="0" t="n">
        <v>1</v>
      </c>
      <c r="C449" s="0" t="s">
        <v>1444</v>
      </c>
      <c r="D449" s="0" t="s">
        <v>81</v>
      </c>
      <c r="E449" s="0" t="s">
        <v>1445</v>
      </c>
      <c r="F449" s="0" t="s">
        <v>1446</v>
      </c>
      <c r="G449" s="0" t="s">
        <v>1447</v>
      </c>
      <c r="H449" s="0" t="n">
        <v>0</v>
      </c>
      <c r="I449" s="0" t="n">
        <v>0</v>
      </c>
      <c r="J449" s="0" t="n">
        <v>0</v>
      </c>
      <c r="K449" s="0" t="n">
        <v>5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s">
        <v>4</v>
      </c>
    </row>
    <row r="450" customFormat="false" ht="14.4" hidden="true" customHeight="false" outlineLevel="0" collapsed="false">
      <c r="A450" s="0" t="s">
        <v>28</v>
      </c>
      <c r="B450" s="0" t="n">
        <v>1</v>
      </c>
      <c r="C450" s="0" t="s">
        <v>1448</v>
      </c>
      <c r="D450" s="0" t="s">
        <v>192</v>
      </c>
      <c r="E450" s="0" t="s">
        <v>1449</v>
      </c>
      <c r="F450" s="0" t="s">
        <v>1446</v>
      </c>
      <c r="G450" s="0" t="s">
        <v>1447</v>
      </c>
      <c r="H450" s="0" t="n">
        <v>0</v>
      </c>
      <c r="I450" s="0" t="n">
        <v>0</v>
      </c>
      <c r="J450" s="0" t="n">
        <v>0</v>
      </c>
      <c r="K450" s="0" t="n">
        <v>6.3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s">
        <v>4</v>
      </c>
    </row>
    <row r="451" customFormat="false" ht="14.4" hidden="true" customHeight="false" outlineLevel="0" collapsed="false">
      <c r="A451" s="0" t="s">
        <v>28</v>
      </c>
      <c r="B451" s="0" t="n">
        <v>1</v>
      </c>
      <c r="C451" s="0" t="s">
        <v>1450</v>
      </c>
      <c r="D451" s="0" t="s">
        <v>30</v>
      </c>
      <c r="E451" s="0" t="s">
        <v>1451</v>
      </c>
      <c r="F451" s="0" t="s">
        <v>1452</v>
      </c>
      <c r="G451" s="0" t="s">
        <v>1453</v>
      </c>
      <c r="H451" s="0" t="n">
        <v>0</v>
      </c>
      <c r="I451" s="0" t="n">
        <v>0</v>
      </c>
      <c r="J451" s="0" t="n">
        <v>0</v>
      </c>
      <c r="K451" s="0" t="n">
        <v>7.4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s">
        <v>4</v>
      </c>
    </row>
    <row r="452" customFormat="false" ht="14.4" hidden="true" customHeight="false" outlineLevel="0" collapsed="false">
      <c r="A452" s="0" t="s">
        <v>28</v>
      </c>
      <c r="B452" s="0" t="n">
        <v>1</v>
      </c>
      <c r="C452" s="0" t="s">
        <v>1454</v>
      </c>
      <c r="D452" s="0" t="s">
        <v>81</v>
      </c>
      <c r="E452" s="0" t="s">
        <v>1455</v>
      </c>
      <c r="F452" s="0" t="s">
        <v>1452</v>
      </c>
      <c r="G452" s="0" t="s">
        <v>1453</v>
      </c>
      <c r="H452" s="0" t="n">
        <v>0</v>
      </c>
      <c r="I452" s="0" t="n">
        <v>0</v>
      </c>
      <c r="J452" s="0" t="n">
        <v>0</v>
      </c>
      <c r="K452" s="0" t="n">
        <v>8.5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s">
        <v>4</v>
      </c>
    </row>
    <row r="453" customFormat="false" ht="14.4" hidden="true" customHeight="false" outlineLevel="0" collapsed="false">
      <c r="A453" s="0" t="s">
        <v>28</v>
      </c>
      <c r="B453" s="0" t="n">
        <v>1</v>
      </c>
      <c r="C453" s="0" t="s">
        <v>1456</v>
      </c>
      <c r="D453" s="0" t="s">
        <v>60</v>
      </c>
      <c r="E453" s="0" t="s">
        <v>1457</v>
      </c>
      <c r="F453" s="0" t="s">
        <v>1458</v>
      </c>
      <c r="G453" s="0" t="s">
        <v>1459</v>
      </c>
      <c r="H453" s="0" t="n">
        <v>0</v>
      </c>
      <c r="I453" s="0" t="n">
        <v>0</v>
      </c>
      <c r="J453" s="0" t="n">
        <v>0</v>
      </c>
      <c r="K453" s="0" t="n">
        <v>7.2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s">
        <v>4</v>
      </c>
    </row>
    <row r="454" customFormat="false" ht="14.4" hidden="true" customHeight="false" outlineLevel="0" collapsed="false">
      <c r="A454" s="0" t="s">
        <v>28</v>
      </c>
      <c r="B454" s="0" t="n">
        <v>1</v>
      </c>
      <c r="C454" s="0" t="s">
        <v>1460</v>
      </c>
      <c r="D454" s="0" t="s">
        <v>124</v>
      </c>
      <c r="E454" s="0" t="s">
        <v>1461</v>
      </c>
      <c r="F454" s="0" t="s">
        <v>1462</v>
      </c>
      <c r="G454" s="0" t="s">
        <v>1463</v>
      </c>
      <c r="H454" s="0" t="n">
        <v>0</v>
      </c>
      <c r="I454" s="0" t="n">
        <v>0</v>
      </c>
      <c r="J454" s="0" t="n">
        <v>0</v>
      </c>
      <c r="K454" s="0" t="n">
        <v>5.1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s">
        <v>4</v>
      </c>
    </row>
    <row r="455" customFormat="false" ht="14.4" hidden="true" customHeight="false" outlineLevel="0" collapsed="false">
      <c r="A455" s="0" t="s">
        <v>28</v>
      </c>
      <c r="B455" s="0" t="n">
        <v>1</v>
      </c>
      <c r="C455" s="0" t="s">
        <v>1464</v>
      </c>
      <c r="D455" s="0" t="s">
        <v>258</v>
      </c>
      <c r="E455" s="0" t="s">
        <v>1465</v>
      </c>
      <c r="F455" s="0" t="s">
        <v>1466</v>
      </c>
      <c r="G455" s="0" t="s">
        <v>1467</v>
      </c>
      <c r="H455" s="0" t="n">
        <v>0</v>
      </c>
      <c r="I455" s="0" t="n">
        <v>0</v>
      </c>
      <c r="J455" s="0" t="n">
        <v>0</v>
      </c>
      <c r="K455" s="0" t="n">
        <v>5.6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s">
        <v>4</v>
      </c>
    </row>
    <row r="456" customFormat="false" ht="14.4" hidden="true" customHeight="false" outlineLevel="0" collapsed="false">
      <c r="A456" s="0" t="s">
        <v>28</v>
      </c>
      <c r="B456" s="0" t="n">
        <v>1</v>
      </c>
      <c r="C456" s="0" t="s">
        <v>1468</v>
      </c>
      <c r="D456" s="0" t="s">
        <v>258</v>
      </c>
      <c r="E456" s="0" t="s">
        <v>1469</v>
      </c>
      <c r="F456" s="0" t="s">
        <v>1466</v>
      </c>
      <c r="G456" s="0" t="s">
        <v>1467</v>
      </c>
      <c r="H456" s="0" t="n">
        <v>0</v>
      </c>
      <c r="I456" s="0" t="n">
        <v>0</v>
      </c>
      <c r="J456" s="0" t="n">
        <v>0</v>
      </c>
      <c r="K456" s="0" t="n">
        <v>5.6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s">
        <v>4</v>
      </c>
    </row>
    <row r="457" customFormat="false" ht="14.4" hidden="true" customHeight="false" outlineLevel="0" collapsed="false">
      <c r="A457" s="0" t="s">
        <v>28</v>
      </c>
      <c r="B457" s="0" t="n">
        <v>1</v>
      </c>
      <c r="C457" s="0" t="s">
        <v>1470</v>
      </c>
      <c r="D457" s="0" t="s">
        <v>30</v>
      </c>
      <c r="E457" s="0" t="s">
        <v>1471</v>
      </c>
      <c r="F457" s="0" t="s">
        <v>1466</v>
      </c>
      <c r="G457" s="0" t="s">
        <v>1467</v>
      </c>
      <c r="H457" s="0" t="n">
        <v>0</v>
      </c>
      <c r="I457" s="0" t="n">
        <v>0</v>
      </c>
      <c r="J457" s="0" t="n">
        <v>0</v>
      </c>
      <c r="K457" s="0" t="n">
        <v>6.8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s">
        <v>4</v>
      </c>
    </row>
    <row r="458" customFormat="false" ht="14.4" hidden="true" customHeight="false" outlineLevel="0" collapsed="false">
      <c r="A458" s="0" t="s">
        <v>28</v>
      </c>
      <c r="B458" s="0" t="n">
        <v>1</v>
      </c>
      <c r="C458" s="0" t="s">
        <v>1472</v>
      </c>
      <c r="D458" s="0" t="s">
        <v>192</v>
      </c>
      <c r="E458" s="0" t="s">
        <v>1473</v>
      </c>
      <c r="F458" s="0" t="s">
        <v>1466</v>
      </c>
      <c r="G458" s="0" t="s">
        <v>1467</v>
      </c>
      <c r="H458" s="0" t="n">
        <v>0</v>
      </c>
      <c r="I458" s="0" t="n">
        <v>0</v>
      </c>
      <c r="J458" s="0" t="n">
        <v>0</v>
      </c>
      <c r="K458" s="0" t="n">
        <v>6.5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s">
        <v>4</v>
      </c>
    </row>
    <row r="459" customFormat="false" ht="14.4" hidden="true" customHeight="false" outlineLevel="0" collapsed="false">
      <c r="A459" s="0" t="s">
        <v>28</v>
      </c>
      <c r="B459" s="0" t="n">
        <v>1</v>
      </c>
      <c r="C459" s="0" t="s">
        <v>1474</v>
      </c>
      <c r="D459" s="0" t="s">
        <v>258</v>
      </c>
      <c r="E459" s="0" t="s">
        <v>1475</v>
      </c>
      <c r="F459" s="0" t="s">
        <v>1466</v>
      </c>
      <c r="G459" s="0" t="s">
        <v>1467</v>
      </c>
      <c r="H459" s="0" t="n">
        <v>0</v>
      </c>
      <c r="I459" s="0" t="n">
        <v>0</v>
      </c>
      <c r="J459" s="0" t="n">
        <v>0</v>
      </c>
      <c r="K459" s="0" t="n">
        <v>6.4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s">
        <v>4</v>
      </c>
    </row>
    <row r="460" customFormat="false" ht="14.4" hidden="true" customHeight="false" outlineLevel="0" collapsed="false">
      <c r="A460" s="0" t="s">
        <v>28</v>
      </c>
      <c r="B460" s="0" t="n">
        <v>1</v>
      </c>
      <c r="C460" s="0" t="s">
        <v>1476</v>
      </c>
      <c r="D460" s="0" t="s">
        <v>258</v>
      </c>
      <c r="E460" s="0" t="s">
        <v>1477</v>
      </c>
      <c r="F460" s="0" t="s">
        <v>1466</v>
      </c>
      <c r="G460" s="0" t="s">
        <v>1467</v>
      </c>
      <c r="H460" s="0" t="n">
        <v>0</v>
      </c>
      <c r="I460" s="0" t="n">
        <v>0</v>
      </c>
      <c r="J460" s="0" t="n">
        <v>0</v>
      </c>
      <c r="K460" s="0" t="n">
        <v>6.3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s">
        <v>4</v>
      </c>
    </row>
    <row r="461" customFormat="false" ht="14.4" hidden="true" customHeight="false" outlineLevel="0" collapsed="false">
      <c r="A461" s="0" t="s">
        <v>28</v>
      </c>
      <c r="B461" s="0" t="n">
        <v>1</v>
      </c>
      <c r="C461" s="0" t="s">
        <v>1478</v>
      </c>
      <c r="D461" s="0" t="s">
        <v>258</v>
      </c>
      <c r="E461" s="0" t="s">
        <v>1479</v>
      </c>
      <c r="F461" s="0" t="s">
        <v>1466</v>
      </c>
      <c r="G461" s="0" t="s">
        <v>1467</v>
      </c>
      <c r="H461" s="0" t="n">
        <v>0</v>
      </c>
      <c r="I461" s="0" t="n">
        <v>0</v>
      </c>
      <c r="J461" s="0" t="n">
        <v>0</v>
      </c>
      <c r="K461" s="0" t="n">
        <v>7.8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s">
        <v>4</v>
      </c>
    </row>
    <row r="462" customFormat="false" ht="14.4" hidden="true" customHeight="false" outlineLevel="0" collapsed="false">
      <c r="A462" s="0" t="s">
        <v>28</v>
      </c>
      <c r="B462" s="0" t="n">
        <v>1</v>
      </c>
      <c r="C462" s="0" t="s">
        <v>1480</v>
      </c>
      <c r="D462" s="0" t="s">
        <v>258</v>
      </c>
      <c r="E462" s="0" t="s">
        <v>1481</v>
      </c>
      <c r="F462" s="0" t="s">
        <v>1466</v>
      </c>
      <c r="G462" s="0" t="s">
        <v>1467</v>
      </c>
      <c r="H462" s="0" t="n">
        <v>0</v>
      </c>
      <c r="I462" s="0" t="n">
        <v>0</v>
      </c>
      <c r="J462" s="0" t="n">
        <v>0</v>
      </c>
      <c r="K462" s="0" t="n">
        <v>7.8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s">
        <v>4</v>
      </c>
    </row>
    <row r="463" customFormat="false" ht="14.4" hidden="true" customHeight="false" outlineLevel="0" collapsed="false">
      <c r="A463" s="0" t="s">
        <v>28</v>
      </c>
      <c r="B463" s="0" t="n">
        <v>1</v>
      </c>
      <c r="C463" s="0" t="s">
        <v>1482</v>
      </c>
      <c r="D463" s="0" t="s">
        <v>192</v>
      </c>
      <c r="E463" s="0" t="s">
        <v>1483</v>
      </c>
      <c r="F463" s="0" t="s">
        <v>1484</v>
      </c>
      <c r="G463" s="0" t="s">
        <v>1485</v>
      </c>
      <c r="H463" s="0" t="n">
        <v>0</v>
      </c>
      <c r="I463" s="0" t="n">
        <v>0</v>
      </c>
      <c r="J463" s="0" t="n">
        <v>0</v>
      </c>
      <c r="K463" s="0" t="n">
        <v>7.5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s">
        <v>4</v>
      </c>
    </row>
    <row r="464" customFormat="false" ht="14.4" hidden="true" customHeight="false" outlineLevel="0" collapsed="false">
      <c r="A464" s="0" t="s">
        <v>28</v>
      </c>
      <c r="B464" s="0" t="n">
        <v>1</v>
      </c>
      <c r="C464" s="0" t="s">
        <v>1486</v>
      </c>
      <c r="D464" s="0" t="s">
        <v>192</v>
      </c>
      <c r="E464" s="0" t="s">
        <v>1487</v>
      </c>
      <c r="F464" s="0" t="s">
        <v>1484</v>
      </c>
      <c r="G464" s="0" t="s">
        <v>1485</v>
      </c>
      <c r="H464" s="0" t="n">
        <v>0</v>
      </c>
      <c r="I464" s="0" t="n">
        <v>0</v>
      </c>
      <c r="J464" s="0" t="n">
        <v>0</v>
      </c>
      <c r="K464" s="0" t="n">
        <v>8.8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s">
        <v>4</v>
      </c>
    </row>
    <row r="465" customFormat="false" ht="14.4" hidden="true" customHeight="false" outlineLevel="0" collapsed="false">
      <c r="A465" s="0" t="s">
        <v>28</v>
      </c>
      <c r="B465" s="0" t="n">
        <v>1</v>
      </c>
      <c r="C465" s="0" t="s">
        <v>1488</v>
      </c>
      <c r="D465" s="0" t="s">
        <v>213</v>
      </c>
      <c r="E465" s="0" t="s">
        <v>1489</v>
      </c>
      <c r="F465" s="0" t="s">
        <v>1490</v>
      </c>
      <c r="G465" s="0" t="s">
        <v>1491</v>
      </c>
      <c r="H465" s="0" t="n">
        <v>0</v>
      </c>
      <c r="I465" s="0" t="n">
        <v>0</v>
      </c>
      <c r="J465" s="0" t="n">
        <v>0</v>
      </c>
      <c r="K465" s="0" t="n">
        <v>5.6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s">
        <v>4</v>
      </c>
    </row>
    <row r="466" customFormat="false" ht="14.4" hidden="true" customHeight="false" outlineLevel="0" collapsed="false">
      <c r="A466" s="0" t="s">
        <v>28</v>
      </c>
      <c r="B466" s="0" t="n">
        <v>1</v>
      </c>
      <c r="C466" s="0" t="s">
        <v>1492</v>
      </c>
      <c r="D466" s="0" t="s">
        <v>45</v>
      </c>
      <c r="E466" s="0" t="s">
        <v>1493</v>
      </c>
      <c r="F466" s="0" t="s">
        <v>1490</v>
      </c>
      <c r="G466" s="0" t="s">
        <v>1491</v>
      </c>
      <c r="H466" s="0" t="n">
        <v>0</v>
      </c>
      <c r="I466" s="0" t="n">
        <v>0</v>
      </c>
      <c r="J466" s="0" t="n">
        <v>0</v>
      </c>
      <c r="K466" s="0" t="n">
        <v>5.6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s">
        <v>4</v>
      </c>
    </row>
    <row r="467" customFormat="false" ht="14.4" hidden="true" customHeight="false" outlineLevel="0" collapsed="false">
      <c r="A467" s="0" t="s">
        <v>28</v>
      </c>
      <c r="B467" s="0" t="n">
        <v>1</v>
      </c>
      <c r="C467" s="0" t="s">
        <v>1494</v>
      </c>
      <c r="D467" s="0" t="s">
        <v>81</v>
      </c>
      <c r="E467" s="0" t="s">
        <v>1495</v>
      </c>
      <c r="F467" s="0" t="s">
        <v>1490</v>
      </c>
      <c r="G467" s="0" t="s">
        <v>1491</v>
      </c>
      <c r="H467" s="0" t="n">
        <v>0</v>
      </c>
      <c r="I467" s="0" t="n">
        <v>0</v>
      </c>
      <c r="J467" s="0" t="n">
        <v>0</v>
      </c>
      <c r="K467" s="0" t="n">
        <v>7.6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s">
        <v>4</v>
      </c>
    </row>
    <row r="468" customFormat="false" ht="14.4" hidden="true" customHeight="false" outlineLevel="0" collapsed="false">
      <c r="A468" s="0" t="s">
        <v>28</v>
      </c>
      <c r="B468" s="0" t="n">
        <v>1</v>
      </c>
      <c r="C468" s="0" t="s">
        <v>1496</v>
      </c>
      <c r="D468" s="0" t="s">
        <v>192</v>
      </c>
      <c r="E468" s="0" t="s">
        <v>1497</v>
      </c>
      <c r="F468" s="0" t="s">
        <v>1490</v>
      </c>
      <c r="G468" s="0" t="s">
        <v>1491</v>
      </c>
      <c r="H468" s="0" t="n">
        <v>0</v>
      </c>
      <c r="I468" s="0" t="n">
        <v>0</v>
      </c>
      <c r="J468" s="0" t="n">
        <v>0</v>
      </c>
      <c r="K468" s="0" t="n">
        <v>8.3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s">
        <v>4</v>
      </c>
    </row>
    <row r="469" customFormat="false" ht="14.4" hidden="true" customHeight="false" outlineLevel="0" collapsed="false">
      <c r="A469" s="0" t="s">
        <v>28</v>
      </c>
      <c r="B469" s="0" t="n">
        <v>1</v>
      </c>
      <c r="C469" s="0" t="s">
        <v>1498</v>
      </c>
      <c r="D469" s="0" t="s">
        <v>81</v>
      </c>
      <c r="E469" s="0" t="s">
        <v>1499</v>
      </c>
      <c r="F469" s="0" t="s">
        <v>1500</v>
      </c>
      <c r="G469" s="0" t="s">
        <v>1501</v>
      </c>
      <c r="H469" s="0" t="n">
        <v>0</v>
      </c>
      <c r="I469" s="0" t="n">
        <v>0</v>
      </c>
      <c r="J469" s="0" t="n">
        <v>0</v>
      </c>
      <c r="K469" s="0" t="n">
        <v>6.8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s">
        <v>4</v>
      </c>
    </row>
    <row r="470" customFormat="false" ht="14.4" hidden="true" customHeight="false" outlineLevel="0" collapsed="false">
      <c r="A470" s="0" t="s">
        <v>28</v>
      </c>
      <c r="B470" s="0" t="n">
        <v>1</v>
      </c>
      <c r="C470" s="0" t="s">
        <v>1502</v>
      </c>
      <c r="D470" s="0" t="s">
        <v>45</v>
      </c>
      <c r="E470" s="0" t="s">
        <v>1503</v>
      </c>
      <c r="F470" s="0" t="s">
        <v>1504</v>
      </c>
      <c r="G470" s="0" t="s">
        <v>1505</v>
      </c>
      <c r="H470" s="0" t="n">
        <v>0</v>
      </c>
      <c r="I470" s="0" t="n">
        <v>0</v>
      </c>
      <c r="J470" s="0" t="n">
        <v>0</v>
      </c>
      <c r="K470" s="0" t="n">
        <v>5.1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s">
        <v>4</v>
      </c>
    </row>
    <row r="471" customFormat="false" ht="14.4" hidden="true" customHeight="false" outlineLevel="0" collapsed="false">
      <c r="A471" s="0" t="s">
        <v>28</v>
      </c>
      <c r="B471" s="0" t="n">
        <v>1</v>
      </c>
      <c r="C471" s="0" t="s">
        <v>1506</v>
      </c>
      <c r="D471" s="0" t="s">
        <v>258</v>
      </c>
      <c r="E471" s="0" t="s">
        <v>1507</v>
      </c>
      <c r="F471" s="0" t="s">
        <v>1504</v>
      </c>
      <c r="G471" s="0" t="s">
        <v>1505</v>
      </c>
      <c r="H471" s="0" t="n">
        <v>0</v>
      </c>
      <c r="I471" s="0" t="n">
        <v>0</v>
      </c>
      <c r="J471" s="0" t="n">
        <v>0</v>
      </c>
      <c r="K471" s="0" t="n">
        <v>5.1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s">
        <v>4</v>
      </c>
    </row>
    <row r="472" customFormat="false" ht="14.4" hidden="true" customHeight="false" outlineLevel="0" collapsed="false">
      <c r="A472" s="0" t="s">
        <v>28</v>
      </c>
      <c r="B472" s="0" t="n">
        <v>1</v>
      </c>
      <c r="C472" s="0" t="s">
        <v>1508</v>
      </c>
      <c r="D472" s="0" t="s">
        <v>30</v>
      </c>
      <c r="E472" s="0" t="s">
        <v>1509</v>
      </c>
      <c r="F472" s="0" t="s">
        <v>1504</v>
      </c>
      <c r="G472" s="0" t="s">
        <v>1505</v>
      </c>
      <c r="H472" s="0" t="n">
        <v>0</v>
      </c>
      <c r="I472" s="0" t="n">
        <v>0</v>
      </c>
      <c r="J472" s="0" t="n">
        <v>0</v>
      </c>
      <c r="K472" s="0" t="n">
        <v>6.3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s">
        <v>4</v>
      </c>
    </row>
    <row r="473" customFormat="false" ht="14.4" hidden="true" customHeight="false" outlineLevel="0" collapsed="false">
      <c r="A473" s="0" t="s">
        <v>28</v>
      </c>
      <c r="B473" s="0" t="n">
        <v>1</v>
      </c>
      <c r="C473" s="0" t="s">
        <v>1510</v>
      </c>
      <c r="D473" s="0" t="s">
        <v>30</v>
      </c>
      <c r="E473" s="0" t="s">
        <v>1511</v>
      </c>
      <c r="F473" s="0" t="s">
        <v>1512</v>
      </c>
      <c r="G473" s="0" t="s">
        <v>1513</v>
      </c>
      <c r="H473" s="0" t="n">
        <v>0</v>
      </c>
      <c r="I473" s="0" t="n">
        <v>0</v>
      </c>
      <c r="J473" s="0" t="n">
        <v>0</v>
      </c>
      <c r="K473" s="0" t="n">
        <v>5.6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s">
        <v>4</v>
      </c>
    </row>
    <row r="474" customFormat="false" ht="14.4" hidden="true" customHeight="false" outlineLevel="0" collapsed="false">
      <c r="A474" s="0" t="s">
        <v>28</v>
      </c>
      <c r="B474" s="0" t="n">
        <v>1</v>
      </c>
      <c r="C474" s="0" t="s">
        <v>1514</v>
      </c>
      <c r="D474" s="0" t="s">
        <v>258</v>
      </c>
      <c r="E474" s="0" t="s">
        <v>1515</v>
      </c>
      <c r="F474" s="0" t="s">
        <v>1516</v>
      </c>
      <c r="G474" s="0" t="s">
        <v>1517</v>
      </c>
      <c r="H474" s="0" t="n">
        <v>0</v>
      </c>
      <c r="I474" s="0" t="n">
        <v>0</v>
      </c>
      <c r="J474" s="0" t="n">
        <v>0</v>
      </c>
      <c r="K474" s="0" t="n">
        <v>5.5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s">
        <v>4</v>
      </c>
    </row>
    <row r="475" customFormat="false" ht="14.4" hidden="true" customHeight="false" outlineLevel="0" collapsed="false">
      <c r="A475" s="0" t="s">
        <v>28</v>
      </c>
      <c r="B475" s="0" t="n">
        <v>1</v>
      </c>
      <c r="C475" s="0" t="s">
        <v>1518</v>
      </c>
      <c r="D475" s="0" t="s">
        <v>258</v>
      </c>
      <c r="E475" s="0" t="s">
        <v>1519</v>
      </c>
      <c r="F475" s="0" t="s">
        <v>1520</v>
      </c>
      <c r="G475" s="0" t="s">
        <v>1521</v>
      </c>
      <c r="H475" s="0" t="n">
        <v>0</v>
      </c>
      <c r="I475" s="0" t="n">
        <v>0</v>
      </c>
      <c r="J475" s="0" t="n">
        <v>0</v>
      </c>
      <c r="K475" s="0" t="n">
        <v>6.4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s">
        <v>4</v>
      </c>
    </row>
    <row r="476" customFormat="false" ht="14.4" hidden="true" customHeight="false" outlineLevel="0" collapsed="false">
      <c r="A476" s="0" t="s">
        <v>28</v>
      </c>
      <c r="B476" s="0" t="n">
        <v>1</v>
      </c>
      <c r="C476" s="0" t="s">
        <v>1522</v>
      </c>
      <c r="D476" s="0" t="s">
        <v>258</v>
      </c>
      <c r="E476" s="0" t="s">
        <v>1523</v>
      </c>
      <c r="F476" s="0" t="s">
        <v>1520</v>
      </c>
      <c r="G476" s="0" t="s">
        <v>1521</v>
      </c>
      <c r="H476" s="0" t="n">
        <v>0</v>
      </c>
      <c r="I476" s="0" t="n">
        <v>0</v>
      </c>
      <c r="J476" s="0" t="n">
        <v>0</v>
      </c>
      <c r="K476" s="0" t="n">
        <v>7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s">
        <v>4</v>
      </c>
    </row>
    <row r="477" customFormat="false" ht="14.4" hidden="true" customHeight="false" outlineLevel="0" collapsed="false">
      <c r="A477" s="0" t="s">
        <v>28</v>
      </c>
      <c r="B477" s="0" t="n">
        <v>1</v>
      </c>
      <c r="C477" s="0" t="s">
        <v>1524</v>
      </c>
      <c r="D477" s="0" t="s">
        <v>30</v>
      </c>
      <c r="E477" s="0" t="s">
        <v>1525</v>
      </c>
      <c r="F477" s="0" t="s">
        <v>1520</v>
      </c>
      <c r="G477" s="0" t="s">
        <v>1521</v>
      </c>
      <c r="H477" s="0" t="n">
        <v>0</v>
      </c>
      <c r="I477" s="0" t="n">
        <v>0</v>
      </c>
      <c r="J477" s="0" t="n">
        <v>0</v>
      </c>
      <c r="K477" s="0" t="n">
        <v>6.8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s">
        <v>4</v>
      </c>
    </row>
    <row r="478" customFormat="false" ht="14.4" hidden="true" customHeight="false" outlineLevel="0" collapsed="false">
      <c r="A478" s="0" t="s">
        <v>28</v>
      </c>
      <c r="B478" s="0" t="n">
        <v>1</v>
      </c>
      <c r="C478" s="0" t="s">
        <v>1526</v>
      </c>
      <c r="D478" s="0" t="s">
        <v>258</v>
      </c>
      <c r="E478" s="0" t="s">
        <v>1527</v>
      </c>
      <c r="F478" s="0" t="s">
        <v>1528</v>
      </c>
      <c r="G478" s="0" t="s">
        <v>1529</v>
      </c>
      <c r="H478" s="0" t="n">
        <v>0</v>
      </c>
      <c r="I478" s="0" t="n">
        <v>0</v>
      </c>
      <c r="J478" s="0" t="n">
        <v>0</v>
      </c>
      <c r="K478" s="0" t="n">
        <v>6.4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s">
        <v>4</v>
      </c>
    </row>
    <row r="479" customFormat="false" ht="14.4" hidden="true" customHeight="false" outlineLevel="0" collapsed="false">
      <c r="A479" s="0" t="s">
        <v>28</v>
      </c>
      <c r="B479" s="0" t="n">
        <v>1</v>
      </c>
      <c r="C479" s="0" t="s">
        <v>1530</v>
      </c>
      <c r="D479" s="0" t="s">
        <v>258</v>
      </c>
      <c r="E479" s="0" t="s">
        <v>1531</v>
      </c>
      <c r="F479" s="0" t="s">
        <v>1532</v>
      </c>
      <c r="G479" s="0" t="s">
        <v>1533</v>
      </c>
      <c r="H479" s="0" t="n">
        <v>0</v>
      </c>
      <c r="I479" s="0" t="n">
        <v>0</v>
      </c>
      <c r="J479" s="0" t="n">
        <v>0</v>
      </c>
      <c r="K479" s="0" t="n">
        <v>5.3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s">
        <v>4</v>
      </c>
    </row>
    <row r="480" customFormat="false" ht="14.4" hidden="true" customHeight="false" outlineLevel="0" collapsed="false">
      <c r="A480" s="0" t="s">
        <v>28</v>
      </c>
      <c r="B480" s="0" t="n">
        <v>1</v>
      </c>
      <c r="C480" s="0" t="s">
        <v>1534</v>
      </c>
      <c r="D480" s="0" t="s">
        <v>192</v>
      </c>
      <c r="E480" s="0" t="s">
        <v>1535</v>
      </c>
      <c r="F480" s="0" t="s">
        <v>1536</v>
      </c>
      <c r="G480" s="0" t="s">
        <v>1537</v>
      </c>
      <c r="H480" s="0" t="n">
        <v>0</v>
      </c>
      <c r="I480" s="0" t="n">
        <v>0</v>
      </c>
      <c r="J480" s="0" t="n">
        <v>0</v>
      </c>
      <c r="K480" s="0" t="n">
        <v>5.1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s">
        <v>4</v>
      </c>
    </row>
    <row r="481" customFormat="false" ht="14.4" hidden="true" customHeight="false" outlineLevel="0" collapsed="false">
      <c r="A481" s="0" t="s">
        <v>28</v>
      </c>
      <c r="B481" s="0" t="n">
        <v>1</v>
      </c>
      <c r="C481" s="0" t="s">
        <v>1538</v>
      </c>
      <c r="D481" s="0" t="s">
        <v>30</v>
      </c>
      <c r="E481" s="0" t="s">
        <v>1539</v>
      </c>
      <c r="F481" s="0" t="s">
        <v>1540</v>
      </c>
      <c r="G481" s="0" t="s">
        <v>1541</v>
      </c>
      <c r="H481" s="0" t="n">
        <v>0</v>
      </c>
      <c r="I481" s="0" t="n">
        <v>0</v>
      </c>
      <c r="J481" s="0" t="n">
        <v>0</v>
      </c>
      <c r="K481" s="0" t="n">
        <v>5.8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s">
        <v>4</v>
      </c>
    </row>
    <row r="482" customFormat="false" ht="14.4" hidden="true" customHeight="false" outlineLevel="0" collapsed="false">
      <c r="A482" s="0" t="s">
        <v>28</v>
      </c>
      <c r="B482" s="0" t="n">
        <v>1</v>
      </c>
      <c r="C482" s="0" t="s">
        <v>1542</v>
      </c>
      <c r="D482" s="0" t="s">
        <v>39</v>
      </c>
      <c r="E482" s="0" t="s">
        <v>1543</v>
      </c>
      <c r="F482" s="0" t="s">
        <v>1540</v>
      </c>
      <c r="G482" s="0" t="s">
        <v>1541</v>
      </c>
      <c r="H482" s="0" t="n">
        <v>0</v>
      </c>
      <c r="I482" s="0" t="n">
        <v>0</v>
      </c>
      <c r="J482" s="0" t="n">
        <v>0</v>
      </c>
      <c r="K482" s="0" t="n">
        <v>5.7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s">
        <v>4</v>
      </c>
    </row>
    <row r="483" customFormat="false" ht="14.4" hidden="true" customHeight="false" outlineLevel="0" collapsed="false">
      <c r="A483" s="0" t="s">
        <v>28</v>
      </c>
      <c r="B483" s="0" t="n">
        <v>1</v>
      </c>
      <c r="C483" s="0" t="s">
        <v>1544</v>
      </c>
      <c r="D483" s="0" t="s">
        <v>258</v>
      </c>
      <c r="E483" s="0" t="s">
        <v>1545</v>
      </c>
      <c r="F483" s="0" t="s">
        <v>1540</v>
      </c>
      <c r="G483" s="0" t="s">
        <v>1541</v>
      </c>
      <c r="H483" s="0" t="n">
        <v>0</v>
      </c>
      <c r="I483" s="0" t="n">
        <v>0</v>
      </c>
      <c r="J483" s="0" t="n">
        <v>0</v>
      </c>
      <c r="K483" s="0" t="n">
        <v>5.8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s">
        <v>4</v>
      </c>
    </row>
    <row r="484" customFormat="false" ht="14.4" hidden="true" customHeight="false" outlineLevel="0" collapsed="false">
      <c r="A484" s="0" t="s">
        <v>28</v>
      </c>
      <c r="B484" s="0" t="n">
        <v>1</v>
      </c>
      <c r="C484" s="0" t="s">
        <v>1546</v>
      </c>
      <c r="D484" s="0" t="s">
        <v>30</v>
      </c>
      <c r="E484" s="0" t="s">
        <v>1547</v>
      </c>
      <c r="F484" s="0" t="s">
        <v>1540</v>
      </c>
      <c r="G484" s="0" t="s">
        <v>1541</v>
      </c>
      <c r="H484" s="0" t="n">
        <v>0</v>
      </c>
      <c r="I484" s="0" t="n">
        <v>0</v>
      </c>
      <c r="J484" s="0" t="n">
        <v>0</v>
      </c>
      <c r="K484" s="0" t="n">
        <v>5.7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s">
        <v>4</v>
      </c>
    </row>
    <row r="485" customFormat="false" ht="14.4" hidden="true" customHeight="false" outlineLevel="0" collapsed="false">
      <c r="A485" s="0" t="s">
        <v>28</v>
      </c>
      <c r="B485" s="0" t="n">
        <v>1</v>
      </c>
      <c r="C485" s="0" t="s">
        <v>1548</v>
      </c>
      <c r="D485" s="0" t="s">
        <v>45</v>
      </c>
      <c r="E485" s="0" t="s">
        <v>1549</v>
      </c>
      <c r="F485" s="0" t="s">
        <v>1540</v>
      </c>
      <c r="G485" s="0" t="s">
        <v>1541</v>
      </c>
      <c r="H485" s="0" t="n">
        <v>0</v>
      </c>
      <c r="I485" s="0" t="n">
        <v>0</v>
      </c>
      <c r="J485" s="0" t="n">
        <v>0</v>
      </c>
      <c r="K485" s="0" t="n">
        <v>5.4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s">
        <v>4</v>
      </c>
    </row>
    <row r="486" customFormat="false" ht="14.4" hidden="true" customHeight="false" outlineLevel="0" collapsed="false">
      <c r="A486" s="0" t="s">
        <v>28</v>
      </c>
      <c r="B486" s="0" t="n">
        <v>1</v>
      </c>
      <c r="C486" s="0" t="s">
        <v>1550</v>
      </c>
      <c r="D486" s="0" t="s">
        <v>124</v>
      </c>
      <c r="E486" s="0" t="s">
        <v>1551</v>
      </c>
      <c r="F486" s="0" t="s">
        <v>1552</v>
      </c>
      <c r="G486" s="0" t="s">
        <v>1553</v>
      </c>
      <c r="H486" s="0" t="n">
        <v>0</v>
      </c>
      <c r="I486" s="0" t="n">
        <v>0</v>
      </c>
      <c r="J486" s="0" t="n">
        <v>0</v>
      </c>
      <c r="K486" s="0" t="n">
        <v>5.6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s">
        <v>4</v>
      </c>
    </row>
    <row r="487" customFormat="false" ht="14.4" hidden="true" customHeight="false" outlineLevel="0" collapsed="false">
      <c r="A487" s="0" t="s">
        <v>28</v>
      </c>
      <c r="B487" s="0" t="n">
        <v>1</v>
      </c>
      <c r="C487" s="0" t="s">
        <v>1554</v>
      </c>
      <c r="D487" s="0" t="s">
        <v>30</v>
      </c>
      <c r="E487" s="0" t="s">
        <v>1555</v>
      </c>
      <c r="F487" s="0" t="s">
        <v>1552</v>
      </c>
      <c r="G487" s="0" t="s">
        <v>1553</v>
      </c>
      <c r="H487" s="0" t="n">
        <v>0</v>
      </c>
      <c r="I487" s="0" t="n">
        <v>0</v>
      </c>
      <c r="J487" s="0" t="n">
        <v>0</v>
      </c>
      <c r="K487" s="0" t="n">
        <v>5.1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s">
        <v>4</v>
      </c>
    </row>
    <row r="488" customFormat="false" ht="14.4" hidden="true" customHeight="false" outlineLevel="0" collapsed="false">
      <c r="A488" s="0" t="s">
        <v>28</v>
      </c>
      <c r="B488" s="0" t="n">
        <v>1</v>
      </c>
      <c r="C488" s="0" t="s">
        <v>1556</v>
      </c>
      <c r="D488" s="0" t="s">
        <v>30</v>
      </c>
      <c r="E488" s="0" t="s">
        <v>1557</v>
      </c>
      <c r="F488" s="0" t="s">
        <v>1552</v>
      </c>
      <c r="G488" s="0" t="s">
        <v>1553</v>
      </c>
      <c r="H488" s="0" t="n">
        <v>0</v>
      </c>
      <c r="I488" s="0" t="n">
        <v>0</v>
      </c>
      <c r="J488" s="0" t="n">
        <v>0</v>
      </c>
      <c r="K488" s="0" t="n">
        <v>5.7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s">
        <v>4</v>
      </c>
    </row>
    <row r="489" customFormat="false" ht="14.4" hidden="true" customHeight="false" outlineLevel="0" collapsed="false">
      <c r="A489" s="0" t="s">
        <v>28</v>
      </c>
      <c r="B489" s="0" t="n">
        <v>1</v>
      </c>
      <c r="C489" s="0" t="s">
        <v>1558</v>
      </c>
      <c r="D489" s="0" t="s">
        <v>103</v>
      </c>
      <c r="E489" s="0" t="s">
        <v>1559</v>
      </c>
      <c r="F489" s="0" t="s">
        <v>1552</v>
      </c>
      <c r="G489" s="0" t="s">
        <v>1553</v>
      </c>
      <c r="H489" s="0" t="n">
        <v>0</v>
      </c>
      <c r="I489" s="0" t="n">
        <v>0</v>
      </c>
      <c r="J489" s="0" t="n">
        <v>0</v>
      </c>
      <c r="K489" s="0" t="n">
        <v>5.4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s">
        <v>4</v>
      </c>
    </row>
    <row r="490" customFormat="false" ht="14.4" hidden="true" customHeight="false" outlineLevel="0" collapsed="false">
      <c r="A490" s="0" t="s">
        <v>28</v>
      </c>
      <c r="B490" s="0" t="n">
        <v>1</v>
      </c>
      <c r="C490" s="0" t="s">
        <v>1560</v>
      </c>
      <c r="D490" s="0" t="s">
        <v>81</v>
      </c>
      <c r="E490" s="0" t="s">
        <v>1561</v>
      </c>
      <c r="F490" s="0" t="s">
        <v>1562</v>
      </c>
      <c r="G490" s="0" t="s">
        <v>1563</v>
      </c>
      <c r="H490" s="0" t="n">
        <v>0</v>
      </c>
      <c r="I490" s="0" t="n">
        <v>0</v>
      </c>
      <c r="J490" s="0" t="n">
        <v>0</v>
      </c>
      <c r="K490" s="0" t="n">
        <v>5.1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s">
        <v>4</v>
      </c>
    </row>
    <row r="491" customFormat="false" ht="14.4" hidden="true" customHeight="false" outlineLevel="0" collapsed="false">
      <c r="A491" s="0" t="s">
        <v>28</v>
      </c>
      <c r="B491" s="0" t="n">
        <v>1</v>
      </c>
      <c r="C491" s="0" t="s">
        <v>1564</v>
      </c>
      <c r="D491" s="0" t="s">
        <v>192</v>
      </c>
      <c r="E491" s="0" t="s">
        <v>1565</v>
      </c>
      <c r="F491" s="0" t="s">
        <v>1562</v>
      </c>
      <c r="G491" s="0" t="s">
        <v>1563</v>
      </c>
      <c r="H491" s="0" t="n">
        <v>0</v>
      </c>
      <c r="I491" s="0" t="n">
        <v>0</v>
      </c>
      <c r="J491" s="0" t="n">
        <v>0</v>
      </c>
      <c r="K491" s="0" t="n">
        <v>5.2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s">
        <v>4</v>
      </c>
    </row>
    <row r="492" customFormat="false" ht="14.4" hidden="true" customHeight="false" outlineLevel="0" collapsed="false">
      <c r="A492" s="0" t="s">
        <v>28</v>
      </c>
      <c r="B492" s="0" t="n">
        <v>1</v>
      </c>
      <c r="C492" s="0" t="s">
        <v>1566</v>
      </c>
      <c r="D492" s="0" t="s">
        <v>192</v>
      </c>
      <c r="E492" s="0" t="s">
        <v>1567</v>
      </c>
      <c r="F492" s="0" t="s">
        <v>1562</v>
      </c>
      <c r="G492" s="0" t="s">
        <v>1563</v>
      </c>
      <c r="H492" s="0" t="n">
        <v>0</v>
      </c>
      <c r="I492" s="0" t="n">
        <v>0</v>
      </c>
      <c r="J492" s="0" t="n">
        <v>0</v>
      </c>
      <c r="K492" s="0" t="n">
        <v>5.7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s">
        <v>4</v>
      </c>
    </row>
    <row r="493" customFormat="false" ht="14.4" hidden="true" customHeight="false" outlineLevel="0" collapsed="false">
      <c r="A493" s="0" t="s">
        <v>28</v>
      </c>
      <c r="B493" s="0" t="n">
        <v>1</v>
      </c>
      <c r="C493" s="0" t="s">
        <v>1568</v>
      </c>
      <c r="D493" s="0" t="s">
        <v>30</v>
      </c>
      <c r="E493" s="0" t="s">
        <v>1569</v>
      </c>
      <c r="F493" s="0" t="s">
        <v>1570</v>
      </c>
      <c r="G493" s="0" t="s">
        <v>1571</v>
      </c>
      <c r="H493" s="0" t="n">
        <v>0</v>
      </c>
      <c r="I493" s="0" t="n">
        <v>0</v>
      </c>
      <c r="J493" s="0" t="n">
        <v>0</v>
      </c>
      <c r="K493" s="0" t="n">
        <v>6.1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s">
        <v>4</v>
      </c>
    </row>
    <row r="494" customFormat="false" ht="14.4" hidden="true" customHeight="false" outlineLevel="0" collapsed="false">
      <c r="A494" s="0" t="s">
        <v>28</v>
      </c>
      <c r="B494" s="0" t="n">
        <v>1</v>
      </c>
      <c r="C494" s="0" t="s">
        <v>1572</v>
      </c>
      <c r="D494" s="0" t="s">
        <v>258</v>
      </c>
      <c r="E494" s="0" t="s">
        <v>1573</v>
      </c>
      <c r="F494" s="0" t="s">
        <v>1574</v>
      </c>
      <c r="G494" s="0" t="s">
        <v>1575</v>
      </c>
      <c r="H494" s="0" t="n">
        <v>0</v>
      </c>
      <c r="I494" s="0" t="n">
        <v>0</v>
      </c>
      <c r="J494" s="0" t="n">
        <v>0</v>
      </c>
      <c r="K494" s="0" t="n">
        <v>5.4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s">
        <v>4</v>
      </c>
    </row>
    <row r="495" customFormat="false" ht="14.4" hidden="true" customHeight="false" outlineLevel="0" collapsed="false">
      <c r="A495" s="0" t="s">
        <v>28</v>
      </c>
      <c r="B495" s="0" t="n">
        <v>1</v>
      </c>
      <c r="C495" s="0" t="s">
        <v>1576</v>
      </c>
      <c r="D495" s="0" t="s">
        <v>258</v>
      </c>
      <c r="E495" s="0" t="s">
        <v>1577</v>
      </c>
      <c r="F495" s="0" t="s">
        <v>1578</v>
      </c>
      <c r="G495" s="0" t="s">
        <v>1579</v>
      </c>
      <c r="H495" s="0" t="n">
        <v>0</v>
      </c>
      <c r="I495" s="0" t="n">
        <v>0</v>
      </c>
      <c r="J495" s="0" t="n">
        <v>0</v>
      </c>
      <c r="K495" s="0" t="n">
        <v>5.1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s">
        <v>4</v>
      </c>
    </row>
    <row r="496" customFormat="false" ht="14.4" hidden="true" customHeight="false" outlineLevel="0" collapsed="false">
      <c r="A496" s="0" t="s">
        <v>28</v>
      </c>
      <c r="B496" s="0" t="n">
        <v>1</v>
      </c>
      <c r="C496" s="0" t="s">
        <v>1580</v>
      </c>
      <c r="D496" s="0" t="s">
        <v>81</v>
      </c>
      <c r="E496" s="0" t="s">
        <v>1581</v>
      </c>
      <c r="F496" s="0" t="s">
        <v>1582</v>
      </c>
      <c r="G496" s="0" t="s">
        <v>1583</v>
      </c>
      <c r="H496" s="0" t="n">
        <v>0</v>
      </c>
      <c r="I496" s="0" t="n">
        <v>0</v>
      </c>
      <c r="J496" s="0" t="n">
        <v>0</v>
      </c>
      <c r="K496" s="0" t="n">
        <v>5.9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s">
        <v>4</v>
      </c>
    </row>
    <row r="497" customFormat="false" ht="14.4" hidden="true" customHeight="false" outlineLevel="0" collapsed="false">
      <c r="A497" s="0" t="s">
        <v>28</v>
      </c>
      <c r="B497" s="0" t="n">
        <v>1</v>
      </c>
      <c r="C497" s="0" t="s">
        <v>1584</v>
      </c>
      <c r="D497" s="0" t="s">
        <v>30</v>
      </c>
      <c r="E497" s="0" t="s">
        <v>1585</v>
      </c>
      <c r="F497" s="0" t="s">
        <v>1586</v>
      </c>
      <c r="G497" s="0" t="s">
        <v>1587</v>
      </c>
      <c r="H497" s="0" t="n">
        <v>0</v>
      </c>
      <c r="I497" s="0" t="n">
        <v>0</v>
      </c>
      <c r="J497" s="0" t="n">
        <v>0</v>
      </c>
      <c r="K497" s="0" t="n">
        <v>12.3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s">
        <v>4</v>
      </c>
    </row>
    <row r="498" customFormat="false" ht="14.4" hidden="true" customHeight="false" outlineLevel="0" collapsed="false">
      <c r="A498" s="0" t="s">
        <v>28</v>
      </c>
      <c r="B498" s="0" t="n">
        <v>1</v>
      </c>
      <c r="C498" s="0" t="s">
        <v>1588</v>
      </c>
      <c r="D498" s="0" t="s">
        <v>81</v>
      </c>
      <c r="E498" s="0" t="s">
        <v>1589</v>
      </c>
      <c r="F498" s="0" t="s">
        <v>1586</v>
      </c>
      <c r="G498" s="0" t="s">
        <v>1587</v>
      </c>
      <c r="H498" s="0" t="n">
        <v>0</v>
      </c>
      <c r="I498" s="0" t="n">
        <v>0</v>
      </c>
      <c r="J498" s="0" t="n">
        <v>0</v>
      </c>
      <c r="K498" s="0" t="n">
        <v>11.7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s">
        <v>4</v>
      </c>
    </row>
    <row r="499" customFormat="false" ht="14.4" hidden="true" customHeight="false" outlineLevel="0" collapsed="false">
      <c r="A499" s="0" t="s">
        <v>28</v>
      </c>
      <c r="B499" s="0" t="n">
        <v>1</v>
      </c>
      <c r="C499" s="0" t="s">
        <v>1590</v>
      </c>
      <c r="D499" s="0" t="s">
        <v>39</v>
      </c>
      <c r="E499" s="0" t="s">
        <v>1591</v>
      </c>
      <c r="F499" s="0" t="s">
        <v>1586</v>
      </c>
      <c r="G499" s="0" t="s">
        <v>1587</v>
      </c>
      <c r="H499" s="0" t="n">
        <v>0</v>
      </c>
      <c r="I499" s="0" t="n">
        <v>0</v>
      </c>
      <c r="J499" s="0" t="n">
        <v>0</v>
      </c>
      <c r="K499" s="0" t="n">
        <v>10.2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s">
        <v>4</v>
      </c>
    </row>
    <row r="500" customFormat="false" ht="14.4" hidden="true" customHeight="false" outlineLevel="0" collapsed="false">
      <c r="A500" s="0" t="s">
        <v>28</v>
      </c>
      <c r="B500" s="0" t="n">
        <v>1</v>
      </c>
      <c r="C500" s="0" t="s">
        <v>1592</v>
      </c>
      <c r="D500" s="0" t="s">
        <v>192</v>
      </c>
      <c r="E500" s="0" t="s">
        <v>1593</v>
      </c>
      <c r="F500" s="0" t="s">
        <v>1586</v>
      </c>
      <c r="G500" s="0" t="s">
        <v>1587</v>
      </c>
      <c r="H500" s="0" t="n">
        <v>0</v>
      </c>
      <c r="I500" s="0" t="n">
        <v>0</v>
      </c>
      <c r="J500" s="0" t="n">
        <v>0</v>
      </c>
      <c r="K500" s="0" t="n">
        <v>11.4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s">
        <v>4</v>
      </c>
    </row>
    <row r="501" customFormat="false" ht="14.4" hidden="true" customHeight="false" outlineLevel="0" collapsed="false">
      <c r="A501" s="0" t="s">
        <v>28</v>
      </c>
      <c r="B501" s="0" t="n">
        <v>1</v>
      </c>
      <c r="C501" s="0" t="s">
        <v>1594</v>
      </c>
      <c r="D501" s="0" t="s">
        <v>81</v>
      </c>
      <c r="E501" s="0" t="s">
        <v>1595</v>
      </c>
      <c r="F501" s="0" t="s">
        <v>1586</v>
      </c>
      <c r="G501" s="0" t="s">
        <v>1587</v>
      </c>
      <c r="H501" s="0" t="n">
        <v>0</v>
      </c>
      <c r="I501" s="0" t="n">
        <v>0</v>
      </c>
      <c r="J501" s="0" t="n">
        <v>0</v>
      </c>
      <c r="K501" s="0" t="n">
        <v>10.2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s">
        <v>4</v>
      </c>
    </row>
    <row r="502" customFormat="false" ht="14.4" hidden="true" customHeight="false" outlineLevel="0" collapsed="false">
      <c r="A502" s="0" t="s">
        <v>28</v>
      </c>
      <c r="B502" s="0" t="n">
        <v>1</v>
      </c>
      <c r="C502" s="0" t="s">
        <v>1596</v>
      </c>
      <c r="D502" s="0" t="s">
        <v>192</v>
      </c>
      <c r="E502" s="0" t="s">
        <v>1597</v>
      </c>
      <c r="F502" s="0" t="s">
        <v>1586</v>
      </c>
      <c r="G502" s="0" t="s">
        <v>1587</v>
      </c>
      <c r="H502" s="0" t="n">
        <v>0</v>
      </c>
      <c r="I502" s="0" t="n">
        <v>0</v>
      </c>
      <c r="J502" s="0" t="n">
        <v>0</v>
      </c>
      <c r="K502" s="0" t="n">
        <v>10.1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s">
        <v>4</v>
      </c>
    </row>
    <row r="503" customFormat="false" ht="14.4" hidden="true" customHeight="false" outlineLevel="0" collapsed="false">
      <c r="A503" s="0" t="s">
        <v>28</v>
      </c>
      <c r="B503" s="0" t="n">
        <v>1</v>
      </c>
      <c r="C503" s="0" t="s">
        <v>1598</v>
      </c>
      <c r="D503" s="0" t="s">
        <v>192</v>
      </c>
      <c r="E503" s="0" t="s">
        <v>1599</v>
      </c>
      <c r="F503" s="0" t="s">
        <v>1586</v>
      </c>
      <c r="G503" s="0" t="s">
        <v>1587</v>
      </c>
      <c r="H503" s="0" t="n">
        <v>0</v>
      </c>
      <c r="I503" s="0" t="n">
        <v>0</v>
      </c>
      <c r="J503" s="0" t="n">
        <v>0</v>
      </c>
      <c r="K503" s="0" t="n">
        <v>9.1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s">
        <v>4</v>
      </c>
    </row>
    <row r="504" customFormat="false" ht="14.4" hidden="true" customHeight="false" outlineLevel="0" collapsed="false">
      <c r="A504" s="0" t="s">
        <v>28</v>
      </c>
      <c r="B504" s="0" t="n">
        <v>1</v>
      </c>
      <c r="C504" s="0" t="s">
        <v>1600</v>
      </c>
      <c r="D504" s="0" t="s">
        <v>258</v>
      </c>
      <c r="E504" s="0" t="s">
        <v>1601</v>
      </c>
      <c r="F504" s="0" t="s">
        <v>1602</v>
      </c>
      <c r="G504" s="0" t="s">
        <v>1603</v>
      </c>
      <c r="H504" s="0" t="n">
        <v>0</v>
      </c>
      <c r="I504" s="0" t="n">
        <v>0</v>
      </c>
      <c r="J504" s="0" t="n">
        <v>0</v>
      </c>
      <c r="K504" s="0" t="n">
        <v>6.9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s">
        <v>4</v>
      </c>
    </row>
    <row r="505" customFormat="false" ht="14.4" hidden="true" customHeight="false" outlineLevel="0" collapsed="false">
      <c r="A505" s="0" t="s">
        <v>28</v>
      </c>
      <c r="B505" s="0" t="n">
        <v>1</v>
      </c>
      <c r="C505" s="0" t="s">
        <v>1604</v>
      </c>
      <c r="D505" s="0" t="s">
        <v>90</v>
      </c>
      <c r="E505" s="0" t="s">
        <v>1605</v>
      </c>
      <c r="F505" s="0" t="s">
        <v>1602</v>
      </c>
      <c r="G505" s="0" t="s">
        <v>1603</v>
      </c>
      <c r="H505" s="0" t="n">
        <v>0</v>
      </c>
      <c r="I505" s="0" t="n">
        <v>0</v>
      </c>
      <c r="J505" s="0" t="n">
        <v>0</v>
      </c>
      <c r="K505" s="0" t="n">
        <v>6.4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s">
        <v>4</v>
      </c>
    </row>
    <row r="506" customFormat="false" ht="14.4" hidden="true" customHeight="false" outlineLevel="0" collapsed="false">
      <c r="A506" s="0" t="s">
        <v>28</v>
      </c>
      <c r="B506" s="0" t="n">
        <v>1</v>
      </c>
      <c r="C506" s="0" t="s">
        <v>1606</v>
      </c>
      <c r="D506" s="0" t="s">
        <v>192</v>
      </c>
      <c r="E506" s="0" t="s">
        <v>1607</v>
      </c>
      <c r="F506" s="0" t="s">
        <v>1602</v>
      </c>
      <c r="G506" s="0" t="s">
        <v>1603</v>
      </c>
      <c r="H506" s="0" t="n">
        <v>0</v>
      </c>
      <c r="I506" s="0" t="n">
        <v>0</v>
      </c>
      <c r="J506" s="0" t="n">
        <v>0</v>
      </c>
      <c r="K506" s="0" t="n">
        <v>11.5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s">
        <v>4</v>
      </c>
    </row>
    <row r="507" customFormat="false" ht="14.4" hidden="true" customHeight="false" outlineLevel="0" collapsed="false">
      <c r="A507" s="0" t="s">
        <v>28</v>
      </c>
      <c r="B507" s="0" t="n">
        <v>1</v>
      </c>
      <c r="C507" s="0" t="s">
        <v>1608</v>
      </c>
      <c r="D507" s="0" t="s">
        <v>30</v>
      </c>
      <c r="E507" s="0" t="s">
        <v>1609</v>
      </c>
      <c r="F507" s="0" t="s">
        <v>1610</v>
      </c>
      <c r="G507" s="0" t="s">
        <v>1611</v>
      </c>
      <c r="H507" s="0" t="n">
        <v>0</v>
      </c>
      <c r="I507" s="0" t="n">
        <v>0</v>
      </c>
      <c r="J507" s="0" t="n">
        <v>0</v>
      </c>
      <c r="K507" s="0" t="n">
        <v>5.1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s">
        <v>4</v>
      </c>
    </row>
    <row r="508" customFormat="false" ht="14.4" hidden="true" customHeight="false" outlineLevel="0" collapsed="false">
      <c r="A508" s="0" t="s">
        <v>28</v>
      </c>
      <c r="B508" s="0" t="n">
        <v>1</v>
      </c>
      <c r="C508" s="0" t="s">
        <v>1612</v>
      </c>
      <c r="D508" s="0" t="s">
        <v>192</v>
      </c>
      <c r="E508" s="0" t="s">
        <v>1613</v>
      </c>
      <c r="F508" s="0" t="s">
        <v>1610</v>
      </c>
      <c r="G508" s="0" t="s">
        <v>1611</v>
      </c>
      <c r="H508" s="0" t="n">
        <v>0</v>
      </c>
      <c r="I508" s="0" t="n">
        <v>0</v>
      </c>
      <c r="J508" s="0" t="n">
        <v>0</v>
      </c>
      <c r="K508" s="0" t="n">
        <v>5.1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s">
        <v>4</v>
      </c>
    </row>
    <row r="509" customFormat="false" ht="14.4" hidden="true" customHeight="false" outlineLevel="0" collapsed="false">
      <c r="A509" s="0" t="s">
        <v>28</v>
      </c>
      <c r="B509" s="0" t="n">
        <v>1</v>
      </c>
      <c r="C509" s="0" t="s">
        <v>1614</v>
      </c>
      <c r="D509" s="0" t="s">
        <v>124</v>
      </c>
      <c r="E509" s="0" t="s">
        <v>1615</v>
      </c>
      <c r="F509" s="0" t="s">
        <v>1616</v>
      </c>
      <c r="G509" s="0" t="s">
        <v>1617</v>
      </c>
      <c r="H509" s="0" t="n">
        <v>0</v>
      </c>
      <c r="I509" s="0" t="n">
        <v>0</v>
      </c>
      <c r="J509" s="0" t="n">
        <v>0</v>
      </c>
      <c r="K509" s="0" t="n">
        <v>5.4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s">
        <v>4</v>
      </c>
    </row>
    <row r="510" customFormat="false" ht="14.4" hidden="true" customHeight="false" outlineLevel="0" collapsed="false">
      <c r="A510" s="0" t="s">
        <v>28</v>
      </c>
      <c r="B510" s="0" t="n">
        <v>1</v>
      </c>
      <c r="C510" s="0" t="s">
        <v>1618</v>
      </c>
      <c r="D510" s="0" t="s">
        <v>258</v>
      </c>
      <c r="E510" s="0" t="s">
        <v>1619</v>
      </c>
      <c r="F510" s="0" t="s">
        <v>1620</v>
      </c>
      <c r="G510" s="0" t="s">
        <v>1621</v>
      </c>
      <c r="H510" s="0" t="n">
        <v>0</v>
      </c>
      <c r="I510" s="0" t="n">
        <v>0</v>
      </c>
      <c r="J510" s="0" t="n">
        <v>0</v>
      </c>
      <c r="K510" s="0" t="n">
        <v>5.2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s">
        <v>4</v>
      </c>
    </row>
    <row r="511" customFormat="false" ht="14.4" hidden="true" customHeight="false" outlineLevel="0" collapsed="false">
      <c r="A511" s="0" t="s">
        <v>28</v>
      </c>
      <c r="B511" s="0" t="n">
        <v>1</v>
      </c>
      <c r="C511" s="0" t="s">
        <v>1622</v>
      </c>
      <c r="D511" s="0" t="s">
        <v>53</v>
      </c>
      <c r="E511" s="0" t="s">
        <v>1623</v>
      </c>
      <c r="F511" s="0" t="s">
        <v>1620</v>
      </c>
      <c r="G511" s="0" t="s">
        <v>1621</v>
      </c>
      <c r="H511" s="0" t="n">
        <v>0</v>
      </c>
      <c r="I511" s="0" t="n">
        <v>0</v>
      </c>
      <c r="J511" s="0" t="n">
        <v>0</v>
      </c>
      <c r="K511" s="0" t="n">
        <v>6.1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s">
        <v>4</v>
      </c>
    </row>
    <row r="512" customFormat="false" ht="14.4" hidden="true" customHeight="false" outlineLevel="0" collapsed="false">
      <c r="A512" s="0" t="s">
        <v>28</v>
      </c>
      <c r="B512" s="0" t="n">
        <v>1</v>
      </c>
      <c r="C512" s="0" t="s">
        <v>1624</v>
      </c>
      <c r="D512" s="0" t="s">
        <v>258</v>
      </c>
      <c r="E512" s="0" t="s">
        <v>1625</v>
      </c>
      <c r="F512" s="0" t="s">
        <v>1626</v>
      </c>
      <c r="G512" s="0" t="s">
        <v>1627</v>
      </c>
      <c r="H512" s="0" t="n">
        <v>0</v>
      </c>
      <c r="I512" s="0" t="n">
        <v>0</v>
      </c>
      <c r="J512" s="0" t="n">
        <v>0</v>
      </c>
      <c r="K512" s="0" t="n">
        <v>5.3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s">
        <v>4</v>
      </c>
    </row>
    <row r="513" customFormat="false" ht="14.4" hidden="true" customHeight="false" outlineLevel="0" collapsed="false">
      <c r="A513" s="0" t="s">
        <v>28</v>
      </c>
      <c r="B513" s="0" t="n">
        <v>1</v>
      </c>
      <c r="C513" s="0" t="s">
        <v>1628</v>
      </c>
      <c r="D513" s="0" t="s">
        <v>81</v>
      </c>
      <c r="E513" s="0" t="s">
        <v>1629</v>
      </c>
      <c r="F513" s="0" t="s">
        <v>1626</v>
      </c>
      <c r="G513" s="0" t="s">
        <v>1627</v>
      </c>
      <c r="H513" s="0" t="n">
        <v>0</v>
      </c>
      <c r="I513" s="0" t="n">
        <v>0</v>
      </c>
      <c r="J513" s="0" t="n">
        <v>0</v>
      </c>
      <c r="K513" s="0" t="n">
        <v>5.4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s">
        <v>4</v>
      </c>
    </row>
    <row r="514" customFormat="false" ht="14.4" hidden="true" customHeight="false" outlineLevel="0" collapsed="false">
      <c r="A514" s="0" t="s">
        <v>28</v>
      </c>
      <c r="B514" s="0" t="n">
        <v>1</v>
      </c>
      <c r="C514" s="0" t="s">
        <v>1630</v>
      </c>
      <c r="D514" s="0" t="s">
        <v>192</v>
      </c>
      <c r="E514" s="0" t="s">
        <v>1631</v>
      </c>
      <c r="F514" s="0" t="s">
        <v>1632</v>
      </c>
      <c r="G514" s="0" t="s">
        <v>1633</v>
      </c>
      <c r="H514" s="0" t="n">
        <v>0</v>
      </c>
      <c r="I514" s="0" t="n">
        <v>0</v>
      </c>
      <c r="J514" s="0" t="n">
        <v>0</v>
      </c>
      <c r="K514" s="0" t="n">
        <v>6.9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s">
        <v>4</v>
      </c>
    </row>
    <row r="515" customFormat="false" ht="14.4" hidden="true" customHeight="false" outlineLevel="0" collapsed="false">
      <c r="A515" s="0" t="s">
        <v>28</v>
      </c>
      <c r="B515" s="0" t="n">
        <v>1</v>
      </c>
      <c r="C515" s="0" t="s">
        <v>1634</v>
      </c>
      <c r="D515" s="0" t="s">
        <v>192</v>
      </c>
      <c r="E515" s="0" t="s">
        <v>1635</v>
      </c>
      <c r="F515" s="0" t="s">
        <v>1632</v>
      </c>
      <c r="G515" s="0" t="s">
        <v>1633</v>
      </c>
      <c r="H515" s="0" t="n">
        <v>0</v>
      </c>
      <c r="I515" s="0" t="n">
        <v>0</v>
      </c>
      <c r="J515" s="0" t="n">
        <v>0</v>
      </c>
      <c r="K515" s="0" t="n">
        <v>7.8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s">
        <v>4</v>
      </c>
    </row>
    <row r="516" customFormat="false" ht="14.4" hidden="true" customHeight="false" outlineLevel="0" collapsed="false">
      <c r="A516" s="0" t="s">
        <v>28</v>
      </c>
      <c r="B516" s="0" t="n">
        <v>1</v>
      </c>
      <c r="C516" s="0" t="s">
        <v>1636</v>
      </c>
      <c r="D516" s="0" t="s">
        <v>30</v>
      </c>
      <c r="E516" s="0" t="s">
        <v>1637</v>
      </c>
      <c r="F516" s="0" t="s">
        <v>1632</v>
      </c>
      <c r="G516" s="0" t="s">
        <v>1633</v>
      </c>
      <c r="H516" s="0" t="n">
        <v>0</v>
      </c>
      <c r="I516" s="0" t="n">
        <v>0</v>
      </c>
      <c r="J516" s="0" t="n">
        <v>0</v>
      </c>
      <c r="K516" s="0" t="n">
        <v>7.5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s">
        <v>4</v>
      </c>
    </row>
    <row r="517" customFormat="false" ht="14.4" hidden="true" customHeight="false" outlineLevel="0" collapsed="false">
      <c r="A517" s="0" t="s">
        <v>28</v>
      </c>
      <c r="B517" s="0" t="n">
        <v>1</v>
      </c>
      <c r="C517" s="0" t="s">
        <v>1638</v>
      </c>
      <c r="D517" s="0" t="s">
        <v>258</v>
      </c>
      <c r="E517" s="0" t="s">
        <v>1639</v>
      </c>
      <c r="F517" s="0" t="s">
        <v>1632</v>
      </c>
      <c r="G517" s="0" t="s">
        <v>1633</v>
      </c>
      <c r="H517" s="0" t="n">
        <v>0</v>
      </c>
      <c r="I517" s="0" t="n">
        <v>0</v>
      </c>
      <c r="J517" s="0" t="n">
        <v>0</v>
      </c>
      <c r="K517" s="0" t="n">
        <v>5.5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s">
        <v>4</v>
      </c>
    </row>
    <row r="518" customFormat="false" ht="14.4" hidden="true" customHeight="false" outlineLevel="0" collapsed="false">
      <c r="A518" s="0" t="s">
        <v>28</v>
      </c>
      <c r="B518" s="0" t="n">
        <v>1</v>
      </c>
      <c r="C518" s="0" t="s">
        <v>1640</v>
      </c>
      <c r="D518" s="0" t="s">
        <v>192</v>
      </c>
      <c r="E518" s="0" t="s">
        <v>1641</v>
      </c>
      <c r="F518" s="0" t="s">
        <v>1642</v>
      </c>
      <c r="G518" s="0" t="s">
        <v>1643</v>
      </c>
      <c r="H518" s="0" t="n">
        <v>0</v>
      </c>
      <c r="I518" s="0" t="n">
        <v>0</v>
      </c>
      <c r="J518" s="0" t="n">
        <v>0</v>
      </c>
      <c r="K518" s="0" t="n">
        <v>5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s">
        <v>4</v>
      </c>
    </row>
    <row r="519" customFormat="false" ht="14.4" hidden="true" customHeight="false" outlineLevel="0" collapsed="false">
      <c r="A519" s="0" t="s">
        <v>28</v>
      </c>
      <c r="B519" s="0" t="n">
        <v>1</v>
      </c>
      <c r="C519" s="0" t="s">
        <v>1644</v>
      </c>
      <c r="D519" s="0" t="s">
        <v>81</v>
      </c>
      <c r="E519" s="0" t="s">
        <v>1645</v>
      </c>
      <c r="F519" s="0" t="s">
        <v>1642</v>
      </c>
      <c r="G519" s="0" t="s">
        <v>1643</v>
      </c>
      <c r="H519" s="0" t="n">
        <v>0</v>
      </c>
      <c r="I519" s="0" t="n">
        <v>0</v>
      </c>
      <c r="J519" s="0" t="n">
        <v>0</v>
      </c>
      <c r="K519" s="0" t="n">
        <v>5.2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s">
        <v>4</v>
      </c>
    </row>
    <row r="520" customFormat="false" ht="14.4" hidden="true" customHeight="false" outlineLevel="0" collapsed="false">
      <c r="A520" s="0" t="s">
        <v>28</v>
      </c>
      <c r="B520" s="0" t="n">
        <v>1</v>
      </c>
      <c r="C520" s="0" t="s">
        <v>1646</v>
      </c>
      <c r="D520" s="0" t="s">
        <v>103</v>
      </c>
      <c r="E520" s="0" t="s">
        <v>1647</v>
      </c>
      <c r="F520" s="0" t="s">
        <v>1648</v>
      </c>
      <c r="G520" s="0" t="s">
        <v>1649</v>
      </c>
      <c r="H520" s="0" t="n">
        <v>0</v>
      </c>
      <c r="I520" s="0" t="n">
        <v>0</v>
      </c>
      <c r="J520" s="0" t="n">
        <v>0</v>
      </c>
      <c r="K520" s="0" t="n">
        <v>6.6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s">
        <v>4</v>
      </c>
    </row>
    <row r="521" customFormat="false" ht="14.4" hidden="true" customHeight="false" outlineLevel="0" collapsed="false">
      <c r="A521" s="0" t="s">
        <v>28</v>
      </c>
      <c r="B521" s="0" t="n">
        <v>1</v>
      </c>
      <c r="C521" s="0" t="s">
        <v>1650</v>
      </c>
      <c r="D521" s="0" t="s">
        <v>39</v>
      </c>
      <c r="E521" s="0" t="s">
        <v>1651</v>
      </c>
      <c r="F521" s="0" t="s">
        <v>1652</v>
      </c>
      <c r="G521" s="0" t="s">
        <v>1653</v>
      </c>
      <c r="H521" s="0" t="n">
        <v>0</v>
      </c>
      <c r="I521" s="0" t="n">
        <v>0</v>
      </c>
      <c r="J521" s="0" t="n">
        <v>0</v>
      </c>
      <c r="K521" s="0" t="n">
        <v>5.4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s">
        <v>4</v>
      </c>
    </row>
    <row r="522" customFormat="false" ht="14.4" hidden="true" customHeight="false" outlineLevel="0" collapsed="false">
      <c r="A522" s="0" t="s">
        <v>28</v>
      </c>
      <c r="B522" s="0" t="n">
        <v>1</v>
      </c>
      <c r="C522" s="0" t="s">
        <v>1654</v>
      </c>
      <c r="D522" s="0" t="s">
        <v>192</v>
      </c>
      <c r="E522" s="0" t="s">
        <v>1655</v>
      </c>
      <c r="F522" s="0" t="s">
        <v>1656</v>
      </c>
      <c r="G522" s="0" t="s">
        <v>1657</v>
      </c>
      <c r="H522" s="0" t="n">
        <v>0</v>
      </c>
      <c r="I522" s="0" t="n">
        <v>0</v>
      </c>
      <c r="J522" s="0" t="n">
        <v>0</v>
      </c>
      <c r="K522" s="0" t="n">
        <v>8.7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s">
        <v>4</v>
      </c>
    </row>
    <row r="523" customFormat="false" ht="14.4" hidden="true" customHeight="false" outlineLevel="0" collapsed="false">
      <c r="A523" s="0" t="s">
        <v>28</v>
      </c>
      <c r="B523" s="0" t="n">
        <v>1</v>
      </c>
      <c r="C523" s="0" t="s">
        <v>1658</v>
      </c>
      <c r="D523" s="0" t="s">
        <v>258</v>
      </c>
      <c r="E523" s="0" t="s">
        <v>1659</v>
      </c>
      <c r="F523" s="0" t="s">
        <v>1660</v>
      </c>
      <c r="G523" s="0" t="s">
        <v>1661</v>
      </c>
      <c r="H523" s="0" t="n">
        <v>0</v>
      </c>
      <c r="I523" s="0" t="n">
        <v>0</v>
      </c>
      <c r="J523" s="0" t="n">
        <v>0</v>
      </c>
      <c r="K523" s="0" t="n">
        <v>5.9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s">
        <v>4</v>
      </c>
    </row>
    <row r="524" customFormat="false" ht="14.4" hidden="true" customHeight="false" outlineLevel="0" collapsed="false">
      <c r="A524" s="0" t="s">
        <v>28</v>
      </c>
      <c r="B524" s="0" t="n">
        <v>1</v>
      </c>
      <c r="C524" s="0" t="s">
        <v>1662</v>
      </c>
      <c r="D524" s="0" t="s">
        <v>81</v>
      </c>
      <c r="E524" s="0" t="s">
        <v>1663</v>
      </c>
      <c r="F524" s="0" t="s">
        <v>1664</v>
      </c>
      <c r="G524" s="0" t="s">
        <v>1665</v>
      </c>
      <c r="H524" s="0" t="n">
        <v>0</v>
      </c>
      <c r="I524" s="0" t="n">
        <v>0</v>
      </c>
      <c r="J524" s="0" t="n">
        <v>0</v>
      </c>
      <c r="K524" s="0" t="n">
        <v>5.7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s">
        <v>4</v>
      </c>
    </row>
    <row r="525" customFormat="false" ht="14.4" hidden="true" customHeight="false" outlineLevel="0" collapsed="false">
      <c r="A525" s="0" t="s">
        <v>28</v>
      </c>
      <c r="B525" s="0" t="n">
        <v>1</v>
      </c>
      <c r="C525" s="0" t="s">
        <v>1666</v>
      </c>
      <c r="D525" s="0" t="s">
        <v>192</v>
      </c>
      <c r="E525" s="0" t="s">
        <v>1667</v>
      </c>
      <c r="F525" s="0" t="s">
        <v>1668</v>
      </c>
      <c r="G525" s="0" t="s">
        <v>1669</v>
      </c>
      <c r="H525" s="0" t="n">
        <v>0</v>
      </c>
      <c r="I525" s="0" t="n">
        <v>0</v>
      </c>
      <c r="J525" s="0" t="n">
        <v>0</v>
      </c>
      <c r="K525" s="0" t="n">
        <v>6.2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s">
        <v>4</v>
      </c>
    </row>
    <row r="526" customFormat="false" ht="14.4" hidden="true" customHeight="false" outlineLevel="0" collapsed="false">
      <c r="A526" s="0" t="s">
        <v>28</v>
      </c>
      <c r="B526" s="0" t="n">
        <v>1</v>
      </c>
      <c r="C526" s="0" t="s">
        <v>1670</v>
      </c>
      <c r="D526" s="0" t="s">
        <v>124</v>
      </c>
      <c r="E526" s="0" t="s">
        <v>1671</v>
      </c>
      <c r="F526" s="0" t="s">
        <v>1672</v>
      </c>
      <c r="G526" s="0" t="s">
        <v>1673</v>
      </c>
      <c r="H526" s="0" t="n">
        <v>0</v>
      </c>
      <c r="I526" s="0" t="n">
        <v>0</v>
      </c>
      <c r="J526" s="0" t="n">
        <v>0</v>
      </c>
      <c r="K526" s="0" t="n">
        <v>7.5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s">
        <v>4</v>
      </c>
    </row>
    <row r="527" customFormat="false" ht="14.4" hidden="true" customHeight="false" outlineLevel="0" collapsed="false">
      <c r="A527" s="0" t="s">
        <v>28</v>
      </c>
      <c r="B527" s="0" t="n">
        <v>1</v>
      </c>
      <c r="C527" s="0" t="s">
        <v>1674</v>
      </c>
      <c r="D527" s="0" t="s">
        <v>192</v>
      </c>
      <c r="E527" s="0" t="s">
        <v>1675</v>
      </c>
      <c r="F527" s="0" t="s">
        <v>1676</v>
      </c>
      <c r="G527" s="0" t="s">
        <v>1677</v>
      </c>
      <c r="H527" s="0" t="n">
        <v>0</v>
      </c>
      <c r="I527" s="0" t="n">
        <v>0</v>
      </c>
      <c r="J527" s="0" t="n">
        <v>0</v>
      </c>
      <c r="K527" s="0" t="n">
        <v>6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s">
        <v>4</v>
      </c>
    </row>
    <row r="528" customFormat="false" ht="14.4" hidden="true" customHeight="false" outlineLevel="0" collapsed="false">
      <c r="A528" s="0" t="s">
        <v>28</v>
      </c>
      <c r="B528" s="0" t="n">
        <v>1</v>
      </c>
      <c r="C528" s="0" t="s">
        <v>1678</v>
      </c>
      <c r="D528" s="0" t="s">
        <v>258</v>
      </c>
      <c r="E528" s="0" t="s">
        <v>1679</v>
      </c>
      <c r="F528" s="0" t="s">
        <v>1676</v>
      </c>
      <c r="G528" s="0" t="s">
        <v>1677</v>
      </c>
      <c r="H528" s="0" t="n">
        <v>0</v>
      </c>
      <c r="I528" s="0" t="n">
        <v>0</v>
      </c>
      <c r="J528" s="0" t="n">
        <v>0</v>
      </c>
      <c r="K528" s="0" t="n">
        <v>5.6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s">
        <v>4</v>
      </c>
    </row>
    <row r="529" customFormat="false" ht="14.4" hidden="true" customHeight="false" outlineLevel="0" collapsed="false">
      <c r="A529" s="0" t="s">
        <v>28</v>
      </c>
      <c r="B529" s="0" t="n">
        <v>1</v>
      </c>
      <c r="C529" s="0" t="s">
        <v>1680</v>
      </c>
      <c r="D529" s="0" t="s">
        <v>124</v>
      </c>
      <c r="E529" s="0" t="s">
        <v>1681</v>
      </c>
      <c r="F529" s="0" t="s">
        <v>1676</v>
      </c>
      <c r="G529" s="0" t="s">
        <v>1677</v>
      </c>
      <c r="H529" s="0" t="n">
        <v>0</v>
      </c>
      <c r="I529" s="0" t="n">
        <v>0</v>
      </c>
      <c r="J529" s="0" t="n">
        <v>0</v>
      </c>
      <c r="K529" s="0" t="n">
        <v>5.4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s">
        <v>4</v>
      </c>
    </row>
    <row r="530" customFormat="false" ht="14.4" hidden="true" customHeight="false" outlineLevel="0" collapsed="false">
      <c r="A530" s="0" t="s">
        <v>28</v>
      </c>
      <c r="B530" s="0" t="n">
        <v>1</v>
      </c>
      <c r="C530" s="0" t="s">
        <v>1682</v>
      </c>
      <c r="D530" s="0" t="s">
        <v>81</v>
      </c>
      <c r="E530" s="0" t="s">
        <v>1683</v>
      </c>
      <c r="F530" s="0" t="s">
        <v>1676</v>
      </c>
      <c r="G530" s="0" t="s">
        <v>1677</v>
      </c>
      <c r="H530" s="0" t="n">
        <v>0</v>
      </c>
      <c r="I530" s="0" t="n">
        <v>0</v>
      </c>
      <c r="J530" s="0" t="n">
        <v>0</v>
      </c>
      <c r="K530" s="0" t="n">
        <v>5.4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s">
        <v>4</v>
      </c>
    </row>
    <row r="531" customFormat="false" ht="14.4" hidden="true" customHeight="false" outlineLevel="0" collapsed="false">
      <c r="A531" s="0" t="s">
        <v>28</v>
      </c>
      <c r="B531" s="0" t="n">
        <v>1</v>
      </c>
      <c r="C531" s="0" t="s">
        <v>1684</v>
      </c>
      <c r="D531" s="0" t="s">
        <v>81</v>
      </c>
      <c r="E531" s="0" t="s">
        <v>1685</v>
      </c>
      <c r="F531" s="0" t="s">
        <v>1686</v>
      </c>
      <c r="G531" s="0" t="s">
        <v>1687</v>
      </c>
      <c r="H531" s="0" t="n">
        <v>0</v>
      </c>
      <c r="I531" s="0" t="n">
        <v>0</v>
      </c>
      <c r="J531" s="0" t="n">
        <v>0</v>
      </c>
      <c r="K531" s="0" t="n">
        <v>5.4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s">
        <v>4</v>
      </c>
    </row>
    <row r="532" customFormat="false" ht="14.4" hidden="true" customHeight="false" outlineLevel="0" collapsed="false">
      <c r="A532" s="0" t="s">
        <v>28</v>
      </c>
      <c r="B532" s="0" t="n">
        <v>1</v>
      </c>
      <c r="C532" s="0" t="s">
        <v>1688</v>
      </c>
      <c r="D532" s="0" t="s">
        <v>90</v>
      </c>
      <c r="E532" s="0" t="s">
        <v>1689</v>
      </c>
      <c r="F532" s="0" t="s">
        <v>1690</v>
      </c>
      <c r="G532" s="0" t="s">
        <v>1060</v>
      </c>
      <c r="H532" s="0" t="n">
        <v>0</v>
      </c>
      <c r="I532" s="0" t="n">
        <v>0</v>
      </c>
      <c r="J532" s="0" t="n">
        <v>0</v>
      </c>
      <c r="K532" s="0" t="n">
        <v>6.8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s">
        <v>4</v>
      </c>
    </row>
    <row r="533" customFormat="false" ht="14.4" hidden="true" customHeight="false" outlineLevel="0" collapsed="false">
      <c r="A533" s="0" t="s">
        <v>28</v>
      </c>
      <c r="B533" s="0" t="n">
        <v>1</v>
      </c>
      <c r="C533" s="0" t="s">
        <v>1691</v>
      </c>
      <c r="D533" s="0" t="s">
        <v>103</v>
      </c>
      <c r="E533" s="0" t="s">
        <v>1692</v>
      </c>
      <c r="F533" s="0" t="s">
        <v>1690</v>
      </c>
      <c r="G533" s="0" t="s">
        <v>1060</v>
      </c>
      <c r="H533" s="0" t="n">
        <v>0</v>
      </c>
      <c r="I533" s="0" t="n">
        <v>0</v>
      </c>
      <c r="J533" s="0" t="n">
        <v>0</v>
      </c>
      <c r="K533" s="0" t="n">
        <v>5.9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s">
        <v>4</v>
      </c>
    </row>
    <row r="534" customFormat="false" ht="14.4" hidden="true" customHeight="false" outlineLevel="0" collapsed="false">
      <c r="A534" s="0" t="s">
        <v>28</v>
      </c>
      <c r="B534" s="0" t="n">
        <v>1</v>
      </c>
      <c r="C534" s="0" t="s">
        <v>1693</v>
      </c>
      <c r="D534" s="0" t="s">
        <v>258</v>
      </c>
      <c r="E534" s="0" t="s">
        <v>1694</v>
      </c>
      <c r="F534" s="0" t="s">
        <v>1690</v>
      </c>
      <c r="G534" s="0" t="s">
        <v>1060</v>
      </c>
      <c r="H534" s="0" t="n">
        <v>0</v>
      </c>
      <c r="I534" s="0" t="n">
        <v>0</v>
      </c>
      <c r="J534" s="0" t="n">
        <v>0</v>
      </c>
      <c r="K534" s="0" t="n">
        <v>5.3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s">
        <v>4</v>
      </c>
    </row>
    <row r="535" customFormat="false" ht="14.4" hidden="true" customHeight="false" outlineLevel="0" collapsed="false">
      <c r="A535" s="0" t="s">
        <v>28</v>
      </c>
      <c r="B535" s="0" t="n">
        <v>1</v>
      </c>
      <c r="C535" s="0" t="s">
        <v>1695</v>
      </c>
      <c r="D535" s="0" t="s">
        <v>192</v>
      </c>
      <c r="E535" s="0" t="s">
        <v>1696</v>
      </c>
      <c r="F535" s="0" t="s">
        <v>1690</v>
      </c>
      <c r="G535" s="0" t="s">
        <v>1060</v>
      </c>
      <c r="H535" s="0" t="n">
        <v>0</v>
      </c>
      <c r="I535" s="0" t="n">
        <v>0</v>
      </c>
      <c r="J535" s="0" t="n">
        <v>0</v>
      </c>
      <c r="K535" s="0" t="n">
        <v>5.6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s">
        <v>4</v>
      </c>
    </row>
    <row r="536" customFormat="false" ht="14.4" hidden="true" customHeight="false" outlineLevel="0" collapsed="false">
      <c r="A536" s="0" t="s">
        <v>28</v>
      </c>
      <c r="B536" s="0" t="n">
        <v>1</v>
      </c>
      <c r="C536" s="0" t="s">
        <v>1697</v>
      </c>
      <c r="D536" s="0" t="s">
        <v>124</v>
      </c>
      <c r="E536" s="0" t="s">
        <v>1698</v>
      </c>
      <c r="F536" s="0" t="s">
        <v>1699</v>
      </c>
      <c r="G536" s="0" t="s">
        <v>1700</v>
      </c>
      <c r="H536" s="0" t="n">
        <v>0</v>
      </c>
      <c r="I536" s="0" t="n">
        <v>0</v>
      </c>
      <c r="J536" s="0" t="n">
        <v>0</v>
      </c>
      <c r="K536" s="0" t="n">
        <v>5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s">
        <v>4</v>
      </c>
    </row>
    <row r="537" customFormat="false" ht="14.4" hidden="true" customHeight="false" outlineLevel="0" collapsed="false">
      <c r="A537" s="0" t="s">
        <v>28</v>
      </c>
      <c r="B537" s="0" t="n">
        <v>1</v>
      </c>
      <c r="C537" s="0" t="s">
        <v>1701</v>
      </c>
      <c r="D537" s="0" t="s">
        <v>30</v>
      </c>
      <c r="E537" s="0" t="s">
        <v>1702</v>
      </c>
      <c r="F537" s="0" t="s">
        <v>1703</v>
      </c>
      <c r="G537" s="0" t="s">
        <v>1704</v>
      </c>
      <c r="H537" s="0" t="n">
        <v>0</v>
      </c>
      <c r="I537" s="0" t="n">
        <v>0</v>
      </c>
      <c r="J537" s="0" t="n">
        <v>0</v>
      </c>
      <c r="K537" s="0" t="n">
        <v>8.6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s">
        <v>4</v>
      </c>
    </row>
    <row r="538" customFormat="false" ht="14.4" hidden="true" customHeight="false" outlineLevel="0" collapsed="false">
      <c r="A538" s="0" t="s">
        <v>28</v>
      </c>
      <c r="B538" s="0" t="n">
        <v>1</v>
      </c>
      <c r="C538" s="0" t="s">
        <v>1705</v>
      </c>
      <c r="D538" s="0" t="s">
        <v>30</v>
      </c>
      <c r="E538" s="0" t="s">
        <v>1706</v>
      </c>
      <c r="F538" s="0" t="s">
        <v>1703</v>
      </c>
      <c r="G538" s="0" t="s">
        <v>1704</v>
      </c>
      <c r="H538" s="0" t="n">
        <v>0</v>
      </c>
      <c r="I538" s="0" t="n">
        <v>0</v>
      </c>
      <c r="J538" s="0" t="n">
        <v>0</v>
      </c>
      <c r="K538" s="0" t="n">
        <v>6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s">
        <v>4</v>
      </c>
    </row>
    <row r="539" customFormat="false" ht="14.4" hidden="true" customHeight="false" outlineLevel="0" collapsed="false">
      <c r="A539" s="0" t="s">
        <v>28</v>
      </c>
      <c r="B539" s="0" t="n">
        <v>1</v>
      </c>
      <c r="C539" s="0" t="s">
        <v>1707</v>
      </c>
      <c r="D539" s="0" t="s">
        <v>258</v>
      </c>
      <c r="E539" s="0" t="s">
        <v>1708</v>
      </c>
      <c r="F539" s="0" t="s">
        <v>1703</v>
      </c>
      <c r="G539" s="0" t="s">
        <v>1704</v>
      </c>
      <c r="H539" s="0" t="n">
        <v>0</v>
      </c>
      <c r="I539" s="0" t="n">
        <v>0</v>
      </c>
      <c r="J539" s="0" t="n">
        <v>0</v>
      </c>
      <c r="K539" s="0" t="n">
        <v>5.9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s">
        <v>4</v>
      </c>
    </row>
    <row r="540" customFormat="false" ht="14.4" hidden="true" customHeight="false" outlineLevel="0" collapsed="false">
      <c r="A540" s="0" t="s">
        <v>28</v>
      </c>
      <c r="B540" s="0" t="n">
        <v>1</v>
      </c>
      <c r="C540" s="0" t="s">
        <v>1709</v>
      </c>
      <c r="D540" s="0" t="s">
        <v>258</v>
      </c>
      <c r="E540" s="0" t="s">
        <v>1710</v>
      </c>
      <c r="F540" s="0" t="s">
        <v>1703</v>
      </c>
      <c r="G540" s="0" t="s">
        <v>1704</v>
      </c>
      <c r="H540" s="0" t="n">
        <v>0</v>
      </c>
      <c r="I540" s="0" t="n">
        <v>0</v>
      </c>
      <c r="J540" s="0" t="n">
        <v>0</v>
      </c>
      <c r="K540" s="0" t="n">
        <v>6.4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s">
        <v>4</v>
      </c>
    </row>
    <row r="541" customFormat="false" ht="14.4" hidden="true" customHeight="false" outlineLevel="0" collapsed="false">
      <c r="A541" s="0" t="s">
        <v>28</v>
      </c>
      <c r="B541" s="0" t="n">
        <v>1</v>
      </c>
      <c r="C541" s="0" t="s">
        <v>1711</v>
      </c>
      <c r="D541" s="0" t="s">
        <v>81</v>
      </c>
      <c r="E541" s="0" t="s">
        <v>1712</v>
      </c>
      <c r="F541" s="0" t="s">
        <v>1703</v>
      </c>
      <c r="G541" s="0" t="s">
        <v>1704</v>
      </c>
      <c r="H541" s="0" t="n">
        <v>0</v>
      </c>
      <c r="I541" s="0" t="n">
        <v>0</v>
      </c>
      <c r="J541" s="0" t="n">
        <v>0</v>
      </c>
      <c r="K541" s="0" t="n">
        <v>5.7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s">
        <v>4</v>
      </c>
    </row>
    <row r="542" customFormat="false" ht="14.4" hidden="true" customHeight="false" outlineLevel="0" collapsed="false">
      <c r="A542" s="0" t="s">
        <v>28</v>
      </c>
      <c r="B542" s="0" t="n">
        <v>1</v>
      </c>
      <c r="C542" s="0" t="s">
        <v>1713</v>
      </c>
      <c r="D542" s="0" t="s">
        <v>103</v>
      </c>
      <c r="E542" s="0" t="s">
        <v>1714</v>
      </c>
      <c r="F542" s="0" t="s">
        <v>1703</v>
      </c>
      <c r="G542" s="0" t="s">
        <v>1704</v>
      </c>
      <c r="H542" s="0" t="n">
        <v>0</v>
      </c>
      <c r="I542" s="0" t="n">
        <v>0</v>
      </c>
      <c r="J542" s="0" t="n">
        <v>0</v>
      </c>
      <c r="K542" s="0" t="n">
        <v>6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s">
        <v>4</v>
      </c>
    </row>
    <row r="543" customFormat="false" ht="14.4" hidden="true" customHeight="false" outlineLevel="0" collapsed="false">
      <c r="A543" s="0" t="s">
        <v>28</v>
      </c>
      <c r="B543" s="0" t="n">
        <v>1</v>
      </c>
      <c r="C543" s="0" t="s">
        <v>1715</v>
      </c>
      <c r="D543" s="0" t="s">
        <v>30</v>
      </c>
      <c r="E543" s="0" t="s">
        <v>1716</v>
      </c>
      <c r="F543" s="0" t="s">
        <v>1703</v>
      </c>
      <c r="G543" s="0" t="s">
        <v>1704</v>
      </c>
      <c r="H543" s="0" t="n">
        <v>0</v>
      </c>
      <c r="I543" s="0" t="n">
        <v>0</v>
      </c>
      <c r="J543" s="0" t="n">
        <v>0</v>
      </c>
      <c r="K543" s="0" t="n">
        <v>5.7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s">
        <v>4</v>
      </c>
    </row>
    <row r="544" customFormat="false" ht="14.4" hidden="true" customHeight="false" outlineLevel="0" collapsed="false">
      <c r="A544" s="0" t="s">
        <v>28</v>
      </c>
      <c r="B544" s="0" t="n">
        <v>1</v>
      </c>
      <c r="C544" s="0" t="s">
        <v>1717</v>
      </c>
      <c r="D544" s="0" t="s">
        <v>60</v>
      </c>
      <c r="E544" s="0" t="s">
        <v>1718</v>
      </c>
      <c r="F544" s="0" t="s">
        <v>1719</v>
      </c>
      <c r="G544" s="0" t="s">
        <v>1720</v>
      </c>
      <c r="H544" s="0" t="n">
        <v>0</v>
      </c>
      <c r="I544" s="0" t="n">
        <v>0</v>
      </c>
      <c r="J544" s="0" t="n">
        <v>0</v>
      </c>
      <c r="K544" s="0" t="n">
        <v>5.7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s">
        <v>4</v>
      </c>
    </row>
    <row r="545" customFormat="false" ht="14.4" hidden="true" customHeight="false" outlineLevel="0" collapsed="false">
      <c r="A545" s="0" t="s">
        <v>28</v>
      </c>
      <c r="B545" s="0" t="n">
        <v>1</v>
      </c>
      <c r="C545" s="0" t="s">
        <v>1721</v>
      </c>
      <c r="D545" s="0" t="s">
        <v>30</v>
      </c>
      <c r="E545" s="0" t="s">
        <v>1722</v>
      </c>
      <c r="F545" s="0" t="s">
        <v>1719</v>
      </c>
      <c r="G545" s="0" t="s">
        <v>1720</v>
      </c>
      <c r="H545" s="0" t="n">
        <v>0</v>
      </c>
      <c r="I545" s="0" t="n">
        <v>0</v>
      </c>
      <c r="J545" s="0" t="n">
        <v>0</v>
      </c>
      <c r="K545" s="0" t="n">
        <v>6.1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s">
        <v>4</v>
      </c>
    </row>
    <row r="546" customFormat="false" ht="14.4" hidden="true" customHeight="false" outlineLevel="0" collapsed="false">
      <c r="A546" s="0" t="s">
        <v>28</v>
      </c>
      <c r="B546" s="0" t="n">
        <v>1</v>
      </c>
      <c r="C546" s="0" t="s">
        <v>1723</v>
      </c>
      <c r="D546" s="0" t="s">
        <v>30</v>
      </c>
      <c r="E546" s="0" t="s">
        <v>1724</v>
      </c>
      <c r="F546" s="0" t="s">
        <v>1719</v>
      </c>
      <c r="G546" s="0" t="s">
        <v>1720</v>
      </c>
      <c r="H546" s="0" t="n">
        <v>0</v>
      </c>
      <c r="I546" s="0" t="n">
        <v>0</v>
      </c>
      <c r="J546" s="0" t="n">
        <v>0</v>
      </c>
      <c r="K546" s="0" t="n">
        <v>5.2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s">
        <v>4</v>
      </c>
    </row>
    <row r="547" customFormat="false" ht="14.4" hidden="true" customHeight="false" outlineLevel="0" collapsed="false">
      <c r="A547" s="0" t="s">
        <v>28</v>
      </c>
      <c r="B547" s="0" t="n">
        <v>1</v>
      </c>
      <c r="C547" s="0" t="s">
        <v>1725</v>
      </c>
      <c r="D547" s="0" t="s">
        <v>30</v>
      </c>
      <c r="E547" s="0" t="s">
        <v>1726</v>
      </c>
      <c r="F547" s="0" t="s">
        <v>1727</v>
      </c>
      <c r="G547" s="0" t="s">
        <v>1728</v>
      </c>
      <c r="H547" s="0" t="n">
        <v>0</v>
      </c>
      <c r="I547" s="0" t="n">
        <v>0</v>
      </c>
      <c r="J547" s="0" t="n">
        <v>0</v>
      </c>
      <c r="K547" s="0" t="n">
        <v>9.1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s">
        <v>4</v>
      </c>
    </row>
    <row r="548" customFormat="false" ht="14.4" hidden="true" customHeight="false" outlineLevel="0" collapsed="false">
      <c r="A548" s="0" t="s">
        <v>28</v>
      </c>
      <c r="B548" s="0" t="n">
        <v>1</v>
      </c>
      <c r="C548" s="0" t="s">
        <v>1729</v>
      </c>
      <c r="D548" s="0" t="s">
        <v>103</v>
      </c>
      <c r="E548" s="0" t="s">
        <v>1730</v>
      </c>
      <c r="F548" s="0" t="s">
        <v>1731</v>
      </c>
      <c r="G548" s="0" t="s">
        <v>1732</v>
      </c>
      <c r="H548" s="0" t="n">
        <v>0</v>
      </c>
      <c r="I548" s="0" t="n">
        <v>0</v>
      </c>
      <c r="J548" s="0" t="n">
        <v>0</v>
      </c>
      <c r="K548" s="0" t="n">
        <v>5.9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s">
        <v>4</v>
      </c>
    </row>
    <row r="549" customFormat="false" ht="14.4" hidden="true" customHeight="false" outlineLevel="0" collapsed="false">
      <c r="A549" s="0" t="s">
        <v>28</v>
      </c>
      <c r="B549" s="0" t="n">
        <v>1</v>
      </c>
      <c r="C549" s="0" t="s">
        <v>1733</v>
      </c>
      <c r="D549" s="0" t="s">
        <v>81</v>
      </c>
      <c r="E549" s="0" t="s">
        <v>1734</v>
      </c>
      <c r="F549" s="0" t="s">
        <v>1731</v>
      </c>
      <c r="G549" s="0" t="s">
        <v>1732</v>
      </c>
      <c r="H549" s="0" t="n">
        <v>0</v>
      </c>
      <c r="I549" s="0" t="n">
        <v>0</v>
      </c>
      <c r="J549" s="0" t="n">
        <v>0</v>
      </c>
      <c r="K549" s="0" t="n">
        <v>7.5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s">
        <v>4</v>
      </c>
    </row>
    <row r="550" customFormat="false" ht="14.4" hidden="true" customHeight="false" outlineLevel="0" collapsed="false">
      <c r="A550" s="0" t="s">
        <v>28</v>
      </c>
      <c r="B550" s="0" t="n">
        <v>1</v>
      </c>
      <c r="C550" s="0" t="s">
        <v>1735</v>
      </c>
      <c r="D550" s="0" t="s">
        <v>81</v>
      </c>
      <c r="E550" s="0" t="s">
        <v>1736</v>
      </c>
      <c r="F550" s="0" t="s">
        <v>1737</v>
      </c>
      <c r="G550" s="0" t="s">
        <v>1738</v>
      </c>
      <c r="H550" s="0" t="n">
        <v>0</v>
      </c>
      <c r="I550" s="0" t="n">
        <v>0</v>
      </c>
      <c r="J550" s="0" t="n">
        <v>0</v>
      </c>
      <c r="K550" s="0" t="n">
        <v>5.6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s">
        <v>4</v>
      </c>
    </row>
    <row r="551" customFormat="false" ht="14.4" hidden="true" customHeight="false" outlineLevel="0" collapsed="false">
      <c r="A551" s="0" t="s">
        <v>28</v>
      </c>
      <c r="B551" s="0" t="n">
        <v>1</v>
      </c>
      <c r="C551" s="0" t="s">
        <v>1739</v>
      </c>
      <c r="D551" s="0" t="s">
        <v>258</v>
      </c>
      <c r="E551" s="0" t="s">
        <v>1740</v>
      </c>
      <c r="F551" s="0" t="s">
        <v>1741</v>
      </c>
      <c r="G551" s="0" t="s">
        <v>1742</v>
      </c>
      <c r="H551" s="0" t="n">
        <v>0</v>
      </c>
      <c r="I551" s="0" t="n">
        <v>0</v>
      </c>
      <c r="J551" s="0" t="n">
        <v>0</v>
      </c>
      <c r="K551" s="0" t="n">
        <v>5.1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s">
        <v>4</v>
      </c>
    </row>
    <row r="552" customFormat="false" ht="14.4" hidden="true" customHeight="false" outlineLevel="0" collapsed="false">
      <c r="A552" s="0" t="s">
        <v>28</v>
      </c>
      <c r="B552" s="0" t="n">
        <v>1</v>
      </c>
      <c r="C552" s="0" t="s">
        <v>1743</v>
      </c>
      <c r="D552" s="0" t="s">
        <v>81</v>
      </c>
      <c r="E552" s="0" t="s">
        <v>1744</v>
      </c>
      <c r="F552" s="0" t="s">
        <v>1745</v>
      </c>
      <c r="G552" s="0" t="s">
        <v>1746</v>
      </c>
      <c r="H552" s="0" t="n">
        <v>0</v>
      </c>
      <c r="I552" s="0" t="n">
        <v>0</v>
      </c>
      <c r="J552" s="0" t="n">
        <v>0</v>
      </c>
      <c r="K552" s="0" t="n">
        <v>5.1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s">
        <v>4</v>
      </c>
    </row>
    <row r="553" customFormat="false" ht="14.4" hidden="true" customHeight="false" outlineLevel="0" collapsed="false">
      <c r="A553" s="0" t="s">
        <v>28</v>
      </c>
      <c r="B553" s="0" t="n">
        <v>1</v>
      </c>
      <c r="C553" s="0" t="s">
        <v>1747</v>
      </c>
      <c r="D553" s="0" t="s">
        <v>192</v>
      </c>
      <c r="E553" s="0" t="s">
        <v>1748</v>
      </c>
      <c r="F553" s="0" t="s">
        <v>1749</v>
      </c>
      <c r="G553" s="0" t="s">
        <v>1750</v>
      </c>
      <c r="H553" s="0" t="n">
        <v>0</v>
      </c>
      <c r="I553" s="0" t="n">
        <v>0</v>
      </c>
      <c r="J553" s="0" t="n">
        <v>0</v>
      </c>
      <c r="K553" s="0" t="n">
        <v>5.6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s">
        <v>4</v>
      </c>
    </row>
    <row r="554" customFormat="false" ht="14.4" hidden="true" customHeight="false" outlineLevel="0" collapsed="false">
      <c r="A554" s="0" t="s">
        <v>28</v>
      </c>
      <c r="B554" s="0" t="n">
        <v>1</v>
      </c>
      <c r="C554" s="0" t="s">
        <v>1751</v>
      </c>
      <c r="D554" s="0" t="s">
        <v>258</v>
      </c>
      <c r="E554" s="0" t="s">
        <v>1752</v>
      </c>
      <c r="F554" s="0" t="s">
        <v>1753</v>
      </c>
      <c r="G554" s="0" t="s">
        <v>1399</v>
      </c>
      <c r="H554" s="0" t="n">
        <v>0</v>
      </c>
      <c r="I554" s="0" t="n">
        <v>0</v>
      </c>
      <c r="J554" s="0" t="n">
        <v>0</v>
      </c>
      <c r="K554" s="0" t="n">
        <v>7.3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s">
        <v>4</v>
      </c>
    </row>
    <row r="555" customFormat="false" ht="14.4" hidden="true" customHeight="false" outlineLevel="0" collapsed="false">
      <c r="A555" s="0" t="s">
        <v>28</v>
      </c>
      <c r="B555" s="0" t="n">
        <v>1</v>
      </c>
      <c r="C555" s="0" t="s">
        <v>1754</v>
      </c>
      <c r="D555" s="0" t="s">
        <v>30</v>
      </c>
      <c r="E555" s="0" t="s">
        <v>1755</v>
      </c>
      <c r="F555" s="0" t="s">
        <v>1753</v>
      </c>
      <c r="G555" s="0" t="s">
        <v>1399</v>
      </c>
      <c r="H555" s="0" t="n">
        <v>0</v>
      </c>
      <c r="I555" s="0" t="n">
        <v>0</v>
      </c>
      <c r="J555" s="0" t="n">
        <v>0</v>
      </c>
      <c r="K555" s="0" t="n">
        <v>5.2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s">
        <v>4</v>
      </c>
    </row>
    <row r="556" customFormat="false" ht="14.4" hidden="true" customHeight="false" outlineLevel="0" collapsed="false">
      <c r="A556" s="0" t="s">
        <v>28</v>
      </c>
      <c r="B556" s="0" t="n">
        <v>1</v>
      </c>
      <c r="C556" s="0" t="s">
        <v>1756</v>
      </c>
      <c r="D556" s="0" t="s">
        <v>30</v>
      </c>
      <c r="E556" s="0" t="s">
        <v>1757</v>
      </c>
      <c r="F556" s="0" t="s">
        <v>1753</v>
      </c>
      <c r="G556" s="0" t="s">
        <v>1399</v>
      </c>
      <c r="H556" s="0" t="n">
        <v>0</v>
      </c>
      <c r="I556" s="0" t="n">
        <v>0</v>
      </c>
      <c r="J556" s="0" t="n">
        <v>0</v>
      </c>
      <c r="K556" s="0" t="n">
        <v>5.6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s">
        <v>4</v>
      </c>
    </row>
    <row r="557" customFormat="false" ht="14.4" hidden="true" customHeight="false" outlineLevel="0" collapsed="false">
      <c r="A557" s="0" t="s">
        <v>28</v>
      </c>
      <c r="B557" s="0" t="n">
        <v>1</v>
      </c>
      <c r="C557" s="0" t="s">
        <v>1758</v>
      </c>
      <c r="D557" s="0" t="s">
        <v>192</v>
      </c>
      <c r="E557" s="0" t="s">
        <v>1759</v>
      </c>
      <c r="F557" s="0" t="s">
        <v>1760</v>
      </c>
      <c r="G557" s="0" t="s">
        <v>1761</v>
      </c>
      <c r="H557" s="0" t="n">
        <v>0</v>
      </c>
      <c r="I557" s="0" t="n">
        <v>0</v>
      </c>
      <c r="J557" s="0" t="n">
        <v>0</v>
      </c>
      <c r="K557" s="0" t="n">
        <v>5.2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s">
        <v>4</v>
      </c>
    </row>
    <row r="558" customFormat="false" ht="14.4" hidden="true" customHeight="false" outlineLevel="0" collapsed="false">
      <c r="A558" s="0" t="s">
        <v>28</v>
      </c>
      <c r="B558" s="0" t="n">
        <v>1</v>
      </c>
      <c r="C558" s="0" t="s">
        <v>1762</v>
      </c>
      <c r="D558" s="0" t="s">
        <v>30</v>
      </c>
      <c r="E558" s="0" t="s">
        <v>1763</v>
      </c>
      <c r="F558" s="0" t="s">
        <v>1764</v>
      </c>
      <c r="G558" s="0" t="s">
        <v>1765</v>
      </c>
      <c r="H558" s="0" t="n">
        <v>0</v>
      </c>
      <c r="I558" s="0" t="n">
        <v>0</v>
      </c>
      <c r="J558" s="0" t="n">
        <v>0</v>
      </c>
      <c r="K558" s="0" t="n">
        <v>6.7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s">
        <v>4</v>
      </c>
    </row>
    <row r="559" customFormat="false" ht="14.4" hidden="true" customHeight="false" outlineLevel="0" collapsed="false">
      <c r="A559" s="0" t="s">
        <v>28</v>
      </c>
      <c r="B559" s="0" t="n">
        <v>1</v>
      </c>
      <c r="C559" s="0" t="s">
        <v>1766</v>
      </c>
      <c r="D559" s="0" t="s">
        <v>30</v>
      </c>
      <c r="E559" s="0" t="s">
        <v>1767</v>
      </c>
      <c r="F559" s="0" t="s">
        <v>1764</v>
      </c>
      <c r="G559" s="0" t="s">
        <v>1765</v>
      </c>
      <c r="H559" s="0" t="n">
        <v>0</v>
      </c>
      <c r="I559" s="0" t="n">
        <v>0</v>
      </c>
      <c r="J559" s="0" t="n">
        <v>0</v>
      </c>
      <c r="K559" s="0" t="n">
        <v>6.4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s">
        <v>4</v>
      </c>
    </row>
    <row r="560" customFormat="false" ht="14.4" hidden="true" customHeight="false" outlineLevel="0" collapsed="false">
      <c r="A560" s="0" t="s">
        <v>28</v>
      </c>
      <c r="B560" s="0" t="n">
        <v>1</v>
      </c>
      <c r="C560" s="0" t="s">
        <v>1768</v>
      </c>
      <c r="D560" s="0" t="s">
        <v>53</v>
      </c>
      <c r="E560" s="0" t="s">
        <v>1769</v>
      </c>
      <c r="F560" s="0" t="s">
        <v>1764</v>
      </c>
      <c r="G560" s="0" t="s">
        <v>1765</v>
      </c>
      <c r="H560" s="0" t="n">
        <v>0</v>
      </c>
      <c r="I560" s="0" t="n">
        <v>0</v>
      </c>
      <c r="J560" s="0" t="n">
        <v>0</v>
      </c>
      <c r="K560" s="0" t="n">
        <v>6.3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s">
        <v>4</v>
      </c>
    </row>
    <row r="561" customFormat="false" ht="14.4" hidden="true" customHeight="false" outlineLevel="0" collapsed="false">
      <c r="A561" s="0" t="s">
        <v>28</v>
      </c>
      <c r="B561" s="0" t="n">
        <v>1</v>
      </c>
      <c r="C561" s="0" t="s">
        <v>1770</v>
      </c>
      <c r="D561" s="0" t="s">
        <v>258</v>
      </c>
      <c r="E561" s="0" t="s">
        <v>1771</v>
      </c>
      <c r="F561" s="0" t="s">
        <v>1764</v>
      </c>
      <c r="G561" s="0" t="s">
        <v>1765</v>
      </c>
      <c r="H561" s="0" t="n">
        <v>0</v>
      </c>
      <c r="I561" s="0" t="n">
        <v>0</v>
      </c>
      <c r="J561" s="0" t="n">
        <v>0</v>
      </c>
      <c r="K561" s="0" t="n">
        <v>6.5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s">
        <v>4</v>
      </c>
    </row>
    <row r="562" customFormat="false" ht="14.4" hidden="true" customHeight="false" outlineLevel="0" collapsed="false">
      <c r="A562" s="0" t="s">
        <v>28</v>
      </c>
      <c r="B562" s="0" t="n">
        <v>1</v>
      </c>
      <c r="C562" s="0" t="s">
        <v>1772</v>
      </c>
      <c r="D562" s="0" t="s">
        <v>81</v>
      </c>
      <c r="E562" s="0" t="s">
        <v>1773</v>
      </c>
      <c r="F562" s="0" t="s">
        <v>1774</v>
      </c>
      <c r="G562" s="0" t="s">
        <v>1775</v>
      </c>
      <c r="H562" s="0" t="n">
        <v>0</v>
      </c>
      <c r="I562" s="0" t="n">
        <v>0</v>
      </c>
      <c r="J562" s="0" t="n">
        <v>0</v>
      </c>
      <c r="K562" s="0" t="n">
        <v>7.5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s">
        <v>4</v>
      </c>
    </row>
    <row r="563" customFormat="false" ht="14.4" hidden="true" customHeight="false" outlineLevel="0" collapsed="false">
      <c r="A563" s="0" t="s">
        <v>28</v>
      </c>
      <c r="B563" s="0" t="n">
        <v>1</v>
      </c>
      <c r="C563" s="0" t="s">
        <v>1776</v>
      </c>
      <c r="D563" s="0" t="s">
        <v>192</v>
      </c>
      <c r="E563" s="0" t="s">
        <v>1777</v>
      </c>
      <c r="F563" s="0" t="s">
        <v>1778</v>
      </c>
      <c r="G563" s="0" t="s">
        <v>1779</v>
      </c>
      <c r="H563" s="0" t="n">
        <v>0</v>
      </c>
      <c r="I563" s="0" t="n">
        <v>0</v>
      </c>
      <c r="J563" s="0" t="n">
        <v>0</v>
      </c>
      <c r="K563" s="0" t="n">
        <v>6.2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s">
        <v>4</v>
      </c>
    </row>
    <row r="564" customFormat="false" ht="14.4" hidden="true" customHeight="false" outlineLevel="0" collapsed="false">
      <c r="A564" s="0" t="s">
        <v>28</v>
      </c>
      <c r="B564" s="0" t="n">
        <v>1</v>
      </c>
      <c r="C564" s="0" t="s">
        <v>1780</v>
      </c>
      <c r="D564" s="0" t="s">
        <v>53</v>
      </c>
      <c r="E564" s="0" t="s">
        <v>1781</v>
      </c>
      <c r="F564" s="0" t="s">
        <v>1782</v>
      </c>
      <c r="G564" s="0" t="s">
        <v>1783</v>
      </c>
      <c r="H564" s="0" t="n">
        <v>0</v>
      </c>
      <c r="I564" s="0" t="n">
        <v>0</v>
      </c>
      <c r="J564" s="0" t="n">
        <v>0</v>
      </c>
      <c r="K564" s="0" t="n">
        <v>5.1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s">
        <v>4</v>
      </c>
    </row>
    <row r="565" customFormat="false" ht="14.4" hidden="true" customHeight="false" outlineLevel="0" collapsed="false">
      <c r="A565" s="0" t="s">
        <v>28</v>
      </c>
      <c r="B565" s="0" t="n">
        <v>1</v>
      </c>
      <c r="C565" s="0" t="s">
        <v>1784</v>
      </c>
      <c r="D565" s="0" t="s">
        <v>81</v>
      </c>
      <c r="E565" s="0" t="s">
        <v>1785</v>
      </c>
      <c r="F565" s="0" t="s">
        <v>1786</v>
      </c>
      <c r="G565" s="0" t="s">
        <v>1787</v>
      </c>
      <c r="H565" s="0" t="n">
        <v>0</v>
      </c>
      <c r="I565" s="0" t="n">
        <v>0</v>
      </c>
      <c r="J565" s="0" t="n">
        <v>0</v>
      </c>
      <c r="K565" s="0" t="n">
        <v>5.2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s">
        <v>4</v>
      </c>
    </row>
    <row r="566" customFormat="false" ht="14.4" hidden="true" customHeight="false" outlineLevel="0" collapsed="false">
      <c r="A566" s="0" t="s">
        <v>28</v>
      </c>
      <c r="B566" s="0" t="n">
        <v>1</v>
      </c>
      <c r="C566" s="0" t="s">
        <v>1788</v>
      </c>
      <c r="D566" s="0" t="s">
        <v>258</v>
      </c>
      <c r="E566" s="0" t="s">
        <v>1789</v>
      </c>
      <c r="F566" s="0" t="s">
        <v>1790</v>
      </c>
      <c r="G566" s="0" t="s">
        <v>1791</v>
      </c>
      <c r="H566" s="0" t="n">
        <v>0</v>
      </c>
      <c r="I566" s="0" t="n">
        <v>0</v>
      </c>
      <c r="J566" s="0" t="n">
        <v>0</v>
      </c>
      <c r="K566" s="0" t="n">
        <v>5.3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s">
        <v>4</v>
      </c>
    </row>
    <row r="567" customFormat="false" ht="14.4" hidden="true" customHeight="false" outlineLevel="0" collapsed="false">
      <c r="A567" s="0" t="s">
        <v>28</v>
      </c>
      <c r="B567" s="0" t="n">
        <v>1</v>
      </c>
      <c r="C567" s="0" t="s">
        <v>1792</v>
      </c>
      <c r="D567" s="0" t="s">
        <v>30</v>
      </c>
      <c r="E567" s="0" t="s">
        <v>1793</v>
      </c>
      <c r="F567" s="0" t="s">
        <v>1790</v>
      </c>
      <c r="G567" s="0" t="s">
        <v>1791</v>
      </c>
      <c r="H567" s="0" t="n">
        <v>0</v>
      </c>
      <c r="I567" s="0" t="n">
        <v>0</v>
      </c>
      <c r="J567" s="0" t="n">
        <v>0</v>
      </c>
      <c r="K567" s="0" t="n">
        <v>5.8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s">
        <v>4</v>
      </c>
    </row>
    <row r="568" customFormat="false" ht="14.4" hidden="true" customHeight="false" outlineLevel="0" collapsed="false">
      <c r="A568" s="0" t="s">
        <v>28</v>
      </c>
      <c r="B568" s="0" t="n">
        <v>1</v>
      </c>
      <c r="C568" s="0" t="s">
        <v>1794</v>
      </c>
      <c r="D568" s="0" t="s">
        <v>30</v>
      </c>
      <c r="E568" s="0" t="s">
        <v>1795</v>
      </c>
      <c r="F568" s="0" t="s">
        <v>1790</v>
      </c>
      <c r="G568" s="0" t="s">
        <v>1791</v>
      </c>
      <c r="H568" s="0" t="n">
        <v>0</v>
      </c>
      <c r="I568" s="0" t="n">
        <v>0</v>
      </c>
      <c r="J568" s="0" t="n">
        <v>0</v>
      </c>
      <c r="K568" s="0" t="n">
        <v>5.1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s">
        <v>4</v>
      </c>
    </row>
    <row r="569" customFormat="false" ht="14.4" hidden="true" customHeight="false" outlineLevel="0" collapsed="false">
      <c r="A569" s="0" t="s">
        <v>28</v>
      </c>
      <c r="B569" s="0" t="n">
        <v>1</v>
      </c>
      <c r="C569" s="0" t="s">
        <v>1796</v>
      </c>
      <c r="D569" s="0" t="s">
        <v>81</v>
      </c>
      <c r="E569" s="0" t="s">
        <v>1797</v>
      </c>
      <c r="F569" s="0" t="s">
        <v>1798</v>
      </c>
      <c r="G569" s="0" t="s">
        <v>1799</v>
      </c>
      <c r="H569" s="0" t="n">
        <v>0</v>
      </c>
      <c r="I569" s="0" t="n">
        <v>0</v>
      </c>
      <c r="J569" s="0" t="n">
        <v>0</v>
      </c>
      <c r="K569" s="0" t="n">
        <v>5.9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s">
        <v>4</v>
      </c>
    </row>
    <row r="570" customFormat="false" ht="14.4" hidden="true" customHeight="false" outlineLevel="0" collapsed="false">
      <c r="A570" s="0" t="s">
        <v>28</v>
      </c>
      <c r="B570" s="0" t="n">
        <v>1</v>
      </c>
      <c r="C570" s="0" t="s">
        <v>1800</v>
      </c>
      <c r="D570" s="0" t="s">
        <v>45</v>
      </c>
      <c r="E570" s="0" t="s">
        <v>1801</v>
      </c>
      <c r="F570" s="0" t="s">
        <v>1802</v>
      </c>
      <c r="G570" s="0" t="s">
        <v>361</v>
      </c>
      <c r="H570" s="0" t="n">
        <v>0</v>
      </c>
      <c r="I570" s="0" t="n">
        <v>0</v>
      </c>
      <c r="J570" s="0" t="n">
        <v>0</v>
      </c>
      <c r="K570" s="0" t="n">
        <v>5.4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s">
        <v>4</v>
      </c>
    </row>
    <row r="571" customFormat="false" ht="14.4" hidden="true" customHeight="false" outlineLevel="0" collapsed="false">
      <c r="A571" s="0" t="s">
        <v>28</v>
      </c>
      <c r="B571" s="0" t="n">
        <v>1</v>
      </c>
      <c r="C571" s="0" t="s">
        <v>1803</v>
      </c>
      <c r="D571" s="0" t="s">
        <v>30</v>
      </c>
      <c r="E571" s="0" t="s">
        <v>1804</v>
      </c>
      <c r="F571" s="0" t="s">
        <v>1805</v>
      </c>
      <c r="G571" s="0" t="s">
        <v>1806</v>
      </c>
      <c r="H571" s="0" t="n">
        <v>0</v>
      </c>
      <c r="I571" s="0" t="n">
        <v>0</v>
      </c>
      <c r="J571" s="0" t="n">
        <v>0</v>
      </c>
      <c r="K571" s="0" t="n">
        <v>5.5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s">
        <v>4</v>
      </c>
    </row>
    <row r="572" customFormat="false" ht="14.4" hidden="true" customHeight="false" outlineLevel="0" collapsed="false">
      <c r="A572" s="0" t="s">
        <v>28</v>
      </c>
      <c r="B572" s="0" t="n">
        <v>1</v>
      </c>
      <c r="C572" s="0" t="s">
        <v>1807</v>
      </c>
      <c r="D572" s="0" t="s">
        <v>192</v>
      </c>
      <c r="E572" s="0" t="s">
        <v>1808</v>
      </c>
      <c r="F572" s="0" t="s">
        <v>1809</v>
      </c>
      <c r="G572" s="0" t="s">
        <v>1810</v>
      </c>
      <c r="H572" s="0" t="n">
        <v>0</v>
      </c>
      <c r="I572" s="0" t="n">
        <v>0</v>
      </c>
      <c r="J572" s="0" t="n">
        <v>0</v>
      </c>
      <c r="K572" s="0" t="n">
        <v>5.6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s">
        <v>4</v>
      </c>
    </row>
    <row r="573" customFormat="false" ht="14.4" hidden="true" customHeight="false" outlineLevel="0" collapsed="false">
      <c r="A573" s="0" t="s">
        <v>28</v>
      </c>
      <c r="B573" s="0" t="n">
        <v>1</v>
      </c>
      <c r="C573" s="0" t="s">
        <v>1811</v>
      </c>
      <c r="D573" s="0" t="s">
        <v>192</v>
      </c>
      <c r="E573" s="0" t="s">
        <v>1812</v>
      </c>
      <c r="F573" s="0" t="s">
        <v>455</v>
      </c>
      <c r="G573" s="0" t="s">
        <v>456</v>
      </c>
      <c r="H573" s="0" t="n">
        <v>0</v>
      </c>
      <c r="I573" s="0" t="n">
        <v>0</v>
      </c>
      <c r="J573" s="0" t="n">
        <v>0</v>
      </c>
      <c r="K573" s="0" t="n">
        <v>7.9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s">
        <v>4</v>
      </c>
    </row>
    <row r="574" customFormat="false" ht="14.4" hidden="true" customHeight="false" outlineLevel="0" collapsed="false">
      <c r="A574" s="0" t="s">
        <v>28</v>
      </c>
      <c r="B574" s="0" t="n">
        <v>1</v>
      </c>
      <c r="C574" s="0" t="s">
        <v>1813</v>
      </c>
      <c r="D574" s="0" t="s">
        <v>192</v>
      </c>
      <c r="E574" s="0" t="s">
        <v>1814</v>
      </c>
      <c r="F574" s="0" t="s">
        <v>455</v>
      </c>
      <c r="G574" s="0" t="s">
        <v>456</v>
      </c>
      <c r="H574" s="0" t="n">
        <v>0</v>
      </c>
      <c r="I574" s="0" t="n">
        <v>0</v>
      </c>
      <c r="J574" s="0" t="n">
        <v>0</v>
      </c>
      <c r="K574" s="0" t="n">
        <v>6.5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s">
        <v>4</v>
      </c>
    </row>
    <row r="575" customFormat="false" ht="14.4" hidden="true" customHeight="false" outlineLevel="0" collapsed="false">
      <c r="A575" s="0" t="s">
        <v>28</v>
      </c>
      <c r="B575" s="0" t="n">
        <v>1</v>
      </c>
      <c r="C575" s="0" t="s">
        <v>1815</v>
      </c>
      <c r="D575" s="0" t="s">
        <v>81</v>
      </c>
      <c r="E575" s="0" t="s">
        <v>1816</v>
      </c>
      <c r="F575" s="0" t="s">
        <v>1817</v>
      </c>
      <c r="G575" s="0" t="s">
        <v>1818</v>
      </c>
      <c r="H575" s="0" t="n">
        <v>0</v>
      </c>
      <c r="I575" s="0" t="n">
        <v>0</v>
      </c>
      <c r="J575" s="0" t="n">
        <v>0</v>
      </c>
      <c r="K575" s="0" t="n">
        <v>5.6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s">
        <v>4</v>
      </c>
    </row>
    <row r="576" customFormat="false" ht="14.4" hidden="true" customHeight="false" outlineLevel="0" collapsed="false">
      <c r="A576" s="0" t="s">
        <v>28</v>
      </c>
      <c r="B576" s="0" t="n">
        <v>1</v>
      </c>
      <c r="C576" s="0" t="s">
        <v>1819</v>
      </c>
      <c r="D576" s="0" t="s">
        <v>192</v>
      </c>
      <c r="E576" s="0" t="s">
        <v>668</v>
      </c>
      <c r="F576" s="0" t="s">
        <v>1820</v>
      </c>
      <c r="G576" s="0" t="s">
        <v>1821</v>
      </c>
      <c r="H576" s="0" t="n">
        <v>0</v>
      </c>
      <c r="I576" s="0" t="n">
        <v>0</v>
      </c>
      <c r="J576" s="0" t="n">
        <v>0</v>
      </c>
      <c r="K576" s="0" t="n">
        <v>6.3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s">
        <v>4</v>
      </c>
    </row>
    <row r="577" customFormat="false" ht="14.4" hidden="true" customHeight="false" outlineLevel="0" collapsed="false">
      <c r="A577" s="0" t="s">
        <v>28</v>
      </c>
      <c r="B577" s="0" t="n">
        <v>1</v>
      </c>
      <c r="C577" s="0" t="s">
        <v>1822</v>
      </c>
      <c r="D577" s="0" t="s">
        <v>103</v>
      </c>
      <c r="E577" s="0" t="s">
        <v>1823</v>
      </c>
      <c r="F577" s="0" t="s">
        <v>1820</v>
      </c>
      <c r="G577" s="0" t="s">
        <v>1821</v>
      </c>
      <c r="H577" s="0" t="n">
        <v>0</v>
      </c>
      <c r="I577" s="0" t="n">
        <v>0</v>
      </c>
      <c r="J577" s="0" t="n">
        <v>0</v>
      </c>
      <c r="K577" s="0" t="n">
        <v>6.3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s">
        <v>4</v>
      </c>
    </row>
    <row r="578" customFormat="false" ht="14.4" hidden="true" customHeight="false" outlineLevel="0" collapsed="false">
      <c r="A578" s="0" t="s">
        <v>28</v>
      </c>
      <c r="B578" s="0" t="n">
        <v>1</v>
      </c>
      <c r="C578" s="0" t="s">
        <v>1824</v>
      </c>
      <c r="D578" s="0" t="s">
        <v>258</v>
      </c>
      <c r="E578" s="0" t="s">
        <v>1825</v>
      </c>
      <c r="F578" s="0" t="s">
        <v>1826</v>
      </c>
      <c r="G578" s="0" t="s">
        <v>1827</v>
      </c>
      <c r="H578" s="0" t="n">
        <v>0</v>
      </c>
      <c r="I578" s="0" t="n">
        <v>0</v>
      </c>
      <c r="J578" s="0" t="n">
        <v>0</v>
      </c>
      <c r="K578" s="0" t="n">
        <v>5.1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s">
        <v>4</v>
      </c>
    </row>
    <row r="579" customFormat="false" ht="14.4" hidden="true" customHeight="false" outlineLevel="0" collapsed="false">
      <c r="A579" s="0" t="s">
        <v>28</v>
      </c>
      <c r="B579" s="0" t="n">
        <v>1</v>
      </c>
      <c r="C579" s="0" t="s">
        <v>1828</v>
      </c>
      <c r="D579" s="0" t="s">
        <v>81</v>
      </c>
      <c r="E579" s="0" t="s">
        <v>1829</v>
      </c>
      <c r="F579" s="0" t="s">
        <v>1830</v>
      </c>
      <c r="G579" s="0" t="s">
        <v>1831</v>
      </c>
      <c r="H579" s="0" t="n">
        <v>0</v>
      </c>
      <c r="I579" s="0" t="n">
        <v>0</v>
      </c>
      <c r="J579" s="0" t="n">
        <v>0</v>
      </c>
      <c r="K579" s="0" t="n">
        <v>5.6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s">
        <v>4</v>
      </c>
    </row>
    <row r="580" customFormat="false" ht="14.4" hidden="true" customHeight="false" outlineLevel="0" collapsed="false">
      <c r="A580" s="0" t="s">
        <v>28</v>
      </c>
      <c r="B580" s="0" t="n">
        <v>1</v>
      </c>
      <c r="C580" s="0" t="s">
        <v>1832</v>
      </c>
      <c r="D580" s="0" t="s">
        <v>192</v>
      </c>
      <c r="E580" s="0" t="s">
        <v>1833</v>
      </c>
      <c r="F580" s="0" t="s">
        <v>1834</v>
      </c>
      <c r="G580" s="0" t="s">
        <v>1835</v>
      </c>
      <c r="H580" s="0" t="n">
        <v>0</v>
      </c>
      <c r="I580" s="0" t="n">
        <v>0</v>
      </c>
      <c r="J580" s="0" t="n">
        <v>0</v>
      </c>
      <c r="K580" s="0" t="n">
        <v>5.8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s">
        <v>4</v>
      </c>
    </row>
    <row r="581" customFormat="false" ht="14.4" hidden="true" customHeight="false" outlineLevel="0" collapsed="false">
      <c r="A581" s="0" t="s">
        <v>28</v>
      </c>
      <c r="B581" s="0" t="n">
        <v>1</v>
      </c>
      <c r="C581" s="0" t="s">
        <v>1836</v>
      </c>
      <c r="D581" s="0" t="s">
        <v>30</v>
      </c>
      <c r="E581" s="0" t="s">
        <v>1837</v>
      </c>
      <c r="F581" s="0" t="s">
        <v>1834</v>
      </c>
      <c r="G581" s="0" t="s">
        <v>1835</v>
      </c>
      <c r="H581" s="0" t="n">
        <v>0</v>
      </c>
      <c r="I581" s="0" t="n">
        <v>0</v>
      </c>
      <c r="J581" s="0" t="n">
        <v>0</v>
      </c>
      <c r="K581" s="0" t="n">
        <v>5.8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s">
        <v>4</v>
      </c>
    </row>
    <row r="582" customFormat="false" ht="14.4" hidden="true" customHeight="false" outlineLevel="0" collapsed="false">
      <c r="A582" s="0" t="s">
        <v>28</v>
      </c>
      <c r="B582" s="0" t="n">
        <v>1</v>
      </c>
      <c r="C582" s="0" t="s">
        <v>1838</v>
      </c>
      <c r="D582" s="0" t="s">
        <v>81</v>
      </c>
      <c r="E582" s="0" t="s">
        <v>1839</v>
      </c>
      <c r="F582" s="0" t="s">
        <v>1840</v>
      </c>
      <c r="G582" s="0" t="s">
        <v>1841</v>
      </c>
      <c r="H582" s="0" t="n">
        <v>0</v>
      </c>
      <c r="I582" s="0" t="n">
        <v>0</v>
      </c>
      <c r="J582" s="0" t="n">
        <v>0</v>
      </c>
      <c r="K582" s="0" t="n">
        <v>5.8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s">
        <v>4</v>
      </c>
    </row>
    <row r="583" customFormat="false" ht="14.4" hidden="true" customHeight="false" outlineLevel="0" collapsed="false">
      <c r="A583" s="0" t="s">
        <v>28</v>
      </c>
      <c r="B583" s="0" t="n">
        <v>1</v>
      </c>
      <c r="C583" s="0" t="s">
        <v>1842</v>
      </c>
      <c r="D583" s="0" t="s">
        <v>258</v>
      </c>
      <c r="E583" s="0" t="s">
        <v>1843</v>
      </c>
      <c r="F583" s="0" t="s">
        <v>1844</v>
      </c>
      <c r="G583" s="0" t="s">
        <v>1845</v>
      </c>
      <c r="H583" s="0" t="n">
        <v>0</v>
      </c>
      <c r="I583" s="0" t="n">
        <v>0</v>
      </c>
      <c r="J583" s="0" t="n">
        <v>0</v>
      </c>
      <c r="K583" s="0" t="n">
        <v>5.2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s">
        <v>4</v>
      </c>
    </row>
    <row r="584" customFormat="false" ht="14.4" hidden="true" customHeight="false" outlineLevel="0" collapsed="false">
      <c r="A584" s="0" t="s">
        <v>28</v>
      </c>
      <c r="B584" s="0" t="n">
        <v>1</v>
      </c>
      <c r="C584" s="0" t="s">
        <v>1846</v>
      </c>
      <c r="D584" s="0" t="s">
        <v>48</v>
      </c>
      <c r="E584" s="0" t="s">
        <v>1847</v>
      </c>
      <c r="F584" s="0" t="s">
        <v>1848</v>
      </c>
      <c r="G584" s="0" t="s">
        <v>1849</v>
      </c>
      <c r="H584" s="0" t="n">
        <v>0</v>
      </c>
      <c r="I584" s="0" t="n">
        <v>0</v>
      </c>
      <c r="J584" s="0" t="n">
        <v>0</v>
      </c>
      <c r="K584" s="0" t="n">
        <v>5.1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s">
        <v>4</v>
      </c>
    </row>
    <row r="585" customFormat="false" ht="14.4" hidden="true" customHeight="false" outlineLevel="0" collapsed="false">
      <c r="A585" s="0" t="s">
        <v>28</v>
      </c>
      <c r="B585" s="0" t="n">
        <v>1</v>
      </c>
      <c r="C585" s="0" t="s">
        <v>1850</v>
      </c>
      <c r="D585" s="0" t="s">
        <v>30</v>
      </c>
      <c r="E585" s="0" t="s">
        <v>1851</v>
      </c>
      <c r="F585" s="0" t="s">
        <v>1848</v>
      </c>
      <c r="G585" s="0" t="s">
        <v>1849</v>
      </c>
      <c r="H585" s="0" t="n">
        <v>0</v>
      </c>
      <c r="I585" s="0" t="n">
        <v>0</v>
      </c>
      <c r="J585" s="0" t="n">
        <v>0</v>
      </c>
      <c r="K585" s="0" t="n">
        <v>5.7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s">
        <v>4</v>
      </c>
    </row>
    <row r="586" customFormat="false" ht="14.4" hidden="true" customHeight="false" outlineLevel="0" collapsed="false">
      <c r="A586" s="0" t="s">
        <v>28</v>
      </c>
      <c r="B586" s="0" t="n">
        <v>1</v>
      </c>
      <c r="C586" s="0" t="s">
        <v>1852</v>
      </c>
      <c r="D586" s="0" t="s">
        <v>81</v>
      </c>
      <c r="E586" s="0" t="s">
        <v>1853</v>
      </c>
      <c r="F586" s="0" t="s">
        <v>1854</v>
      </c>
      <c r="G586" s="0" t="s">
        <v>1855</v>
      </c>
      <c r="H586" s="0" t="n">
        <v>0</v>
      </c>
      <c r="I586" s="0" t="n">
        <v>0</v>
      </c>
      <c r="J586" s="0" t="n">
        <v>0</v>
      </c>
      <c r="K586" s="0" t="n">
        <v>5.7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s">
        <v>4</v>
      </c>
    </row>
    <row r="587" customFormat="false" ht="14.4" hidden="true" customHeight="false" outlineLevel="0" collapsed="false">
      <c r="A587" s="0" t="s">
        <v>28</v>
      </c>
      <c r="B587" s="0" t="n">
        <v>1</v>
      </c>
      <c r="C587" s="0" t="s">
        <v>1856</v>
      </c>
      <c r="D587" s="0" t="s">
        <v>103</v>
      </c>
      <c r="E587" s="0" t="s">
        <v>1857</v>
      </c>
      <c r="F587" s="0" t="s">
        <v>1854</v>
      </c>
      <c r="G587" s="0" t="s">
        <v>1855</v>
      </c>
      <c r="H587" s="0" t="n">
        <v>0</v>
      </c>
      <c r="I587" s="0" t="n">
        <v>0</v>
      </c>
      <c r="J587" s="0" t="n">
        <v>0</v>
      </c>
      <c r="K587" s="0" t="n">
        <v>5.5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s">
        <v>4</v>
      </c>
    </row>
    <row r="588" customFormat="false" ht="14.4" hidden="true" customHeight="false" outlineLevel="0" collapsed="false">
      <c r="A588" s="0" t="s">
        <v>28</v>
      </c>
      <c r="B588" s="0" t="n">
        <v>1</v>
      </c>
      <c r="C588" s="0" t="s">
        <v>1858</v>
      </c>
      <c r="D588" s="0" t="s">
        <v>124</v>
      </c>
      <c r="E588" s="0" t="s">
        <v>1859</v>
      </c>
      <c r="F588" s="0" t="s">
        <v>1854</v>
      </c>
      <c r="G588" s="0" t="s">
        <v>1855</v>
      </c>
      <c r="H588" s="0" t="n">
        <v>0</v>
      </c>
      <c r="I588" s="0" t="n">
        <v>0</v>
      </c>
      <c r="J588" s="0" t="n">
        <v>0</v>
      </c>
      <c r="K588" s="0" t="n">
        <v>5.5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s">
        <v>4</v>
      </c>
    </row>
    <row r="589" customFormat="false" ht="14.4" hidden="true" customHeight="false" outlineLevel="0" collapsed="false">
      <c r="A589" s="0" t="s">
        <v>28</v>
      </c>
      <c r="B589" s="0" t="n">
        <v>1</v>
      </c>
      <c r="C589" s="0" t="s">
        <v>1860</v>
      </c>
      <c r="D589" s="0" t="s">
        <v>60</v>
      </c>
      <c r="E589" s="0" t="s">
        <v>1861</v>
      </c>
      <c r="F589" s="0" t="s">
        <v>1854</v>
      </c>
      <c r="G589" s="0" t="s">
        <v>1855</v>
      </c>
      <c r="H589" s="0" t="n">
        <v>0</v>
      </c>
      <c r="I589" s="0" t="n">
        <v>0</v>
      </c>
      <c r="J589" s="0" t="n">
        <v>0</v>
      </c>
      <c r="K589" s="0" t="n">
        <v>6.6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s">
        <v>4</v>
      </c>
    </row>
    <row r="590" customFormat="false" ht="14.4" hidden="true" customHeight="false" outlineLevel="0" collapsed="false">
      <c r="A590" s="0" t="s">
        <v>28</v>
      </c>
      <c r="B590" s="0" t="n">
        <v>1</v>
      </c>
      <c r="C590" s="0" t="s">
        <v>1862</v>
      </c>
      <c r="D590" s="0" t="s">
        <v>45</v>
      </c>
      <c r="E590" s="0" t="s">
        <v>1863</v>
      </c>
      <c r="F590" s="0" t="s">
        <v>1854</v>
      </c>
      <c r="G590" s="0" t="s">
        <v>1855</v>
      </c>
      <c r="H590" s="0" t="n">
        <v>0</v>
      </c>
      <c r="I590" s="0" t="n">
        <v>0</v>
      </c>
      <c r="J590" s="0" t="n">
        <v>0</v>
      </c>
      <c r="K590" s="0" t="n">
        <v>5.4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s">
        <v>4</v>
      </c>
    </row>
    <row r="591" customFormat="false" ht="14.4" hidden="true" customHeight="false" outlineLevel="0" collapsed="false">
      <c r="A591" s="0" t="s">
        <v>28</v>
      </c>
      <c r="B591" s="0" t="n">
        <v>1</v>
      </c>
      <c r="C591" s="0" t="s">
        <v>1864</v>
      </c>
      <c r="D591" s="0" t="s">
        <v>90</v>
      </c>
      <c r="E591" s="0" t="s">
        <v>1865</v>
      </c>
      <c r="F591" s="0" t="s">
        <v>1866</v>
      </c>
      <c r="G591" s="0" t="s">
        <v>1867</v>
      </c>
      <c r="H591" s="0" t="n">
        <v>0</v>
      </c>
      <c r="I591" s="0" t="n">
        <v>0</v>
      </c>
      <c r="J591" s="0" t="n">
        <v>0</v>
      </c>
      <c r="K591" s="0" t="n">
        <v>6.1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s">
        <v>4</v>
      </c>
    </row>
    <row r="592" customFormat="false" ht="14.4" hidden="true" customHeight="false" outlineLevel="0" collapsed="false">
      <c r="A592" s="0" t="s">
        <v>28</v>
      </c>
      <c r="B592" s="0" t="n">
        <v>1</v>
      </c>
      <c r="C592" s="0" t="s">
        <v>1868</v>
      </c>
      <c r="D592" s="0" t="s">
        <v>81</v>
      </c>
      <c r="E592" s="0" t="s">
        <v>1869</v>
      </c>
      <c r="F592" s="0" t="s">
        <v>1870</v>
      </c>
      <c r="G592" s="0" t="s">
        <v>1871</v>
      </c>
      <c r="H592" s="0" t="n">
        <v>0</v>
      </c>
      <c r="I592" s="0" t="n">
        <v>0</v>
      </c>
      <c r="J592" s="0" t="n">
        <v>0</v>
      </c>
      <c r="K592" s="0" t="n">
        <v>5.7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s">
        <v>4</v>
      </c>
    </row>
    <row r="593" customFormat="false" ht="14.4" hidden="true" customHeight="false" outlineLevel="0" collapsed="false">
      <c r="A593" s="0" t="s">
        <v>28</v>
      </c>
      <c r="B593" s="0" t="n">
        <v>1</v>
      </c>
      <c r="C593" s="0" t="s">
        <v>1872</v>
      </c>
      <c r="D593" s="0" t="s">
        <v>39</v>
      </c>
      <c r="E593" s="0" t="s">
        <v>1873</v>
      </c>
      <c r="F593" s="0" t="s">
        <v>1870</v>
      </c>
      <c r="G593" s="0" t="s">
        <v>1871</v>
      </c>
      <c r="H593" s="0" t="n">
        <v>0</v>
      </c>
      <c r="I593" s="0" t="n">
        <v>0</v>
      </c>
      <c r="J593" s="0" t="n">
        <v>0</v>
      </c>
      <c r="K593" s="0" t="n">
        <v>5.7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s">
        <v>4</v>
      </c>
    </row>
    <row r="594" customFormat="false" ht="14.4" hidden="true" customHeight="false" outlineLevel="0" collapsed="false">
      <c r="A594" s="0" t="s">
        <v>28</v>
      </c>
      <c r="B594" s="0" t="n">
        <v>1</v>
      </c>
      <c r="C594" s="0" t="s">
        <v>1874</v>
      </c>
      <c r="D594" s="0" t="s">
        <v>39</v>
      </c>
      <c r="E594" s="0" t="s">
        <v>1875</v>
      </c>
      <c r="F594" s="0" t="s">
        <v>1876</v>
      </c>
      <c r="G594" s="0" t="s">
        <v>1877</v>
      </c>
      <c r="H594" s="0" t="n">
        <v>0</v>
      </c>
      <c r="I594" s="0" t="n">
        <v>0</v>
      </c>
      <c r="J594" s="0" t="n">
        <v>0</v>
      </c>
      <c r="K594" s="0" t="n">
        <v>7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s">
        <v>4</v>
      </c>
    </row>
    <row r="595" customFormat="false" ht="14.4" hidden="true" customHeight="false" outlineLevel="0" collapsed="false">
      <c r="A595" s="0" t="s">
        <v>28</v>
      </c>
      <c r="B595" s="0" t="n">
        <v>1</v>
      </c>
      <c r="C595" s="0" t="s">
        <v>1878</v>
      </c>
      <c r="D595" s="0" t="s">
        <v>258</v>
      </c>
      <c r="E595" s="0" t="s">
        <v>1879</v>
      </c>
      <c r="F595" s="0" t="s">
        <v>1876</v>
      </c>
      <c r="G595" s="0" t="s">
        <v>1877</v>
      </c>
      <c r="H595" s="0" t="n">
        <v>0</v>
      </c>
      <c r="I595" s="0" t="n">
        <v>0</v>
      </c>
      <c r="J595" s="0" t="n">
        <v>0</v>
      </c>
      <c r="K595" s="0" t="n">
        <v>6.8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s">
        <v>4</v>
      </c>
    </row>
    <row r="596" customFormat="false" ht="14.4" hidden="true" customHeight="false" outlineLevel="0" collapsed="false">
      <c r="A596" s="0" t="s">
        <v>28</v>
      </c>
      <c r="B596" s="0" t="n">
        <v>1</v>
      </c>
      <c r="C596" s="0" t="s">
        <v>1880</v>
      </c>
      <c r="D596" s="0" t="s">
        <v>192</v>
      </c>
      <c r="E596" s="0" t="s">
        <v>1881</v>
      </c>
      <c r="F596" s="0" t="s">
        <v>1882</v>
      </c>
      <c r="G596" s="0" t="s">
        <v>1883</v>
      </c>
      <c r="H596" s="0" t="n">
        <v>0</v>
      </c>
      <c r="I596" s="0" t="n">
        <v>0</v>
      </c>
      <c r="J596" s="0" t="n">
        <v>0</v>
      </c>
      <c r="K596" s="0" t="n">
        <v>5.2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s">
        <v>4</v>
      </c>
    </row>
    <row r="597" customFormat="false" ht="14.4" hidden="true" customHeight="false" outlineLevel="0" collapsed="false">
      <c r="A597" s="0" t="s">
        <v>28</v>
      </c>
      <c r="B597" s="0" t="n">
        <v>1</v>
      </c>
      <c r="C597" s="0" t="s">
        <v>1884</v>
      </c>
      <c r="D597" s="0" t="s">
        <v>103</v>
      </c>
      <c r="E597" s="0" t="s">
        <v>1885</v>
      </c>
      <c r="F597" s="0" t="s">
        <v>460</v>
      </c>
      <c r="G597" s="0" t="s">
        <v>461</v>
      </c>
      <c r="H597" s="0" t="n">
        <v>0</v>
      </c>
      <c r="I597" s="0" t="n">
        <v>0</v>
      </c>
      <c r="J597" s="0" t="n">
        <v>0</v>
      </c>
      <c r="K597" s="0" t="n">
        <v>10.3</v>
      </c>
      <c r="L597" s="0" t="n">
        <v>0</v>
      </c>
      <c r="M597" s="0" t="n">
        <v>10.6</v>
      </c>
      <c r="N597" s="0" t="n">
        <v>0</v>
      </c>
      <c r="O597" s="0" t="n">
        <v>0</v>
      </c>
      <c r="P597" s="0" t="n">
        <v>8.7</v>
      </c>
      <c r="Q597" s="0" t="n">
        <v>5.1</v>
      </c>
      <c r="R597" s="0" t="n">
        <v>10.5</v>
      </c>
      <c r="S597" s="0" t="s">
        <v>4</v>
      </c>
    </row>
    <row r="598" customFormat="false" ht="14.4" hidden="true" customHeight="false" outlineLevel="0" collapsed="false">
      <c r="A598" s="0" t="s">
        <v>28</v>
      </c>
      <c r="B598" s="0" t="n">
        <v>1</v>
      </c>
      <c r="C598" s="0" t="s">
        <v>1886</v>
      </c>
      <c r="D598" s="0" t="s">
        <v>30</v>
      </c>
      <c r="E598" s="0" t="s">
        <v>1887</v>
      </c>
      <c r="F598" s="0" t="s">
        <v>1888</v>
      </c>
      <c r="G598" s="0" t="s">
        <v>1889</v>
      </c>
      <c r="H598" s="0" t="n">
        <v>0</v>
      </c>
      <c r="I598" s="0" t="n">
        <v>0</v>
      </c>
      <c r="J598" s="0" t="n">
        <v>0</v>
      </c>
      <c r="K598" s="0" t="n">
        <v>5.8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s">
        <v>4</v>
      </c>
    </row>
    <row r="599" customFormat="false" ht="14.4" hidden="true" customHeight="false" outlineLevel="0" collapsed="false">
      <c r="A599" s="0" t="s">
        <v>28</v>
      </c>
      <c r="B599" s="0" t="n">
        <v>1</v>
      </c>
      <c r="C599" s="0" t="s">
        <v>1890</v>
      </c>
      <c r="D599" s="0" t="s">
        <v>48</v>
      </c>
      <c r="E599" s="0" t="s">
        <v>1891</v>
      </c>
      <c r="F599" s="0" t="s">
        <v>1892</v>
      </c>
      <c r="G599" s="0" t="s">
        <v>1893</v>
      </c>
      <c r="H599" s="0" t="n">
        <v>0</v>
      </c>
      <c r="I599" s="0" t="n">
        <v>0</v>
      </c>
      <c r="J599" s="0" t="n">
        <v>0</v>
      </c>
      <c r="K599" s="0" t="n">
        <v>6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s">
        <v>4</v>
      </c>
    </row>
    <row r="600" customFormat="false" ht="14.4" hidden="true" customHeight="false" outlineLevel="0" collapsed="false">
      <c r="A600" s="0" t="s">
        <v>28</v>
      </c>
      <c r="B600" s="0" t="n">
        <v>1</v>
      </c>
      <c r="C600" s="0" t="s">
        <v>1894</v>
      </c>
      <c r="D600" s="0" t="s">
        <v>30</v>
      </c>
      <c r="E600" s="0" t="s">
        <v>1895</v>
      </c>
      <c r="F600" s="0" t="s">
        <v>1896</v>
      </c>
      <c r="G600" s="0" t="s">
        <v>1897</v>
      </c>
      <c r="H600" s="0" t="n">
        <v>0</v>
      </c>
      <c r="I600" s="0" t="n">
        <v>0</v>
      </c>
      <c r="J600" s="0" t="n">
        <v>0</v>
      </c>
      <c r="K600" s="0" t="n">
        <v>7.4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s">
        <v>4</v>
      </c>
    </row>
    <row r="601" customFormat="false" ht="14.4" hidden="true" customHeight="false" outlineLevel="0" collapsed="false">
      <c r="A601" s="0" t="s">
        <v>28</v>
      </c>
      <c r="B601" s="0" t="n">
        <v>1</v>
      </c>
      <c r="C601" s="0" t="s">
        <v>1898</v>
      </c>
      <c r="D601" s="0" t="s">
        <v>45</v>
      </c>
      <c r="E601" s="0" t="s">
        <v>1899</v>
      </c>
      <c r="F601" s="0" t="s">
        <v>1900</v>
      </c>
      <c r="G601" s="0" t="s">
        <v>1901</v>
      </c>
      <c r="H601" s="0" t="n">
        <v>0</v>
      </c>
      <c r="I601" s="0" t="n">
        <v>0</v>
      </c>
      <c r="J601" s="0" t="n">
        <v>0</v>
      </c>
      <c r="K601" s="0" t="n">
        <v>5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s">
        <v>4</v>
      </c>
    </row>
    <row r="602" customFormat="false" ht="14.4" hidden="true" customHeight="false" outlineLevel="0" collapsed="false">
      <c r="A602" s="0" t="s">
        <v>28</v>
      </c>
      <c r="B602" s="0" t="n">
        <v>1</v>
      </c>
      <c r="C602" s="0" t="s">
        <v>1902</v>
      </c>
      <c r="D602" s="0" t="s">
        <v>258</v>
      </c>
      <c r="E602" s="0" t="s">
        <v>1903</v>
      </c>
      <c r="F602" s="0" t="s">
        <v>1904</v>
      </c>
      <c r="G602" s="0" t="s">
        <v>1905</v>
      </c>
      <c r="H602" s="0" t="n">
        <v>0</v>
      </c>
      <c r="I602" s="0" t="n">
        <v>0</v>
      </c>
      <c r="J602" s="0" t="n">
        <v>0</v>
      </c>
      <c r="K602" s="0" t="n">
        <v>5.9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s">
        <v>4</v>
      </c>
    </row>
    <row r="603" customFormat="false" ht="14.4" hidden="true" customHeight="false" outlineLevel="0" collapsed="false">
      <c r="A603" s="0" t="s">
        <v>28</v>
      </c>
      <c r="B603" s="0" t="n">
        <v>1</v>
      </c>
      <c r="C603" s="0" t="s">
        <v>1906</v>
      </c>
      <c r="D603" s="0" t="s">
        <v>81</v>
      </c>
      <c r="E603" s="0" t="s">
        <v>1907</v>
      </c>
      <c r="F603" s="0" t="s">
        <v>1904</v>
      </c>
      <c r="G603" s="0" t="s">
        <v>1905</v>
      </c>
      <c r="H603" s="0" t="n">
        <v>0</v>
      </c>
      <c r="I603" s="0" t="n">
        <v>0</v>
      </c>
      <c r="J603" s="0" t="n">
        <v>0</v>
      </c>
      <c r="K603" s="0" t="n">
        <v>6.6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s">
        <v>4</v>
      </c>
    </row>
    <row r="604" customFormat="false" ht="14.4" hidden="true" customHeight="false" outlineLevel="0" collapsed="false">
      <c r="A604" s="0" t="s">
        <v>28</v>
      </c>
      <c r="B604" s="0" t="n">
        <v>1</v>
      </c>
      <c r="C604" s="0" t="s">
        <v>1908</v>
      </c>
      <c r="D604" s="0" t="s">
        <v>30</v>
      </c>
      <c r="E604" s="0" t="s">
        <v>1909</v>
      </c>
      <c r="F604" s="0" t="s">
        <v>1910</v>
      </c>
      <c r="G604" s="0" t="s">
        <v>1911</v>
      </c>
      <c r="H604" s="0" t="n">
        <v>0</v>
      </c>
      <c r="I604" s="0" t="n">
        <v>0</v>
      </c>
      <c r="J604" s="0" t="n">
        <v>0</v>
      </c>
      <c r="K604" s="0" t="n">
        <v>6.5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s">
        <v>4</v>
      </c>
    </row>
    <row r="605" customFormat="false" ht="14.4" hidden="true" customHeight="false" outlineLevel="0" collapsed="false">
      <c r="A605" s="0" t="s">
        <v>28</v>
      </c>
      <c r="B605" s="0" t="n">
        <v>1</v>
      </c>
      <c r="C605" s="0" t="s">
        <v>1912</v>
      </c>
      <c r="D605" s="0" t="s">
        <v>53</v>
      </c>
      <c r="E605" s="0" t="s">
        <v>1913</v>
      </c>
      <c r="F605" s="0" t="s">
        <v>1914</v>
      </c>
      <c r="G605" s="0" t="s">
        <v>1915</v>
      </c>
      <c r="H605" s="0" t="n">
        <v>0</v>
      </c>
      <c r="I605" s="0" t="n">
        <v>0</v>
      </c>
      <c r="J605" s="0" t="n">
        <v>0</v>
      </c>
      <c r="K605" s="0" t="n">
        <v>5.1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s">
        <v>4</v>
      </c>
    </row>
    <row r="606" customFormat="false" ht="14.4" hidden="true" customHeight="false" outlineLevel="0" collapsed="false">
      <c r="A606" s="0" t="s">
        <v>28</v>
      </c>
      <c r="B606" s="0" t="n">
        <v>1</v>
      </c>
      <c r="C606" s="0" t="s">
        <v>1916</v>
      </c>
      <c r="D606" s="0" t="s">
        <v>258</v>
      </c>
      <c r="E606" s="0" t="s">
        <v>1917</v>
      </c>
      <c r="F606" s="0" t="s">
        <v>1918</v>
      </c>
      <c r="G606" s="0" t="s">
        <v>1919</v>
      </c>
      <c r="H606" s="0" t="n">
        <v>0</v>
      </c>
      <c r="I606" s="0" t="n">
        <v>0</v>
      </c>
      <c r="J606" s="0" t="n">
        <v>0</v>
      </c>
      <c r="K606" s="0" t="n">
        <v>5.4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s">
        <v>4</v>
      </c>
    </row>
    <row r="607" customFormat="false" ht="14.4" hidden="true" customHeight="false" outlineLevel="0" collapsed="false">
      <c r="A607" s="0" t="s">
        <v>28</v>
      </c>
      <c r="B607" s="0" t="n">
        <v>1</v>
      </c>
      <c r="C607" s="0" t="s">
        <v>1920</v>
      </c>
      <c r="D607" s="0" t="s">
        <v>103</v>
      </c>
      <c r="E607" s="0" t="s">
        <v>1921</v>
      </c>
      <c r="F607" s="0" t="s">
        <v>1922</v>
      </c>
      <c r="G607" s="0" t="s">
        <v>1923</v>
      </c>
      <c r="H607" s="0" t="n">
        <v>0</v>
      </c>
      <c r="I607" s="0" t="n">
        <v>0</v>
      </c>
      <c r="J607" s="0" t="n">
        <v>0</v>
      </c>
      <c r="K607" s="0" t="n">
        <v>5.4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s">
        <v>4</v>
      </c>
    </row>
    <row r="608" customFormat="false" ht="14.4" hidden="true" customHeight="false" outlineLevel="0" collapsed="false">
      <c r="A608" s="0" t="s">
        <v>28</v>
      </c>
      <c r="B608" s="0" t="n">
        <v>1</v>
      </c>
      <c r="C608" s="0" t="s">
        <v>1924</v>
      </c>
      <c r="D608" s="0" t="s">
        <v>81</v>
      </c>
      <c r="E608" s="0" t="s">
        <v>1925</v>
      </c>
      <c r="F608" s="0" t="s">
        <v>1926</v>
      </c>
      <c r="G608" s="0" t="s">
        <v>1927</v>
      </c>
      <c r="H608" s="0" t="n">
        <v>0</v>
      </c>
      <c r="I608" s="0" t="n">
        <v>0</v>
      </c>
      <c r="J608" s="0" t="n">
        <v>0</v>
      </c>
      <c r="K608" s="0" t="n">
        <v>5.1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s">
        <v>4</v>
      </c>
    </row>
    <row r="609" customFormat="false" ht="14.4" hidden="true" customHeight="false" outlineLevel="0" collapsed="false">
      <c r="A609" s="0" t="s">
        <v>28</v>
      </c>
      <c r="B609" s="0" t="n">
        <v>1</v>
      </c>
      <c r="C609" s="0" t="s">
        <v>1928</v>
      </c>
      <c r="D609" s="0" t="s">
        <v>30</v>
      </c>
      <c r="E609" s="0" t="s">
        <v>1929</v>
      </c>
      <c r="F609" s="0" t="s">
        <v>1930</v>
      </c>
      <c r="G609" s="0" t="s">
        <v>534</v>
      </c>
      <c r="H609" s="0" t="n">
        <v>0</v>
      </c>
      <c r="I609" s="0" t="n">
        <v>0</v>
      </c>
      <c r="J609" s="0" t="n">
        <v>0</v>
      </c>
      <c r="K609" s="0" t="n">
        <v>5.3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s">
        <v>4</v>
      </c>
    </row>
    <row r="610" customFormat="false" ht="14.4" hidden="true" customHeight="false" outlineLevel="0" collapsed="false">
      <c r="A610" s="0" t="s">
        <v>28</v>
      </c>
      <c r="B610" s="0" t="n">
        <v>1</v>
      </c>
      <c r="C610" s="0" t="s">
        <v>1931</v>
      </c>
      <c r="D610" s="0" t="s">
        <v>81</v>
      </c>
      <c r="E610" s="0" t="s">
        <v>1932</v>
      </c>
      <c r="F610" s="0" t="s">
        <v>1930</v>
      </c>
      <c r="G610" s="0" t="s">
        <v>534</v>
      </c>
      <c r="H610" s="0" t="n">
        <v>0</v>
      </c>
      <c r="I610" s="0" t="n">
        <v>0</v>
      </c>
      <c r="J610" s="0" t="n">
        <v>0</v>
      </c>
      <c r="K610" s="0" t="n">
        <v>5.2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s">
        <v>4</v>
      </c>
    </row>
    <row r="611" customFormat="false" ht="14.4" hidden="true" customHeight="false" outlineLevel="0" collapsed="false">
      <c r="A611" s="0" t="s">
        <v>28</v>
      </c>
      <c r="B611" s="0" t="n">
        <v>1</v>
      </c>
      <c r="C611" s="0" t="s">
        <v>1933</v>
      </c>
      <c r="D611" s="0" t="s">
        <v>258</v>
      </c>
      <c r="E611" s="0" t="s">
        <v>1934</v>
      </c>
      <c r="F611" s="0" t="s">
        <v>1935</v>
      </c>
      <c r="G611" s="0" t="s">
        <v>1936</v>
      </c>
      <c r="H611" s="0" t="n">
        <v>0</v>
      </c>
      <c r="I611" s="0" t="n">
        <v>0</v>
      </c>
      <c r="J611" s="0" t="n">
        <v>0</v>
      </c>
      <c r="K611" s="0" t="n">
        <v>5.3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s">
        <v>4</v>
      </c>
    </row>
    <row r="612" customFormat="false" ht="14.4" hidden="true" customHeight="false" outlineLevel="0" collapsed="false">
      <c r="A612" s="0" t="s">
        <v>28</v>
      </c>
      <c r="B612" s="0" t="n">
        <v>1</v>
      </c>
      <c r="C612" s="0" t="s">
        <v>1937</v>
      </c>
      <c r="D612" s="0" t="s">
        <v>90</v>
      </c>
      <c r="E612" s="0" t="s">
        <v>1938</v>
      </c>
      <c r="F612" s="0" t="s">
        <v>1939</v>
      </c>
      <c r="G612" s="0" t="s">
        <v>593</v>
      </c>
      <c r="H612" s="0" t="n">
        <v>0</v>
      </c>
      <c r="I612" s="0" t="n">
        <v>0</v>
      </c>
      <c r="J612" s="0" t="n">
        <v>0</v>
      </c>
      <c r="K612" s="0" t="n">
        <v>5.1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s">
        <v>4</v>
      </c>
    </row>
    <row r="613" customFormat="false" ht="14.4" hidden="true" customHeight="false" outlineLevel="0" collapsed="false">
      <c r="A613" s="0" t="s">
        <v>28</v>
      </c>
      <c r="B613" s="0" t="n">
        <v>1</v>
      </c>
      <c r="C613" s="0" t="s">
        <v>1940</v>
      </c>
      <c r="D613" s="0" t="s">
        <v>258</v>
      </c>
      <c r="E613" s="0" t="s">
        <v>1941</v>
      </c>
      <c r="F613" s="0" t="s">
        <v>1942</v>
      </c>
      <c r="G613" s="0" t="s">
        <v>1943</v>
      </c>
      <c r="H613" s="0" t="n">
        <v>0</v>
      </c>
      <c r="I613" s="0" t="n">
        <v>0</v>
      </c>
      <c r="J613" s="0" t="n">
        <v>0</v>
      </c>
      <c r="K613" s="0" t="n">
        <v>6.2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s">
        <v>4</v>
      </c>
    </row>
    <row r="614" customFormat="false" ht="14.4" hidden="true" customHeight="false" outlineLevel="0" collapsed="false">
      <c r="A614" s="0" t="s">
        <v>28</v>
      </c>
      <c r="B614" s="0" t="n">
        <v>1</v>
      </c>
      <c r="C614" s="0" t="s">
        <v>1944</v>
      </c>
      <c r="D614" s="0" t="s">
        <v>258</v>
      </c>
      <c r="E614" s="0" t="s">
        <v>1945</v>
      </c>
      <c r="F614" s="0" t="s">
        <v>1942</v>
      </c>
      <c r="G614" s="0" t="s">
        <v>1943</v>
      </c>
      <c r="H614" s="0" t="n">
        <v>0</v>
      </c>
      <c r="I614" s="0" t="n">
        <v>0</v>
      </c>
      <c r="J614" s="0" t="n">
        <v>0</v>
      </c>
      <c r="K614" s="0" t="n">
        <v>5.4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s">
        <v>4</v>
      </c>
    </row>
    <row r="615" customFormat="false" ht="14.4" hidden="true" customHeight="false" outlineLevel="0" collapsed="false">
      <c r="A615" s="0" t="s">
        <v>28</v>
      </c>
      <c r="B615" s="0" t="n">
        <v>1</v>
      </c>
      <c r="C615" s="0" t="s">
        <v>1946</v>
      </c>
      <c r="D615" s="0" t="s">
        <v>81</v>
      </c>
      <c r="E615" s="0" t="s">
        <v>1947</v>
      </c>
      <c r="F615" s="0" t="s">
        <v>1948</v>
      </c>
      <c r="G615" s="0" t="s">
        <v>1949</v>
      </c>
      <c r="H615" s="0" t="n">
        <v>0</v>
      </c>
      <c r="I615" s="0" t="n">
        <v>0</v>
      </c>
      <c r="J615" s="0" t="n">
        <v>0</v>
      </c>
      <c r="K615" s="0" t="n">
        <v>5.7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s">
        <v>4</v>
      </c>
    </row>
    <row r="616" customFormat="false" ht="14.4" hidden="true" customHeight="false" outlineLevel="0" collapsed="false">
      <c r="A616" s="0" t="s">
        <v>28</v>
      </c>
      <c r="B616" s="0" t="n">
        <v>1</v>
      </c>
      <c r="C616" s="0" t="s">
        <v>1950</v>
      </c>
      <c r="D616" s="0" t="s">
        <v>90</v>
      </c>
      <c r="E616" s="0" t="s">
        <v>1951</v>
      </c>
      <c r="F616" s="0" t="s">
        <v>1952</v>
      </c>
      <c r="G616" s="0" t="s">
        <v>1953</v>
      </c>
      <c r="H616" s="0" t="n">
        <v>0</v>
      </c>
      <c r="I616" s="0" t="n">
        <v>0</v>
      </c>
      <c r="J616" s="0" t="n">
        <v>0</v>
      </c>
      <c r="K616" s="0" t="n">
        <v>6.1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s">
        <v>4</v>
      </c>
    </row>
    <row r="617" customFormat="false" ht="14.4" hidden="true" customHeight="false" outlineLevel="0" collapsed="false">
      <c r="A617" s="0" t="s">
        <v>419</v>
      </c>
      <c r="B617" s="0" t="n">
        <v>1</v>
      </c>
      <c r="C617" s="0" t="s">
        <v>1954</v>
      </c>
      <c r="D617" s="0" t="s">
        <v>1955</v>
      </c>
      <c r="E617" s="0" t="s">
        <v>1956</v>
      </c>
      <c r="F617" s="0" t="s">
        <v>1952</v>
      </c>
      <c r="G617" s="0" t="s">
        <v>1953</v>
      </c>
      <c r="H617" s="0" t="n">
        <v>0</v>
      </c>
      <c r="I617" s="0" t="n">
        <v>0</v>
      </c>
      <c r="J617" s="0" t="n">
        <v>0</v>
      </c>
      <c r="K617" s="0" t="n">
        <v>5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s">
        <v>4</v>
      </c>
    </row>
    <row r="618" customFormat="false" ht="14.4" hidden="true" customHeight="false" outlineLevel="0" collapsed="false">
      <c r="A618" s="0" t="s">
        <v>28</v>
      </c>
      <c r="B618" s="0" t="n">
        <v>1</v>
      </c>
      <c r="C618" s="0" t="s">
        <v>1957</v>
      </c>
      <c r="D618" s="0" t="s">
        <v>258</v>
      </c>
      <c r="E618" s="0" t="s">
        <v>1958</v>
      </c>
      <c r="F618" s="0" t="s">
        <v>1959</v>
      </c>
      <c r="G618" s="0" t="s">
        <v>1960</v>
      </c>
      <c r="H618" s="0" t="n">
        <v>0</v>
      </c>
      <c r="I618" s="0" t="n">
        <v>0</v>
      </c>
      <c r="J618" s="0" t="n">
        <v>0</v>
      </c>
      <c r="K618" s="0" t="n">
        <v>5.4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s">
        <v>4</v>
      </c>
    </row>
    <row r="619" customFormat="false" ht="14.4" hidden="true" customHeight="false" outlineLevel="0" collapsed="false">
      <c r="A619" s="0" t="s">
        <v>28</v>
      </c>
      <c r="B619" s="0" t="n">
        <v>1</v>
      </c>
      <c r="C619" s="0" t="s">
        <v>1961</v>
      </c>
      <c r="D619" s="0" t="s">
        <v>81</v>
      </c>
      <c r="E619" s="0" t="s">
        <v>1962</v>
      </c>
      <c r="F619" s="0" t="s">
        <v>1959</v>
      </c>
      <c r="G619" s="0" t="s">
        <v>1960</v>
      </c>
      <c r="H619" s="0" t="n">
        <v>0</v>
      </c>
      <c r="I619" s="0" t="n">
        <v>0</v>
      </c>
      <c r="J619" s="0" t="n">
        <v>0</v>
      </c>
      <c r="K619" s="0" t="n">
        <v>6.1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s">
        <v>4</v>
      </c>
    </row>
    <row r="620" customFormat="false" ht="14.4" hidden="true" customHeight="false" outlineLevel="0" collapsed="false">
      <c r="A620" s="0" t="s">
        <v>28</v>
      </c>
      <c r="B620" s="0" t="n">
        <v>1</v>
      </c>
      <c r="C620" s="0" t="s">
        <v>1963</v>
      </c>
      <c r="D620" s="0" t="s">
        <v>124</v>
      </c>
      <c r="E620" s="0" t="s">
        <v>1964</v>
      </c>
      <c r="F620" s="0" t="s">
        <v>78</v>
      </c>
      <c r="G620" s="0" t="s">
        <v>79</v>
      </c>
      <c r="H620" s="0" t="n">
        <v>0</v>
      </c>
      <c r="I620" s="0" t="n">
        <v>0</v>
      </c>
      <c r="J620" s="0" t="n">
        <v>0</v>
      </c>
      <c r="K620" s="0" t="n">
        <v>5.6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s">
        <v>4</v>
      </c>
    </row>
    <row r="621" customFormat="false" ht="14.4" hidden="true" customHeight="false" outlineLevel="0" collapsed="false">
      <c r="A621" s="0" t="s">
        <v>28</v>
      </c>
      <c r="B621" s="0" t="n">
        <v>1</v>
      </c>
      <c r="C621" s="0" t="s">
        <v>1965</v>
      </c>
      <c r="D621" s="0" t="s">
        <v>258</v>
      </c>
      <c r="E621" s="0" t="s">
        <v>1966</v>
      </c>
      <c r="F621" s="0" t="s">
        <v>1967</v>
      </c>
      <c r="G621" s="0" t="s">
        <v>1968</v>
      </c>
      <c r="H621" s="0" t="n">
        <v>0</v>
      </c>
      <c r="I621" s="0" t="n">
        <v>0</v>
      </c>
      <c r="J621" s="0" t="n">
        <v>0</v>
      </c>
      <c r="K621" s="0" t="n">
        <v>7.9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s">
        <v>4</v>
      </c>
    </row>
    <row r="622" customFormat="false" ht="14.4" hidden="true" customHeight="false" outlineLevel="0" collapsed="false">
      <c r="A622" s="0" t="s">
        <v>28</v>
      </c>
      <c r="B622" s="0" t="n">
        <v>1</v>
      </c>
      <c r="C622" s="0" t="s">
        <v>1969</v>
      </c>
      <c r="D622" s="0" t="s">
        <v>48</v>
      </c>
      <c r="E622" s="0" t="s">
        <v>1970</v>
      </c>
      <c r="F622" s="0" t="s">
        <v>1967</v>
      </c>
      <c r="G622" s="0" t="s">
        <v>1968</v>
      </c>
      <c r="H622" s="0" t="n">
        <v>0</v>
      </c>
      <c r="I622" s="0" t="n">
        <v>0</v>
      </c>
      <c r="J622" s="0" t="n">
        <v>0</v>
      </c>
      <c r="K622" s="0" t="n">
        <v>5.6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s">
        <v>4</v>
      </c>
    </row>
    <row r="623" customFormat="false" ht="14.4" hidden="true" customHeight="false" outlineLevel="0" collapsed="false">
      <c r="A623" s="0" t="s">
        <v>28</v>
      </c>
      <c r="B623" s="0" t="n">
        <v>1</v>
      </c>
      <c r="C623" s="0" t="s">
        <v>1971</v>
      </c>
      <c r="D623" s="0" t="s">
        <v>192</v>
      </c>
      <c r="E623" s="0" t="s">
        <v>1972</v>
      </c>
      <c r="F623" s="0" t="s">
        <v>1973</v>
      </c>
      <c r="G623" s="0" t="s">
        <v>1974</v>
      </c>
      <c r="H623" s="0" t="n">
        <v>0</v>
      </c>
      <c r="I623" s="0" t="n">
        <v>0</v>
      </c>
      <c r="J623" s="0" t="n">
        <v>0</v>
      </c>
      <c r="K623" s="0" t="n">
        <v>5.1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s">
        <v>4</v>
      </c>
    </row>
    <row r="624" customFormat="false" ht="14.4" hidden="true" customHeight="false" outlineLevel="0" collapsed="false">
      <c r="A624" s="0" t="s">
        <v>28</v>
      </c>
      <c r="B624" s="0" t="n">
        <v>1</v>
      </c>
      <c r="C624" s="0" t="s">
        <v>1975</v>
      </c>
      <c r="D624" s="0" t="s">
        <v>103</v>
      </c>
      <c r="E624" s="0" t="s">
        <v>1976</v>
      </c>
      <c r="F624" s="0" t="s">
        <v>1973</v>
      </c>
      <c r="G624" s="0" t="s">
        <v>1974</v>
      </c>
      <c r="H624" s="0" t="n">
        <v>0</v>
      </c>
      <c r="I624" s="0" t="n">
        <v>0</v>
      </c>
      <c r="J624" s="0" t="n">
        <v>0</v>
      </c>
      <c r="K624" s="0" t="n">
        <v>6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s">
        <v>4</v>
      </c>
    </row>
    <row r="625" customFormat="false" ht="14.4" hidden="true" customHeight="false" outlineLevel="0" collapsed="false">
      <c r="A625" s="0" t="s">
        <v>28</v>
      </c>
      <c r="B625" s="0" t="n">
        <v>1</v>
      </c>
      <c r="C625" s="0" t="s">
        <v>1977</v>
      </c>
      <c r="D625" s="0" t="s">
        <v>258</v>
      </c>
      <c r="E625" s="0" t="s">
        <v>1978</v>
      </c>
      <c r="F625" s="0" t="s">
        <v>1979</v>
      </c>
      <c r="G625" s="0" t="s">
        <v>1980</v>
      </c>
      <c r="H625" s="0" t="n">
        <v>0</v>
      </c>
      <c r="I625" s="0" t="n">
        <v>0</v>
      </c>
      <c r="J625" s="0" t="n">
        <v>0</v>
      </c>
      <c r="K625" s="0" t="n">
        <v>9.1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s">
        <v>4</v>
      </c>
    </row>
    <row r="626" customFormat="false" ht="14.4" hidden="true" customHeight="false" outlineLevel="0" collapsed="false">
      <c r="A626" s="0" t="s">
        <v>28</v>
      </c>
      <c r="B626" s="0" t="n">
        <v>1</v>
      </c>
      <c r="C626" s="0" t="s">
        <v>1981</v>
      </c>
      <c r="D626" s="0" t="s">
        <v>192</v>
      </c>
      <c r="E626" s="0" t="s">
        <v>1982</v>
      </c>
      <c r="F626" s="0" t="s">
        <v>1983</v>
      </c>
      <c r="G626" s="0" t="s">
        <v>1984</v>
      </c>
      <c r="H626" s="0" t="n">
        <v>0</v>
      </c>
      <c r="I626" s="0" t="n">
        <v>0</v>
      </c>
      <c r="J626" s="0" t="n">
        <v>0</v>
      </c>
      <c r="K626" s="0" t="n">
        <v>5.7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s">
        <v>4</v>
      </c>
    </row>
    <row r="627" customFormat="false" ht="14.4" hidden="true" customHeight="false" outlineLevel="0" collapsed="false">
      <c r="A627" s="0" t="s">
        <v>28</v>
      </c>
      <c r="B627" s="0" t="n">
        <v>1</v>
      </c>
      <c r="C627" s="0" t="s">
        <v>1985</v>
      </c>
      <c r="D627" s="0" t="s">
        <v>192</v>
      </c>
      <c r="E627" s="0" t="s">
        <v>1986</v>
      </c>
      <c r="F627" s="0" t="s">
        <v>1987</v>
      </c>
      <c r="G627" s="0" t="s">
        <v>1988</v>
      </c>
      <c r="H627" s="0" t="n">
        <v>0</v>
      </c>
      <c r="I627" s="0" t="n">
        <v>0</v>
      </c>
      <c r="J627" s="0" t="n">
        <v>0</v>
      </c>
      <c r="K627" s="0" t="n">
        <v>5.3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s">
        <v>4</v>
      </c>
    </row>
    <row r="628" customFormat="false" ht="14.4" hidden="true" customHeight="false" outlineLevel="0" collapsed="false">
      <c r="A628" s="0" t="s">
        <v>28</v>
      </c>
      <c r="B628" s="0" t="n">
        <v>1</v>
      </c>
      <c r="C628" s="0" t="s">
        <v>1989</v>
      </c>
      <c r="D628" s="0" t="s">
        <v>258</v>
      </c>
      <c r="E628" s="0" t="s">
        <v>1990</v>
      </c>
      <c r="F628" s="0" t="s">
        <v>1991</v>
      </c>
      <c r="G628" s="0" t="s">
        <v>1992</v>
      </c>
      <c r="H628" s="0" t="n">
        <v>0</v>
      </c>
      <c r="I628" s="0" t="n">
        <v>0</v>
      </c>
      <c r="J628" s="0" t="n">
        <v>0</v>
      </c>
      <c r="K628" s="0" t="n">
        <v>7.2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s">
        <v>4</v>
      </c>
    </row>
    <row r="629" customFormat="false" ht="14.4" hidden="true" customHeight="false" outlineLevel="0" collapsed="false">
      <c r="A629" s="0" t="s">
        <v>28</v>
      </c>
      <c r="B629" s="0" t="n">
        <v>1</v>
      </c>
      <c r="C629" s="0" t="s">
        <v>1993</v>
      </c>
      <c r="D629" s="0" t="s">
        <v>30</v>
      </c>
      <c r="E629" s="0" t="s">
        <v>1994</v>
      </c>
      <c r="F629" s="0" t="s">
        <v>1991</v>
      </c>
      <c r="G629" s="0" t="s">
        <v>1992</v>
      </c>
      <c r="H629" s="0" t="n">
        <v>0</v>
      </c>
      <c r="I629" s="0" t="n">
        <v>0</v>
      </c>
      <c r="J629" s="0" t="n">
        <v>0</v>
      </c>
      <c r="K629" s="0" t="n">
        <v>7.2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s">
        <v>4</v>
      </c>
    </row>
    <row r="630" customFormat="false" ht="14.4" hidden="true" customHeight="false" outlineLevel="0" collapsed="false">
      <c r="A630" s="0" t="s">
        <v>28</v>
      </c>
      <c r="B630" s="0" t="n">
        <v>1</v>
      </c>
      <c r="C630" s="0" t="s">
        <v>1995</v>
      </c>
      <c r="D630" s="0" t="s">
        <v>81</v>
      </c>
      <c r="E630" s="0" t="s">
        <v>1996</v>
      </c>
      <c r="F630" s="0" t="s">
        <v>1997</v>
      </c>
      <c r="G630" s="0" t="s">
        <v>1998</v>
      </c>
      <c r="H630" s="0" t="n">
        <v>0</v>
      </c>
      <c r="I630" s="0" t="n">
        <v>0</v>
      </c>
      <c r="J630" s="0" t="n">
        <v>0</v>
      </c>
      <c r="K630" s="0" t="n">
        <v>8.3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s">
        <v>4</v>
      </c>
    </row>
    <row r="631" customFormat="false" ht="14.4" hidden="true" customHeight="false" outlineLevel="0" collapsed="false">
      <c r="A631" s="0" t="s">
        <v>28</v>
      </c>
      <c r="B631" s="0" t="n">
        <v>1</v>
      </c>
      <c r="C631" s="0" t="s">
        <v>1999</v>
      </c>
      <c r="D631" s="0" t="s">
        <v>124</v>
      </c>
      <c r="E631" s="0" t="s">
        <v>2000</v>
      </c>
      <c r="F631" s="0" t="s">
        <v>1997</v>
      </c>
      <c r="G631" s="0" t="s">
        <v>1998</v>
      </c>
      <c r="H631" s="0" t="n">
        <v>0</v>
      </c>
      <c r="I631" s="0" t="n">
        <v>0</v>
      </c>
      <c r="J631" s="0" t="n">
        <v>0</v>
      </c>
      <c r="K631" s="0" t="n">
        <v>6.4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s">
        <v>4</v>
      </c>
    </row>
    <row r="632" customFormat="false" ht="14.4" hidden="true" customHeight="false" outlineLevel="0" collapsed="false">
      <c r="A632" s="0" t="s">
        <v>28</v>
      </c>
      <c r="B632" s="0" t="n">
        <v>1</v>
      </c>
      <c r="C632" s="0" t="s">
        <v>2001</v>
      </c>
      <c r="D632" s="0" t="s">
        <v>30</v>
      </c>
      <c r="E632" s="0" t="s">
        <v>2002</v>
      </c>
      <c r="F632" s="0" t="s">
        <v>1997</v>
      </c>
      <c r="G632" s="0" t="s">
        <v>1998</v>
      </c>
      <c r="H632" s="0" t="n">
        <v>0</v>
      </c>
      <c r="I632" s="0" t="n">
        <v>0</v>
      </c>
      <c r="J632" s="0" t="n">
        <v>0</v>
      </c>
      <c r="K632" s="0" t="n">
        <v>5.6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s">
        <v>4</v>
      </c>
    </row>
    <row r="633" customFormat="false" ht="14.4" hidden="true" customHeight="false" outlineLevel="0" collapsed="false">
      <c r="A633" s="0" t="s">
        <v>28</v>
      </c>
      <c r="B633" s="0" t="n">
        <v>1</v>
      </c>
      <c r="C633" s="0" t="s">
        <v>2003</v>
      </c>
      <c r="D633" s="0" t="s">
        <v>258</v>
      </c>
      <c r="E633" s="0" t="s">
        <v>2004</v>
      </c>
      <c r="F633" s="0" t="s">
        <v>2005</v>
      </c>
      <c r="G633" s="0" t="s">
        <v>2006</v>
      </c>
      <c r="H633" s="0" t="n">
        <v>0</v>
      </c>
      <c r="I633" s="0" t="n">
        <v>0</v>
      </c>
      <c r="J633" s="0" t="n">
        <v>0</v>
      </c>
      <c r="K633" s="0" t="n">
        <v>5.3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s">
        <v>4</v>
      </c>
    </row>
    <row r="634" customFormat="false" ht="14.4" hidden="true" customHeight="false" outlineLevel="0" collapsed="false">
      <c r="A634" s="0" t="s">
        <v>28</v>
      </c>
      <c r="B634" s="0" t="n">
        <v>1</v>
      </c>
      <c r="C634" s="0" t="s">
        <v>2007</v>
      </c>
      <c r="D634" s="0" t="s">
        <v>30</v>
      </c>
      <c r="E634" s="0" t="s">
        <v>2008</v>
      </c>
      <c r="F634" s="0" t="s">
        <v>2009</v>
      </c>
      <c r="G634" s="0" t="s">
        <v>2010</v>
      </c>
      <c r="H634" s="0" t="n">
        <v>0</v>
      </c>
      <c r="I634" s="0" t="n">
        <v>0</v>
      </c>
      <c r="J634" s="0" t="n">
        <v>0</v>
      </c>
      <c r="K634" s="0" t="n">
        <v>7.2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s">
        <v>4</v>
      </c>
    </row>
    <row r="635" customFormat="false" ht="14.4" hidden="true" customHeight="false" outlineLevel="0" collapsed="false">
      <c r="A635" s="0" t="s">
        <v>28</v>
      </c>
      <c r="B635" s="0" t="n">
        <v>1</v>
      </c>
      <c r="C635" s="0" t="s">
        <v>2011</v>
      </c>
      <c r="D635" s="0" t="s">
        <v>30</v>
      </c>
      <c r="E635" s="0" t="s">
        <v>2012</v>
      </c>
      <c r="F635" s="0" t="s">
        <v>2009</v>
      </c>
      <c r="G635" s="0" t="s">
        <v>2010</v>
      </c>
      <c r="H635" s="0" t="n">
        <v>0</v>
      </c>
      <c r="I635" s="0" t="n">
        <v>0</v>
      </c>
      <c r="J635" s="0" t="n">
        <v>0</v>
      </c>
      <c r="K635" s="0" t="n">
        <v>7.3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s">
        <v>4</v>
      </c>
    </row>
    <row r="636" customFormat="false" ht="14.4" hidden="true" customHeight="false" outlineLevel="0" collapsed="false">
      <c r="A636" s="0" t="s">
        <v>28</v>
      </c>
      <c r="B636" s="0" t="n">
        <v>1</v>
      </c>
      <c r="C636" s="0" t="s">
        <v>2013</v>
      </c>
      <c r="D636" s="0" t="s">
        <v>30</v>
      </c>
      <c r="E636" s="0" t="s">
        <v>2014</v>
      </c>
      <c r="F636" s="0" t="s">
        <v>466</v>
      </c>
      <c r="G636" s="0" t="s">
        <v>467</v>
      </c>
      <c r="H636" s="0" t="n">
        <v>0</v>
      </c>
      <c r="I636" s="0" t="n">
        <v>0</v>
      </c>
      <c r="J636" s="0" t="n">
        <v>0</v>
      </c>
      <c r="K636" s="0" t="n">
        <v>5.4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s">
        <v>4</v>
      </c>
    </row>
    <row r="637" customFormat="false" ht="14.4" hidden="true" customHeight="false" outlineLevel="0" collapsed="false">
      <c r="A637" s="0" t="s">
        <v>28</v>
      </c>
      <c r="B637" s="0" t="n">
        <v>1</v>
      </c>
      <c r="C637" s="0" t="s">
        <v>2015</v>
      </c>
      <c r="D637" s="0" t="s">
        <v>30</v>
      </c>
      <c r="E637" s="0" t="s">
        <v>2016</v>
      </c>
      <c r="F637" s="0" t="s">
        <v>466</v>
      </c>
      <c r="G637" s="0" t="s">
        <v>467</v>
      </c>
      <c r="H637" s="0" t="n">
        <v>0</v>
      </c>
      <c r="I637" s="0" t="n">
        <v>0</v>
      </c>
      <c r="J637" s="0" t="n">
        <v>0</v>
      </c>
      <c r="K637" s="0" t="n">
        <v>5.2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s">
        <v>4</v>
      </c>
    </row>
    <row r="638" customFormat="false" ht="14.4" hidden="true" customHeight="false" outlineLevel="0" collapsed="false">
      <c r="A638" s="0" t="s">
        <v>28</v>
      </c>
      <c r="B638" s="0" t="n">
        <v>1</v>
      </c>
      <c r="C638" s="0" t="s">
        <v>2017</v>
      </c>
      <c r="D638" s="0" t="s">
        <v>258</v>
      </c>
      <c r="E638" s="0" t="s">
        <v>2018</v>
      </c>
      <c r="F638" s="0" t="s">
        <v>2019</v>
      </c>
      <c r="G638" s="0" t="s">
        <v>2020</v>
      </c>
      <c r="H638" s="0" t="n">
        <v>0</v>
      </c>
      <c r="I638" s="0" t="n">
        <v>0</v>
      </c>
      <c r="J638" s="0" t="n">
        <v>0</v>
      </c>
      <c r="K638" s="0" t="n">
        <v>7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s">
        <v>4</v>
      </c>
    </row>
    <row r="639" customFormat="false" ht="14.4" hidden="true" customHeight="false" outlineLevel="0" collapsed="false">
      <c r="A639" s="0" t="s">
        <v>28</v>
      </c>
      <c r="B639" s="0" t="n">
        <v>1</v>
      </c>
      <c r="C639" s="0" t="s">
        <v>2021</v>
      </c>
      <c r="D639" s="0" t="s">
        <v>192</v>
      </c>
      <c r="E639" s="0" t="s">
        <v>2022</v>
      </c>
      <c r="F639" s="0" t="s">
        <v>2023</v>
      </c>
      <c r="G639" s="0" t="s">
        <v>2024</v>
      </c>
      <c r="H639" s="0" t="n">
        <v>0</v>
      </c>
      <c r="I639" s="0" t="n">
        <v>0</v>
      </c>
      <c r="J639" s="0" t="n">
        <v>0</v>
      </c>
      <c r="K639" s="0" t="n">
        <v>7.5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s">
        <v>4</v>
      </c>
    </row>
    <row r="640" customFormat="false" ht="14.4" hidden="true" customHeight="false" outlineLevel="0" collapsed="false">
      <c r="A640" s="0" t="s">
        <v>28</v>
      </c>
      <c r="B640" s="0" t="n">
        <v>1</v>
      </c>
      <c r="C640" s="0" t="s">
        <v>2025</v>
      </c>
      <c r="D640" s="0" t="s">
        <v>60</v>
      </c>
      <c r="E640" s="0" t="s">
        <v>2026</v>
      </c>
      <c r="F640" s="0" t="s">
        <v>2027</v>
      </c>
      <c r="G640" s="0" t="s">
        <v>2028</v>
      </c>
      <c r="H640" s="0" t="n">
        <v>0</v>
      </c>
      <c r="I640" s="0" t="n">
        <v>0</v>
      </c>
      <c r="J640" s="0" t="n">
        <v>0</v>
      </c>
      <c r="K640" s="0" t="n">
        <v>5.5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s">
        <v>4</v>
      </c>
    </row>
    <row r="641" customFormat="false" ht="14.4" hidden="true" customHeight="false" outlineLevel="0" collapsed="false">
      <c r="A641" s="0" t="s">
        <v>28</v>
      </c>
      <c r="B641" s="0" t="n">
        <v>1</v>
      </c>
      <c r="C641" s="0" t="s">
        <v>2029</v>
      </c>
      <c r="D641" s="0" t="s">
        <v>30</v>
      </c>
      <c r="E641" s="0" t="s">
        <v>2030</v>
      </c>
      <c r="F641" s="0" t="s">
        <v>2031</v>
      </c>
      <c r="G641" s="0" t="s">
        <v>2032</v>
      </c>
      <c r="H641" s="0" t="n">
        <v>0</v>
      </c>
      <c r="I641" s="0" t="n">
        <v>0</v>
      </c>
      <c r="J641" s="0" t="n">
        <v>0</v>
      </c>
      <c r="K641" s="0" t="n">
        <v>5.1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s">
        <v>4</v>
      </c>
    </row>
    <row r="642" customFormat="false" ht="14.4" hidden="true" customHeight="false" outlineLevel="0" collapsed="false">
      <c r="A642" s="0" t="s">
        <v>28</v>
      </c>
      <c r="B642" s="0" t="n">
        <v>1</v>
      </c>
      <c r="C642" s="0" t="s">
        <v>2033</v>
      </c>
      <c r="D642" s="0" t="s">
        <v>81</v>
      </c>
      <c r="E642" s="0" t="s">
        <v>2034</v>
      </c>
      <c r="F642" s="0" t="s">
        <v>2035</v>
      </c>
      <c r="G642" s="0" t="s">
        <v>2036</v>
      </c>
      <c r="H642" s="0" t="n">
        <v>0</v>
      </c>
      <c r="I642" s="0" t="n">
        <v>0</v>
      </c>
      <c r="J642" s="0" t="n">
        <v>0</v>
      </c>
      <c r="K642" s="0" t="n">
        <v>5.2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s">
        <v>4</v>
      </c>
    </row>
    <row r="643" customFormat="false" ht="14.4" hidden="true" customHeight="false" outlineLevel="0" collapsed="false">
      <c r="A643" s="0" t="s">
        <v>28</v>
      </c>
      <c r="B643" s="0" t="n">
        <v>1</v>
      </c>
      <c r="C643" s="0" t="s">
        <v>2037</v>
      </c>
      <c r="D643" s="0" t="s">
        <v>192</v>
      </c>
      <c r="E643" s="0" t="s">
        <v>2038</v>
      </c>
      <c r="F643" s="0" t="s">
        <v>2035</v>
      </c>
      <c r="G643" s="0" t="s">
        <v>2036</v>
      </c>
      <c r="H643" s="0" t="n">
        <v>0</v>
      </c>
      <c r="I643" s="0" t="n">
        <v>0</v>
      </c>
      <c r="J643" s="0" t="n">
        <v>0</v>
      </c>
      <c r="K643" s="0" t="n">
        <v>5.1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s">
        <v>4</v>
      </c>
    </row>
    <row r="644" customFormat="false" ht="14.4" hidden="true" customHeight="false" outlineLevel="0" collapsed="false">
      <c r="A644" s="0" t="s">
        <v>28</v>
      </c>
      <c r="B644" s="0" t="n">
        <v>1</v>
      </c>
      <c r="C644" s="0" t="s">
        <v>2039</v>
      </c>
      <c r="D644" s="0" t="s">
        <v>30</v>
      </c>
      <c r="E644" s="0" t="s">
        <v>2040</v>
      </c>
      <c r="F644" s="0" t="s">
        <v>2035</v>
      </c>
      <c r="G644" s="0" t="s">
        <v>2036</v>
      </c>
      <c r="H644" s="0" t="n">
        <v>0</v>
      </c>
      <c r="I644" s="0" t="n">
        <v>0</v>
      </c>
      <c r="J644" s="0" t="n">
        <v>0</v>
      </c>
      <c r="K644" s="0" t="n">
        <v>5.4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s">
        <v>4</v>
      </c>
    </row>
    <row r="645" customFormat="false" ht="14.4" hidden="true" customHeight="false" outlineLevel="0" collapsed="false">
      <c r="A645" s="0" t="s">
        <v>28</v>
      </c>
      <c r="B645" s="0" t="n">
        <v>1</v>
      </c>
      <c r="C645" s="0" t="s">
        <v>2041</v>
      </c>
      <c r="D645" s="0" t="s">
        <v>60</v>
      </c>
      <c r="E645" s="0" t="s">
        <v>2042</v>
      </c>
      <c r="F645" s="0" t="s">
        <v>2043</v>
      </c>
      <c r="G645" s="0" t="s">
        <v>2044</v>
      </c>
      <c r="H645" s="0" t="n">
        <v>0</v>
      </c>
      <c r="I645" s="0" t="n">
        <v>0</v>
      </c>
      <c r="J645" s="0" t="n">
        <v>0</v>
      </c>
      <c r="K645" s="0" t="n">
        <v>6.1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s">
        <v>4</v>
      </c>
    </row>
    <row r="646" customFormat="false" ht="14.4" hidden="true" customHeight="false" outlineLevel="0" collapsed="false">
      <c r="A646" s="0" t="s">
        <v>28</v>
      </c>
      <c r="B646" s="0" t="n">
        <v>1</v>
      </c>
      <c r="C646" s="0" t="s">
        <v>2045</v>
      </c>
      <c r="D646" s="0" t="s">
        <v>60</v>
      </c>
      <c r="E646" s="0" t="s">
        <v>2046</v>
      </c>
      <c r="F646" s="0" t="s">
        <v>2043</v>
      </c>
      <c r="G646" s="0" t="s">
        <v>2044</v>
      </c>
      <c r="H646" s="0" t="n">
        <v>0</v>
      </c>
      <c r="I646" s="0" t="n">
        <v>0</v>
      </c>
      <c r="J646" s="0" t="n">
        <v>0</v>
      </c>
      <c r="K646" s="0" t="n">
        <v>8.9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s">
        <v>4</v>
      </c>
    </row>
    <row r="647" customFormat="false" ht="14.4" hidden="true" customHeight="false" outlineLevel="0" collapsed="false">
      <c r="A647" s="0" t="s">
        <v>28</v>
      </c>
      <c r="B647" s="0" t="n">
        <v>1</v>
      </c>
      <c r="C647" s="0" t="s">
        <v>2047</v>
      </c>
      <c r="D647" s="0" t="s">
        <v>30</v>
      </c>
      <c r="E647" s="0" t="s">
        <v>2048</v>
      </c>
      <c r="F647" s="0" t="s">
        <v>2049</v>
      </c>
      <c r="G647" s="0" t="s">
        <v>2050</v>
      </c>
      <c r="H647" s="0" t="n">
        <v>0</v>
      </c>
      <c r="I647" s="0" t="n">
        <v>0</v>
      </c>
      <c r="J647" s="0" t="n">
        <v>0</v>
      </c>
      <c r="K647" s="0" t="n">
        <v>5.3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s">
        <v>4</v>
      </c>
    </row>
    <row r="648" customFormat="false" ht="14.4" hidden="true" customHeight="false" outlineLevel="0" collapsed="false">
      <c r="A648" s="0" t="s">
        <v>28</v>
      </c>
      <c r="B648" s="0" t="n">
        <v>1</v>
      </c>
      <c r="C648" s="0" t="s">
        <v>2051</v>
      </c>
      <c r="D648" s="0" t="s">
        <v>258</v>
      </c>
      <c r="E648" s="0" t="s">
        <v>2052</v>
      </c>
      <c r="F648" s="0" t="s">
        <v>2053</v>
      </c>
      <c r="G648" s="0" t="s">
        <v>2054</v>
      </c>
      <c r="H648" s="0" t="n">
        <v>0</v>
      </c>
      <c r="I648" s="0" t="n">
        <v>0</v>
      </c>
      <c r="J648" s="0" t="n">
        <v>0</v>
      </c>
      <c r="K648" s="0" t="n">
        <v>5.4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s">
        <v>4</v>
      </c>
    </row>
    <row r="649" customFormat="false" ht="14.4" hidden="true" customHeight="false" outlineLevel="0" collapsed="false">
      <c r="A649" s="0" t="s">
        <v>28</v>
      </c>
      <c r="B649" s="0" t="n">
        <v>1</v>
      </c>
      <c r="C649" s="0" t="s">
        <v>2055</v>
      </c>
      <c r="D649" s="0" t="s">
        <v>103</v>
      </c>
      <c r="E649" s="0" t="s">
        <v>2056</v>
      </c>
      <c r="F649" s="0" t="s">
        <v>2057</v>
      </c>
      <c r="G649" s="0" t="s">
        <v>2058</v>
      </c>
      <c r="H649" s="0" t="n">
        <v>0</v>
      </c>
      <c r="I649" s="0" t="n">
        <v>0</v>
      </c>
      <c r="J649" s="0" t="n">
        <v>0</v>
      </c>
      <c r="K649" s="0" t="n">
        <v>5.1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s">
        <v>4</v>
      </c>
    </row>
    <row r="650" customFormat="false" ht="14.4" hidden="true" customHeight="false" outlineLevel="0" collapsed="false">
      <c r="A650" s="0" t="s">
        <v>28</v>
      </c>
      <c r="B650" s="0" t="n">
        <v>1</v>
      </c>
      <c r="C650" s="0" t="s">
        <v>2059</v>
      </c>
      <c r="D650" s="0" t="s">
        <v>192</v>
      </c>
      <c r="E650" s="0" t="s">
        <v>2060</v>
      </c>
      <c r="F650" s="0" t="s">
        <v>2061</v>
      </c>
      <c r="G650" s="0" t="s">
        <v>2062</v>
      </c>
      <c r="H650" s="0" t="n">
        <v>0</v>
      </c>
      <c r="I650" s="0" t="n">
        <v>0</v>
      </c>
      <c r="J650" s="0" t="n">
        <v>0</v>
      </c>
      <c r="K650" s="0" t="n">
        <v>5.7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s">
        <v>4</v>
      </c>
    </row>
    <row r="651" customFormat="false" ht="14.4" hidden="true" customHeight="false" outlineLevel="0" collapsed="false">
      <c r="A651" s="0" t="s">
        <v>28</v>
      </c>
      <c r="B651" s="0" t="n">
        <v>1</v>
      </c>
      <c r="C651" s="0" t="s">
        <v>2063</v>
      </c>
      <c r="D651" s="0" t="s">
        <v>30</v>
      </c>
      <c r="E651" s="0" t="s">
        <v>2064</v>
      </c>
      <c r="F651" s="0" t="s">
        <v>2065</v>
      </c>
      <c r="G651" s="0" t="s">
        <v>2066</v>
      </c>
      <c r="H651" s="0" t="n">
        <v>0</v>
      </c>
      <c r="I651" s="0" t="n">
        <v>0</v>
      </c>
      <c r="J651" s="0" t="n">
        <v>0</v>
      </c>
      <c r="K651" s="0" t="n">
        <v>5.7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s">
        <v>4</v>
      </c>
    </row>
    <row r="652" customFormat="false" ht="14.4" hidden="true" customHeight="false" outlineLevel="0" collapsed="false">
      <c r="A652" s="0" t="s">
        <v>28</v>
      </c>
      <c r="B652" s="0" t="n">
        <v>1</v>
      </c>
      <c r="C652" s="0" t="s">
        <v>2067</v>
      </c>
      <c r="D652" s="0" t="s">
        <v>39</v>
      </c>
      <c r="E652" s="0" t="s">
        <v>2068</v>
      </c>
      <c r="F652" s="0" t="s">
        <v>2069</v>
      </c>
      <c r="G652" s="0" t="s">
        <v>2070</v>
      </c>
      <c r="H652" s="0" t="n">
        <v>0</v>
      </c>
      <c r="I652" s="0" t="n">
        <v>0</v>
      </c>
      <c r="J652" s="0" t="n">
        <v>0</v>
      </c>
      <c r="K652" s="0" t="n">
        <v>5.8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s">
        <v>4</v>
      </c>
    </row>
    <row r="653" customFormat="false" ht="14.4" hidden="true" customHeight="false" outlineLevel="0" collapsed="false">
      <c r="A653" s="0" t="s">
        <v>28</v>
      </c>
      <c r="B653" s="0" t="n">
        <v>1</v>
      </c>
      <c r="C653" s="0" t="s">
        <v>2071</v>
      </c>
      <c r="D653" s="0" t="s">
        <v>81</v>
      </c>
      <c r="E653" s="0" t="s">
        <v>2072</v>
      </c>
      <c r="F653" s="0" t="s">
        <v>2069</v>
      </c>
      <c r="G653" s="0" t="s">
        <v>2070</v>
      </c>
      <c r="H653" s="0" t="n">
        <v>0</v>
      </c>
      <c r="I653" s="0" t="n">
        <v>0</v>
      </c>
      <c r="J653" s="0" t="n">
        <v>0</v>
      </c>
      <c r="K653" s="0" t="n">
        <v>6.3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s">
        <v>4</v>
      </c>
    </row>
    <row r="654" customFormat="false" ht="14.4" hidden="true" customHeight="false" outlineLevel="0" collapsed="false">
      <c r="A654" s="0" t="s">
        <v>28</v>
      </c>
      <c r="B654" s="0" t="n">
        <v>1</v>
      </c>
      <c r="C654" s="0" t="s">
        <v>2073</v>
      </c>
      <c r="D654" s="0" t="s">
        <v>258</v>
      </c>
      <c r="E654" s="0" t="s">
        <v>2074</v>
      </c>
      <c r="F654" s="0" t="s">
        <v>2075</v>
      </c>
      <c r="G654" s="0" t="s">
        <v>2076</v>
      </c>
      <c r="H654" s="0" t="n">
        <v>0</v>
      </c>
      <c r="I654" s="0" t="n">
        <v>0</v>
      </c>
      <c r="J654" s="0" t="n">
        <v>0</v>
      </c>
      <c r="K654" s="0" t="n">
        <v>5.6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s">
        <v>4</v>
      </c>
    </row>
    <row r="655" customFormat="false" ht="14.4" hidden="true" customHeight="false" outlineLevel="0" collapsed="false">
      <c r="A655" s="0" t="s">
        <v>28</v>
      </c>
      <c r="B655" s="0" t="n">
        <v>1</v>
      </c>
      <c r="C655" s="0" t="s">
        <v>2077</v>
      </c>
      <c r="D655" s="0" t="s">
        <v>30</v>
      </c>
      <c r="E655" s="0" t="s">
        <v>2078</v>
      </c>
      <c r="F655" s="0" t="s">
        <v>2075</v>
      </c>
      <c r="G655" s="0" t="s">
        <v>2076</v>
      </c>
      <c r="H655" s="0" t="n">
        <v>0</v>
      </c>
      <c r="I655" s="0" t="n">
        <v>0</v>
      </c>
      <c r="J655" s="0" t="n">
        <v>0</v>
      </c>
      <c r="K655" s="0" t="n">
        <v>6.9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s">
        <v>4</v>
      </c>
    </row>
    <row r="656" customFormat="false" ht="14.4" hidden="true" customHeight="false" outlineLevel="0" collapsed="false">
      <c r="A656" s="0" t="s">
        <v>28</v>
      </c>
      <c r="B656" s="0" t="n">
        <v>1</v>
      </c>
      <c r="C656" s="0" t="s">
        <v>2079</v>
      </c>
      <c r="D656" s="0" t="s">
        <v>258</v>
      </c>
      <c r="E656" s="0" t="s">
        <v>2080</v>
      </c>
      <c r="F656" s="0" t="s">
        <v>2075</v>
      </c>
      <c r="G656" s="0" t="s">
        <v>2076</v>
      </c>
      <c r="H656" s="0" t="n">
        <v>0</v>
      </c>
      <c r="I656" s="0" t="n">
        <v>0</v>
      </c>
      <c r="J656" s="0" t="n">
        <v>0</v>
      </c>
      <c r="K656" s="0" t="n">
        <v>6.9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s">
        <v>4</v>
      </c>
    </row>
    <row r="657" customFormat="false" ht="14.4" hidden="true" customHeight="false" outlineLevel="0" collapsed="false">
      <c r="A657" s="0" t="s">
        <v>28</v>
      </c>
      <c r="B657" s="0" t="n">
        <v>1</v>
      </c>
      <c r="C657" s="0" t="s">
        <v>2081</v>
      </c>
      <c r="D657" s="0" t="s">
        <v>53</v>
      </c>
      <c r="E657" s="0" t="s">
        <v>2082</v>
      </c>
      <c r="F657" s="0" t="s">
        <v>2083</v>
      </c>
      <c r="G657" s="0" t="s">
        <v>2084</v>
      </c>
      <c r="H657" s="0" t="n">
        <v>0</v>
      </c>
      <c r="I657" s="0" t="n">
        <v>0</v>
      </c>
      <c r="J657" s="0" t="n">
        <v>0</v>
      </c>
      <c r="K657" s="0" t="n">
        <v>6.1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s">
        <v>4</v>
      </c>
    </row>
    <row r="658" customFormat="false" ht="14.4" hidden="true" customHeight="false" outlineLevel="0" collapsed="false">
      <c r="A658" s="0" t="s">
        <v>28</v>
      </c>
      <c r="B658" s="0" t="n">
        <v>1</v>
      </c>
      <c r="C658" s="0" t="s">
        <v>2085</v>
      </c>
      <c r="D658" s="0" t="s">
        <v>30</v>
      </c>
      <c r="E658" s="0" t="s">
        <v>2086</v>
      </c>
      <c r="F658" s="0" t="s">
        <v>2087</v>
      </c>
      <c r="G658" s="0" t="s">
        <v>2088</v>
      </c>
      <c r="H658" s="0" t="n">
        <v>0</v>
      </c>
      <c r="I658" s="0" t="n">
        <v>0</v>
      </c>
      <c r="J658" s="0" t="n">
        <v>0</v>
      </c>
      <c r="K658" s="0" t="n">
        <v>5.4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s">
        <v>4</v>
      </c>
    </row>
    <row r="659" customFormat="false" ht="14.4" hidden="true" customHeight="false" outlineLevel="0" collapsed="false">
      <c r="A659" s="0" t="s">
        <v>28</v>
      </c>
      <c r="B659" s="0" t="n">
        <v>1</v>
      </c>
      <c r="C659" s="0" t="s">
        <v>2089</v>
      </c>
      <c r="D659" s="0" t="s">
        <v>124</v>
      </c>
      <c r="E659" s="0" t="s">
        <v>2090</v>
      </c>
      <c r="F659" s="0" t="s">
        <v>2091</v>
      </c>
      <c r="G659" s="0" t="s">
        <v>2092</v>
      </c>
      <c r="H659" s="0" t="n">
        <v>0</v>
      </c>
      <c r="I659" s="0" t="n">
        <v>0</v>
      </c>
      <c r="J659" s="0" t="n">
        <v>0</v>
      </c>
      <c r="K659" s="0" t="n">
        <v>5.5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s">
        <v>4</v>
      </c>
    </row>
    <row r="660" customFormat="false" ht="14.4" hidden="true" customHeight="false" outlineLevel="0" collapsed="false">
      <c r="A660" s="0" t="s">
        <v>28</v>
      </c>
      <c r="B660" s="0" t="n">
        <v>1</v>
      </c>
      <c r="C660" s="0" t="s">
        <v>2093</v>
      </c>
      <c r="D660" s="0" t="s">
        <v>81</v>
      </c>
      <c r="E660" s="0" t="s">
        <v>2094</v>
      </c>
      <c r="F660" s="0" t="s">
        <v>2095</v>
      </c>
      <c r="G660" s="0" t="s">
        <v>2096</v>
      </c>
      <c r="H660" s="0" t="n">
        <v>0</v>
      </c>
      <c r="I660" s="0" t="n">
        <v>0</v>
      </c>
      <c r="J660" s="0" t="n">
        <v>0</v>
      </c>
      <c r="K660" s="0" t="n">
        <v>5.1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s">
        <v>4</v>
      </c>
    </row>
    <row r="661" customFormat="false" ht="14.4" hidden="true" customHeight="false" outlineLevel="0" collapsed="false">
      <c r="A661" s="0" t="s">
        <v>28</v>
      </c>
      <c r="B661" s="0" t="n">
        <v>1</v>
      </c>
      <c r="C661" s="0" t="s">
        <v>2097</v>
      </c>
      <c r="D661" s="0" t="s">
        <v>258</v>
      </c>
      <c r="E661" s="0" t="s">
        <v>2098</v>
      </c>
      <c r="F661" s="0" t="s">
        <v>2099</v>
      </c>
      <c r="G661" s="0" t="s">
        <v>1673</v>
      </c>
      <c r="H661" s="0" t="n">
        <v>0</v>
      </c>
      <c r="I661" s="0" t="n">
        <v>0</v>
      </c>
      <c r="J661" s="0" t="n">
        <v>0</v>
      </c>
      <c r="K661" s="0" t="n">
        <v>5.2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s">
        <v>4</v>
      </c>
    </row>
    <row r="662" customFormat="false" ht="14.4" hidden="true" customHeight="false" outlineLevel="0" collapsed="false">
      <c r="A662" s="0" t="s">
        <v>28</v>
      </c>
      <c r="B662" s="0" t="n">
        <v>1</v>
      </c>
      <c r="C662" s="0" t="s">
        <v>2100</v>
      </c>
      <c r="D662" s="0" t="s">
        <v>124</v>
      </c>
      <c r="E662" s="0" t="s">
        <v>2101</v>
      </c>
      <c r="F662" s="0" t="s">
        <v>2102</v>
      </c>
      <c r="G662" s="0" t="s">
        <v>2103</v>
      </c>
      <c r="H662" s="0" t="n">
        <v>0</v>
      </c>
      <c r="I662" s="0" t="n">
        <v>0</v>
      </c>
      <c r="J662" s="0" t="n">
        <v>0</v>
      </c>
      <c r="K662" s="0" t="n">
        <v>5.2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s">
        <v>4</v>
      </c>
    </row>
    <row r="663" customFormat="false" ht="14.4" hidden="true" customHeight="false" outlineLevel="0" collapsed="false">
      <c r="A663" s="0" t="s">
        <v>28</v>
      </c>
      <c r="B663" s="0" t="n">
        <v>1</v>
      </c>
      <c r="C663" s="0" t="s">
        <v>2104</v>
      </c>
      <c r="D663" s="0" t="s">
        <v>81</v>
      </c>
      <c r="E663" s="0" t="s">
        <v>2105</v>
      </c>
      <c r="F663" s="0" t="s">
        <v>2102</v>
      </c>
      <c r="G663" s="0" t="s">
        <v>2103</v>
      </c>
      <c r="H663" s="0" t="n">
        <v>0</v>
      </c>
      <c r="I663" s="0" t="n">
        <v>0</v>
      </c>
      <c r="J663" s="0" t="n">
        <v>0</v>
      </c>
      <c r="K663" s="0" t="n">
        <v>5.5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s">
        <v>4</v>
      </c>
    </row>
    <row r="664" customFormat="false" ht="14.4" hidden="true" customHeight="false" outlineLevel="0" collapsed="false">
      <c r="A664" s="0" t="s">
        <v>28</v>
      </c>
      <c r="B664" s="0" t="n">
        <v>1</v>
      </c>
      <c r="C664" s="0" t="s">
        <v>2106</v>
      </c>
      <c r="D664" s="0" t="s">
        <v>192</v>
      </c>
      <c r="E664" s="0" t="s">
        <v>2107</v>
      </c>
      <c r="F664" s="0" t="s">
        <v>2102</v>
      </c>
      <c r="G664" s="0" t="s">
        <v>2103</v>
      </c>
      <c r="H664" s="0" t="n">
        <v>0</v>
      </c>
      <c r="I664" s="0" t="n">
        <v>0</v>
      </c>
      <c r="J664" s="0" t="n">
        <v>0</v>
      </c>
      <c r="K664" s="0" t="n">
        <v>6.1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s">
        <v>4</v>
      </c>
    </row>
    <row r="665" customFormat="false" ht="14.4" hidden="true" customHeight="false" outlineLevel="0" collapsed="false">
      <c r="A665" s="0" t="s">
        <v>28</v>
      </c>
      <c r="B665" s="0" t="n">
        <v>1</v>
      </c>
      <c r="C665" s="0" t="s">
        <v>2108</v>
      </c>
      <c r="D665" s="0" t="s">
        <v>81</v>
      </c>
      <c r="E665" s="0" t="s">
        <v>2109</v>
      </c>
      <c r="F665" s="0" t="s">
        <v>2102</v>
      </c>
      <c r="G665" s="0" t="s">
        <v>2103</v>
      </c>
      <c r="H665" s="0" t="n">
        <v>0</v>
      </c>
      <c r="I665" s="0" t="n">
        <v>0</v>
      </c>
      <c r="J665" s="0" t="n">
        <v>0</v>
      </c>
      <c r="K665" s="0" t="n">
        <v>6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s">
        <v>4</v>
      </c>
    </row>
    <row r="666" customFormat="false" ht="14.4" hidden="true" customHeight="false" outlineLevel="0" collapsed="false">
      <c r="A666" s="0" t="s">
        <v>28</v>
      </c>
      <c r="B666" s="0" t="n">
        <v>1</v>
      </c>
      <c r="C666" s="0" t="s">
        <v>2110</v>
      </c>
      <c r="D666" s="0" t="s">
        <v>192</v>
      </c>
      <c r="E666" s="0" t="s">
        <v>2111</v>
      </c>
      <c r="F666" s="0" t="s">
        <v>2102</v>
      </c>
      <c r="G666" s="0" t="s">
        <v>2103</v>
      </c>
      <c r="H666" s="0" t="n">
        <v>0</v>
      </c>
      <c r="I666" s="0" t="n">
        <v>0</v>
      </c>
      <c r="J666" s="0" t="n">
        <v>0</v>
      </c>
      <c r="K666" s="0" t="n">
        <v>5.5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s">
        <v>4</v>
      </c>
    </row>
    <row r="667" customFormat="false" ht="14.4" hidden="true" customHeight="false" outlineLevel="0" collapsed="false">
      <c r="A667" s="0" t="s">
        <v>28</v>
      </c>
      <c r="B667" s="0" t="n">
        <v>1</v>
      </c>
      <c r="C667" s="0" t="s">
        <v>2112</v>
      </c>
      <c r="D667" s="0" t="s">
        <v>60</v>
      </c>
      <c r="E667" s="0" t="s">
        <v>2113</v>
      </c>
      <c r="F667" s="0" t="s">
        <v>2114</v>
      </c>
      <c r="G667" s="0" t="s">
        <v>2115</v>
      </c>
      <c r="H667" s="0" t="n">
        <v>0</v>
      </c>
      <c r="I667" s="0" t="n">
        <v>0</v>
      </c>
      <c r="J667" s="0" t="n">
        <v>0</v>
      </c>
      <c r="K667" s="0" t="n">
        <v>7.8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s">
        <v>4</v>
      </c>
    </row>
    <row r="668" customFormat="false" ht="14.4" hidden="true" customHeight="false" outlineLevel="0" collapsed="false">
      <c r="A668" s="0" t="s">
        <v>28</v>
      </c>
      <c r="B668" s="0" t="n">
        <v>1</v>
      </c>
      <c r="C668" s="0" t="s">
        <v>2116</v>
      </c>
      <c r="D668" s="0" t="s">
        <v>103</v>
      </c>
      <c r="E668" s="0" t="s">
        <v>2117</v>
      </c>
      <c r="F668" s="0" t="s">
        <v>2114</v>
      </c>
      <c r="G668" s="0" t="s">
        <v>2115</v>
      </c>
      <c r="H668" s="0" t="n">
        <v>0</v>
      </c>
      <c r="I668" s="0" t="n">
        <v>0</v>
      </c>
      <c r="J668" s="0" t="n">
        <v>0</v>
      </c>
      <c r="K668" s="0" t="n">
        <v>9.5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s">
        <v>4</v>
      </c>
    </row>
    <row r="669" customFormat="false" ht="14.4" hidden="true" customHeight="false" outlineLevel="0" collapsed="false">
      <c r="A669" s="0" t="s">
        <v>28</v>
      </c>
      <c r="B669" s="0" t="n">
        <v>1</v>
      </c>
      <c r="C669" s="0" t="s">
        <v>2118</v>
      </c>
      <c r="D669" s="0" t="s">
        <v>192</v>
      </c>
      <c r="E669" s="0" t="s">
        <v>2119</v>
      </c>
      <c r="F669" s="0" t="s">
        <v>2114</v>
      </c>
      <c r="G669" s="0" t="s">
        <v>2115</v>
      </c>
      <c r="H669" s="0" t="n">
        <v>0</v>
      </c>
      <c r="I669" s="0" t="n">
        <v>0</v>
      </c>
      <c r="J669" s="0" t="n">
        <v>0</v>
      </c>
      <c r="K669" s="0" t="n">
        <v>5.6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s">
        <v>4</v>
      </c>
    </row>
    <row r="670" customFormat="false" ht="14.4" hidden="true" customHeight="false" outlineLevel="0" collapsed="false">
      <c r="A670" s="0" t="s">
        <v>28</v>
      </c>
      <c r="B670" s="0" t="n">
        <v>1</v>
      </c>
      <c r="C670" s="0" t="s">
        <v>2120</v>
      </c>
      <c r="D670" s="0" t="s">
        <v>124</v>
      </c>
      <c r="E670" s="0" t="s">
        <v>2121</v>
      </c>
      <c r="F670" s="0" t="s">
        <v>2122</v>
      </c>
      <c r="G670" s="0" t="s">
        <v>2123</v>
      </c>
      <c r="H670" s="0" t="n">
        <v>0</v>
      </c>
      <c r="I670" s="0" t="n">
        <v>0</v>
      </c>
      <c r="J670" s="0" t="n">
        <v>0</v>
      </c>
      <c r="K670" s="0" t="n">
        <v>5.4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s">
        <v>4</v>
      </c>
    </row>
    <row r="671" customFormat="false" ht="14.4" hidden="true" customHeight="false" outlineLevel="0" collapsed="false">
      <c r="A671" s="0" t="s">
        <v>28</v>
      </c>
      <c r="B671" s="0" t="n">
        <v>1</v>
      </c>
      <c r="C671" s="0" t="s">
        <v>2124</v>
      </c>
      <c r="D671" s="0" t="s">
        <v>192</v>
      </c>
      <c r="E671" s="0" t="s">
        <v>2125</v>
      </c>
      <c r="F671" s="0" t="s">
        <v>2122</v>
      </c>
      <c r="G671" s="0" t="s">
        <v>2123</v>
      </c>
      <c r="H671" s="0" t="n">
        <v>0</v>
      </c>
      <c r="I671" s="0" t="n">
        <v>0</v>
      </c>
      <c r="J671" s="0" t="n">
        <v>0</v>
      </c>
      <c r="K671" s="0" t="n">
        <v>5.5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s">
        <v>4</v>
      </c>
    </row>
    <row r="672" customFormat="false" ht="14.4" hidden="true" customHeight="false" outlineLevel="0" collapsed="false">
      <c r="A672" s="0" t="s">
        <v>28</v>
      </c>
      <c r="B672" s="0" t="n">
        <v>1</v>
      </c>
      <c r="C672" s="0" t="s">
        <v>2126</v>
      </c>
      <c r="D672" s="0" t="s">
        <v>124</v>
      </c>
      <c r="E672" s="0" t="s">
        <v>2127</v>
      </c>
      <c r="F672" s="0" t="s">
        <v>2122</v>
      </c>
      <c r="G672" s="0" t="s">
        <v>2123</v>
      </c>
      <c r="H672" s="0" t="n">
        <v>0</v>
      </c>
      <c r="I672" s="0" t="n">
        <v>0</v>
      </c>
      <c r="J672" s="0" t="n">
        <v>0</v>
      </c>
      <c r="K672" s="0" t="n">
        <v>5.8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s">
        <v>4</v>
      </c>
    </row>
    <row r="673" customFormat="false" ht="14.4" hidden="true" customHeight="false" outlineLevel="0" collapsed="false">
      <c r="A673" s="0" t="s">
        <v>28</v>
      </c>
      <c r="B673" s="0" t="n">
        <v>1</v>
      </c>
      <c r="C673" s="0" t="s">
        <v>2128</v>
      </c>
      <c r="D673" s="0" t="s">
        <v>258</v>
      </c>
      <c r="E673" s="0" t="s">
        <v>2129</v>
      </c>
      <c r="F673" s="0" t="s">
        <v>2130</v>
      </c>
      <c r="G673" s="0" t="s">
        <v>448</v>
      </c>
      <c r="H673" s="0" t="n">
        <v>0</v>
      </c>
      <c r="I673" s="0" t="n">
        <v>0</v>
      </c>
      <c r="J673" s="0" t="n">
        <v>0</v>
      </c>
      <c r="K673" s="0" t="n">
        <v>6.2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s">
        <v>4</v>
      </c>
    </row>
    <row r="674" customFormat="false" ht="14.4" hidden="true" customHeight="false" outlineLevel="0" collapsed="false">
      <c r="A674" s="0" t="s">
        <v>28</v>
      </c>
      <c r="B674" s="0" t="n">
        <v>1</v>
      </c>
      <c r="C674" s="0" t="s">
        <v>2131</v>
      </c>
      <c r="D674" s="0" t="s">
        <v>258</v>
      </c>
      <c r="E674" s="0" t="s">
        <v>2132</v>
      </c>
      <c r="F674" s="0" t="s">
        <v>2130</v>
      </c>
      <c r="G674" s="0" t="s">
        <v>448</v>
      </c>
      <c r="H674" s="0" t="n">
        <v>0</v>
      </c>
      <c r="I674" s="0" t="n">
        <v>0</v>
      </c>
      <c r="J674" s="0" t="n">
        <v>0</v>
      </c>
      <c r="K674" s="0" t="n">
        <v>6.5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s">
        <v>4</v>
      </c>
    </row>
    <row r="675" customFormat="false" ht="14.4" hidden="true" customHeight="false" outlineLevel="0" collapsed="false">
      <c r="A675" s="0" t="s">
        <v>28</v>
      </c>
      <c r="B675" s="0" t="n">
        <v>1</v>
      </c>
      <c r="C675" s="0" t="s">
        <v>2133</v>
      </c>
      <c r="D675" s="0" t="s">
        <v>90</v>
      </c>
      <c r="E675" s="0" t="s">
        <v>2134</v>
      </c>
      <c r="F675" s="0" t="s">
        <v>2130</v>
      </c>
      <c r="G675" s="0" t="s">
        <v>448</v>
      </c>
      <c r="H675" s="0" t="n">
        <v>0</v>
      </c>
      <c r="I675" s="0" t="n">
        <v>0</v>
      </c>
      <c r="J675" s="0" t="n">
        <v>0</v>
      </c>
      <c r="K675" s="0" t="n">
        <v>5.4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s">
        <v>4</v>
      </c>
    </row>
    <row r="676" customFormat="false" ht="14.4" hidden="true" customHeight="false" outlineLevel="0" collapsed="false">
      <c r="A676" s="0" t="s">
        <v>28</v>
      </c>
      <c r="B676" s="0" t="n">
        <v>1</v>
      </c>
      <c r="C676" s="0" t="s">
        <v>2135</v>
      </c>
      <c r="D676" s="0" t="s">
        <v>258</v>
      </c>
      <c r="E676" s="0" t="s">
        <v>2136</v>
      </c>
      <c r="F676" s="0" t="s">
        <v>2137</v>
      </c>
      <c r="G676" s="0" t="s">
        <v>2138</v>
      </c>
      <c r="H676" s="0" t="n">
        <v>0</v>
      </c>
      <c r="I676" s="0" t="n">
        <v>0</v>
      </c>
      <c r="J676" s="0" t="n">
        <v>0</v>
      </c>
      <c r="K676" s="0" t="n">
        <v>5.3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s">
        <v>4</v>
      </c>
    </row>
    <row r="677" customFormat="false" ht="14.4" hidden="true" customHeight="false" outlineLevel="0" collapsed="false">
      <c r="A677" s="0" t="s">
        <v>28</v>
      </c>
      <c r="B677" s="0" t="n">
        <v>1</v>
      </c>
      <c r="C677" s="0" t="s">
        <v>2139</v>
      </c>
      <c r="D677" s="0" t="s">
        <v>103</v>
      </c>
      <c r="E677" s="0" t="s">
        <v>2140</v>
      </c>
      <c r="F677" s="0" t="s">
        <v>2141</v>
      </c>
      <c r="G677" s="0" t="s">
        <v>448</v>
      </c>
      <c r="H677" s="0" t="n">
        <v>0</v>
      </c>
      <c r="I677" s="0" t="n">
        <v>0</v>
      </c>
      <c r="J677" s="0" t="n">
        <v>0</v>
      </c>
      <c r="K677" s="0" t="n">
        <v>5.5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s">
        <v>4</v>
      </c>
    </row>
    <row r="678" customFormat="false" ht="14.4" hidden="true" customHeight="false" outlineLevel="0" collapsed="false">
      <c r="A678" s="0" t="s">
        <v>28</v>
      </c>
      <c r="B678" s="0" t="n">
        <v>1</v>
      </c>
      <c r="C678" s="0" t="s">
        <v>2142</v>
      </c>
      <c r="D678" s="0" t="s">
        <v>103</v>
      </c>
      <c r="E678" s="0" t="s">
        <v>2143</v>
      </c>
      <c r="F678" s="0" t="s">
        <v>2141</v>
      </c>
      <c r="G678" s="0" t="s">
        <v>448</v>
      </c>
      <c r="H678" s="0" t="n">
        <v>0</v>
      </c>
      <c r="I678" s="0" t="n">
        <v>0</v>
      </c>
      <c r="J678" s="0" t="n">
        <v>0</v>
      </c>
      <c r="K678" s="0" t="n">
        <v>5.5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s">
        <v>4</v>
      </c>
    </row>
    <row r="679" customFormat="false" ht="14.4" hidden="true" customHeight="false" outlineLevel="0" collapsed="false">
      <c r="A679" s="0" t="s">
        <v>28</v>
      </c>
      <c r="B679" s="0" t="n">
        <v>1</v>
      </c>
      <c r="C679" s="0" t="s">
        <v>2144</v>
      </c>
      <c r="D679" s="0" t="s">
        <v>48</v>
      </c>
      <c r="E679" s="0" t="s">
        <v>2145</v>
      </c>
      <c r="F679" s="0" t="s">
        <v>2141</v>
      </c>
      <c r="G679" s="0" t="s">
        <v>448</v>
      </c>
      <c r="H679" s="0" t="n">
        <v>0</v>
      </c>
      <c r="I679" s="0" t="n">
        <v>0</v>
      </c>
      <c r="J679" s="0" t="n">
        <v>0</v>
      </c>
      <c r="K679" s="0" t="n">
        <v>5.3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s">
        <v>4</v>
      </c>
    </row>
    <row r="680" customFormat="false" ht="14.4" hidden="true" customHeight="false" outlineLevel="0" collapsed="false">
      <c r="A680" s="0" t="s">
        <v>28</v>
      </c>
      <c r="B680" s="0" t="n">
        <v>1</v>
      </c>
      <c r="C680" s="0" t="s">
        <v>2146</v>
      </c>
      <c r="D680" s="0" t="s">
        <v>258</v>
      </c>
      <c r="E680" s="0" t="s">
        <v>2147</v>
      </c>
      <c r="F680" s="0" t="s">
        <v>2141</v>
      </c>
      <c r="G680" s="0" t="s">
        <v>448</v>
      </c>
      <c r="H680" s="0" t="n">
        <v>0</v>
      </c>
      <c r="I680" s="0" t="n">
        <v>0</v>
      </c>
      <c r="J680" s="0" t="n">
        <v>0</v>
      </c>
      <c r="K680" s="0" t="n">
        <v>5.3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s">
        <v>4</v>
      </c>
    </row>
    <row r="681" customFormat="false" ht="14.4" hidden="true" customHeight="false" outlineLevel="0" collapsed="false">
      <c r="A681" s="0" t="s">
        <v>28</v>
      </c>
      <c r="B681" s="0" t="n">
        <v>1</v>
      </c>
      <c r="C681" s="0" t="s">
        <v>2148</v>
      </c>
      <c r="D681" s="0" t="s">
        <v>192</v>
      </c>
      <c r="E681" s="0" t="s">
        <v>2149</v>
      </c>
      <c r="F681" s="0" t="s">
        <v>2141</v>
      </c>
      <c r="G681" s="0" t="s">
        <v>448</v>
      </c>
      <c r="H681" s="0" t="n">
        <v>0</v>
      </c>
      <c r="I681" s="0" t="n">
        <v>0</v>
      </c>
      <c r="J681" s="0" t="n">
        <v>0</v>
      </c>
      <c r="K681" s="0" t="n">
        <v>6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s">
        <v>4</v>
      </c>
    </row>
    <row r="682" customFormat="false" ht="14.4" hidden="true" customHeight="false" outlineLevel="0" collapsed="false">
      <c r="A682" s="0" t="s">
        <v>28</v>
      </c>
      <c r="B682" s="0" t="n">
        <v>1</v>
      </c>
      <c r="C682" s="0" t="s">
        <v>2150</v>
      </c>
      <c r="D682" s="0" t="s">
        <v>458</v>
      </c>
      <c r="E682" s="0" t="s">
        <v>2151</v>
      </c>
      <c r="F682" s="0" t="s">
        <v>2152</v>
      </c>
      <c r="G682" s="0" t="s">
        <v>2153</v>
      </c>
      <c r="H682" s="0" t="n">
        <v>0</v>
      </c>
      <c r="I682" s="0" t="n">
        <v>0</v>
      </c>
      <c r="J682" s="0" t="n">
        <v>0</v>
      </c>
      <c r="K682" s="0" t="n">
        <v>6.5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s">
        <v>4</v>
      </c>
    </row>
    <row r="683" customFormat="false" ht="14.4" hidden="true" customHeight="false" outlineLevel="0" collapsed="false">
      <c r="A683" s="0" t="s">
        <v>28</v>
      </c>
      <c r="B683" s="0" t="n">
        <v>1</v>
      </c>
      <c r="C683" s="0" t="s">
        <v>2154</v>
      </c>
      <c r="D683" s="0" t="s">
        <v>458</v>
      </c>
      <c r="E683" s="0" t="s">
        <v>2155</v>
      </c>
      <c r="F683" s="0" t="s">
        <v>2152</v>
      </c>
      <c r="G683" s="0" t="s">
        <v>2153</v>
      </c>
      <c r="H683" s="0" t="n">
        <v>0</v>
      </c>
      <c r="I683" s="0" t="n">
        <v>0</v>
      </c>
      <c r="J683" s="0" t="n">
        <v>0</v>
      </c>
      <c r="K683" s="0" t="n">
        <v>6.5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s">
        <v>4</v>
      </c>
    </row>
    <row r="684" customFormat="false" ht="14.4" hidden="true" customHeight="false" outlineLevel="0" collapsed="false">
      <c r="A684" s="0" t="s">
        <v>28</v>
      </c>
      <c r="B684" s="0" t="n">
        <v>1</v>
      </c>
      <c r="C684" s="0" t="s">
        <v>2156</v>
      </c>
      <c r="D684" s="0" t="s">
        <v>124</v>
      </c>
      <c r="E684" s="0" t="s">
        <v>2157</v>
      </c>
      <c r="F684" s="0" t="s">
        <v>2152</v>
      </c>
      <c r="G684" s="0" t="s">
        <v>2153</v>
      </c>
      <c r="H684" s="0" t="n">
        <v>0</v>
      </c>
      <c r="I684" s="0" t="n">
        <v>0</v>
      </c>
      <c r="J684" s="0" t="n">
        <v>0</v>
      </c>
      <c r="K684" s="0" t="n">
        <v>6.1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s">
        <v>4</v>
      </c>
    </row>
    <row r="685" customFormat="false" ht="14.4" hidden="true" customHeight="false" outlineLevel="0" collapsed="false">
      <c r="A685" s="0" t="s">
        <v>28</v>
      </c>
      <c r="B685" s="0" t="n">
        <v>1</v>
      </c>
      <c r="C685" s="0" t="s">
        <v>2158</v>
      </c>
      <c r="D685" s="0" t="s">
        <v>192</v>
      </c>
      <c r="E685" s="0" t="s">
        <v>2159</v>
      </c>
      <c r="F685" s="0" t="s">
        <v>2152</v>
      </c>
      <c r="G685" s="0" t="s">
        <v>2153</v>
      </c>
      <c r="H685" s="0" t="n">
        <v>0</v>
      </c>
      <c r="I685" s="0" t="n">
        <v>0</v>
      </c>
      <c r="J685" s="0" t="n">
        <v>0</v>
      </c>
      <c r="K685" s="0" t="n">
        <v>6.6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s">
        <v>4</v>
      </c>
    </row>
    <row r="686" customFormat="false" ht="14.4" hidden="true" customHeight="false" outlineLevel="0" collapsed="false">
      <c r="A686" s="0" t="s">
        <v>28</v>
      </c>
      <c r="B686" s="0" t="n">
        <v>1</v>
      </c>
      <c r="C686" s="0" t="s">
        <v>2160</v>
      </c>
      <c r="D686" s="0" t="s">
        <v>192</v>
      </c>
      <c r="E686" s="0" t="s">
        <v>2161</v>
      </c>
      <c r="F686" s="0" t="s">
        <v>2162</v>
      </c>
      <c r="G686" s="0" t="s">
        <v>2163</v>
      </c>
      <c r="H686" s="0" t="n">
        <v>0</v>
      </c>
      <c r="I686" s="0" t="n">
        <v>0</v>
      </c>
      <c r="J686" s="0" t="n">
        <v>0</v>
      </c>
      <c r="K686" s="0" t="n">
        <v>6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s">
        <v>4</v>
      </c>
    </row>
    <row r="687" customFormat="false" ht="14.4" hidden="true" customHeight="false" outlineLevel="0" collapsed="false">
      <c r="A687" s="0" t="s">
        <v>28</v>
      </c>
      <c r="B687" s="0" t="n">
        <v>1</v>
      </c>
      <c r="C687" s="0" t="s">
        <v>2164</v>
      </c>
      <c r="D687" s="0" t="s">
        <v>30</v>
      </c>
      <c r="E687" s="0" t="s">
        <v>2165</v>
      </c>
      <c r="F687" s="0" t="s">
        <v>2162</v>
      </c>
      <c r="G687" s="0" t="s">
        <v>2163</v>
      </c>
      <c r="H687" s="0" t="n">
        <v>0</v>
      </c>
      <c r="I687" s="0" t="n">
        <v>0</v>
      </c>
      <c r="J687" s="0" t="n">
        <v>0</v>
      </c>
      <c r="K687" s="0" t="n">
        <v>5.8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s">
        <v>4</v>
      </c>
    </row>
    <row r="688" customFormat="false" ht="14.4" hidden="true" customHeight="false" outlineLevel="0" collapsed="false">
      <c r="A688" s="0" t="s">
        <v>28</v>
      </c>
      <c r="B688" s="0" t="n">
        <v>1</v>
      </c>
      <c r="C688" s="0" t="s">
        <v>2166</v>
      </c>
      <c r="D688" s="0" t="s">
        <v>258</v>
      </c>
      <c r="E688" s="0" t="s">
        <v>2167</v>
      </c>
      <c r="F688" s="0" t="s">
        <v>2168</v>
      </c>
      <c r="G688" s="0" t="s">
        <v>2169</v>
      </c>
      <c r="H688" s="0" t="n">
        <v>0</v>
      </c>
      <c r="I688" s="0" t="n">
        <v>0</v>
      </c>
      <c r="J688" s="0" t="n">
        <v>0</v>
      </c>
      <c r="K688" s="0" t="n">
        <v>5.5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s">
        <v>4</v>
      </c>
    </row>
    <row r="689" customFormat="false" ht="14.4" hidden="true" customHeight="false" outlineLevel="0" collapsed="false">
      <c r="A689" s="0" t="s">
        <v>28</v>
      </c>
      <c r="B689" s="0" t="n">
        <v>1</v>
      </c>
      <c r="C689" s="0" t="s">
        <v>2170</v>
      </c>
      <c r="D689" s="0" t="s">
        <v>103</v>
      </c>
      <c r="E689" s="0" t="s">
        <v>2171</v>
      </c>
      <c r="F689" s="0" t="s">
        <v>2168</v>
      </c>
      <c r="G689" s="0" t="s">
        <v>2169</v>
      </c>
      <c r="H689" s="0" t="n">
        <v>0</v>
      </c>
      <c r="I689" s="0" t="n">
        <v>0</v>
      </c>
      <c r="J689" s="0" t="n">
        <v>0</v>
      </c>
      <c r="K689" s="0" t="n">
        <v>6.8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s">
        <v>4</v>
      </c>
    </row>
    <row r="690" customFormat="false" ht="14.4" hidden="true" customHeight="false" outlineLevel="0" collapsed="false">
      <c r="A690" s="0" t="s">
        <v>28</v>
      </c>
      <c r="B690" s="0" t="n">
        <v>1</v>
      </c>
      <c r="C690" s="0" t="s">
        <v>2172</v>
      </c>
      <c r="D690" s="0" t="s">
        <v>192</v>
      </c>
      <c r="E690" s="0" t="s">
        <v>2173</v>
      </c>
      <c r="F690" s="0" t="s">
        <v>2168</v>
      </c>
      <c r="G690" s="0" t="s">
        <v>2169</v>
      </c>
      <c r="H690" s="0" t="n">
        <v>0</v>
      </c>
      <c r="I690" s="0" t="n">
        <v>0</v>
      </c>
      <c r="J690" s="0" t="n">
        <v>0</v>
      </c>
      <c r="K690" s="0" t="n">
        <v>6.6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s">
        <v>4</v>
      </c>
    </row>
    <row r="691" customFormat="false" ht="14.4" hidden="true" customHeight="false" outlineLevel="0" collapsed="false">
      <c r="A691" s="0" t="s">
        <v>28</v>
      </c>
      <c r="B691" s="0" t="n">
        <v>1</v>
      </c>
      <c r="C691" s="0" t="s">
        <v>2174</v>
      </c>
      <c r="D691" s="0" t="s">
        <v>192</v>
      </c>
      <c r="E691" s="0" t="s">
        <v>2175</v>
      </c>
      <c r="F691" s="0" t="s">
        <v>2168</v>
      </c>
      <c r="G691" s="0" t="s">
        <v>2169</v>
      </c>
      <c r="H691" s="0" t="n">
        <v>0</v>
      </c>
      <c r="I691" s="0" t="n">
        <v>0</v>
      </c>
      <c r="J691" s="0" t="n">
        <v>0</v>
      </c>
      <c r="K691" s="0" t="n">
        <v>6.1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s">
        <v>4</v>
      </c>
    </row>
    <row r="692" customFormat="false" ht="14.4" hidden="true" customHeight="false" outlineLevel="0" collapsed="false">
      <c r="A692" s="0" t="s">
        <v>28</v>
      </c>
      <c r="B692" s="0" t="n">
        <v>1</v>
      </c>
      <c r="C692" s="0" t="s">
        <v>2176</v>
      </c>
      <c r="D692" s="0" t="s">
        <v>192</v>
      </c>
      <c r="E692" s="0" t="s">
        <v>2177</v>
      </c>
      <c r="F692" s="0" t="s">
        <v>2168</v>
      </c>
      <c r="G692" s="0" t="s">
        <v>2169</v>
      </c>
      <c r="H692" s="0" t="n">
        <v>0</v>
      </c>
      <c r="I692" s="0" t="n">
        <v>0</v>
      </c>
      <c r="J692" s="0" t="n">
        <v>0</v>
      </c>
      <c r="K692" s="0" t="n">
        <v>5.1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s">
        <v>4</v>
      </c>
    </row>
    <row r="693" customFormat="false" ht="14.4" hidden="true" customHeight="false" outlineLevel="0" collapsed="false">
      <c r="A693" s="0" t="s">
        <v>28</v>
      </c>
      <c r="B693" s="0" t="n">
        <v>1</v>
      </c>
      <c r="C693" s="0" t="s">
        <v>2178</v>
      </c>
      <c r="D693" s="0" t="s">
        <v>81</v>
      </c>
      <c r="E693" s="0" t="s">
        <v>2179</v>
      </c>
      <c r="F693" s="0" t="s">
        <v>2168</v>
      </c>
      <c r="G693" s="0" t="s">
        <v>2169</v>
      </c>
      <c r="H693" s="0" t="n">
        <v>0</v>
      </c>
      <c r="I693" s="0" t="n">
        <v>0</v>
      </c>
      <c r="J693" s="0" t="n">
        <v>0</v>
      </c>
      <c r="K693" s="0" t="n">
        <v>5.4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s">
        <v>4</v>
      </c>
    </row>
    <row r="694" customFormat="false" ht="14.4" hidden="true" customHeight="false" outlineLevel="0" collapsed="false">
      <c r="A694" s="0" t="s">
        <v>28</v>
      </c>
      <c r="B694" s="0" t="n">
        <v>1</v>
      </c>
      <c r="C694" s="0" t="s">
        <v>2180</v>
      </c>
      <c r="D694" s="0" t="s">
        <v>192</v>
      </c>
      <c r="E694" s="0" t="s">
        <v>2181</v>
      </c>
      <c r="F694" s="0" t="s">
        <v>2168</v>
      </c>
      <c r="G694" s="0" t="s">
        <v>2169</v>
      </c>
      <c r="H694" s="0" t="n">
        <v>0</v>
      </c>
      <c r="I694" s="0" t="n">
        <v>0</v>
      </c>
      <c r="J694" s="0" t="n">
        <v>0</v>
      </c>
      <c r="K694" s="0" t="n">
        <v>5.5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s">
        <v>4</v>
      </c>
    </row>
    <row r="695" customFormat="false" ht="14.4" hidden="true" customHeight="false" outlineLevel="0" collapsed="false">
      <c r="A695" s="0" t="s">
        <v>28</v>
      </c>
      <c r="B695" s="0" t="n">
        <v>1</v>
      </c>
      <c r="C695" s="0" t="s">
        <v>2182</v>
      </c>
      <c r="D695" s="0" t="s">
        <v>124</v>
      </c>
      <c r="E695" s="0" t="s">
        <v>2183</v>
      </c>
      <c r="F695" s="0" t="s">
        <v>2168</v>
      </c>
      <c r="G695" s="0" t="s">
        <v>2169</v>
      </c>
      <c r="H695" s="0" t="n">
        <v>0</v>
      </c>
      <c r="I695" s="0" t="n">
        <v>0</v>
      </c>
      <c r="J695" s="0" t="n">
        <v>0</v>
      </c>
      <c r="K695" s="0" t="n">
        <v>6.5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s">
        <v>4</v>
      </c>
    </row>
    <row r="696" customFormat="false" ht="14.4" hidden="true" customHeight="false" outlineLevel="0" collapsed="false">
      <c r="A696" s="0" t="s">
        <v>28</v>
      </c>
      <c r="B696" s="0" t="n">
        <v>1</v>
      </c>
      <c r="C696" s="0" t="s">
        <v>2184</v>
      </c>
      <c r="D696" s="0" t="s">
        <v>124</v>
      </c>
      <c r="E696" s="0" t="s">
        <v>2185</v>
      </c>
      <c r="F696" s="0" t="s">
        <v>2168</v>
      </c>
      <c r="G696" s="0" t="s">
        <v>2169</v>
      </c>
      <c r="H696" s="0" t="n">
        <v>0</v>
      </c>
      <c r="I696" s="0" t="n">
        <v>0</v>
      </c>
      <c r="J696" s="0" t="n">
        <v>0</v>
      </c>
      <c r="K696" s="0" t="n">
        <v>6.4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s">
        <v>4</v>
      </c>
    </row>
    <row r="697" customFormat="false" ht="14.4" hidden="true" customHeight="false" outlineLevel="0" collapsed="false">
      <c r="A697" s="0" t="s">
        <v>28</v>
      </c>
      <c r="B697" s="0" t="n">
        <v>1</v>
      </c>
      <c r="C697" s="0" t="s">
        <v>2186</v>
      </c>
      <c r="D697" s="0" t="s">
        <v>53</v>
      </c>
      <c r="E697" s="0" t="s">
        <v>2187</v>
      </c>
      <c r="F697" s="0" t="s">
        <v>2168</v>
      </c>
      <c r="G697" s="0" t="s">
        <v>2169</v>
      </c>
      <c r="H697" s="0" t="n">
        <v>0</v>
      </c>
      <c r="I697" s="0" t="n">
        <v>0</v>
      </c>
      <c r="J697" s="0" t="n">
        <v>0</v>
      </c>
      <c r="K697" s="0" t="n">
        <v>6.4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s">
        <v>4</v>
      </c>
    </row>
    <row r="698" customFormat="false" ht="14.4" hidden="true" customHeight="false" outlineLevel="0" collapsed="false">
      <c r="A698" s="0" t="s">
        <v>28</v>
      </c>
      <c r="B698" s="0" t="n">
        <v>1</v>
      </c>
      <c r="C698" s="0" t="s">
        <v>2188</v>
      </c>
      <c r="D698" s="0" t="s">
        <v>30</v>
      </c>
      <c r="E698" s="0" t="s">
        <v>2189</v>
      </c>
      <c r="F698" s="0" t="s">
        <v>2168</v>
      </c>
      <c r="G698" s="0" t="s">
        <v>2169</v>
      </c>
      <c r="H698" s="0" t="n">
        <v>0</v>
      </c>
      <c r="I698" s="0" t="n">
        <v>0</v>
      </c>
      <c r="J698" s="0" t="n">
        <v>0</v>
      </c>
      <c r="K698" s="0" t="n">
        <v>5.9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s">
        <v>4</v>
      </c>
    </row>
    <row r="699" customFormat="false" ht="14.4" hidden="true" customHeight="false" outlineLevel="0" collapsed="false">
      <c r="A699" s="0" t="s">
        <v>28</v>
      </c>
      <c r="B699" s="0" t="n">
        <v>1</v>
      </c>
      <c r="C699" s="0" t="s">
        <v>2190</v>
      </c>
      <c r="D699" s="0" t="s">
        <v>192</v>
      </c>
      <c r="E699" s="0" t="s">
        <v>2191</v>
      </c>
      <c r="F699" s="0" t="s">
        <v>2192</v>
      </c>
      <c r="G699" s="0" t="s">
        <v>1399</v>
      </c>
      <c r="H699" s="0" t="n">
        <v>0</v>
      </c>
      <c r="I699" s="0" t="n">
        <v>0</v>
      </c>
      <c r="J699" s="0" t="n">
        <v>0</v>
      </c>
      <c r="K699" s="0" t="n">
        <v>6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s">
        <v>4</v>
      </c>
    </row>
    <row r="700" customFormat="false" ht="14.4" hidden="true" customHeight="false" outlineLevel="0" collapsed="false">
      <c r="A700" s="0" t="s">
        <v>28</v>
      </c>
      <c r="B700" s="0" t="n">
        <v>1</v>
      </c>
      <c r="C700" s="0" t="s">
        <v>2193</v>
      </c>
      <c r="D700" s="0" t="s">
        <v>124</v>
      </c>
      <c r="E700" s="0" t="s">
        <v>2194</v>
      </c>
      <c r="F700" s="0" t="s">
        <v>2195</v>
      </c>
      <c r="G700" s="0" t="s">
        <v>2196</v>
      </c>
      <c r="H700" s="0" t="n">
        <v>0</v>
      </c>
      <c r="I700" s="0" t="n">
        <v>0</v>
      </c>
      <c r="J700" s="0" t="n">
        <v>0</v>
      </c>
      <c r="K700" s="0" t="n">
        <v>7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s">
        <v>4</v>
      </c>
    </row>
    <row r="701" customFormat="false" ht="14.4" hidden="true" customHeight="false" outlineLevel="0" collapsed="false">
      <c r="A701" s="0" t="s">
        <v>28</v>
      </c>
      <c r="B701" s="0" t="n">
        <v>1</v>
      </c>
      <c r="C701" s="0" t="s">
        <v>2197</v>
      </c>
      <c r="D701" s="0" t="s">
        <v>30</v>
      </c>
      <c r="E701" s="0" t="s">
        <v>2198</v>
      </c>
      <c r="F701" s="0" t="s">
        <v>2199</v>
      </c>
      <c r="G701" s="0" t="s">
        <v>1399</v>
      </c>
      <c r="H701" s="0" t="n">
        <v>0</v>
      </c>
      <c r="I701" s="0" t="n">
        <v>0</v>
      </c>
      <c r="J701" s="0" t="n">
        <v>0</v>
      </c>
      <c r="K701" s="0" t="n">
        <v>5.2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s">
        <v>4</v>
      </c>
    </row>
    <row r="702" customFormat="false" ht="14.4" hidden="true" customHeight="false" outlineLevel="0" collapsed="false">
      <c r="A702" s="0" t="s">
        <v>28</v>
      </c>
      <c r="B702" s="0" t="n">
        <v>1</v>
      </c>
      <c r="C702" s="0" t="s">
        <v>2200</v>
      </c>
      <c r="D702" s="0" t="s">
        <v>124</v>
      </c>
      <c r="E702" s="0" t="s">
        <v>2201</v>
      </c>
      <c r="F702" s="0" t="s">
        <v>2199</v>
      </c>
      <c r="G702" s="0" t="s">
        <v>1399</v>
      </c>
      <c r="H702" s="0" t="n">
        <v>0</v>
      </c>
      <c r="I702" s="0" t="n">
        <v>0</v>
      </c>
      <c r="J702" s="0" t="n">
        <v>0</v>
      </c>
      <c r="K702" s="0" t="n">
        <v>5.3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s">
        <v>4</v>
      </c>
    </row>
    <row r="703" customFormat="false" ht="14.4" hidden="true" customHeight="false" outlineLevel="0" collapsed="false">
      <c r="A703" s="0" t="s">
        <v>28</v>
      </c>
      <c r="B703" s="0" t="n">
        <v>1</v>
      </c>
      <c r="C703" s="0" t="s">
        <v>2202</v>
      </c>
      <c r="D703" s="0" t="s">
        <v>81</v>
      </c>
      <c r="E703" s="0" t="s">
        <v>2203</v>
      </c>
      <c r="F703" s="0" t="s">
        <v>2204</v>
      </c>
      <c r="G703" s="0" t="s">
        <v>2205</v>
      </c>
      <c r="H703" s="0" t="n">
        <v>0</v>
      </c>
      <c r="I703" s="0" t="n">
        <v>0</v>
      </c>
      <c r="J703" s="0" t="n">
        <v>0</v>
      </c>
      <c r="K703" s="0" t="n">
        <v>5.2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s">
        <v>4</v>
      </c>
    </row>
    <row r="704" customFormat="false" ht="14.4" hidden="true" customHeight="false" outlineLevel="0" collapsed="false">
      <c r="A704" s="0" t="s">
        <v>28</v>
      </c>
      <c r="B704" s="0" t="n">
        <v>1</v>
      </c>
      <c r="C704" s="0" t="s">
        <v>2206</v>
      </c>
      <c r="D704" s="0" t="s">
        <v>81</v>
      </c>
      <c r="E704" s="0" t="s">
        <v>2207</v>
      </c>
      <c r="F704" s="0" t="s">
        <v>2208</v>
      </c>
      <c r="G704" s="0" t="s">
        <v>2209</v>
      </c>
      <c r="H704" s="0" t="n">
        <v>0</v>
      </c>
      <c r="I704" s="0" t="n">
        <v>0</v>
      </c>
      <c r="J704" s="0" t="n">
        <v>0</v>
      </c>
      <c r="K704" s="0" t="n">
        <v>5.8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s">
        <v>4</v>
      </c>
    </row>
    <row r="705" customFormat="false" ht="14.4" hidden="true" customHeight="false" outlineLevel="0" collapsed="false">
      <c r="A705" s="0" t="s">
        <v>28</v>
      </c>
      <c r="B705" s="0" t="n">
        <v>1</v>
      </c>
      <c r="C705" s="0" t="s">
        <v>2210</v>
      </c>
      <c r="D705" s="0" t="s">
        <v>53</v>
      </c>
      <c r="E705" s="0" t="s">
        <v>2211</v>
      </c>
      <c r="F705" s="0" t="s">
        <v>2212</v>
      </c>
      <c r="G705" s="0" t="s">
        <v>2213</v>
      </c>
      <c r="H705" s="0" t="n">
        <v>0</v>
      </c>
      <c r="I705" s="0" t="n">
        <v>0</v>
      </c>
      <c r="J705" s="0" t="n">
        <v>0</v>
      </c>
      <c r="K705" s="0" t="n">
        <v>5.2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s">
        <v>4</v>
      </c>
    </row>
    <row r="706" customFormat="false" ht="14.4" hidden="true" customHeight="false" outlineLevel="0" collapsed="false">
      <c r="A706" s="0" t="s">
        <v>28</v>
      </c>
      <c r="B706" s="0" t="n">
        <v>1</v>
      </c>
      <c r="C706" s="0" t="s">
        <v>2214</v>
      </c>
      <c r="D706" s="0" t="s">
        <v>103</v>
      </c>
      <c r="E706" s="0" t="s">
        <v>2215</v>
      </c>
      <c r="F706" s="0" t="s">
        <v>105</v>
      </c>
      <c r="G706" s="0" t="s">
        <v>106</v>
      </c>
      <c r="H706" s="0" t="n">
        <v>0</v>
      </c>
      <c r="I706" s="0" t="n">
        <v>0</v>
      </c>
      <c r="J706" s="0" t="n">
        <v>0</v>
      </c>
      <c r="K706" s="0" t="n">
        <v>8.5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12.7</v>
      </c>
      <c r="Q706" s="0" t="n">
        <v>0</v>
      </c>
      <c r="R706" s="0" t="n">
        <v>8.4</v>
      </c>
      <c r="S706" s="0" t="s">
        <v>4</v>
      </c>
    </row>
    <row r="707" customFormat="false" ht="14.4" hidden="true" customHeight="false" outlineLevel="0" collapsed="false">
      <c r="A707" s="0" t="s">
        <v>28</v>
      </c>
      <c r="B707" s="0" t="n">
        <v>1</v>
      </c>
      <c r="C707" s="0" t="s">
        <v>2216</v>
      </c>
      <c r="D707" s="0" t="s">
        <v>258</v>
      </c>
      <c r="E707" s="0" t="s">
        <v>1903</v>
      </c>
      <c r="F707" s="0" t="s">
        <v>2217</v>
      </c>
      <c r="G707" s="0" t="s">
        <v>2218</v>
      </c>
      <c r="H707" s="0" t="n">
        <v>0</v>
      </c>
      <c r="I707" s="0" t="n">
        <v>0</v>
      </c>
      <c r="J707" s="0" t="n">
        <v>0</v>
      </c>
      <c r="K707" s="0" t="n">
        <v>8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s">
        <v>4</v>
      </c>
    </row>
    <row r="708" customFormat="false" ht="14.4" hidden="true" customHeight="false" outlineLevel="0" collapsed="false">
      <c r="A708" s="0" t="s">
        <v>28</v>
      </c>
      <c r="B708" s="0" t="n">
        <v>1</v>
      </c>
      <c r="C708" s="0" t="s">
        <v>2219</v>
      </c>
      <c r="D708" s="0" t="s">
        <v>53</v>
      </c>
      <c r="E708" s="0" t="s">
        <v>2220</v>
      </c>
      <c r="F708" s="0" t="s">
        <v>2217</v>
      </c>
      <c r="G708" s="0" t="s">
        <v>2218</v>
      </c>
      <c r="H708" s="0" t="n">
        <v>0</v>
      </c>
      <c r="I708" s="0" t="n">
        <v>0</v>
      </c>
      <c r="J708" s="0" t="n">
        <v>0</v>
      </c>
      <c r="K708" s="0" t="n">
        <v>7.6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s">
        <v>4</v>
      </c>
    </row>
    <row r="709" customFormat="false" ht="14.4" hidden="true" customHeight="false" outlineLevel="0" collapsed="false">
      <c r="A709" s="0" t="s">
        <v>28</v>
      </c>
      <c r="B709" s="0" t="n">
        <v>1</v>
      </c>
      <c r="C709" s="0" t="s">
        <v>2221</v>
      </c>
      <c r="D709" s="0" t="s">
        <v>45</v>
      </c>
      <c r="E709" s="0" t="s">
        <v>2222</v>
      </c>
      <c r="F709" s="0" t="s">
        <v>2217</v>
      </c>
      <c r="G709" s="0" t="s">
        <v>2218</v>
      </c>
      <c r="H709" s="0" t="n">
        <v>0</v>
      </c>
      <c r="I709" s="0" t="n">
        <v>0</v>
      </c>
      <c r="J709" s="0" t="n">
        <v>0</v>
      </c>
      <c r="K709" s="0" t="n">
        <v>5.5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s">
        <v>4</v>
      </c>
    </row>
    <row r="710" customFormat="false" ht="14.4" hidden="true" customHeight="false" outlineLevel="0" collapsed="false">
      <c r="A710" s="0" t="s">
        <v>28</v>
      </c>
      <c r="B710" s="0" t="n">
        <v>1</v>
      </c>
      <c r="C710" s="0" t="s">
        <v>2223</v>
      </c>
      <c r="D710" s="0" t="s">
        <v>258</v>
      </c>
      <c r="E710" s="0" t="s">
        <v>2224</v>
      </c>
      <c r="F710" s="0" t="s">
        <v>2217</v>
      </c>
      <c r="G710" s="0" t="s">
        <v>2218</v>
      </c>
      <c r="H710" s="0" t="n">
        <v>0</v>
      </c>
      <c r="I710" s="0" t="n">
        <v>0</v>
      </c>
      <c r="J710" s="0" t="n">
        <v>0</v>
      </c>
      <c r="K710" s="0" t="n">
        <v>5.9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s">
        <v>4</v>
      </c>
    </row>
    <row r="711" customFormat="false" ht="14.4" hidden="true" customHeight="false" outlineLevel="0" collapsed="false">
      <c r="A711" s="0" t="s">
        <v>28</v>
      </c>
      <c r="B711" s="0" t="n">
        <v>1</v>
      </c>
      <c r="C711" s="0" t="s">
        <v>2225</v>
      </c>
      <c r="D711" s="0" t="s">
        <v>258</v>
      </c>
      <c r="E711" s="0" t="s">
        <v>2074</v>
      </c>
      <c r="F711" s="0" t="s">
        <v>689</v>
      </c>
      <c r="G711" s="0" t="s">
        <v>690</v>
      </c>
      <c r="H711" s="0" t="n">
        <v>0</v>
      </c>
      <c r="I711" s="0" t="n">
        <v>0</v>
      </c>
      <c r="J711" s="0" t="n">
        <v>0</v>
      </c>
      <c r="K711" s="0" t="n">
        <v>5.2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s">
        <v>4</v>
      </c>
    </row>
    <row r="712" customFormat="false" ht="14.4" hidden="true" customHeight="false" outlineLevel="0" collapsed="false">
      <c r="A712" s="0" t="s">
        <v>28</v>
      </c>
      <c r="B712" s="0" t="n">
        <v>1</v>
      </c>
      <c r="C712" s="0" t="s">
        <v>2226</v>
      </c>
      <c r="D712" s="0" t="s">
        <v>258</v>
      </c>
      <c r="E712" s="0" t="s">
        <v>2227</v>
      </c>
      <c r="F712" s="0" t="s">
        <v>689</v>
      </c>
      <c r="G712" s="0" t="s">
        <v>690</v>
      </c>
      <c r="H712" s="0" t="n">
        <v>0</v>
      </c>
      <c r="I712" s="0" t="n">
        <v>0</v>
      </c>
      <c r="J712" s="0" t="n">
        <v>0</v>
      </c>
      <c r="K712" s="0" t="n">
        <v>8.5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s">
        <v>4</v>
      </c>
    </row>
    <row r="713" customFormat="false" ht="14.4" hidden="true" customHeight="false" outlineLevel="0" collapsed="false">
      <c r="A713" s="0" t="s">
        <v>28</v>
      </c>
      <c r="B713" s="0" t="n">
        <v>1</v>
      </c>
      <c r="C713" s="0" t="s">
        <v>2228</v>
      </c>
      <c r="D713" s="0" t="s">
        <v>48</v>
      </c>
      <c r="E713" s="0" t="s">
        <v>2229</v>
      </c>
      <c r="F713" s="0" t="s">
        <v>689</v>
      </c>
      <c r="G713" s="0" t="s">
        <v>690</v>
      </c>
      <c r="H713" s="0" t="n">
        <v>0</v>
      </c>
      <c r="I713" s="0" t="n">
        <v>0</v>
      </c>
      <c r="J713" s="0" t="n">
        <v>0</v>
      </c>
      <c r="K713" s="0" t="n">
        <v>5.9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s">
        <v>4</v>
      </c>
    </row>
    <row r="714" customFormat="false" ht="14.4" hidden="true" customHeight="false" outlineLevel="0" collapsed="false">
      <c r="A714" s="0" t="s">
        <v>28</v>
      </c>
      <c r="B714" s="0" t="n">
        <v>1</v>
      </c>
      <c r="C714" s="0" t="s">
        <v>2230</v>
      </c>
      <c r="D714" s="0" t="s">
        <v>30</v>
      </c>
      <c r="E714" s="0" t="s">
        <v>2231</v>
      </c>
      <c r="F714" s="0" t="s">
        <v>689</v>
      </c>
      <c r="G714" s="0" t="s">
        <v>690</v>
      </c>
      <c r="H714" s="0" t="n">
        <v>0</v>
      </c>
      <c r="I714" s="0" t="n">
        <v>0</v>
      </c>
      <c r="J714" s="0" t="n">
        <v>0</v>
      </c>
      <c r="K714" s="0" t="n">
        <v>8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s">
        <v>4</v>
      </c>
    </row>
    <row r="715" customFormat="false" ht="14.4" hidden="true" customHeight="false" outlineLevel="0" collapsed="false">
      <c r="A715" s="0" t="s">
        <v>28</v>
      </c>
      <c r="B715" s="0" t="n">
        <v>1</v>
      </c>
      <c r="C715" s="0" t="s">
        <v>2232</v>
      </c>
      <c r="D715" s="0" t="s">
        <v>192</v>
      </c>
      <c r="E715" s="0" t="s">
        <v>2233</v>
      </c>
      <c r="F715" s="0" t="s">
        <v>689</v>
      </c>
      <c r="G715" s="0" t="s">
        <v>690</v>
      </c>
      <c r="H715" s="0" t="n">
        <v>0</v>
      </c>
      <c r="I715" s="0" t="n">
        <v>0</v>
      </c>
      <c r="J715" s="0" t="n">
        <v>0</v>
      </c>
      <c r="K715" s="0" t="n">
        <v>6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s">
        <v>4</v>
      </c>
    </row>
    <row r="716" customFormat="false" ht="14.4" hidden="true" customHeight="false" outlineLevel="0" collapsed="false">
      <c r="A716" s="0" t="s">
        <v>28</v>
      </c>
      <c r="B716" s="0" t="n">
        <v>1</v>
      </c>
      <c r="C716" s="0" t="s">
        <v>2234</v>
      </c>
      <c r="D716" s="0" t="s">
        <v>258</v>
      </c>
      <c r="E716" s="0" t="s">
        <v>2235</v>
      </c>
      <c r="F716" s="0" t="s">
        <v>689</v>
      </c>
      <c r="G716" s="0" t="s">
        <v>690</v>
      </c>
      <c r="H716" s="0" t="n">
        <v>0</v>
      </c>
      <c r="I716" s="0" t="n">
        <v>0</v>
      </c>
      <c r="J716" s="0" t="n">
        <v>0</v>
      </c>
      <c r="K716" s="0" t="n">
        <v>5.6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s">
        <v>4</v>
      </c>
    </row>
    <row r="717" customFormat="false" ht="14.4" hidden="true" customHeight="false" outlineLevel="0" collapsed="false">
      <c r="A717" s="0" t="s">
        <v>28</v>
      </c>
      <c r="B717" s="0" t="n">
        <v>1</v>
      </c>
      <c r="C717" s="0" t="s">
        <v>2236</v>
      </c>
      <c r="D717" s="0" t="s">
        <v>192</v>
      </c>
      <c r="E717" s="0" t="s">
        <v>2237</v>
      </c>
      <c r="F717" s="0" t="s">
        <v>2238</v>
      </c>
      <c r="G717" s="0" t="s">
        <v>2239</v>
      </c>
      <c r="H717" s="0" t="n">
        <v>0</v>
      </c>
      <c r="I717" s="0" t="n">
        <v>0</v>
      </c>
      <c r="J717" s="0" t="n">
        <v>0</v>
      </c>
      <c r="K717" s="0" t="n">
        <v>6.1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s">
        <v>4</v>
      </c>
    </row>
    <row r="718" customFormat="false" ht="14.4" hidden="true" customHeight="false" outlineLevel="0" collapsed="false">
      <c r="A718" s="0" t="s">
        <v>28</v>
      </c>
      <c r="B718" s="0" t="n">
        <v>1</v>
      </c>
      <c r="C718" s="0" t="s">
        <v>2240</v>
      </c>
      <c r="D718" s="0" t="s">
        <v>192</v>
      </c>
      <c r="E718" s="0" t="s">
        <v>2241</v>
      </c>
      <c r="F718" s="0" t="s">
        <v>2238</v>
      </c>
      <c r="G718" s="0" t="s">
        <v>2239</v>
      </c>
      <c r="H718" s="0" t="n">
        <v>0</v>
      </c>
      <c r="I718" s="0" t="n">
        <v>0</v>
      </c>
      <c r="J718" s="0" t="n">
        <v>0</v>
      </c>
      <c r="K718" s="0" t="n">
        <v>5.2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s">
        <v>4</v>
      </c>
    </row>
    <row r="719" customFormat="false" ht="14.4" hidden="true" customHeight="false" outlineLevel="0" collapsed="false">
      <c r="A719" s="0" t="s">
        <v>28</v>
      </c>
      <c r="B719" s="0" t="n">
        <v>1</v>
      </c>
      <c r="C719" s="0" t="s">
        <v>2242</v>
      </c>
      <c r="D719" s="0" t="s">
        <v>81</v>
      </c>
      <c r="E719" s="0" t="s">
        <v>2243</v>
      </c>
      <c r="F719" s="0" t="s">
        <v>2238</v>
      </c>
      <c r="G719" s="0" t="s">
        <v>2239</v>
      </c>
      <c r="H719" s="0" t="n">
        <v>0</v>
      </c>
      <c r="I719" s="0" t="n">
        <v>0</v>
      </c>
      <c r="J719" s="0" t="n">
        <v>0</v>
      </c>
      <c r="K719" s="0" t="n">
        <v>5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s">
        <v>4</v>
      </c>
    </row>
    <row r="720" customFormat="false" ht="14.4" hidden="true" customHeight="false" outlineLevel="0" collapsed="false">
      <c r="A720" s="0" t="s">
        <v>28</v>
      </c>
      <c r="B720" s="0" t="n">
        <v>1</v>
      </c>
      <c r="C720" s="0" t="s">
        <v>2244</v>
      </c>
      <c r="D720" s="0" t="s">
        <v>258</v>
      </c>
      <c r="E720" s="0" t="s">
        <v>2245</v>
      </c>
      <c r="F720" s="0" t="s">
        <v>2238</v>
      </c>
      <c r="G720" s="0" t="s">
        <v>2239</v>
      </c>
      <c r="H720" s="0" t="n">
        <v>0</v>
      </c>
      <c r="I720" s="0" t="n">
        <v>0</v>
      </c>
      <c r="J720" s="0" t="n">
        <v>0</v>
      </c>
      <c r="K720" s="0" t="n">
        <v>5.1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s">
        <v>4</v>
      </c>
    </row>
    <row r="721" customFormat="false" ht="14.4" hidden="true" customHeight="false" outlineLevel="0" collapsed="false">
      <c r="A721" s="0" t="s">
        <v>28</v>
      </c>
      <c r="B721" s="0" t="n">
        <v>1</v>
      </c>
      <c r="C721" s="0" t="s">
        <v>2246</v>
      </c>
      <c r="D721" s="0" t="s">
        <v>48</v>
      </c>
      <c r="E721" s="0" t="s">
        <v>2247</v>
      </c>
      <c r="F721" s="0" t="s">
        <v>2238</v>
      </c>
      <c r="G721" s="0" t="s">
        <v>2239</v>
      </c>
      <c r="H721" s="0" t="n">
        <v>0</v>
      </c>
      <c r="I721" s="0" t="n">
        <v>0</v>
      </c>
      <c r="J721" s="0" t="n">
        <v>0</v>
      </c>
      <c r="K721" s="0" t="n">
        <v>5.1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s">
        <v>4</v>
      </c>
    </row>
    <row r="722" customFormat="false" ht="14.4" hidden="true" customHeight="false" outlineLevel="0" collapsed="false">
      <c r="A722" s="0" t="s">
        <v>28</v>
      </c>
      <c r="B722" s="0" t="n">
        <v>1</v>
      </c>
      <c r="C722" s="0" t="s">
        <v>2248</v>
      </c>
      <c r="D722" s="0" t="s">
        <v>124</v>
      </c>
      <c r="E722" s="0" t="s">
        <v>2249</v>
      </c>
      <c r="F722" s="0" t="s">
        <v>2238</v>
      </c>
      <c r="G722" s="0" t="s">
        <v>2239</v>
      </c>
      <c r="H722" s="0" t="n">
        <v>0</v>
      </c>
      <c r="I722" s="0" t="n">
        <v>0</v>
      </c>
      <c r="J722" s="0" t="n">
        <v>0</v>
      </c>
      <c r="K722" s="0" t="n">
        <v>6.9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s">
        <v>4</v>
      </c>
    </row>
    <row r="723" customFormat="false" ht="14.4" hidden="true" customHeight="false" outlineLevel="0" collapsed="false">
      <c r="A723" s="0" t="s">
        <v>28</v>
      </c>
      <c r="B723" s="0" t="n">
        <v>1</v>
      </c>
      <c r="C723" s="0" t="s">
        <v>2250</v>
      </c>
      <c r="D723" s="0" t="s">
        <v>30</v>
      </c>
      <c r="E723" s="0" t="s">
        <v>2251</v>
      </c>
      <c r="F723" s="0" t="s">
        <v>2252</v>
      </c>
      <c r="G723" s="0" t="s">
        <v>2253</v>
      </c>
      <c r="H723" s="0" t="n">
        <v>0</v>
      </c>
      <c r="I723" s="0" t="n">
        <v>0</v>
      </c>
      <c r="J723" s="0" t="n">
        <v>0</v>
      </c>
      <c r="K723" s="0" t="n">
        <v>6.3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s">
        <v>4</v>
      </c>
    </row>
    <row r="724" customFormat="false" ht="14.4" hidden="true" customHeight="false" outlineLevel="0" collapsed="false">
      <c r="A724" s="0" t="s">
        <v>28</v>
      </c>
      <c r="B724" s="0" t="n">
        <v>1</v>
      </c>
      <c r="C724" s="0" t="s">
        <v>2254</v>
      </c>
      <c r="D724" s="0" t="s">
        <v>81</v>
      </c>
      <c r="E724" s="0" t="s">
        <v>2255</v>
      </c>
      <c r="F724" s="0" t="s">
        <v>2252</v>
      </c>
      <c r="G724" s="0" t="s">
        <v>2253</v>
      </c>
      <c r="H724" s="0" t="n">
        <v>0</v>
      </c>
      <c r="I724" s="0" t="n">
        <v>0</v>
      </c>
      <c r="J724" s="0" t="n">
        <v>0</v>
      </c>
      <c r="K724" s="0" t="n">
        <v>5.3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s">
        <v>4</v>
      </c>
    </row>
    <row r="725" customFormat="false" ht="14.4" hidden="true" customHeight="false" outlineLevel="0" collapsed="false">
      <c r="A725" s="0" t="s">
        <v>28</v>
      </c>
      <c r="B725" s="0" t="n">
        <v>1</v>
      </c>
      <c r="C725" s="0" t="s">
        <v>2256</v>
      </c>
      <c r="D725" s="0" t="s">
        <v>192</v>
      </c>
      <c r="E725" s="0" t="s">
        <v>2257</v>
      </c>
      <c r="F725" s="0" t="s">
        <v>2252</v>
      </c>
      <c r="G725" s="0" t="s">
        <v>2253</v>
      </c>
      <c r="H725" s="0" t="n">
        <v>0</v>
      </c>
      <c r="I725" s="0" t="n">
        <v>0</v>
      </c>
      <c r="J725" s="0" t="n">
        <v>0</v>
      </c>
      <c r="K725" s="0" t="n">
        <v>5.5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s">
        <v>4</v>
      </c>
    </row>
    <row r="726" customFormat="false" ht="14.4" hidden="true" customHeight="false" outlineLevel="0" collapsed="false">
      <c r="A726" s="0" t="s">
        <v>28</v>
      </c>
      <c r="B726" s="0" t="n">
        <v>1</v>
      </c>
      <c r="C726" s="0" t="s">
        <v>2258</v>
      </c>
      <c r="D726" s="0" t="s">
        <v>258</v>
      </c>
      <c r="E726" s="0" t="s">
        <v>2259</v>
      </c>
      <c r="F726" s="0" t="s">
        <v>2260</v>
      </c>
      <c r="G726" s="0" t="s">
        <v>2261</v>
      </c>
      <c r="H726" s="0" t="n">
        <v>0</v>
      </c>
      <c r="I726" s="0" t="n">
        <v>0</v>
      </c>
      <c r="J726" s="0" t="n">
        <v>0</v>
      </c>
      <c r="K726" s="0" t="n">
        <v>5.1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s">
        <v>4</v>
      </c>
    </row>
    <row r="727" customFormat="false" ht="14.4" hidden="true" customHeight="false" outlineLevel="0" collapsed="false">
      <c r="A727" s="0" t="s">
        <v>28</v>
      </c>
      <c r="B727" s="0" t="n">
        <v>1</v>
      </c>
      <c r="C727" s="0" t="s">
        <v>2262</v>
      </c>
      <c r="D727" s="0" t="s">
        <v>81</v>
      </c>
      <c r="E727" s="0" t="s">
        <v>2263</v>
      </c>
      <c r="F727" s="0" t="s">
        <v>2264</v>
      </c>
      <c r="G727" s="0" t="s">
        <v>593</v>
      </c>
      <c r="H727" s="0" t="n">
        <v>0</v>
      </c>
      <c r="I727" s="0" t="n">
        <v>0</v>
      </c>
      <c r="J727" s="0" t="n">
        <v>0</v>
      </c>
      <c r="K727" s="0" t="n">
        <v>5.9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s">
        <v>4</v>
      </c>
    </row>
    <row r="728" customFormat="false" ht="14.4" hidden="true" customHeight="false" outlineLevel="0" collapsed="false">
      <c r="A728" s="0" t="s">
        <v>28</v>
      </c>
      <c r="B728" s="0" t="n">
        <v>1</v>
      </c>
      <c r="C728" s="0" t="s">
        <v>2265</v>
      </c>
      <c r="D728" s="0" t="s">
        <v>192</v>
      </c>
      <c r="E728" s="0" t="s">
        <v>2266</v>
      </c>
      <c r="F728" s="0" t="s">
        <v>2264</v>
      </c>
      <c r="G728" s="0" t="s">
        <v>593</v>
      </c>
      <c r="H728" s="0" t="n">
        <v>0</v>
      </c>
      <c r="I728" s="0" t="n">
        <v>0</v>
      </c>
      <c r="J728" s="0" t="n">
        <v>0</v>
      </c>
      <c r="K728" s="0" t="n">
        <v>5.4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s">
        <v>4</v>
      </c>
    </row>
    <row r="729" customFormat="false" ht="14.4" hidden="true" customHeight="false" outlineLevel="0" collapsed="false">
      <c r="A729" s="0" t="s">
        <v>28</v>
      </c>
      <c r="B729" s="0" t="n">
        <v>1</v>
      </c>
      <c r="C729" s="0" t="s">
        <v>2267</v>
      </c>
      <c r="D729" s="0" t="s">
        <v>192</v>
      </c>
      <c r="E729" s="0" t="s">
        <v>2268</v>
      </c>
      <c r="F729" s="0" t="s">
        <v>109</v>
      </c>
      <c r="G729" s="0" t="s">
        <v>110</v>
      </c>
      <c r="H729" s="0" t="n">
        <v>0</v>
      </c>
      <c r="I729" s="0" t="n">
        <v>0</v>
      </c>
      <c r="J729" s="0" t="n">
        <v>0</v>
      </c>
      <c r="K729" s="0" t="n">
        <v>5.5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s">
        <v>4</v>
      </c>
    </row>
    <row r="730" customFormat="false" ht="14.4" hidden="true" customHeight="false" outlineLevel="0" collapsed="false">
      <c r="A730" s="0" t="s">
        <v>28</v>
      </c>
      <c r="B730" s="0" t="n">
        <v>1</v>
      </c>
      <c r="C730" s="0" t="s">
        <v>2269</v>
      </c>
      <c r="D730" s="0" t="s">
        <v>192</v>
      </c>
      <c r="E730" s="0" t="s">
        <v>2270</v>
      </c>
      <c r="F730" s="0" t="s">
        <v>109</v>
      </c>
      <c r="G730" s="0" t="s">
        <v>110</v>
      </c>
      <c r="H730" s="0" t="n">
        <v>0</v>
      </c>
      <c r="I730" s="0" t="n">
        <v>0</v>
      </c>
      <c r="J730" s="0" t="n">
        <v>0</v>
      </c>
      <c r="K730" s="0" t="n">
        <v>5.1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s">
        <v>4</v>
      </c>
    </row>
    <row r="731" customFormat="false" ht="14.4" hidden="true" customHeight="false" outlineLevel="0" collapsed="false">
      <c r="A731" s="0" t="s">
        <v>28</v>
      </c>
      <c r="B731" s="0" t="n">
        <v>1</v>
      </c>
      <c r="C731" s="0" t="s">
        <v>2271</v>
      </c>
      <c r="D731" s="0" t="s">
        <v>192</v>
      </c>
      <c r="E731" s="0" t="s">
        <v>2272</v>
      </c>
      <c r="F731" s="0" t="s">
        <v>2273</v>
      </c>
      <c r="G731" s="0" t="s">
        <v>2274</v>
      </c>
      <c r="H731" s="0" t="n">
        <v>0</v>
      </c>
      <c r="I731" s="0" t="n">
        <v>0</v>
      </c>
      <c r="J731" s="0" t="n">
        <v>0</v>
      </c>
      <c r="K731" s="0" t="n">
        <v>5.9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s">
        <v>4</v>
      </c>
    </row>
    <row r="732" customFormat="false" ht="14.4" hidden="true" customHeight="false" outlineLevel="0" collapsed="false">
      <c r="A732" s="0" t="s">
        <v>28</v>
      </c>
      <c r="B732" s="0" t="n">
        <v>1</v>
      </c>
      <c r="C732" s="0" t="s">
        <v>2275</v>
      </c>
      <c r="D732" s="0" t="s">
        <v>81</v>
      </c>
      <c r="E732" s="0" t="s">
        <v>2276</v>
      </c>
      <c r="F732" s="0" t="s">
        <v>2273</v>
      </c>
      <c r="G732" s="0" t="s">
        <v>2274</v>
      </c>
      <c r="H732" s="0" t="n">
        <v>0</v>
      </c>
      <c r="I732" s="0" t="n">
        <v>0</v>
      </c>
      <c r="J732" s="0" t="n">
        <v>0</v>
      </c>
      <c r="K732" s="0" t="n">
        <v>5.9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s">
        <v>4</v>
      </c>
    </row>
    <row r="733" customFormat="false" ht="14.4" hidden="true" customHeight="false" outlineLevel="0" collapsed="false">
      <c r="A733" s="0" t="s">
        <v>28</v>
      </c>
      <c r="B733" s="0" t="n">
        <v>1</v>
      </c>
      <c r="C733" s="0" t="s">
        <v>2277</v>
      </c>
      <c r="D733" s="0" t="s">
        <v>81</v>
      </c>
      <c r="E733" s="0" t="s">
        <v>2278</v>
      </c>
      <c r="F733" s="0" t="s">
        <v>2273</v>
      </c>
      <c r="G733" s="0" t="s">
        <v>2274</v>
      </c>
      <c r="H733" s="0" t="n">
        <v>0</v>
      </c>
      <c r="I733" s="0" t="n">
        <v>0</v>
      </c>
      <c r="J733" s="0" t="n">
        <v>0</v>
      </c>
      <c r="K733" s="0" t="n">
        <v>5.3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s">
        <v>4</v>
      </c>
    </row>
    <row r="734" customFormat="false" ht="14.4" hidden="true" customHeight="false" outlineLevel="0" collapsed="false">
      <c r="A734" s="0" t="s">
        <v>28</v>
      </c>
      <c r="B734" s="0" t="n">
        <v>1</v>
      </c>
      <c r="C734" s="0" t="s">
        <v>2279</v>
      </c>
      <c r="D734" s="0" t="s">
        <v>30</v>
      </c>
      <c r="E734" s="0" t="s">
        <v>2280</v>
      </c>
      <c r="F734" s="0" t="s">
        <v>2273</v>
      </c>
      <c r="G734" s="0" t="s">
        <v>2274</v>
      </c>
      <c r="H734" s="0" t="n">
        <v>0</v>
      </c>
      <c r="I734" s="0" t="n">
        <v>0</v>
      </c>
      <c r="J734" s="0" t="n">
        <v>0</v>
      </c>
      <c r="K734" s="0" t="n">
        <v>7.8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s">
        <v>4</v>
      </c>
    </row>
    <row r="735" customFormat="false" ht="14.4" hidden="true" customHeight="false" outlineLevel="0" collapsed="false">
      <c r="A735" s="0" t="s">
        <v>28</v>
      </c>
      <c r="B735" s="0" t="n">
        <v>1</v>
      </c>
      <c r="C735" s="0" t="s">
        <v>2281</v>
      </c>
      <c r="D735" s="0" t="s">
        <v>60</v>
      </c>
      <c r="E735" s="0" t="s">
        <v>2282</v>
      </c>
      <c r="F735" s="0" t="s">
        <v>2283</v>
      </c>
      <c r="G735" s="0" t="s">
        <v>2284</v>
      </c>
      <c r="H735" s="0" t="n">
        <v>0</v>
      </c>
      <c r="I735" s="0" t="n">
        <v>0</v>
      </c>
      <c r="J735" s="0" t="n">
        <v>0</v>
      </c>
      <c r="K735" s="0" t="n">
        <v>5.3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s">
        <v>4</v>
      </c>
    </row>
    <row r="736" customFormat="false" ht="14.4" hidden="true" customHeight="false" outlineLevel="0" collapsed="false">
      <c r="A736" s="0" t="s">
        <v>28</v>
      </c>
      <c r="B736" s="0" t="n">
        <v>1</v>
      </c>
      <c r="C736" s="0" t="s">
        <v>2285</v>
      </c>
      <c r="D736" s="0" t="s">
        <v>258</v>
      </c>
      <c r="E736" s="0" t="s">
        <v>2286</v>
      </c>
      <c r="F736" s="0" t="s">
        <v>2283</v>
      </c>
      <c r="G736" s="0" t="s">
        <v>2284</v>
      </c>
      <c r="H736" s="0" t="n">
        <v>0</v>
      </c>
      <c r="I736" s="0" t="n">
        <v>0</v>
      </c>
      <c r="J736" s="0" t="n">
        <v>0</v>
      </c>
      <c r="K736" s="0" t="n">
        <v>5.3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s">
        <v>4</v>
      </c>
    </row>
    <row r="737" customFormat="false" ht="14.4" hidden="true" customHeight="false" outlineLevel="0" collapsed="false">
      <c r="A737" s="0" t="s">
        <v>28</v>
      </c>
      <c r="B737" s="0" t="n">
        <v>1</v>
      </c>
      <c r="C737" s="0" t="s">
        <v>2287</v>
      </c>
      <c r="D737" s="0" t="s">
        <v>192</v>
      </c>
      <c r="E737" s="0" t="s">
        <v>2288</v>
      </c>
      <c r="F737" s="0" t="s">
        <v>2283</v>
      </c>
      <c r="G737" s="0" t="s">
        <v>2284</v>
      </c>
      <c r="H737" s="0" t="n">
        <v>0</v>
      </c>
      <c r="I737" s="0" t="n">
        <v>0</v>
      </c>
      <c r="J737" s="0" t="n">
        <v>0</v>
      </c>
      <c r="K737" s="0" t="n">
        <v>5.9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s">
        <v>4</v>
      </c>
    </row>
    <row r="738" customFormat="false" ht="14.4" hidden="true" customHeight="false" outlineLevel="0" collapsed="false">
      <c r="A738" s="0" t="s">
        <v>28</v>
      </c>
      <c r="B738" s="0" t="n">
        <v>1</v>
      </c>
      <c r="C738" s="0" t="s">
        <v>2289</v>
      </c>
      <c r="D738" s="0" t="s">
        <v>30</v>
      </c>
      <c r="E738" s="0" t="s">
        <v>2290</v>
      </c>
      <c r="F738" s="0" t="s">
        <v>2283</v>
      </c>
      <c r="G738" s="0" t="s">
        <v>2284</v>
      </c>
      <c r="H738" s="0" t="n">
        <v>0</v>
      </c>
      <c r="I738" s="0" t="n">
        <v>0</v>
      </c>
      <c r="J738" s="0" t="n">
        <v>0</v>
      </c>
      <c r="K738" s="0" t="n">
        <v>5.3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s">
        <v>4</v>
      </c>
    </row>
    <row r="739" customFormat="false" ht="14.4" hidden="true" customHeight="false" outlineLevel="0" collapsed="false">
      <c r="A739" s="0" t="s">
        <v>28</v>
      </c>
      <c r="B739" s="0" t="n">
        <v>1</v>
      </c>
      <c r="C739" s="0" t="s">
        <v>2291</v>
      </c>
      <c r="D739" s="0" t="s">
        <v>81</v>
      </c>
      <c r="E739" s="0" t="s">
        <v>2292</v>
      </c>
      <c r="F739" s="0" t="s">
        <v>2293</v>
      </c>
      <c r="G739" s="0" t="s">
        <v>2294</v>
      </c>
      <c r="H739" s="0" t="n">
        <v>0</v>
      </c>
      <c r="I739" s="0" t="n">
        <v>0</v>
      </c>
      <c r="J739" s="0" t="n">
        <v>0</v>
      </c>
      <c r="K739" s="0" t="n">
        <v>6.5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s">
        <v>4</v>
      </c>
    </row>
    <row r="740" customFormat="false" ht="14.4" hidden="true" customHeight="false" outlineLevel="0" collapsed="false">
      <c r="A740" s="0" t="s">
        <v>28</v>
      </c>
      <c r="B740" s="0" t="n">
        <v>1</v>
      </c>
      <c r="C740" s="0" t="s">
        <v>2295</v>
      </c>
      <c r="D740" s="0" t="s">
        <v>81</v>
      </c>
      <c r="E740" s="0" t="s">
        <v>2296</v>
      </c>
      <c r="F740" s="0" t="s">
        <v>2297</v>
      </c>
      <c r="G740" s="0" t="s">
        <v>2298</v>
      </c>
      <c r="H740" s="0" t="n">
        <v>0</v>
      </c>
      <c r="I740" s="0" t="n">
        <v>0</v>
      </c>
      <c r="J740" s="0" t="n">
        <v>0</v>
      </c>
      <c r="K740" s="0" t="n">
        <v>6.4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s">
        <v>4</v>
      </c>
    </row>
    <row r="741" customFormat="false" ht="14.4" hidden="true" customHeight="false" outlineLevel="0" collapsed="false">
      <c r="A741" s="0" t="s">
        <v>28</v>
      </c>
      <c r="B741" s="0" t="n">
        <v>1</v>
      </c>
      <c r="C741" s="0" t="s">
        <v>2299</v>
      </c>
      <c r="D741" s="0" t="s">
        <v>192</v>
      </c>
      <c r="E741" s="0" t="s">
        <v>2300</v>
      </c>
      <c r="F741" s="0" t="s">
        <v>2301</v>
      </c>
      <c r="G741" s="0" t="s">
        <v>2302</v>
      </c>
      <c r="H741" s="0" t="n">
        <v>0</v>
      </c>
      <c r="I741" s="0" t="n">
        <v>0</v>
      </c>
      <c r="J741" s="0" t="n">
        <v>0</v>
      </c>
      <c r="K741" s="0" t="n">
        <v>6.3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s">
        <v>4</v>
      </c>
    </row>
    <row r="742" customFormat="false" ht="14.4" hidden="true" customHeight="false" outlineLevel="0" collapsed="false">
      <c r="A742" s="0" t="s">
        <v>28</v>
      </c>
      <c r="B742" s="0" t="n">
        <v>1</v>
      </c>
      <c r="C742" s="0" t="s">
        <v>2303</v>
      </c>
      <c r="D742" s="0" t="s">
        <v>48</v>
      </c>
      <c r="E742" s="0" t="s">
        <v>2304</v>
      </c>
      <c r="F742" s="0" t="s">
        <v>2305</v>
      </c>
      <c r="G742" s="0" t="s">
        <v>2306</v>
      </c>
      <c r="H742" s="0" t="n">
        <v>0</v>
      </c>
      <c r="I742" s="0" t="n">
        <v>0</v>
      </c>
      <c r="J742" s="0" t="n">
        <v>0</v>
      </c>
      <c r="K742" s="0" t="n">
        <v>6.4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s">
        <v>4</v>
      </c>
    </row>
    <row r="743" customFormat="false" ht="14.4" hidden="true" customHeight="false" outlineLevel="0" collapsed="false">
      <c r="A743" s="0" t="s">
        <v>28</v>
      </c>
      <c r="B743" s="0" t="n">
        <v>1</v>
      </c>
      <c r="C743" s="0" t="s">
        <v>2307</v>
      </c>
      <c r="D743" s="0" t="s">
        <v>81</v>
      </c>
      <c r="E743" s="0" t="s">
        <v>2308</v>
      </c>
      <c r="F743" s="0" t="s">
        <v>2305</v>
      </c>
      <c r="G743" s="0" t="s">
        <v>2306</v>
      </c>
      <c r="H743" s="0" t="n">
        <v>0</v>
      </c>
      <c r="I743" s="0" t="n">
        <v>0</v>
      </c>
      <c r="J743" s="0" t="n">
        <v>0</v>
      </c>
      <c r="K743" s="0" t="n">
        <v>7.6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s">
        <v>4</v>
      </c>
    </row>
    <row r="744" customFormat="false" ht="14.4" hidden="true" customHeight="false" outlineLevel="0" collapsed="false">
      <c r="A744" s="0" t="s">
        <v>28</v>
      </c>
      <c r="B744" s="0" t="n">
        <v>1</v>
      </c>
      <c r="C744" s="0" t="s">
        <v>2309</v>
      </c>
      <c r="D744" s="0" t="s">
        <v>258</v>
      </c>
      <c r="E744" s="0" t="s">
        <v>2310</v>
      </c>
      <c r="F744" s="0" t="s">
        <v>2305</v>
      </c>
      <c r="G744" s="0" t="s">
        <v>2306</v>
      </c>
      <c r="H744" s="0" t="n">
        <v>0</v>
      </c>
      <c r="I744" s="0" t="n">
        <v>0</v>
      </c>
      <c r="J744" s="0" t="n">
        <v>0</v>
      </c>
      <c r="K744" s="0" t="n">
        <v>7.6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s">
        <v>4</v>
      </c>
    </row>
    <row r="745" customFormat="false" ht="14.4" hidden="true" customHeight="false" outlineLevel="0" collapsed="false">
      <c r="A745" s="0" t="s">
        <v>28</v>
      </c>
      <c r="B745" s="0" t="n">
        <v>1</v>
      </c>
      <c r="C745" s="0" t="s">
        <v>2311</v>
      </c>
      <c r="D745" s="0" t="s">
        <v>258</v>
      </c>
      <c r="E745" s="0" t="s">
        <v>2312</v>
      </c>
      <c r="F745" s="0" t="s">
        <v>2305</v>
      </c>
      <c r="G745" s="0" t="s">
        <v>2306</v>
      </c>
      <c r="H745" s="0" t="n">
        <v>0</v>
      </c>
      <c r="I745" s="0" t="n">
        <v>0</v>
      </c>
      <c r="J745" s="0" t="n">
        <v>0</v>
      </c>
      <c r="K745" s="0" t="n">
        <v>7.1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s">
        <v>4</v>
      </c>
    </row>
    <row r="746" customFormat="false" ht="14.4" hidden="true" customHeight="false" outlineLevel="0" collapsed="false">
      <c r="A746" s="0" t="s">
        <v>28</v>
      </c>
      <c r="B746" s="0" t="n">
        <v>1</v>
      </c>
      <c r="C746" s="0" t="s">
        <v>2313</v>
      </c>
      <c r="D746" s="0" t="s">
        <v>81</v>
      </c>
      <c r="E746" s="0" t="s">
        <v>2314</v>
      </c>
      <c r="F746" s="0" t="s">
        <v>2305</v>
      </c>
      <c r="G746" s="0" t="s">
        <v>2306</v>
      </c>
      <c r="H746" s="0" t="n">
        <v>0</v>
      </c>
      <c r="I746" s="0" t="n">
        <v>0</v>
      </c>
      <c r="J746" s="0" t="n">
        <v>0</v>
      </c>
      <c r="K746" s="0" t="n">
        <v>5.1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s">
        <v>4</v>
      </c>
    </row>
    <row r="747" customFormat="false" ht="14.4" hidden="true" customHeight="false" outlineLevel="0" collapsed="false">
      <c r="A747" s="0" t="s">
        <v>28</v>
      </c>
      <c r="B747" s="0" t="n">
        <v>1</v>
      </c>
      <c r="C747" s="0" t="s">
        <v>2315</v>
      </c>
      <c r="D747" s="0" t="s">
        <v>60</v>
      </c>
      <c r="E747" s="0" t="s">
        <v>2316</v>
      </c>
      <c r="F747" s="0" t="s">
        <v>2317</v>
      </c>
      <c r="G747" s="0" t="s">
        <v>2318</v>
      </c>
      <c r="H747" s="0" t="n">
        <v>0</v>
      </c>
      <c r="I747" s="0" t="n">
        <v>0</v>
      </c>
      <c r="J747" s="0" t="n">
        <v>0</v>
      </c>
      <c r="K747" s="0" t="n">
        <v>6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s">
        <v>4</v>
      </c>
    </row>
    <row r="748" customFormat="false" ht="14.4" hidden="true" customHeight="false" outlineLevel="0" collapsed="false">
      <c r="A748" s="0" t="s">
        <v>28</v>
      </c>
      <c r="B748" s="0" t="n">
        <v>1</v>
      </c>
      <c r="C748" s="0" t="s">
        <v>2319</v>
      </c>
      <c r="D748" s="0" t="s">
        <v>258</v>
      </c>
      <c r="E748" s="0" t="s">
        <v>2320</v>
      </c>
      <c r="F748" s="0" t="s">
        <v>2317</v>
      </c>
      <c r="G748" s="0" t="s">
        <v>2318</v>
      </c>
      <c r="H748" s="0" t="n">
        <v>0</v>
      </c>
      <c r="I748" s="0" t="n">
        <v>0</v>
      </c>
      <c r="J748" s="0" t="n">
        <v>0</v>
      </c>
      <c r="K748" s="0" t="n">
        <v>7.1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s">
        <v>4</v>
      </c>
    </row>
    <row r="749" customFormat="false" ht="14.4" hidden="true" customHeight="false" outlineLevel="0" collapsed="false">
      <c r="A749" s="0" t="s">
        <v>28</v>
      </c>
      <c r="B749" s="0" t="n">
        <v>1</v>
      </c>
      <c r="C749" s="0" t="s">
        <v>2321</v>
      </c>
      <c r="D749" s="0" t="s">
        <v>192</v>
      </c>
      <c r="E749" s="0" t="s">
        <v>2322</v>
      </c>
      <c r="F749" s="0" t="s">
        <v>2317</v>
      </c>
      <c r="G749" s="0" t="s">
        <v>2318</v>
      </c>
      <c r="H749" s="0" t="n">
        <v>0</v>
      </c>
      <c r="I749" s="0" t="n">
        <v>0</v>
      </c>
      <c r="J749" s="0" t="n">
        <v>0</v>
      </c>
      <c r="K749" s="0" t="n">
        <v>9.2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s">
        <v>4</v>
      </c>
    </row>
    <row r="750" customFormat="false" ht="14.4" hidden="true" customHeight="false" outlineLevel="0" collapsed="false">
      <c r="A750" s="0" t="s">
        <v>28</v>
      </c>
      <c r="B750" s="0" t="n">
        <v>1</v>
      </c>
      <c r="C750" s="0" t="s">
        <v>2323</v>
      </c>
      <c r="D750" s="0" t="s">
        <v>53</v>
      </c>
      <c r="E750" s="0" t="s">
        <v>2324</v>
      </c>
      <c r="F750" s="0" t="s">
        <v>2325</v>
      </c>
      <c r="G750" s="0" t="s">
        <v>2326</v>
      </c>
      <c r="H750" s="0" t="n">
        <v>0</v>
      </c>
      <c r="I750" s="0" t="n">
        <v>0</v>
      </c>
      <c r="J750" s="0" t="n">
        <v>0</v>
      </c>
      <c r="K750" s="0" t="n">
        <v>5.7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s">
        <v>4</v>
      </c>
    </row>
    <row r="751" customFormat="false" ht="14.4" hidden="true" customHeight="false" outlineLevel="0" collapsed="false">
      <c r="A751" s="0" t="s">
        <v>28</v>
      </c>
      <c r="B751" s="0" t="n">
        <v>1</v>
      </c>
      <c r="C751" s="0" t="s">
        <v>2327</v>
      </c>
      <c r="D751" s="0" t="s">
        <v>81</v>
      </c>
      <c r="E751" s="0" t="s">
        <v>2328</v>
      </c>
      <c r="F751" s="0" t="s">
        <v>2329</v>
      </c>
      <c r="G751" s="0" t="s">
        <v>361</v>
      </c>
      <c r="H751" s="0" t="n">
        <v>0</v>
      </c>
      <c r="I751" s="0" t="n">
        <v>0</v>
      </c>
      <c r="J751" s="0" t="n">
        <v>0</v>
      </c>
      <c r="K751" s="0" t="n">
        <v>5.3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s">
        <v>4</v>
      </c>
    </row>
    <row r="752" customFormat="false" ht="14.4" hidden="true" customHeight="false" outlineLevel="0" collapsed="false">
      <c r="A752" s="0" t="s">
        <v>28</v>
      </c>
      <c r="B752" s="0" t="n">
        <v>1</v>
      </c>
      <c r="C752" s="0" t="s">
        <v>2330</v>
      </c>
      <c r="D752" s="0" t="s">
        <v>458</v>
      </c>
      <c r="E752" s="0" t="s">
        <v>2331</v>
      </c>
      <c r="F752" s="0" t="s">
        <v>2329</v>
      </c>
      <c r="G752" s="0" t="s">
        <v>361</v>
      </c>
      <c r="H752" s="0" t="n">
        <v>0</v>
      </c>
      <c r="I752" s="0" t="n">
        <v>0</v>
      </c>
      <c r="J752" s="0" t="n">
        <v>0</v>
      </c>
      <c r="K752" s="0" t="n">
        <v>5.1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s">
        <v>4</v>
      </c>
    </row>
    <row r="753" customFormat="false" ht="14.4" hidden="true" customHeight="false" outlineLevel="0" collapsed="false">
      <c r="A753" s="0" t="s">
        <v>28</v>
      </c>
      <c r="B753" s="0" t="n">
        <v>1</v>
      </c>
      <c r="C753" s="0" t="s">
        <v>2332</v>
      </c>
      <c r="D753" s="0" t="s">
        <v>81</v>
      </c>
      <c r="E753" s="0" t="s">
        <v>2333</v>
      </c>
      <c r="F753" s="0" t="s">
        <v>2329</v>
      </c>
      <c r="G753" s="0" t="s">
        <v>361</v>
      </c>
      <c r="H753" s="0" t="n">
        <v>0</v>
      </c>
      <c r="I753" s="0" t="n">
        <v>0</v>
      </c>
      <c r="J753" s="0" t="n">
        <v>0</v>
      </c>
      <c r="K753" s="0" t="n">
        <v>5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s">
        <v>4</v>
      </c>
    </row>
    <row r="754" customFormat="false" ht="14.4" hidden="true" customHeight="false" outlineLevel="0" collapsed="false">
      <c r="A754" s="0" t="s">
        <v>28</v>
      </c>
      <c r="B754" s="0" t="n">
        <v>1</v>
      </c>
      <c r="C754" s="0" t="s">
        <v>2334</v>
      </c>
      <c r="D754" s="0" t="s">
        <v>45</v>
      </c>
      <c r="E754" s="0" t="s">
        <v>2335</v>
      </c>
      <c r="F754" s="0" t="s">
        <v>2329</v>
      </c>
      <c r="G754" s="0" t="s">
        <v>361</v>
      </c>
      <c r="H754" s="0" t="n">
        <v>0</v>
      </c>
      <c r="I754" s="0" t="n">
        <v>0</v>
      </c>
      <c r="J754" s="0" t="n">
        <v>0</v>
      </c>
      <c r="K754" s="0" t="n">
        <v>5.3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s">
        <v>4</v>
      </c>
    </row>
    <row r="755" customFormat="false" ht="14.4" hidden="true" customHeight="false" outlineLevel="0" collapsed="false">
      <c r="A755" s="0" t="s">
        <v>28</v>
      </c>
      <c r="B755" s="0" t="n">
        <v>1</v>
      </c>
      <c r="C755" s="0" t="s">
        <v>2336</v>
      </c>
      <c r="D755" s="0" t="s">
        <v>192</v>
      </c>
      <c r="E755" s="0" t="s">
        <v>2337</v>
      </c>
      <c r="F755" s="0" t="s">
        <v>2329</v>
      </c>
      <c r="G755" s="0" t="s">
        <v>361</v>
      </c>
      <c r="H755" s="0" t="n">
        <v>0</v>
      </c>
      <c r="I755" s="0" t="n">
        <v>0</v>
      </c>
      <c r="J755" s="0" t="n">
        <v>0</v>
      </c>
      <c r="K755" s="0" t="n">
        <v>5.8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s">
        <v>4</v>
      </c>
    </row>
    <row r="756" customFormat="false" ht="14.4" hidden="true" customHeight="false" outlineLevel="0" collapsed="false">
      <c r="A756" s="0" t="s">
        <v>28</v>
      </c>
      <c r="B756" s="0" t="n">
        <v>1</v>
      </c>
      <c r="C756" s="0" t="s">
        <v>2338</v>
      </c>
      <c r="D756" s="0" t="s">
        <v>258</v>
      </c>
      <c r="E756" s="0" t="s">
        <v>2339</v>
      </c>
      <c r="F756" s="0" t="s">
        <v>2329</v>
      </c>
      <c r="G756" s="0" t="s">
        <v>361</v>
      </c>
      <c r="H756" s="0" t="n">
        <v>0</v>
      </c>
      <c r="I756" s="0" t="n">
        <v>0</v>
      </c>
      <c r="J756" s="0" t="n">
        <v>0</v>
      </c>
      <c r="K756" s="0" t="n">
        <v>5.8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s">
        <v>4</v>
      </c>
    </row>
    <row r="757" customFormat="false" ht="14.4" hidden="true" customHeight="false" outlineLevel="0" collapsed="false">
      <c r="A757" s="0" t="s">
        <v>28</v>
      </c>
      <c r="B757" s="0" t="n">
        <v>1</v>
      </c>
      <c r="C757" s="0" t="s">
        <v>2340</v>
      </c>
      <c r="D757" s="0" t="s">
        <v>48</v>
      </c>
      <c r="E757" s="0" t="s">
        <v>2341</v>
      </c>
      <c r="F757" s="0" t="s">
        <v>2329</v>
      </c>
      <c r="G757" s="0" t="s">
        <v>361</v>
      </c>
      <c r="H757" s="0" t="n">
        <v>0</v>
      </c>
      <c r="I757" s="0" t="n">
        <v>0</v>
      </c>
      <c r="J757" s="0" t="n">
        <v>0</v>
      </c>
      <c r="K757" s="0" t="n">
        <v>5.8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s">
        <v>4</v>
      </c>
    </row>
    <row r="758" customFormat="false" ht="14.4" hidden="true" customHeight="false" outlineLevel="0" collapsed="false">
      <c r="A758" s="0" t="s">
        <v>28</v>
      </c>
      <c r="B758" s="0" t="n">
        <v>1</v>
      </c>
      <c r="C758" s="0" t="s">
        <v>2342</v>
      </c>
      <c r="D758" s="0" t="s">
        <v>30</v>
      </c>
      <c r="E758" s="0" t="s">
        <v>2343</v>
      </c>
      <c r="F758" s="0" t="s">
        <v>2344</v>
      </c>
      <c r="G758" s="0" t="s">
        <v>2345</v>
      </c>
      <c r="H758" s="0" t="n">
        <v>0</v>
      </c>
      <c r="I758" s="0" t="n">
        <v>0</v>
      </c>
      <c r="J758" s="0" t="n">
        <v>0</v>
      </c>
      <c r="K758" s="0" t="n">
        <v>6.5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s">
        <v>4</v>
      </c>
    </row>
    <row r="759" customFormat="false" ht="14.4" hidden="true" customHeight="false" outlineLevel="0" collapsed="false">
      <c r="A759" s="0" t="s">
        <v>28</v>
      </c>
      <c r="B759" s="0" t="n">
        <v>1</v>
      </c>
      <c r="C759" s="0" t="s">
        <v>2346</v>
      </c>
      <c r="D759" s="0" t="s">
        <v>90</v>
      </c>
      <c r="E759" s="0" t="s">
        <v>2347</v>
      </c>
      <c r="F759" s="0" t="s">
        <v>2348</v>
      </c>
      <c r="G759" s="0" t="s">
        <v>2349</v>
      </c>
      <c r="H759" s="0" t="n">
        <v>0</v>
      </c>
      <c r="I759" s="0" t="n">
        <v>0</v>
      </c>
      <c r="J759" s="0" t="n">
        <v>0</v>
      </c>
      <c r="K759" s="0" t="n">
        <v>6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s">
        <v>4</v>
      </c>
    </row>
    <row r="760" customFormat="false" ht="14.4" hidden="true" customHeight="false" outlineLevel="0" collapsed="false">
      <c r="A760" s="0" t="s">
        <v>28</v>
      </c>
      <c r="B760" s="0" t="n">
        <v>1</v>
      </c>
      <c r="C760" s="0" t="s">
        <v>2350</v>
      </c>
      <c r="D760" s="0" t="s">
        <v>81</v>
      </c>
      <c r="E760" s="0" t="s">
        <v>2351</v>
      </c>
      <c r="F760" s="0" t="s">
        <v>2348</v>
      </c>
      <c r="G760" s="0" t="s">
        <v>2349</v>
      </c>
      <c r="H760" s="0" t="n">
        <v>0</v>
      </c>
      <c r="I760" s="0" t="n">
        <v>0</v>
      </c>
      <c r="J760" s="0" t="n">
        <v>0</v>
      </c>
      <c r="K760" s="0" t="n">
        <v>5.5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s">
        <v>4</v>
      </c>
    </row>
    <row r="761" customFormat="false" ht="14.4" hidden="true" customHeight="false" outlineLevel="0" collapsed="false">
      <c r="A761" s="0" t="s">
        <v>28</v>
      </c>
      <c r="B761" s="0" t="n">
        <v>1</v>
      </c>
      <c r="C761" s="0" t="s">
        <v>2352</v>
      </c>
      <c r="D761" s="0" t="s">
        <v>81</v>
      </c>
      <c r="E761" s="0" t="s">
        <v>2353</v>
      </c>
      <c r="F761" s="0" t="s">
        <v>2348</v>
      </c>
      <c r="G761" s="0" t="s">
        <v>2349</v>
      </c>
      <c r="H761" s="0" t="n">
        <v>0</v>
      </c>
      <c r="I761" s="0" t="n">
        <v>0</v>
      </c>
      <c r="J761" s="0" t="n">
        <v>0</v>
      </c>
      <c r="K761" s="0" t="n">
        <v>5.5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s">
        <v>4</v>
      </c>
    </row>
    <row r="762" customFormat="false" ht="14.4" hidden="true" customHeight="false" outlineLevel="0" collapsed="false">
      <c r="A762" s="0" t="s">
        <v>28</v>
      </c>
      <c r="B762" s="0" t="n">
        <v>1</v>
      </c>
      <c r="C762" s="0" t="s">
        <v>2354</v>
      </c>
      <c r="D762" s="0" t="s">
        <v>81</v>
      </c>
      <c r="E762" s="0" t="s">
        <v>2355</v>
      </c>
      <c r="F762" s="0" t="s">
        <v>2348</v>
      </c>
      <c r="G762" s="0" t="s">
        <v>2349</v>
      </c>
      <c r="H762" s="0" t="n">
        <v>0</v>
      </c>
      <c r="I762" s="0" t="n">
        <v>0</v>
      </c>
      <c r="J762" s="0" t="n">
        <v>0</v>
      </c>
      <c r="K762" s="0" t="n">
        <v>5.5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s">
        <v>4</v>
      </c>
    </row>
    <row r="763" customFormat="false" ht="14.4" hidden="true" customHeight="false" outlineLevel="0" collapsed="false">
      <c r="A763" s="0" t="s">
        <v>28</v>
      </c>
      <c r="B763" s="0" t="n">
        <v>1</v>
      </c>
      <c r="C763" s="0" t="s">
        <v>2356</v>
      </c>
      <c r="D763" s="0" t="s">
        <v>30</v>
      </c>
      <c r="E763" s="0" t="s">
        <v>2357</v>
      </c>
      <c r="F763" s="0" t="s">
        <v>2348</v>
      </c>
      <c r="G763" s="0" t="s">
        <v>2349</v>
      </c>
      <c r="H763" s="0" t="n">
        <v>0</v>
      </c>
      <c r="I763" s="0" t="n">
        <v>0</v>
      </c>
      <c r="J763" s="0" t="n">
        <v>0</v>
      </c>
      <c r="K763" s="0" t="n">
        <v>9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s">
        <v>4</v>
      </c>
    </row>
    <row r="764" customFormat="false" ht="14.4" hidden="true" customHeight="false" outlineLevel="0" collapsed="false">
      <c r="A764" s="0" t="s">
        <v>28</v>
      </c>
      <c r="B764" s="0" t="n">
        <v>1</v>
      </c>
      <c r="C764" s="0" t="s">
        <v>2358</v>
      </c>
      <c r="D764" s="0" t="s">
        <v>30</v>
      </c>
      <c r="E764" s="0" t="s">
        <v>2359</v>
      </c>
      <c r="F764" s="0" t="s">
        <v>2348</v>
      </c>
      <c r="G764" s="0" t="s">
        <v>2349</v>
      </c>
      <c r="H764" s="0" t="n">
        <v>0</v>
      </c>
      <c r="I764" s="0" t="n">
        <v>0</v>
      </c>
      <c r="J764" s="0" t="n">
        <v>0</v>
      </c>
      <c r="K764" s="0" t="n">
        <v>8.8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s">
        <v>4</v>
      </c>
    </row>
    <row r="765" customFormat="false" ht="14.4" hidden="true" customHeight="false" outlineLevel="0" collapsed="false">
      <c r="A765" s="0" t="s">
        <v>28</v>
      </c>
      <c r="B765" s="0" t="n">
        <v>1</v>
      </c>
      <c r="C765" s="0" t="s">
        <v>2360</v>
      </c>
      <c r="D765" s="0" t="s">
        <v>60</v>
      </c>
      <c r="E765" s="0" t="s">
        <v>2361</v>
      </c>
      <c r="F765" s="0" t="s">
        <v>2348</v>
      </c>
      <c r="G765" s="0" t="s">
        <v>2349</v>
      </c>
      <c r="H765" s="0" t="n">
        <v>0</v>
      </c>
      <c r="I765" s="0" t="n">
        <v>0</v>
      </c>
      <c r="J765" s="0" t="n">
        <v>0</v>
      </c>
      <c r="K765" s="0" t="n">
        <v>6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s">
        <v>4</v>
      </c>
    </row>
    <row r="766" customFormat="false" ht="14.4" hidden="true" customHeight="false" outlineLevel="0" collapsed="false">
      <c r="A766" s="0" t="s">
        <v>28</v>
      </c>
      <c r="B766" s="0" t="n">
        <v>1</v>
      </c>
      <c r="C766" s="0" t="s">
        <v>2362</v>
      </c>
      <c r="D766" s="0" t="s">
        <v>39</v>
      </c>
      <c r="E766" s="0" t="s">
        <v>2363</v>
      </c>
      <c r="F766" s="0" t="s">
        <v>2348</v>
      </c>
      <c r="G766" s="0" t="s">
        <v>2349</v>
      </c>
      <c r="H766" s="0" t="n">
        <v>0</v>
      </c>
      <c r="I766" s="0" t="n">
        <v>0</v>
      </c>
      <c r="J766" s="0" t="n">
        <v>0</v>
      </c>
      <c r="K766" s="0" t="n">
        <v>6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s">
        <v>4</v>
      </c>
    </row>
    <row r="767" customFormat="false" ht="14.4" hidden="true" customHeight="false" outlineLevel="0" collapsed="false">
      <c r="A767" s="0" t="s">
        <v>28</v>
      </c>
      <c r="B767" s="0" t="n">
        <v>1</v>
      </c>
      <c r="C767" s="0" t="s">
        <v>2364</v>
      </c>
      <c r="D767" s="0" t="s">
        <v>258</v>
      </c>
      <c r="E767" s="0" t="s">
        <v>2365</v>
      </c>
      <c r="F767" s="0" t="s">
        <v>2348</v>
      </c>
      <c r="G767" s="0" t="s">
        <v>2349</v>
      </c>
      <c r="H767" s="0" t="n">
        <v>0</v>
      </c>
      <c r="I767" s="0" t="n">
        <v>0</v>
      </c>
      <c r="J767" s="0" t="n">
        <v>0</v>
      </c>
      <c r="K767" s="0" t="n">
        <v>6.1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s">
        <v>4</v>
      </c>
    </row>
    <row r="768" customFormat="false" ht="14.4" hidden="true" customHeight="false" outlineLevel="0" collapsed="false">
      <c r="A768" s="0" t="s">
        <v>28</v>
      </c>
      <c r="B768" s="0" t="n">
        <v>1</v>
      </c>
      <c r="C768" s="0" t="s">
        <v>2366</v>
      </c>
      <c r="D768" s="0" t="s">
        <v>81</v>
      </c>
      <c r="E768" s="0" t="s">
        <v>2367</v>
      </c>
      <c r="F768" s="0" t="s">
        <v>2368</v>
      </c>
      <c r="G768" s="0" t="s">
        <v>2369</v>
      </c>
      <c r="H768" s="0" t="n">
        <v>0</v>
      </c>
      <c r="I768" s="0" t="n">
        <v>0</v>
      </c>
      <c r="J768" s="0" t="n">
        <v>0</v>
      </c>
      <c r="K768" s="0" t="n">
        <v>5.9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s">
        <v>4</v>
      </c>
    </row>
    <row r="769" customFormat="false" ht="14.4" hidden="true" customHeight="false" outlineLevel="0" collapsed="false">
      <c r="A769" s="0" t="s">
        <v>28</v>
      </c>
      <c r="B769" s="0" t="n">
        <v>1</v>
      </c>
      <c r="C769" s="0" t="s">
        <v>2370</v>
      </c>
      <c r="D769" s="0" t="s">
        <v>124</v>
      </c>
      <c r="E769" s="0" t="s">
        <v>2371</v>
      </c>
      <c r="F769" s="0" t="s">
        <v>2368</v>
      </c>
      <c r="G769" s="0" t="s">
        <v>2369</v>
      </c>
      <c r="H769" s="0" t="n">
        <v>0</v>
      </c>
      <c r="I769" s="0" t="n">
        <v>0</v>
      </c>
      <c r="J769" s="0" t="n">
        <v>0</v>
      </c>
      <c r="K769" s="0" t="n">
        <v>6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s">
        <v>4</v>
      </c>
    </row>
    <row r="770" customFormat="false" ht="14.4" hidden="true" customHeight="false" outlineLevel="0" collapsed="false">
      <c r="A770" s="0" t="s">
        <v>28</v>
      </c>
      <c r="B770" s="0" t="n">
        <v>1</v>
      </c>
      <c r="C770" s="0" t="s">
        <v>2372</v>
      </c>
      <c r="D770" s="0" t="s">
        <v>81</v>
      </c>
      <c r="E770" s="0" t="s">
        <v>2373</v>
      </c>
      <c r="F770" s="0" t="s">
        <v>2368</v>
      </c>
      <c r="G770" s="0" t="s">
        <v>2369</v>
      </c>
      <c r="H770" s="0" t="n">
        <v>0</v>
      </c>
      <c r="I770" s="0" t="n">
        <v>0</v>
      </c>
      <c r="J770" s="0" t="n">
        <v>0</v>
      </c>
      <c r="K770" s="0" t="n">
        <v>6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s">
        <v>4</v>
      </c>
    </row>
    <row r="771" customFormat="false" ht="14.4" hidden="true" customHeight="false" outlineLevel="0" collapsed="false">
      <c r="A771" s="0" t="s">
        <v>28</v>
      </c>
      <c r="B771" s="0" t="n">
        <v>1</v>
      </c>
      <c r="C771" s="0" t="s">
        <v>2374</v>
      </c>
      <c r="D771" s="0" t="s">
        <v>45</v>
      </c>
      <c r="E771" s="0" t="s">
        <v>2375</v>
      </c>
      <c r="F771" s="0" t="s">
        <v>2368</v>
      </c>
      <c r="G771" s="0" t="s">
        <v>2369</v>
      </c>
      <c r="H771" s="0" t="n">
        <v>0</v>
      </c>
      <c r="I771" s="0" t="n">
        <v>0</v>
      </c>
      <c r="J771" s="0" t="n">
        <v>0</v>
      </c>
      <c r="K771" s="0" t="n">
        <v>5.3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s">
        <v>4</v>
      </c>
    </row>
    <row r="772" customFormat="false" ht="14.4" hidden="true" customHeight="false" outlineLevel="0" collapsed="false">
      <c r="A772" s="0" t="s">
        <v>28</v>
      </c>
      <c r="B772" s="0" t="n">
        <v>1</v>
      </c>
      <c r="C772" s="0" t="s">
        <v>2376</v>
      </c>
      <c r="D772" s="0" t="s">
        <v>53</v>
      </c>
      <c r="E772" s="0" t="s">
        <v>2377</v>
      </c>
      <c r="F772" s="0" t="s">
        <v>2368</v>
      </c>
      <c r="G772" s="0" t="s">
        <v>2369</v>
      </c>
      <c r="H772" s="0" t="n">
        <v>0</v>
      </c>
      <c r="I772" s="0" t="n">
        <v>0</v>
      </c>
      <c r="J772" s="0" t="n">
        <v>0</v>
      </c>
      <c r="K772" s="0" t="n">
        <v>5.6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s">
        <v>4</v>
      </c>
    </row>
    <row r="773" customFormat="false" ht="14.4" hidden="true" customHeight="false" outlineLevel="0" collapsed="false">
      <c r="A773" s="0" t="s">
        <v>28</v>
      </c>
      <c r="B773" s="0" t="n">
        <v>1</v>
      </c>
      <c r="C773" s="0" t="s">
        <v>2378</v>
      </c>
      <c r="D773" s="0" t="s">
        <v>81</v>
      </c>
      <c r="E773" s="0" t="s">
        <v>2379</v>
      </c>
      <c r="F773" s="0" t="s">
        <v>2368</v>
      </c>
      <c r="G773" s="0" t="s">
        <v>2369</v>
      </c>
      <c r="H773" s="0" t="n">
        <v>0</v>
      </c>
      <c r="I773" s="0" t="n">
        <v>0</v>
      </c>
      <c r="J773" s="0" t="n">
        <v>0</v>
      </c>
      <c r="K773" s="0" t="n">
        <v>5.7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s">
        <v>4</v>
      </c>
    </row>
    <row r="774" customFormat="false" ht="14.4" hidden="true" customHeight="false" outlineLevel="0" collapsed="false">
      <c r="A774" s="0" t="s">
        <v>28</v>
      </c>
      <c r="B774" s="0" t="n">
        <v>1</v>
      </c>
      <c r="C774" s="0" t="s">
        <v>2380</v>
      </c>
      <c r="D774" s="0" t="s">
        <v>258</v>
      </c>
      <c r="E774" s="0" t="s">
        <v>2381</v>
      </c>
      <c r="F774" s="0" t="s">
        <v>2368</v>
      </c>
      <c r="G774" s="0" t="s">
        <v>2369</v>
      </c>
      <c r="H774" s="0" t="n">
        <v>0</v>
      </c>
      <c r="I774" s="0" t="n">
        <v>0</v>
      </c>
      <c r="J774" s="0" t="n">
        <v>0</v>
      </c>
      <c r="K774" s="0" t="n">
        <v>5.7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s">
        <v>4</v>
      </c>
    </row>
    <row r="775" customFormat="false" ht="14.4" hidden="true" customHeight="false" outlineLevel="0" collapsed="false">
      <c r="A775" s="0" t="s">
        <v>28</v>
      </c>
      <c r="B775" s="0" t="n">
        <v>1</v>
      </c>
      <c r="C775" s="0" t="s">
        <v>2382</v>
      </c>
      <c r="D775" s="0" t="s">
        <v>53</v>
      </c>
      <c r="E775" s="0" t="s">
        <v>2383</v>
      </c>
      <c r="F775" s="0" t="s">
        <v>2368</v>
      </c>
      <c r="G775" s="0" t="s">
        <v>2369</v>
      </c>
      <c r="H775" s="0" t="n">
        <v>0</v>
      </c>
      <c r="I775" s="0" t="n">
        <v>0</v>
      </c>
      <c r="J775" s="0" t="n">
        <v>0</v>
      </c>
      <c r="K775" s="0" t="n">
        <v>5.2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s">
        <v>4</v>
      </c>
    </row>
    <row r="776" customFormat="false" ht="14.4" hidden="true" customHeight="false" outlineLevel="0" collapsed="false">
      <c r="A776" s="0" t="s">
        <v>28</v>
      </c>
      <c r="B776" s="0" t="n">
        <v>1</v>
      </c>
      <c r="C776" s="0" t="s">
        <v>2384</v>
      </c>
      <c r="D776" s="0" t="s">
        <v>39</v>
      </c>
      <c r="E776" s="0" t="s">
        <v>2385</v>
      </c>
      <c r="F776" s="0" t="s">
        <v>2368</v>
      </c>
      <c r="G776" s="0" t="s">
        <v>2369</v>
      </c>
      <c r="H776" s="0" t="n">
        <v>0</v>
      </c>
      <c r="I776" s="0" t="n">
        <v>0</v>
      </c>
      <c r="J776" s="0" t="n">
        <v>0</v>
      </c>
      <c r="K776" s="0" t="n">
        <v>5.6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s">
        <v>4</v>
      </c>
    </row>
    <row r="777" customFormat="false" ht="14.4" hidden="true" customHeight="false" outlineLevel="0" collapsed="false">
      <c r="A777" s="0" t="s">
        <v>28</v>
      </c>
      <c r="B777" s="0" t="n">
        <v>1</v>
      </c>
      <c r="C777" s="0" t="s">
        <v>2386</v>
      </c>
      <c r="D777" s="0" t="s">
        <v>124</v>
      </c>
      <c r="E777" s="0" t="s">
        <v>2387</v>
      </c>
      <c r="F777" s="0" t="s">
        <v>2368</v>
      </c>
      <c r="G777" s="0" t="s">
        <v>2369</v>
      </c>
      <c r="H777" s="0" t="n">
        <v>0</v>
      </c>
      <c r="I777" s="0" t="n">
        <v>0</v>
      </c>
      <c r="J777" s="0" t="n">
        <v>0</v>
      </c>
      <c r="K777" s="0" t="n">
        <v>5.7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s">
        <v>4</v>
      </c>
    </row>
    <row r="778" customFormat="false" ht="14.4" hidden="true" customHeight="false" outlineLevel="0" collapsed="false">
      <c r="A778" s="0" t="s">
        <v>28</v>
      </c>
      <c r="B778" s="0" t="n">
        <v>1</v>
      </c>
      <c r="C778" s="0" t="s">
        <v>2388</v>
      </c>
      <c r="D778" s="0" t="s">
        <v>192</v>
      </c>
      <c r="E778" s="0" t="s">
        <v>2389</v>
      </c>
      <c r="F778" s="0" t="s">
        <v>2390</v>
      </c>
      <c r="G778" s="0" t="s">
        <v>361</v>
      </c>
      <c r="H778" s="0" t="n">
        <v>0</v>
      </c>
      <c r="I778" s="0" t="n">
        <v>0</v>
      </c>
      <c r="J778" s="0" t="n">
        <v>0</v>
      </c>
      <c r="K778" s="0" t="n">
        <v>5.2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s">
        <v>4</v>
      </c>
    </row>
    <row r="779" customFormat="false" ht="14.4" hidden="true" customHeight="false" outlineLevel="0" collapsed="false">
      <c r="A779" s="0" t="s">
        <v>28</v>
      </c>
      <c r="B779" s="0" t="n">
        <v>1</v>
      </c>
      <c r="C779" s="0" t="s">
        <v>2391</v>
      </c>
      <c r="D779" s="0" t="s">
        <v>30</v>
      </c>
      <c r="E779" s="0" t="s">
        <v>2392</v>
      </c>
      <c r="F779" s="0" t="s">
        <v>2393</v>
      </c>
      <c r="G779" s="0" t="s">
        <v>2394</v>
      </c>
      <c r="H779" s="0" t="n">
        <v>0</v>
      </c>
      <c r="I779" s="0" t="n">
        <v>0</v>
      </c>
      <c r="J779" s="0" t="n">
        <v>0</v>
      </c>
      <c r="K779" s="0" t="n">
        <v>5.2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s">
        <v>4</v>
      </c>
    </row>
    <row r="780" customFormat="false" ht="14.4" hidden="true" customHeight="false" outlineLevel="0" collapsed="false">
      <c r="A780" s="0" t="s">
        <v>28</v>
      </c>
      <c r="B780" s="0" t="n">
        <v>1</v>
      </c>
      <c r="C780" s="0" t="s">
        <v>2395</v>
      </c>
      <c r="D780" s="0" t="s">
        <v>30</v>
      </c>
      <c r="E780" s="0" t="s">
        <v>2396</v>
      </c>
      <c r="F780" s="0" t="s">
        <v>2393</v>
      </c>
      <c r="G780" s="0" t="s">
        <v>2394</v>
      </c>
      <c r="H780" s="0" t="n">
        <v>0</v>
      </c>
      <c r="I780" s="0" t="n">
        <v>0</v>
      </c>
      <c r="J780" s="0" t="n">
        <v>0</v>
      </c>
      <c r="K780" s="0" t="n">
        <v>5.1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s">
        <v>4</v>
      </c>
    </row>
    <row r="781" customFormat="false" ht="14.4" hidden="true" customHeight="false" outlineLevel="0" collapsed="false">
      <c r="A781" s="0" t="s">
        <v>28</v>
      </c>
      <c r="B781" s="0" t="n">
        <v>1</v>
      </c>
      <c r="C781" s="0" t="s">
        <v>2397</v>
      </c>
      <c r="D781" s="0" t="s">
        <v>258</v>
      </c>
      <c r="E781" s="0" t="s">
        <v>2398</v>
      </c>
      <c r="F781" s="0" t="s">
        <v>2393</v>
      </c>
      <c r="G781" s="0" t="s">
        <v>2394</v>
      </c>
      <c r="H781" s="0" t="n">
        <v>0</v>
      </c>
      <c r="I781" s="0" t="n">
        <v>0</v>
      </c>
      <c r="J781" s="0" t="n">
        <v>0</v>
      </c>
      <c r="K781" s="0" t="n">
        <v>6.8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s">
        <v>4</v>
      </c>
    </row>
    <row r="782" customFormat="false" ht="14.4" hidden="true" customHeight="false" outlineLevel="0" collapsed="false">
      <c r="A782" s="0" t="s">
        <v>28</v>
      </c>
      <c r="B782" s="0" t="n">
        <v>1</v>
      </c>
      <c r="C782" s="0" t="s">
        <v>2399</v>
      </c>
      <c r="D782" s="0" t="s">
        <v>192</v>
      </c>
      <c r="E782" s="0" t="s">
        <v>2400</v>
      </c>
      <c r="F782" s="0" t="s">
        <v>2393</v>
      </c>
      <c r="G782" s="0" t="s">
        <v>2394</v>
      </c>
      <c r="H782" s="0" t="n">
        <v>0</v>
      </c>
      <c r="I782" s="0" t="n">
        <v>0</v>
      </c>
      <c r="J782" s="0" t="n">
        <v>0</v>
      </c>
      <c r="K782" s="0" t="n">
        <v>5.6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s">
        <v>4</v>
      </c>
    </row>
    <row r="783" customFormat="false" ht="14.4" hidden="true" customHeight="false" outlineLevel="0" collapsed="false">
      <c r="A783" s="0" t="s">
        <v>28</v>
      </c>
      <c r="B783" s="0" t="n">
        <v>1</v>
      </c>
      <c r="C783" s="0" t="s">
        <v>2401</v>
      </c>
      <c r="D783" s="0" t="s">
        <v>192</v>
      </c>
      <c r="E783" s="0" t="s">
        <v>2402</v>
      </c>
      <c r="F783" s="0" t="s">
        <v>2393</v>
      </c>
      <c r="G783" s="0" t="s">
        <v>2394</v>
      </c>
      <c r="H783" s="0" t="n">
        <v>0</v>
      </c>
      <c r="I783" s="0" t="n">
        <v>0</v>
      </c>
      <c r="J783" s="0" t="n">
        <v>0</v>
      </c>
      <c r="K783" s="0" t="n">
        <v>5.4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s">
        <v>4</v>
      </c>
    </row>
    <row r="784" customFormat="false" ht="14.4" hidden="true" customHeight="false" outlineLevel="0" collapsed="false">
      <c r="A784" s="0" t="s">
        <v>28</v>
      </c>
      <c r="B784" s="0" t="n">
        <v>1</v>
      </c>
      <c r="C784" s="0" t="s">
        <v>2403</v>
      </c>
      <c r="D784" s="0" t="s">
        <v>30</v>
      </c>
      <c r="E784" s="0" t="s">
        <v>2404</v>
      </c>
      <c r="F784" s="0" t="s">
        <v>2405</v>
      </c>
      <c r="G784" s="0" t="s">
        <v>2406</v>
      </c>
      <c r="H784" s="0" t="n">
        <v>0</v>
      </c>
      <c r="I784" s="0" t="n">
        <v>0</v>
      </c>
      <c r="J784" s="0" t="n">
        <v>0</v>
      </c>
      <c r="K784" s="0" t="n">
        <v>5.8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s">
        <v>4</v>
      </c>
    </row>
    <row r="785" customFormat="false" ht="14.4" hidden="true" customHeight="false" outlineLevel="0" collapsed="false">
      <c r="A785" s="0" t="s">
        <v>28</v>
      </c>
      <c r="B785" s="0" t="n">
        <v>1</v>
      </c>
      <c r="C785" s="0" t="s">
        <v>2407</v>
      </c>
      <c r="D785" s="0" t="s">
        <v>258</v>
      </c>
      <c r="E785" s="0" t="s">
        <v>2408</v>
      </c>
      <c r="F785" s="0" t="s">
        <v>2405</v>
      </c>
      <c r="G785" s="0" t="s">
        <v>2406</v>
      </c>
      <c r="H785" s="0" t="n">
        <v>0</v>
      </c>
      <c r="I785" s="0" t="n">
        <v>0</v>
      </c>
      <c r="J785" s="0" t="n">
        <v>0</v>
      </c>
      <c r="K785" s="0" t="n">
        <v>5.1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s">
        <v>4</v>
      </c>
    </row>
    <row r="786" customFormat="false" ht="14.4" hidden="true" customHeight="false" outlineLevel="0" collapsed="false">
      <c r="A786" s="0" t="s">
        <v>28</v>
      </c>
      <c r="B786" s="0" t="n">
        <v>1</v>
      </c>
      <c r="C786" s="0" t="s">
        <v>2409</v>
      </c>
      <c r="D786" s="0" t="s">
        <v>192</v>
      </c>
      <c r="E786" s="0" t="s">
        <v>2410</v>
      </c>
      <c r="F786" s="0" t="s">
        <v>2405</v>
      </c>
      <c r="G786" s="0" t="s">
        <v>2406</v>
      </c>
      <c r="H786" s="0" t="n">
        <v>0</v>
      </c>
      <c r="I786" s="0" t="n">
        <v>0</v>
      </c>
      <c r="J786" s="0" t="n">
        <v>0</v>
      </c>
      <c r="K786" s="0" t="n">
        <v>5.8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s">
        <v>4</v>
      </c>
    </row>
    <row r="787" customFormat="false" ht="14.4" hidden="true" customHeight="false" outlineLevel="0" collapsed="false">
      <c r="A787" s="0" t="s">
        <v>28</v>
      </c>
      <c r="B787" s="0" t="n">
        <v>1</v>
      </c>
      <c r="C787" s="0" t="s">
        <v>2411</v>
      </c>
      <c r="D787" s="0" t="s">
        <v>60</v>
      </c>
      <c r="E787" s="0" t="s">
        <v>2412</v>
      </c>
      <c r="F787" s="0" t="s">
        <v>2413</v>
      </c>
      <c r="G787" s="0" t="s">
        <v>2414</v>
      </c>
      <c r="H787" s="0" t="n">
        <v>0</v>
      </c>
      <c r="I787" s="0" t="n">
        <v>0</v>
      </c>
      <c r="J787" s="0" t="n">
        <v>0</v>
      </c>
      <c r="K787" s="0" t="n">
        <v>6.2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s">
        <v>4</v>
      </c>
    </row>
    <row r="788" customFormat="false" ht="14.4" hidden="true" customHeight="false" outlineLevel="0" collapsed="false">
      <c r="A788" s="0" t="s">
        <v>28</v>
      </c>
      <c r="B788" s="0" t="n">
        <v>1</v>
      </c>
      <c r="C788" s="0" t="s">
        <v>2415</v>
      </c>
      <c r="D788" s="0" t="s">
        <v>53</v>
      </c>
      <c r="E788" s="0" t="s">
        <v>2416</v>
      </c>
      <c r="F788" s="0" t="s">
        <v>2413</v>
      </c>
      <c r="G788" s="0" t="s">
        <v>2414</v>
      </c>
      <c r="H788" s="0" t="n">
        <v>0</v>
      </c>
      <c r="I788" s="0" t="n">
        <v>0</v>
      </c>
      <c r="J788" s="0" t="n">
        <v>0</v>
      </c>
      <c r="K788" s="0" t="n">
        <v>5.4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s">
        <v>4</v>
      </c>
    </row>
    <row r="789" customFormat="false" ht="14.4" hidden="true" customHeight="false" outlineLevel="0" collapsed="false">
      <c r="A789" s="0" t="s">
        <v>28</v>
      </c>
      <c r="B789" s="0" t="n">
        <v>1</v>
      </c>
      <c r="C789" s="0" t="s">
        <v>2417</v>
      </c>
      <c r="D789" s="0" t="s">
        <v>124</v>
      </c>
      <c r="E789" s="0" t="s">
        <v>2418</v>
      </c>
      <c r="F789" s="0" t="s">
        <v>2413</v>
      </c>
      <c r="G789" s="0" t="s">
        <v>2414</v>
      </c>
      <c r="H789" s="0" t="n">
        <v>0</v>
      </c>
      <c r="I789" s="0" t="n">
        <v>0</v>
      </c>
      <c r="J789" s="0" t="n">
        <v>0</v>
      </c>
      <c r="K789" s="0" t="n">
        <v>5.3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s">
        <v>4</v>
      </c>
    </row>
    <row r="790" customFormat="false" ht="14.4" hidden="true" customHeight="false" outlineLevel="0" collapsed="false">
      <c r="A790" s="0" t="s">
        <v>28</v>
      </c>
      <c r="B790" s="0" t="n">
        <v>1</v>
      </c>
      <c r="C790" s="0" t="s">
        <v>2419</v>
      </c>
      <c r="D790" s="0" t="s">
        <v>30</v>
      </c>
      <c r="E790" s="0" t="s">
        <v>2420</v>
      </c>
      <c r="F790" s="0" t="s">
        <v>2413</v>
      </c>
      <c r="G790" s="0" t="s">
        <v>2414</v>
      </c>
      <c r="H790" s="0" t="n">
        <v>0</v>
      </c>
      <c r="I790" s="0" t="n">
        <v>0</v>
      </c>
      <c r="J790" s="0" t="n">
        <v>0</v>
      </c>
      <c r="K790" s="0" t="n">
        <v>5.4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s">
        <v>4</v>
      </c>
    </row>
    <row r="791" customFormat="false" ht="14.4" hidden="true" customHeight="false" outlineLevel="0" collapsed="false">
      <c r="A791" s="0" t="s">
        <v>28</v>
      </c>
      <c r="B791" s="0" t="n">
        <v>1</v>
      </c>
      <c r="C791" s="0" t="s">
        <v>2421</v>
      </c>
      <c r="D791" s="0" t="s">
        <v>45</v>
      </c>
      <c r="E791" s="0" t="s">
        <v>2422</v>
      </c>
      <c r="F791" s="0" t="s">
        <v>2413</v>
      </c>
      <c r="G791" s="0" t="s">
        <v>2414</v>
      </c>
      <c r="H791" s="0" t="n">
        <v>0</v>
      </c>
      <c r="I791" s="0" t="n">
        <v>0</v>
      </c>
      <c r="J791" s="0" t="n">
        <v>0</v>
      </c>
      <c r="K791" s="0" t="n">
        <v>5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s">
        <v>4</v>
      </c>
    </row>
    <row r="792" customFormat="false" ht="14.4" hidden="true" customHeight="false" outlineLevel="0" collapsed="false">
      <c r="A792" s="0" t="s">
        <v>28</v>
      </c>
      <c r="B792" s="0" t="n">
        <v>1</v>
      </c>
      <c r="C792" s="0" t="s">
        <v>2423</v>
      </c>
      <c r="D792" s="0" t="s">
        <v>53</v>
      </c>
      <c r="E792" s="0" t="s">
        <v>2424</v>
      </c>
      <c r="F792" s="0" t="s">
        <v>2413</v>
      </c>
      <c r="G792" s="0" t="s">
        <v>2414</v>
      </c>
      <c r="H792" s="0" t="n">
        <v>0</v>
      </c>
      <c r="I792" s="0" t="n">
        <v>0</v>
      </c>
      <c r="J792" s="0" t="n">
        <v>0</v>
      </c>
      <c r="K792" s="0" t="n">
        <v>5.3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s">
        <v>4</v>
      </c>
    </row>
    <row r="793" customFormat="false" ht="14.4" hidden="true" customHeight="false" outlineLevel="0" collapsed="false">
      <c r="A793" s="0" t="s">
        <v>28</v>
      </c>
      <c r="B793" s="0" t="n">
        <v>1</v>
      </c>
      <c r="C793" s="0" t="s">
        <v>2425</v>
      </c>
      <c r="D793" s="0" t="s">
        <v>30</v>
      </c>
      <c r="E793" s="0" t="s">
        <v>2426</v>
      </c>
      <c r="F793" s="0" t="s">
        <v>2427</v>
      </c>
      <c r="G793" s="0" t="s">
        <v>2428</v>
      </c>
      <c r="H793" s="0" t="n">
        <v>0</v>
      </c>
      <c r="I793" s="0" t="n">
        <v>0</v>
      </c>
      <c r="J793" s="0" t="n">
        <v>0</v>
      </c>
      <c r="K793" s="0" t="n">
        <v>5.6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s">
        <v>4</v>
      </c>
    </row>
    <row r="794" customFormat="false" ht="14.4" hidden="true" customHeight="false" outlineLevel="0" collapsed="false">
      <c r="A794" s="0" t="s">
        <v>28</v>
      </c>
      <c r="B794" s="0" t="n">
        <v>1</v>
      </c>
      <c r="C794" s="0" t="s">
        <v>2429</v>
      </c>
      <c r="D794" s="0" t="s">
        <v>124</v>
      </c>
      <c r="E794" s="0" t="s">
        <v>1461</v>
      </c>
      <c r="F794" s="0" t="s">
        <v>2427</v>
      </c>
      <c r="G794" s="0" t="s">
        <v>2428</v>
      </c>
      <c r="H794" s="0" t="n">
        <v>0</v>
      </c>
      <c r="I794" s="0" t="n">
        <v>0</v>
      </c>
      <c r="J794" s="0" t="n">
        <v>0</v>
      </c>
      <c r="K794" s="0" t="n">
        <v>9.3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s">
        <v>4</v>
      </c>
    </row>
    <row r="795" customFormat="false" ht="14.4" hidden="true" customHeight="false" outlineLevel="0" collapsed="false">
      <c r="A795" s="0" t="s">
        <v>28</v>
      </c>
      <c r="B795" s="0" t="n">
        <v>1</v>
      </c>
      <c r="C795" s="0" t="s">
        <v>2430</v>
      </c>
      <c r="D795" s="0" t="s">
        <v>81</v>
      </c>
      <c r="E795" s="0" t="s">
        <v>2431</v>
      </c>
      <c r="F795" s="0" t="s">
        <v>2427</v>
      </c>
      <c r="G795" s="0" t="s">
        <v>2428</v>
      </c>
      <c r="H795" s="0" t="n">
        <v>0</v>
      </c>
      <c r="I795" s="0" t="n">
        <v>0</v>
      </c>
      <c r="J795" s="0" t="n">
        <v>0</v>
      </c>
      <c r="K795" s="0" t="n">
        <v>7.7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s">
        <v>4</v>
      </c>
    </row>
    <row r="796" customFormat="false" ht="14.4" hidden="true" customHeight="false" outlineLevel="0" collapsed="false">
      <c r="A796" s="0" t="s">
        <v>28</v>
      </c>
      <c r="B796" s="0" t="n">
        <v>1</v>
      </c>
      <c r="C796" s="0" t="s">
        <v>2432</v>
      </c>
      <c r="D796" s="0" t="s">
        <v>81</v>
      </c>
      <c r="E796" s="0" t="s">
        <v>2433</v>
      </c>
      <c r="F796" s="0" t="s">
        <v>2434</v>
      </c>
      <c r="G796" s="0" t="s">
        <v>2435</v>
      </c>
      <c r="H796" s="0" t="n">
        <v>0</v>
      </c>
      <c r="I796" s="0" t="n">
        <v>0</v>
      </c>
      <c r="J796" s="0" t="n">
        <v>0</v>
      </c>
      <c r="K796" s="0" t="n">
        <v>5.2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s">
        <v>4</v>
      </c>
    </row>
    <row r="797" customFormat="false" ht="14.4" hidden="true" customHeight="false" outlineLevel="0" collapsed="false">
      <c r="A797" s="0" t="s">
        <v>28</v>
      </c>
      <c r="B797" s="0" t="n">
        <v>1</v>
      </c>
      <c r="C797" s="0" t="s">
        <v>2436</v>
      </c>
      <c r="D797" s="0" t="s">
        <v>48</v>
      </c>
      <c r="E797" s="0" t="s">
        <v>2437</v>
      </c>
      <c r="F797" s="0" t="s">
        <v>2434</v>
      </c>
      <c r="G797" s="0" t="s">
        <v>2435</v>
      </c>
      <c r="H797" s="0" t="n">
        <v>0</v>
      </c>
      <c r="I797" s="0" t="n">
        <v>0</v>
      </c>
      <c r="J797" s="0" t="n">
        <v>0</v>
      </c>
      <c r="K797" s="0" t="n">
        <v>5.3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s">
        <v>4</v>
      </c>
    </row>
    <row r="798" customFormat="false" ht="14.4" hidden="true" customHeight="false" outlineLevel="0" collapsed="false">
      <c r="A798" s="0" t="s">
        <v>28</v>
      </c>
      <c r="B798" s="0" t="n">
        <v>1</v>
      </c>
      <c r="C798" s="0" t="s">
        <v>2438</v>
      </c>
      <c r="D798" s="0" t="s">
        <v>60</v>
      </c>
      <c r="E798" s="0" t="s">
        <v>2439</v>
      </c>
      <c r="F798" s="0" t="s">
        <v>2434</v>
      </c>
      <c r="G798" s="0" t="s">
        <v>2435</v>
      </c>
      <c r="H798" s="0" t="n">
        <v>0</v>
      </c>
      <c r="I798" s="0" t="n">
        <v>0</v>
      </c>
      <c r="J798" s="0" t="n">
        <v>0</v>
      </c>
      <c r="K798" s="0" t="n">
        <v>5.3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s">
        <v>4</v>
      </c>
    </row>
    <row r="799" customFormat="false" ht="14.4" hidden="true" customHeight="false" outlineLevel="0" collapsed="false">
      <c r="A799" s="0" t="s">
        <v>28</v>
      </c>
      <c r="B799" s="0" t="n">
        <v>1</v>
      </c>
      <c r="C799" s="0" t="s">
        <v>2440</v>
      </c>
      <c r="D799" s="0" t="s">
        <v>60</v>
      </c>
      <c r="E799" s="0" t="s">
        <v>2441</v>
      </c>
      <c r="F799" s="0" t="s">
        <v>2442</v>
      </c>
      <c r="G799" s="0" t="s">
        <v>2443</v>
      </c>
      <c r="H799" s="0" t="n">
        <v>0</v>
      </c>
      <c r="I799" s="0" t="n">
        <v>0</v>
      </c>
      <c r="J799" s="0" t="n">
        <v>0</v>
      </c>
      <c r="K799" s="0" t="n">
        <v>6.2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s">
        <v>4</v>
      </c>
    </row>
    <row r="800" customFormat="false" ht="14.4" hidden="true" customHeight="false" outlineLevel="0" collapsed="false">
      <c r="A800" s="0" t="s">
        <v>28</v>
      </c>
      <c r="B800" s="0" t="n">
        <v>1</v>
      </c>
      <c r="C800" s="0" t="s">
        <v>2444</v>
      </c>
      <c r="D800" s="0" t="s">
        <v>192</v>
      </c>
      <c r="E800" s="0" t="s">
        <v>2445</v>
      </c>
      <c r="F800" s="0" t="s">
        <v>2446</v>
      </c>
      <c r="G800" s="0" t="s">
        <v>2447</v>
      </c>
      <c r="H800" s="0" t="n">
        <v>0</v>
      </c>
      <c r="I800" s="0" t="n">
        <v>0</v>
      </c>
      <c r="J800" s="0" t="n">
        <v>0</v>
      </c>
      <c r="K800" s="0" t="n">
        <v>10.3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s">
        <v>4</v>
      </c>
    </row>
    <row r="801" customFormat="false" ht="14.4" hidden="true" customHeight="false" outlineLevel="0" collapsed="false">
      <c r="A801" s="0" t="s">
        <v>28</v>
      </c>
      <c r="B801" s="0" t="n">
        <v>1</v>
      </c>
      <c r="C801" s="0" t="s">
        <v>2448</v>
      </c>
      <c r="D801" s="0" t="s">
        <v>258</v>
      </c>
      <c r="E801" s="0" t="s">
        <v>2449</v>
      </c>
      <c r="F801" s="0" t="s">
        <v>2446</v>
      </c>
      <c r="G801" s="0" t="s">
        <v>2447</v>
      </c>
      <c r="H801" s="0" t="n">
        <v>0</v>
      </c>
      <c r="I801" s="0" t="n">
        <v>0</v>
      </c>
      <c r="J801" s="0" t="n">
        <v>0</v>
      </c>
      <c r="K801" s="0" t="n">
        <v>7.2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s">
        <v>4</v>
      </c>
    </row>
    <row r="802" customFormat="false" ht="14.4" hidden="true" customHeight="false" outlineLevel="0" collapsed="false">
      <c r="A802" s="0" t="s">
        <v>28</v>
      </c>
      <c r="B802" s="0" t="n">
        <v>1</v>
      </c>
      <c r="C802" s="0" t="s">
        <v>2450</v>
      </c>
      <c r="D802" s="0" t="s">
        <v>30</v>
      </c>
      <c r="E802" s="0" t="s">
        <v>2451</v>
      </c>
      <c r="F802" s="0" t="s">
        <v>2446</v>
      </c>
      <c r="G802" s="0" t="s">
        <v>2447</v>
      </c>
      <c r="H802" s="0" t="n">
        <v>0</v>
      </c>
      <c r="I802" s="0" t="n">
        <v>0</v>
      </c>
      <c r="J802" s="0" t="n">
        <v>0</v>
      </c>
      <c r="K802" s="0" t="n">
        <v>7.3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s">
        <v>4</v>
      </c>
    </row>
    <row r="803" customFormat="false" ht="14.4" hidden="true" customHeight="false" outlineLevel="0" collapsed="false">
      <c r="A803" s="0" t="s">
        <v>28</v>
      </c>
      <c r="B803" s="0" t="n">
        <v>1</v>
      </c>
      <c r="C803" s="0" t="s">
        <v>2452</v>
      </c>
      <c r="D803" s="0" t="s">
        <v>81</v>
      </c>
      <c r="E803" s="0" t="s">
        <v>2453</v>
      </c>
      <c r="F803" s="0" t="s">
        <v>2446</v>
      </c>
      <c r="G803" s="0" t="s">
        <v>2447</v>
      </c>
      <c r="H803" s="0" t="n">
        <v>0</v>
      </c>
      <c r="I803" s="0" t="n">
        <v>0</v>
      </c>
      <c r="J803" s="0" t="n">
        <v>0</v>
      </c>
      <c r="K803" s="0" t="n">
        <v>8.3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s">
        <v>4</v>
      </c>
    </row>
    <row r="804" customFormat="false" ht="14.4" hidden="true" customHeight="false" outlineLevel="0" collapsed="false">
      <c r="A804" s="0" t="s">
        <v>28</v>
      </c>
      <c r="B804" s="0" t="n">
        <v>1</v>
      </c>
      <c r="C804" s="0" t="s">
        <v>2454</v>
      </c>
      <c r="D804" s="0" t="s">
        <v>258</v>
      </c>
      <c r="E804" s="0" t="s">
        <v>2455</v>
      </c>
      <c r="F804" s="0" t="s">
        <v>2446</v>
      </c>
      <c r="G804" s="0" t="s">
        <v>2447</v>
      </c>
      <c r="H804" s="0" t="n">
        <v>0</v>
      </c>
      <c r="I804" s="0" t="n">
        <v>0</v>
      </c>
      <c r="J804" s="0" t="n">
        <v>0</v>
      </c>
      <c r="K804" s="0" t="n">
        <v>9.4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s">
        <v>4</v>
      </c>
    </row>
    <row r="805" customFormat="false" ht="14.4" hidden="true" customHeight="false" outlineLevel="0" collapsed="false">
      <c r="A805" s="0" t="s">
        <v>28</v>
      </c>
      <c r="B805" s="0" t="n">
        <v>1</v>
      </c>
      <c r="C805" s="0" t="s">
        <v>2456</v>
      </c>
      <c r="D805" s="0" t="s">
        <v>30</v>
      </c>
      <c r="E805" s="0" t="s">
        <v>2457</v>
      </c>
      <c r="F805" s="0" t="s">
        <v>2446</v>
      </c>
      <c r="G805" s="0" t="s">
        <v>2447</v>
      </c>
      <c r="H805" s="0" t="n">
        <v>0</v>
      </c>
      <c r="I805" s="0" t="n">
        <v>0</v>
      </c>
      <c r="J805" s="0" t="n">
        <v>0</v>
      </c>
      <c r="K805" s="0" t="n">
        <v>8.6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s">
        <v>4</v>
      </c>
    </row>
    <row r="806" customFormat="false" ht="14.4" hidden="true" customHeight="false" outlineLevel="0" collapsed="false">
      <c r="A806" s="0" t="s">
        <v>28</v>
      </c>
      <c r="B806" s="0" t="n">
        <v>1</v>
      </c>
      <c r="C806" s="0" t="s">
        <v>2458</v>
      </c>
      <c r="D806" s="0" t="s">
        <v>53</v>
      </c>
      <c r="E806" s="0" t="s">
        <v>2459</v>
      </c>
      <c r="F806" s="0" t="s">
        <v>2460</v>
      </c>
      <c r="G806" s="0" t="s">
        <v>2461</v>
      </c>
      <c r="H806" s="0" t="n">
        <v>0</v>
      </c>
      <c r="I806" s="0" t="n">
        <v>0</v>
      </c>
      <c r="J806" s="0" t="n">
        <v>0</v>
      </c>
      <c r="K806" s="0" t="n">
        <v>7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s">
        <v>4</v>
      </c>
    </row>
    <row r="807" customFormat="false" ht="14.4" hidden="true" customHeight="false" outlineLevel="0" collapsed="false">
      <c r="A807" s="0" t="s">
        <v>28</v>
      </c>
      <c r="B807" s="0" t="n">
        <v>1</v>
      </c>
      <c r="C807" s="0" t="s">
        <v>2462</v>
      </c>
      <c r="D807" s="0" t="s">
        <v>30</v>
      </c>
      <c r="E807" s="0" t="s">
        <v>2463</v>
      </c>
      <c r="F807" s="0" t="s">
        <v>2460</v>
      </c>
      <c r="G807" s="0" t="s">
        <v>2461</v>
      </c>
      <c r="H807" s="0" t="n">
        <v>0</v>
      </c>
      <c r="I807" s="0" t="n">
        <v>0</v>
      </c>
      <c r="J807" s="0" t="n">
        <v>0</v>
      </c>
      <c r="K807" s="0" t="n">
        <v>7.1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s">
        <v>4</v>
      </c>
    </row>
    <row r="808" customFormat="false" ht="14.4" hidden="true" customHeight="false" outlineLevel="0" collapsed="false">
      <c r="A808" s="0" t="s">
        <v>28</v>
      </c>
      <c r="B808" s="0" t="n">
        <v>1</v>
      </c>
      <c r="C808" s="0" t="s">
        <v>2464</v>
      </c>
      <c r="D808" s="0" t="s">
        <v>103</v>
      </c>
      <c r="E808" s="0" t="s">
        <v>2465</v>
      </c>
      <c r="F808" s="0" t="s">
        <v>2460</v>
      </c>
      <c r="G808" s="0" t="s">
        <v>2461</v>
      </c>
      <c r="H808" s="0" t="n">
        <v>0</v>
      </c>
      <c r="I808" s="0" t="n">
        <v>0</v>
      </c>
      <c r="J808" s="0" t="n">
        <v>0</v>
      </c>
      <c r="K808" s="0" t="n">
        <v>6.6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4</v>
      </c>
    </row>
    <row r="809" customFormat="false" ht="14.4" hidden="true" customHeight="false" outlineLevel="0" collapsed="false">
      <c r="A809" s="0" t="s">
        <v>28</v>
      </c>
      <c r="B809" s="0" t="n">
        <v>1</v>
      </c>
      <c r="C809" s="0" t="s">
        <v>2466</v>
      </c>
      <c r="D809" s="0" t="s">
        <v>81</v>
      </c>
      <c r="E809" s="0" t="s">
        <v>2467</v>
      </c>
      <c r="F809" s="0" t="s">
        <v>2468</v>
      </c>
      <c r="G809" s="0" t="s">
        <v>2469</v>
      </c>
      <c r="H809" s="0" t="n">
        <v>0</v>
      </c>
      <c r="I809" s="0" t="n">
        <v>0</v>
      </c>
      <c r="J809" s="0" t="n">
        <v>0</v>
      </c>
      <c r="K809" s="0" t="n">
        <v>7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4</v>
      </c>
    </row>
    <row r="810" customFormat="false" ht="14.4" hidden="true" customHeight="false" outlineLevel="0" collapsed="false">
      <c r="A810" s="0" t="s">
        <v>28</v>
      </c>
      <c r="B810" s="0" t="n">
        <v>1</v>
      </c>
      <c r="C810" s="0" t="s">
        <v>2470</v>
      </c>
      <c r="D810" s="0" t="s">
        <v>60</v>
      </c>
      <c r="E810" s="0" t="s">
        <v>2471</v>
      </c>
      <c r="F810" s="0" t="s">
        <v>2468</v>
      </c>
      <c r="G810" s="0" t="s">
        <v>2469</v>
      </c>
      <c r="H810" s="0" t="n">
        <v>0</v>
      </c>
      <c r="I810" s="0" t="n">
        <v>0</v>
      </c>
      <c r="J810" s="0" t="n">
        <v>0</v>
      </c>
      <c r="K810" s="0" t="n">
        <v>9.5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4</v>
      </c>
    </row>
    <row r="811" customFormat="false" ht="14.4" hidden="true" customHeight="false" outlineLevel="0" collapsed="false">
      <c r="A811" s="0" t="s">
        <v>28</v>
      </c>
      <c r="B811" s="0" t="n">
        <v>1</v>
      </c>
      <c r="C811" s="0" t="s">
        <v>2472</v>
      </c>
      <c r="D811" s="0" t="s">
        <v>192</v>
      </c>
      <c r="E811" s="0" t="s">
        <v>2473</v>
      </c>
      <c r="F811" s="0" t="s">
        <v>2468</v>
      </c>
      <c r="G811" s="0" t="s">
        <v>2469</v>
      </c>
      <c r="H811" s="0" t="n">
        <v>0</v>
      </c>
      <c r="I811" s="0" t="n">
        <v>0</v>
      </c>
      <c r="J811" s="0" t="n">
        <v>0</v>
      </c>
      <c r="K811" s="0" t="n">
        <v>9.9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4</v>
      </c>
    </row>
    <row r="812" customFormat="false" ht="14.4" hidden="true" customHeight="false" outlineLevel="0" collapsed="false">
      <c r="A812" s="0" t="s">
        <v>28</v>
      </c>
      <c r="B812" s="0" t="n">
        <v>1</v>
      </c>
      <c r="C812" s="0" t="s">
        <v>2474</v>
      </c>
      <c r="D812" s="0" t="s">
        <v>81</v>
      </c>
      <c r="E812" s="0" t="s">
        <v>2475</v>
      </c>
      <c r="F812" s="0" t="s">
        <v>2476</v>
      </c>
      <c r="G812" s="0" t="s">
        <v>2477</v>
      </c>
      <c r="H812" s="0" t="n">
        <v>0</v>
      </c>
      <c r="I812" s="0" t="n">
        <v>0</v>
      </c>
      <c r="J812" s="0" t="n">
        <v>0</v>
      </c>
      <c r="K812" s="0" t="n">
        <v>6.5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4</v>
      </c>
    </row>
    <row r="813" customFormat="false" ht="14.4" hidden="true" customHeight="false" outlineLevel="0" collapsed="false">
      <c r="A813" s="0" t="s">
        <v>28</v>
      </c>
      <c r="B813" s="0" t="n">
        <v>1</v>
      </c>
      <c r="C813" s="0" t="s">
        <v>2478</v>
      </c>
      <c r="D813" s="0" t="s">
        <v>258</v>
      </c>
      <c r="E813" s="0" t="s">
        <v>2479</v>
      </c>
      <c r="F813" s="0" t="s">
        <v>2476</v>
      </c>
      <c r="G813" s="0" t="s">
        <v>2477</v>
      </c>
      <c r="H813" s="0" t="n">
        <v>0</v>
      </c>
      <c r="I813" s="0" t="n">
        <v>0</v>
      </c>
      <c r="J813" s="0" t="n">
        <v>0</v>
      </c>
      <c r="K813" s="0" t="n">
        <v>6.4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4</v>
      </c>
    </row>
    <row r="814" customFormat="false" ht="14.4" hidden="true" customHeight="false" outlineLevel="0" collapsed="false">
      <c r="A814" s="0" t="s">
        <v>28</v>
      </c>
      <c r="B814" s="0" t="n">
        <v>1</v>
      </c>
      <c r="C814" s="0" t="s">
        <v>2480</v>
      </c>
      <c r="D814" s="0" t="s">
        <v>81</v>
      </c>
      <c r="E814" s="0" t="s">
        <v>2481</v>
      </c>
      <c r="F814" s="0" t="s">
        <v>2476</v>
      </c>
      <c r="G814" s="0" t="s">
        <v>2477</v>
      </c>
      <c r="H814" s="0" t="n">
        <v>0</v>
      </c>
      <c r="I814" s="0" t="n">
        <v>0</v>
      </c>
      <c r="J814" s="0" t="n">
        <v>0</v>
      </c>
      <c r="K814" s="0" t="n">
        <v>5.1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4</v>
      </c>
    </row>
    <row r="815" customFormat="false" ht="14.4" hidden="true" customHeight="false" outlineLevel="0" collapsed="false">
      <c r="A815" s="0" t="s">
        <v>28</v>
      </c>
      <c r="B815" s="0" t="n">
        <v>1</v>
      </c>
      <c r="C815" s="0" t="s">
        <v>2482</v>
      </c>
      <c r="D815" s="0" t="s">
        <v>30</v>
      </c>
      <c r="E815" s="0" t="s">
        <v>2483</v>
      </c>
      <c r="F815" s="0" t="s">
        <v>2476</v>
      </c>
      <c r="G815" s="0" t="s">
        <v>2477</v>
      </c>
      <c r="H815" s="0" t="n">
        <v>0</v>
      </c>
      <c r="I815" s="0" t="n">
        <v>0</v>
      </c>
      <c r="J815" s="0" t="n">
        <v>0</v>
      </c>
      <c r="K815" s="0" t="n">
        <v>5.6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4</v>
      </c>
    </row>
    <row r="816" customFormat="false" ht="14.4" hidden="true" customHeight="false" outlineLevel="0" collapsed="false">
      <c r="A816" s="0" t="s">
        <v>28</v>
      </c>
      <c r="B816" s="0" t="n">
        <v>1</v>
      </c>
      <c r="C816" s="0" t="s">
        <v>2484</v>
      </c>
      <c r="D816" s="0" t="s">
        <v>81</v>
      </c>
      <c r="E816" s="0" t="s">
        <v>2485</v>
      </c>
      <c r="F816" s="0" t="s">
        <v>2476</v>
      </c>
      <c r="G816" s="0" t="s">
        <v>2477</v>
      </c>
      <c r="H816" s="0" t="n">
        <v>0</v>
      </c>
      <c r="I816" s="0" t="n">
        <v>0</v>
      </c>
      <c r="J816" s="0" t="n">
        <v>0</v>
      </c>
      <c r="K816" s="0" t="n">
        <v>5.3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4</v>
      </c>
    </row>
    <row r="817" customFormat="false" ht="14.4" hidden="true" customHeight="false" outlineLevel="0" collapsed="false">
      <c r="A817" s="0" t="s">
        <v>28</v>
      </c>
      <c r="B817" s="0" t="n">
        <v>1</v>
      </c>
      <c r="C817" s="0" t="s">
        <v>2486</v>
      </c>
      <c r="D817" s="0" t="s">
        <v>81</v>
      </c>
      <c r="E817" s="0" t="s">
        <v>2487</v>
      </c>
      <c r="F817" s="0" t="s">
        <v>2488</v>
      </c>
      <c r="G817" s="0" t="s">
        <v>2489</v>
      </c>
      <c r="H817" s="0" t="n">
        <v>0</v>
      </c>
      <c r="I817" s="0" t="n">
        <v>0</v>
      </c>
      <c r="J817" s="0" t="n">
        <v>0</v>
      </c>
      <c r="K817" s="0" t="n">
        <v>5.6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4</v>
      </c>
    </row>
    <row r="818" customFormat="false" ht="14.4" hidden="true" customHeight="false" outlineLevel="0" collapsed="false">
      <c r="A818" s="0" t="s">
        <v>28</v>
      </c>
      <c r="B818" s="0" t="n">
        <v>1</v>
      </c>
      <c r="C818" s="0" t="s">
        <v>2490</v>
      </c>
      <c r="D818" s="0" t="s">
        <v>258</v>
      </c>
      <c r="E818" s="0" t="s">
        <v>2491</v>
      </c>
      <c r="F818" s="0" t="s">
        <v>2488</v>
      </c>
      <c r="G818" s="0" t="s">
        <v>2489</v>
      </c>
      <c r="H818" s="0" t="n">
        <v>0</v>
      </c>
      <c r="I818" s="0" t="n">
        <v>0</v>
      </c>
      <c r="J818" s="0" t="n">
        <v>0</v>
      </c>
      <c r="K818" s="0" t="n">
        <v>5.4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4</v>
      </c>
    </row>
    <row r="819" customFormat="false" ht="14.4" hidden="true" customHeight="false" outlineLevel="0" collapsed="false">
      <c r="A819" s="0" t="s">
        <v>28</v>
      </c>
      <c r="B819" s="0" t="n">
        <v>1</v>
      </c>
      <c r="C819" s="0" t="s">
        <v>2492</v>
      </c>
      <c r="D819" s="0" t="s">
        <v>81</v>
      </c>
      <c r="E819" s="0" t="s">
        <v>2493</v>
      </c>
      <c r="F819" s="0" t="s">
        <v>2494</v>
      </c>
      <c r="G819" s="0" t="s">
        <v>2495</v>
      </c>
      <c r="H819" s="0" t="n">
        <v>0</v>
      </c>
      <c r="I819" s="0" t="n">
        <v>0</v>
      </c>
      <c r="J819" s="0" t="n">
        <v>0</v>
      </c>
      <c r="K819" s="0" t="n">
        <v>5.3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4</v>
      </c>
    </row>
    <row r="820" customFormat="false" ht="14.4" hidden="true" customHeight="false" outlineLevel="0" collapsed="false">
      <c r="A820" s="0" t="s">
        <v>28</v>
      </c>
      <c r="B820" s="0" t="n">
        <v>1</v>
      </c>
      <c r="C820" s="0" t="s">
        <v>2496</v>
      </c>
      <c r="D820" s="0" t="s">
        <v>39</v>
      </c>
      <c r="E820" s="0" t="s">
        <v>2497</v>
      </c>
      <c r="F820" s="0" t="s">
        <v>2494</v>
      </c>
      <c r="G820" s="0" t="s">
        <v>2495</v>
      </c>
      <c r="H820" s="0" t="n">
        <v>0</v>
      </c>
      <c r="I820" s="0" t="n">
        <v>0</v>
      </c>
      <c r="J820" s="0" t="n">
        <v>0</v>
      </c>
      <c r="K820" s="0" t="n">
        <v>5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4</v>
      </c>
    </row>
    <row r="821" customFormat="false" ht="14.4" hidden="true" customHeight="false" outlineLevel="0" collapsed="false">
      <c r="A821" s="0" t="s">
        <v>28</v>
      </c>
      <c r="B821" s="0" t="n">
        <v>1</v>
      </c>
      <c r="C821" s="0" t="s">
        <v>2498</v>
      </c>
      <c r="D821" s="0" t="s">
        <v>103</v>
      </c>
      <c r="E821" s="0" t="s">
        <v>2499</v>
      </c>
      <c r="F821" s="0" t="s">
        <v>2494</v>
      </c>
      <c r="G821" s="0" t="s">
        <v>2495</v>
      </c>
      <c r="H821" s="0" t="n">
        <v>0</v>
      </c>
      <c r="I821" s="0" t="n">
        <v>0</v>
      </c>
      <c r="J821" s="0" t="n">
        <v>0</v>
      </c>
      <c r="K821" s="0" t="n">
        <v>5.3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4</v>
      </c>
    </row>
    <row r="822" customFormat="false" ht="14.4" hidden="true" customHeight="false" outlineLevel="0" collapsed="false">
      <c r="A822" s="0" t="s">
        <v>28</v>
      </c>
      <c r="B822" s="0" t="n">
        <v>1</v>
      </c>
      <c r="C822" s="0" t="s">
        <v>2500</v>
      </c>
      <c r="D822" s="0" t="s">
        <v>48</v>
      </c>
      <c r="E822" s="0" t="s">
        <v>2501</v>
      </c>
      <c r="F822" s="0" t="s">
        <v>2494</v>
      </c>
      <c r="G822" s="0" t="s">
        <v>2495</v>
      </c>
      <c r="H822" s="0" t="n">
        <v>0</v>
      </c>
      <c r="I822" s="0" t="n">
        <v>0</v>
      </c>
      <c r="J822" s="0" t="n">
        <v>0</v>
      </c>
      <c r="K822" s="0" t="n">
        <v>5.4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4</v>
      </c>
    </row>
    <row r="823" customFormat="false" ht="14.4" hidden="true" customHeight="false" outlineLevel="0" collapsed="false">
      <c r="A823" s="0" t="s">
        <v>28</v>
      </c>
      <c r="B823" s="0" t="n">
        <v>1</v>
      </c>
      <c r="C823" s="0" t="s">
        <v>2502</v>
      </c>
      <c r="D823" s="0" t="s">
        <v>30</v>
      </c>
      <c r="E823" s="0" t="s">
        <v>2503</v>
      </c>
      <c r="F823" s="0" t="s">
        <v>2494</v>
      </c>
      <c r="G823" s="0" t="s">
        <v>2495</v>
      </c>
      <c r="H823" s="0" t="n">
        <v>0</v>
      </c>
      <c r="I823" s="0" t="n">
        <v>0</v>
      </c>
      <c r="J823" s="0" t="n">
        <v>0</v>
      </c>
      <c r="K823" s="0" t="n">
        <v>6.2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4</v>
      </c>
    </row>
    <row r="824" customFormat="false" ht="14.4" hidden="true" customHeight="false" outlineLevel="0" collapsed="false">
      <c r="A824" s="0" t="s">
        <v>28</v>
      </c>
      <c r="B824" s="0" t="n">
        <v>1</v>
      </c>
      <c r="C824" s="0" t="s">
        <v>2504</v>
      </c>
      <c r="D824" s="0" t="s">
        <v>258</v>
      </c>
      <c r="E824" s="0" t="s">
        <v>2505</v>
      </c>
      <c r="F824" s="0" t="s">
        <v>2494</v>
      </c>
      <c r="G824" s="0" t="s">
        <v>2495</v>
      </c>
      <c r="H824" s="0" t="n">
        <v>0</v>
      </c>
      <c r="I824" s="0" t="n">
        <v>0</v>
      </c>
      <c r="J824" s="0" t="n">
        <v>0</v>
      </c>
      <c r="K824" s="0" t="n">
        <v>6.4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4</v>
      </c>
    </row>
    <row r="825" customFormat="false" ht="14.4" hidden="true" customHeight="false" outlineLevel="0" collapsed="false">
      <c r="A825" s="0" t="s">
        <v>28</v>
      </c>
      <c r="B825" s="0" t="n">
        <v>1</v>
      </c>
      <c r="C825" s="0" t="s">
        <v>2506</v>
      </c>
      <c r="D825" s="0" t="s">
        <v>103</v>
      </c>
      <c r="E825" s="0" t="s">
        <v>2507</v>
      </c>
      <c r="F825" s="0" t="s">
        <v>2508</v>
      </c>
      <c r="G825" s="0" t="s">
        <v>2509</v>
      </c>
      <c r="H825" s="0" t="n">
        <v>0</v>
      </c>
      <c r="I825" s="0" t="n">
        <v>0</v>
      </c>
      <c r="J825" s="0" t="n">
        <v>0</v>
      </c>
      <c r="K825" s="0" t="n">
        <v>8.3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4</v>
      </c>
    </row>
    <row r="826" customFormat="false" ht="14.4" hidden="true" customHeight="false" outlineLevel="0" collapsed="false">
      <c r="A826" s="0" t="s">
        <v>28</v>
      </c>
      <c r="B826" s="0" t="n">
        <v>1</v>
      </c>
      <c r="C826" s="0" t="s">
        <v>2510</v>
      </c>
      <c r="D826" s="0" t="s">
        <v>39</v>
      </c>
      <c r="E826" s="0" t="s">
        <v>2511</v>
      </c>
      <c r="F826" s="0" t="s">
        <v>2508</v>
      </c>
      <c r="G826" s="0" t="s">
        <v>2509</v>
      </c>
      <c r="H826" s="0" t="n">
        <v>0</v>
      </c>
      <c r="I826" s="0" t="n">
        <v>0</v>
      </c>
      <c r="J826" s="0" t="n">
        <v>0</v>
      </c>
      <c r="K826" s="0" t="n">
        <v>11.7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4</v>
      </c>
    </row>
    <row r="827" customFormat="false" ht="14.4" hidden="true" customHeight="false" outlineLevel="0" collapsed="false">
      <c r="A827" s="0" t="s">
        <v>28</v>
      </c>
      <c r="B827" s="0" t="n">
        <v>1</v>
      </c>
      <c r="C827" s="0" t="s">
        <v>2512</v>
      </c>
      <c r="D827" s="0" t="s">
        <v>258</v>
      </c>
      <c r="E827" s="0" t="s">
        <v>2513</v>
      </c>
      <c r="F827" s="0" t="s">
        <v>2514</v>
      </c>
      <c r="G827" s="0" t="s">
        <v>2515</v>
      </c>
      <c r="H827" s="0" t="n">
        <v>0</v>
      </c>
      <c r="I827" s="0" t="n">
        <v>0</v>
      </c>
      <c r="J827" s="0" t="n">
        <v>0</v>
      </c>
      <c r="K827" s="0" t="n">
        <v>6.9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4</v>
      </c>
    </row>
    <row r="828" customFormat="false" ht="14.4" hidden="true" customHeight="false" outlineLevel="0" collapsed="false">
      <c r="A828" s="0" t="s">
        <v>28</v>
      </c>
      <c r="B828" s="0" t="n">
        <v>1</v>
      </c>
      <c r="C828" s="0" t="s">
        <v>2516</v>
      </c>
      <c r="D828" s="0" t="s">
        <v>258</v>
      </c>
      <c r="E828" s="0" t="s">
        <v>2517</v>
      </c>
      <c r="F828" s="0" t="s">
        <v>2514</v>
      </c>
      <c r="G828" s="0" t="s">
        <v>2515</v>
      </c>
      <c r="H828" s="0" t="n">
        <v>0</v>
      </c>
      <c r="I828" s="0" t="n">
        <v>0</v>
      </c>
      <c r="J828" s="0" t="n">
        <v>0</v>
      </c>
      <c r="K828" s="0" t="n">
        <v>5.7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4</v>
      </c>
    </row>
    <row r="829" customFormat="false" ht="14.4" hidden="true" customHeight="false" outlineLevel="0" collapsed="false">
      <c r="A829" s="0" t="s">
        <v>28</v>
      </c>
      <c r="B829" s="0" t="n">
        <v>1</v>
      </c>
      <c r="C829" s="0" t="s">
        <v>2518</v>
      </c>
      <c r="D829" s="0" t="s">
        <v>192</v>
      </c>
      <c r="E829" s="0" t="s">
        <v>2519</v>
      </c>
      <c r="F829" s="0" t="s">
        <v>2514</v>
      </c>
      <c r="G829" s="0" t="s">
        <v>2515</v>
      </c>
      <c r="H829" s="0" t="n">
        <v>0</v>
      </c>
      <c r="I829" s="0" t="n">
        <v>0</v>
      </c>
      <c r="J829" s="0" t="n">
        <v>0</v>
      </c>
      <c r="K829" s="0" t="n">
        <v>5.7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4</v>
      </c>
    </row>
    <row r="830" customFormat="false" ht="14.4" hidden="true" customHeight="false" outlineLevel="0" collapsed="false">
      <c r="A830" s="0" t="s">
        <v>28</v>
      </c>
      <c r="B830" s="0" t="n">
        <v>1</v>
      </c>
      <c r="C830" s="0" t="s">
        <v>2520</v>
      </c>
      <c r="D830" s="0" t="s">
        <v>258</v>
      </c>
      <c r="E830" s="0" t="s">
        <v>2521</v>
      </c>
      <c r="F830" s="0" t="s">
        <v>2514</v>
      </c>
      <c r="G830" s="0" t="s">
        <v>2515</v>
      </c>
      <c r="H830" s="0" t="n">
        <v>0</v>
      </c>
      <c r="I830" s="0" t="n">
        <v>0</v>
      </c>
      <c r="J830" s="0" t="n">
        <v>0</v>
      </c>
      <c r="K830" s="0" t="n">
        <v>6.7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4</v>
      </c>
    </row>
    <row r="831" customFormat="false" ht="14.4" hidden="true" customHeight="false" outlineLevel="0" collapsed="false">
      <c r="A831" s="0" t="s">
        <v>28</v>
      </c>
      <c r="B831" s="0" t="n">
        <v>1</v>
      </c>
      <c r="C831" s="0" t="s">
        <v>2522</v>
      </c>
      <c r="D831" s="0" t="s">
        <v>81</v>
      </c>
      <c r="E831" s="0" t="s">
        <v>2523</v>
      </c>
      <c r="F831" s="0" t="s">
        <v>2514</v>
      </c>
      <c r="G831" s="0" t="s">
        <v>2515</v>
      </c>
      <c r="H831" s="0" t="n">
        <v>0</v>
      </c>
      <c r="I831" s="0" t="n">
        <v>0</v>
      </c>
      <c r="J831" s="0" t="n">
        <v>0</v>
      </c>
      <c r="K831" s="0" t="n">
        <v>6.7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4</v>
      </c>
    </row>
    <row r="832" customFormat="false" ht="14.4" hidden="true" customHeight="false" outlineLevel="0" collapsed="false">
      <c r="A832" s="0" t="s">
        <v>28</v>
      </c>
      <c r="B832" s="0" t="n">
        <v>1</v>
      </c>
      <c r="C832" s="0" t="s">
        <v>2524</v>
      </c>
      <c r="D832" s="0" t="s">
        <v>192</v>
      </c>
      <c r="E832" s="0" t="s">
        <v>2525</v>
      </c>
      <c r="F832" s="0" t="s">
        <v>2526</v>
      </c>
      <c r="G832" s="0" t="s">
        <v>2527</v>
      </c>
      <c r="H832" s="0" t="n">
        <v>0</v>
      </c>
      <c r="I832" s="0" t="n">
        <v>0</v>
      </c>
      <c r="J832" s="0" t="n">
        <v>0</v>
      </c>
      <c r="K832" s="0" t="n">
        <v>5.6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4</v>
      </c>
    </row>
    <row r="833" customFormat="false" ht="14.4" hidden="true" customHeight="false" outlineLevel="0" collapsed="false">
      <c r="A833" s="0" t="s">
        <v>28</v>
      </c>
      <c r="B833" s="0" t="n">
        <v>1</v>
      </c>
      <c r="C833" s="0" t="s">
        <v>2528</v>
      </c>
      <c r="D833" s="0" t="s">
        <v>81</v>
      </c>
      <c r="E833" s="0" t="s">
        <v>2529</v>
      </c>
      <c r="F833" s="0" t="s">
        <v>2530</v>
      </c>
      <c r="G833" s="0" t="s">
        <v>2531</v>
      </c>
      <c r="H833" s="0" t="n">
        <v>0</v>
      </c>
      <c r="I833" s="0" t="n">
        <v>0</v>
      </c>
      <c r="J833" s="0" t="n">
        <v>0</v>
      </c>
      <c r="K833" s="0" t="n">
        <v>5.6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4</v>
      </c>
    </row>
    <row r="834" customFormat="false" ht="14.4" hidden="true" customHeight="false" outlineLevel="0" collapsed="false">
      <c r="A834" s="0" t="s">
        <v>28</v>
      </c>
      <c r="B834" s="0" t="n">
        <v>1</v>
      </c>
      <c r="C834" s="0" t="s">
        <v>2532</v>
      </c>
      <c r="D834" s="0" t="s">
        <v>258</v>
      </c>
      <c r="E834" s="0" t="s">
        <v>2533</v>
      </c>
      <c r="F834" s="0" t="s">
        <v>2534</v>
      </c>
      <c r="G834" s="0" t="s">
        <v>2535</v>
      </c>
      <c r="H834" s="0" t="n">
        <v>0</v>
      </c>
      <c r="I834" s="0" t="n">
        <v>0</v>
      </c>
      <c r="J834" s="0" t="n">
        <v>0</v>
      </c>
      <c r="K834" s="0" t="n">
        <v>6.2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4</v>
      </c>
    </row>
    <row r="835" customFormat="false" ht="14.4" hidden="true" customHeight="false" outlineLevel="0" collapsed="false">
      <c r="A835" s="0" t="s">
        <v>28</v>
      </c>
      <c r="B835" s="0" t="n">
        <v>1</v>
      </c>
      <c r="C835" s="0" t="s">
        <v>2536</v>
      </c>
      <c r="D835" s="0" t="s">
        <v>103</v>
      </c>
      <c r="E835" s="0" t="s">
        <v>2537</v>
      </c>
      <c r="F835" s="0" t="s">
        <v>2538</v>
      </c>
      <c r="G835" s="0" t="s">
        <v>2539</v>
      </c>
      <c r="H835" s="0" t="n">
        <v>0</v>
      </c>
      <c r="I835" s="0" t="n">
        <v>0</v>
      </c>
      <c r="J835" s="0" t="n">
        <v>0</v>
      </c>
      <c r="K835" s="0" t="n">
        <v>5.3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4</v>
      </c>
    </row>
    <row r="836" customFormat="false" ht="14.4" hidden="true" customHeight="false" outlineLevel="0" collapsed="false">
      <c r="A836" s="0" t="s">
        <v>28</v>
      </c>
      <c r="B836" s="0" t="n">
        <v>1</v>
      </c>
      <c r="C836" s="0" t="s">
        <v>2540</v>
      </c>
      <c r="D836" s="0" t="s">
        <v>258</v>
      </c>
      <c r="E836" s="0" t="s">
        <v>2541</v>
      </c>
      <c r="F836" s="0" t="s">
        <v>2538</v>
      </c>
      <c r="G836" s="0" t="s">
        <v>2539</v>
      </c>
      <c r="H836" s="0" t="n">
        <v>0</v>
      </c>
      <c r="I836" s="0" t="n">
        <v>0</v>
      </c>
      <c r="J836" s="0" t="n">
        <v>0</v>
      </c>
      <c r="K836" s="0" t="n">
        <v>5.5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4</v>
      </c>
    </row>
    <row r="837" customFormat="false" ht="14.4" hidden="true" customHeight="false" outlineLevel="0" collapsed="false">
      <c r="A837" s="0" t="s">
        <v>28</v>
      </c>
      <c r="B837" s="0" t="n">
        <v>1</v>
      </c>
      <c r="C837" s="0" t="s">
        <v>2542</v>
      </c>
      <c r="D837" s="0" t="s">
        <v>81</v>
      </c>
      <c r="E837" s="0" t="s">
        <v>2543</v>
      </c>
      <c r="F837" s="0" t="s">
        <v>2538</v>
      </c>
      <c r="G837" s="0" t="s">
        <v>2539</v>
      </c>
      <c r="H837" s="0" t="n">
        <v>0</v>
      </c>
      <c r="I837" s="0" t="n">
        <v>0</v>
      </c>
      <c r="J837" s="0" t="n">
        <v>0</v>
      </c>
      <c r="K837" s="0" t="n">
        <v>5.9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4</v>
      </c>
    </row>
    <row r="838" customFormat="false" ht="14.4" hidden="true" customHeight="false" outlineLevel="0" collapsed="false">
      <c r="A838" s="0" t="s">
        <v>28</v>
      </c>
      <c r="B838" s="0" t="n">
        <v>1</v>
      </c>
      <c r="C838" s="0" t="s">
        <v>2544</v>
      </c>
      <c r="D838" s="0" t="s">
        <v>192</v>
      </c>
      <c r="E838" s="0" t="s">
        <v>2545</v>
      </c>
      <c r="F838" s="0" t="s">
        <v>113</v>
      </c>
      <c r="G838" s="0" t="s">
        <v>114</v>
      </c>
      <c r="H838" s="0" t="n">
        <v>0</v>
      </c>
      <c r="I838" s="0" t="n">
        <v>0</v>
      </c>
      <c r="J838" s="0" t="n">
        <v>0</v>
      </c>
      <c r="K838" s="0" t="n">
        <v>5.4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4</v>
      </c>
    </row>
    <row r="839" customFormat="false" ht="14.4" hidden="true" customHeight="false" outlineLevel="0" collapsed="false">
      <c r="A839" s="0" t="s">
        <v>28</v>
      </c>
      <c r="B839" s="0" t="n">
        <v>1</v>
      </c>
      <c r="C839" s="0" t="s">
        <v>2546</v>
      </c>
      <c r="D839" s="0" t="s">
        <v>53</v>
      </c>
      <c r="E839" s="0" t="s">
        <v>2547</v>
      </c>
      <c r="F839" s="0" t="s">
        <v>113</v>
      </c>
      <c r="G839" s="0" t="s">
        <v>114</v>
      </c>
      <c r="H839" s="0" t="n">
        <v>0</v>
      </c>
      <c r="I839" s="0" t="n">
        <v>0</v>
      </c>
      <c r="J839" s="0" t="n">
        <v>0</v>
      </c>
      <c r="K839" s="0" t="n">
        <v>6.3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4</v>
      </c>
    </row>
    <row r="840" customFormat="false" ht="14.4" hidden="true" customHeight="false" outlineLevel="0" collapsed="false">
      <c r="A840" s="0" t="s">
        <v>28</v>
      </c>
      <c r="B840" s="0" t="n">
        <v>1</v>
      </c>
      <c r="C840" s="0" t="s">
        <v>2548</v>
      </c>
      <c r="D840" s="0" t="s">
        <v>81</v>
      </c>
      <c r="E840" s="0" t="s">
        <v>2549</v>
      </c>
      <c r="F840" s="0" t="s">
        <v>2550</v>
      </c>
      <c r="G840" s="0" t="s">
        <v>2551</v>
      </c>
      <c r="H840" s="0" t="n">
        <v>0</v>
      </c>
      <c r="I840" s="0" t="n">
        <v>0</v>
      </c>
      <c r="J840" s="0" t="n">
        <v>0</v>
      </c>
      <c r="K840" s="0" t="n">
        <v>6.4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4</v>
      </c>
    </row>
    <row r="841" customFormat="false" ht="14.4" hidden="true" customHeight="false" outlineLevel="0" collapsed="false">
      <c r="A841" s="0" t="s">
        <v>28</v>
      </c>
      <c r="B841" s="0" t="n">
        <v>1</v>
      </c>
      <c r="C841" s="0" t="s">
        <v>2552</v>
      </c>
      <c r="D841" s="0" t="s">
        <v>192</v>
      </c>
      <c r="E841" s="0" t="s">
        <v>2553</v>
      </c>
      <c r="F841" s="0" t="s">
        <v>2550</v>
      </c>
      <c r="G841" s="0" t="s">
        <v>2551</v>
      </c>
      <c r="H841" s="0" t="n">
        <v>0</v>
      </c>
      <c r="I841" s="0" t="n">
        <v>0</v>
      </c>
      <c r="J841" s="0" t="n">
        <v>0</v>
      </c>
      <c r="K841" s="0" t="n">
        <v>6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4</v>
      </c>
    </row>
    <row r="842" customFormat="false" ht="14.4" hidden="true" customHeight="false" outlineLevel="0" collapsed="false">
      <c r="A842" s="0" t="s">
        <v>28</v>
      </c>
      <c r="B842" s="0" t="n">
        <v>1</v>
      </c>
      <c r="C842" s="0" t="s">
        <v>2554</v>
      </c>
      <c r="D842" s="0" t="s">
        <v>192</v>
      </c>
      <c r="E842" s="0" t="s">
        <v>2555</v>
      </c>
      <c r="F842" s="0" t="s">
        <v>2556</v>
      </c>
      <c r="G842" s="0" t="s">
        <v>1399</v>
      </c>
      <c r="H842" s="0" t="n">
        <v>0</v>
      </c>
      <c r="I842" s="0" t="n">
        <v>0</v>
      </c>
      <c r="J842" s="0" t="n">
        <v>0</v>
      </c>
      <c r="K842" s="0" t="n">
        <v>6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4</v>
      </c>
    </row>
    <row r="843" customFormat="false" ht="14.4" hidden="true" customHeight="false" outlineLevel="0" collapsed="false">
      <c r="A843" s="0" t="s">
        <v>28</v>
      </c>
      <c r="B843" s="0" t="n">
        <v>1</v>
      </c>
      <c r="C843" s="0" t="s">
        <v>2557</v>
      </c>
      <c r="D843" s="0" t="s">
        <v>103</v>
      </c>
      <c r="E843" s="0" t="s">
        <v>2558</v>
      </c>
      <c r="F843" s="0" t="s">
        <v>2559</v>
      </c>
      <c r="G843" s="0" t="s">
        <v>2560</v>
      </c>
      <c r="H843" s="0" t="n">
        <v>0</v>
      </c>
      <c r="I843" s="0" t="n">
        <v>0</v>
      </c>
      <c r="J843" s="0" t="n">
        <v>0</v>
      </c>
      <c r="K843" s="0" t="n">
        <v>6.4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4</v>
      </c>
    </row>
    <row r="844" customFormat="false" ht="14.4" hidden="true" customHeight="false" outlineLevel="0" collapsed="false">
      <c r="A844" s="0" t="s">
        <v>28</v>
      </c>
      <c r="B844" s="0" t="n">
        <v>1</v>
      </c>
      <c r="C844" s="0" t="s">
        <v>2561</v>
      </c>
      <c r="D844" s="0" t="s">
        <v>258</v>
      </c>
      <c r="E844" s="0" t="s">
        <v>2562</v>
      </c>
      <c r="F844" s="0" t="s">
        <v>2563</v>
      </c>
      <c r="G844" s="0" t="s">
        <v>2564</v>
      </c>
      <c r="H844" s="0" t="n">
        <v>0</v>
      </c>
      <c r="I844" s="0" t="n">
        <v>0</v>
      </c>
      <c r="J844" s="0" t="n">
        <v>0</v>
      </c>
      <c r="K844" s="0" t="n">
        <v>5.3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4</v>
      </c>
    </row>
    <row r="845" customFormat="false" ht="14.4" hidden="true" customHeight="false" outlineLevel="0" collapsed="false">
      <c r="A845" s="0" t="s">
        <v>28</v>
      </c>
      <c r="B845" s="0" t="n">
        <v>1</v>
      </c>
      <c r="C845" s="0" t="s">
        <v>2565</v>
      </c>
      <c r="D845" s="0" t="s">
        <v>192</v>
      </c>
      <c r="E845" s="0" t="s">
        <v>2566</v>
      </c>
      <c r="F845" s="0" t="s">
        <v>2567</v>
      </c>
      <c r="G845" s="0" t="s">
        <v>2568</v>
      </c>
      <c r="H845" s="0" t="n">
        <v>0</v>
      </c>
      <c r="I845" s="0" t="n">
        <v>0</v>
      </c>
      <c r="J845" s="0" t="n">
        <v>0</v>
      </c>
      <c r="K845" s="0" t="n">
        <v>5.4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4</v>
      </c>
    </row>
    <row r="846" customFormat="false" ht="14.4" hidden="true" customHeight="false" outlineLevel="0" collapsed="false">
      <c r="A846" s="0" t="s">
        <v>28</v>
      </c>
      <c r="B846" s="0" t="n">
        <v>1</v>
      </c>
      <c r="C846" s="0" t="s">
        <v>2569</v>
      </c>
      <c r="D846" s="0" t="s">
        <v>30</v>
      </c>
      <c r="E846" s="0" t="s">
        <v>2570</v>
      </c>
      <c r="F846" s="0" t="s">
        <v>2567</v>
      </c>
      <c r="G846" s="0" t="s">
        <v>2568</v>
      </c>
      <c r="H846" s="0" t="n">
        <v>0</v>
      </c>
      <c r="I846" s="0" t="n">
        <v>0</v>
      </c>
      <c r="J846" s="0" t="n">
        <v>0</v>
      </c>
      <c r="K846" s="0" t="n">
        <v>8.5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4</v>
      </c>
    </row>
    <row r="847" customFormat="false" ht="14.4" hidden="true" customHeight="false" outlineLevel="0" collapsed="false">
      <c r="A847" s="0" t="s">
        <v>28</v>
      </c>
      <c r="B847" s="0" t="n">
        <v>1</v>
      </c>
      <c r="C847" s="0" t="s">
        <v>2571</v>
      </c>
      <c r="D847" s="0" t="s">
        <v>192</v>
      </c>
      <c r="E847" s="0" t="s">
        <v>2572</v>
      </c>
      <c r="F847" s="0" t="s">
        <v>2567</v>
      </c>
      <c r="G847" s="0" t="s">
        <v>2568</v>
      </c>
      <c r="H847" s="0" t="n">
        <v>0</v>
      </c>
      <c r="I847" s="0" t="n">
        <v>0</v>
      </c>
      <c r="J847" s="0" t="n">
        <v>0</v>
      </c>
      <c r="K847" s="0" t="n">
        <v>10.3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4</v>
      </c>
    </row>
    <row r="848" customFormat="false" ht="14.4" hidden="true" customHeight="false" outlineLevel="0" collapsed="false">
      <c r="A848" s="0" t="s">
        <v>28</v>
      </c>
      <c r="B848" s="0" t="n">
        <v>1</v>
      </c>
      <c r="C848" s="0" t="s">
        <v>2573</v>
      </c>
      <c r="D848" s="0" t="s">
        <v>45</v>
      </c>
      <c r="E848" s="0" t="s">
        <v>2574</v>
      </c>
      <c r="F848" s="0" t="s">
        <v>2567</v>
      </c>
      <c r="G848" s="0" t="s">
        <v>2568</v>
      </c>
      <c r="H848" s="0" t="n">
        <v>0</v>
      </c>
      <c r="I848" s="0" t="n">
        <v>0</v>
      </c>
      <c r="J848" s="0" t="n">
        <v>0</v>
      </c>
      <c r="K848" s="0" t="n">
        <v>10.3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4</v>
      </c>
    </row>
    <row r="849" customFormat="false" ht="14.4" hidden="true" customHeight="false" outlineLevel="0" collapsed="false">
      <c r="A849" s="0" t="s">
        <v>28</v>
      </c>
      <c r="B849" s="0" t="n">
        <v>1</v>
      </c>
      <c r="C849" s="0" t="s">
        <v>2575</v>
      </c>
      <c r="D849" s="0" t="s">
        <v>30</v>
      </c>
      <c r="E849" s="0" t="s">
        <v>2576</v>
      </c>
      <c r="F849" s="0" t="s">
        <v>2567</v>
      </c>
      <c r="G849" s="0" t="s">
        <v>2568</v>
      </c>
      <c r="H849" s="0" t="n">
        <v>0</v>
      </c>
      <c r="I849" s="0" t="n">
        <v>0</v>
      </c>
      <c r="J849" s="0" t="n">
        <v>0</v>
      </c>
      <c r="K849" s="0" t="n">
        <v>11.4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4</v>
      </c>
    </row>
    <row r="850" customFormat="false" ht="14.4" hidden="true" customHeight="false" outlineLevel="0" collapsed="false">
      <c r="A850" s="0" t="s">
        <v>28</v>
      </c>
      <c r="B850" s="0" t="n">
        <v>1</v>
      </c>
      <c r="C850" s="0" t="s">
        <v>2577</v>
      </c>
      <c r="D850" s="0" t="s">
        <v>60</v>
      </c>
      <c r="E850" s="0" t="s">
        <v>2578</v>
      </c>
      <c r="F850" s="0" t="s">
        <v>2567</v>
      </c>
      <c r="G850" s="0" t="s">
        <v>2568</v>
      </c>
      <c r="H850" s="0" t="n">
        <v>0</v>
      </c>
      <c r="I850" s="0" t="n">
        <v>0</v>
      </c>
      <c r="J850" s="0" t="n">
        <v>0</v>
      </c>
      <c r="K850" s="0" t="n">
        <v>9.8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4</v>
      </c>
    </row>
    <row r="851" customFormat="false" ht="14.4" hidden="true" customHeight="false" outlineLevel="0" collapsed="false">
      <c r="A851" s="0" t="s">
        <v>28</v>
      </c>
      <c r="B851" s="0" t="n">
        <v>1</v>
      </c>
      <c r="C851" s="0" t="s">
        <v>2579</v>
      </c>
      <c r="D851" s="0" t="s">
        <v>53</v>
      </c>
      <c r="E851" s="0" t="s">
        <v>2580</v>
      </c>
      <c r="F851" s="0" t="s">
        <v>2567</v>
      </c>
      <c r="G851" s="0" t="s">
        <v>2568</v>
      </c>
      <c r="H851" s="0" t="n">
        <v>0</v>
      </c>
      <c r="I851" s="0" t="n">
        <v>0</v>
      </c>
      <c r="J851" s="0" t="n">
        <v>0</v>
      </c>
      <c r="K851" s="0" t="n">
        <v>7.3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4</v>
      </c>
    </row>
    <row r="852" customFormat="false" ht="14.4" hidden="true" customHeight="false" outlineLevel="0" collapsed="false">
      <c r="A852" s="0" t="s">
        <v>28</v>
      </c>
      <c r="B852" s="0" t="n">
        <v>1</v>
      </c>
      <c r="C852" s="0" t="s">
        <v>2581</v>
      </c>
      <c r="D852" s="0" t="s">
        <v>258</v>
      </c>
      <c r="E852" s="0" t="s">
        <v>2582</v>
      </c>
      <c r="F852" s="0" t="s">
        <v>2567</v>
      </c>
      <c r="G852" s="0" t="s">
        <v>2568</v>
      </c>
      <c r="H852" s="0" t="n">
        <v>0</v>
      </c>
      <c r="I852" s="0" t="n">
        <v>0</v>
      </c>
      <c r="J852" s="0" t="n">
        <v>0</v>
      </c>
      <c r="K852" s="0" t="n">
        <v>6.2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4</v>
      </c>
    </row>
    <row r="853" customFormat="false" ht="14.4" hidden="true" customHeight="false" outlineLevel="0" collapsed="false">
      <c r="A853" s="0" t="s">
        <v>28</v>
      </c>
      <c r="B853" s="0" t="n">
        <v>1</v>
      </c>
      <c r="C853" s="0" t="s">
        <v>2583</v>
      </c>
      <c r="D853" s="0" t="s">
        <v>192</v>
      </c>
      <c r="E853" s="0" t="s">
        <v>2584</v>
      </c>
      <c r="F853" s="0" t="s">
        <v>2567</v>
      </c>
      <c r="G853" s="0" t="s">
        <v>2568</v>
      </c>
      <c r="H853" s="0" t="n">
        <v>0</v>
      </c>
      <c r="I853" s="0" t="n">
        <v>0</v>
      </c>
      <c r="J853" s="0" t="n">
        <v>0</v>
      </c>
      <c r="K853" s="0" t="n">
        <v>9.3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4</v>
      </c>
    </row>
    <row r="854" customFormat="false" ht="14.4" hidden="true" customHeight="false" outlineLevel="0" collapsed="false">
      <c r="A854" s="0" t="s">
        <v>28</v>
      </c>
      <c r="B854" s="0" t="n">
        <v>1</v>
      </c>
      <c r="C854" s="0" t="s">
        <v>2585</v>
      </c>
      <c r="D854" s="0" t="s">
        <v>258</v>
      </c>
      <c r="E854" s="0" t="s">
        <v>2586</v>
      </c>
      <c r="F854" s="0" t="s">
        <v>2567</v>
      </c>
      <c r="G854" s="0" t="s">
        <v>2568</v>
      </c>
      <c r="H854" s="0" t="n">
        <v>0</v>
      </c>
      <c r="I854" s="0" t="n">
        <v>0</v>
      </c>
      <c r="J854" s="0" t="n">
        <v>0</v>
      </c>
      <c r="K854" s="0" t="n">
        <v>8.6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4</v>
      </c>
    </row>
    <row r="855" customFormat="false" ht="14.4" hidden="true" customHeight="false" outlineLevel="0" collapsed="false">
      <c r="A855" s="0" t="s">
        <v>28</v>
      </c>
      <c r="B855" s="0" t="n">
        <v>1</v>
      </c>
      <c r="C855" s="0" t="s">
        <v>2587</v>
      </c>
      <c r="D855" s="0" t="s">
        <v>81</v>
      </c>
      <c r="E855" s="0" t="s">
        <v>2588</v>
      </c>
      <c r="F855" s="0" t="s">
        <v>2567</v>
      </c>
      <c r="G855" s="0" t="s">
        <v>2568</v>
      </c>
      <c r="H855" s="0" t="n">
        <v>0</v>
      </c>
      <c r="I855" s="0" t="n">
        <v>0</v>
      </c>
      <c r="J855" s="0" t="n">
        <v>0</v>
      </c>
      <c r="K855" s="0" t="n">
        <v>9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4</v>
      </c>
    </row>
    <row r="856" customFormat="false" ht="14.4" hidden="true" customHeight="false" outlineLevel="0" collapsed="false">
      <c r="A856" s="0" t="s">
        <v>28</v>
      </c>
      <c r="B856" s="0" t="n">
        <v>1</v>
      </c>
      <c r="C856" s="0" t="s">
        <v>2589</v>
      </c>
      <c r="D856" s="0" t="s">
        <v>53</v>
      </c>
      <c r="E856" s="0" t="s">
        <v>2590</v>
      </c>
      <c r="F856" s="0" t="s">
        <v>2591</v>
      </c>
      <c r="G856" s="0" t="s">
        <v>2592</v>
      </c>
      <c r="H856" s="0" t="n">
        <v>0</v>
      </c>
      <c r="I856" s="0" t="n">
        <v>0</v>
      </c>
      <c r="J856" s="0" t="n">
        <v>0</v>
      </c>
      <c r="K856" s="0" t="n">
        <v>6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4</v>
      </c>
    </row>
    <row r="857" customFormat="false" ht="14.4" hidden="true" customHeight="false" outlineLevel="0" collapsed="false">
      <c r="A857" s="0" t="s">
        <v>28</v>
      </c>
      <c r="B857" s="0" t="n">
        <v>1</v>
      </c>
      <c r="C857" s="0" t="s">
        <v>2593</v>
      </c>
      <c r="D857" s="0" t="s">
        <v>124</v>
      </c>
      <c r="E857" s="0" t="s">
        <v>2594</v>
      </c>
      <c r="F857" s="0" t="s">
        <v>2595</v>
      </c>
      <c r="G857" s="0" t="s">
        <v>2596</v>
      </c>
      <c r="H857" s="0" t="n">
        <v>0</v>
      </c>
      <c r="I857" s="0" t="n">
        <v>0</v>
      </c>
      <c r="J857" s="0" t="n">
        <v>0</v>
      </c>
      <c r="K857" s="0" t="n">
        <v>5.3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4</v>
      </c>
    </row>
    <row r="858" customFormat="false" ht="14.4" hidden="true" customHeight="false" outlineLevel="0" collapsed="false">
      <c r="A858" s="0" t="s">
        <v>28</v>
      </c>
      <c r="B858" s="0" t="n">
        <v>1</v>
      </c>
      <c r="C858" s="0" t="s">
        <v>2597</v>
      </c>
      <c r="D858" s="0" t="s">
        <v>81</v>
      </c>
      <c r="E858" s="0" t="s">
        <v>2598</v>
      </c>
      <c r="F858" s="0" t="s">
        <v>2595</v>
      </c>
      <c r="G858" s="0" t="s">
        <v>2596</v>
      </c>
      <c r="H858" s="0" t="n">
        <v>0</v>
      </c>
      <c r="I858" s="0" t="n">
        <v>0</v>
      </c>
      <c r="J858" s="0" t="n">
        <v>0</v>
      </c>
      <c r="K858" s="0" t="n">
        <v>5.8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4</v>
      </c>
    </row>
    <row r="859" customFormat="false" ht="14.4" hidden="true" customHeight="false" outlineLevel="0" collapsed="false">
      <c r="A859" s="0" t="s">
        <v>28</v>
      </c>
      <c r="B859" s="0" t="n">
        <v>1</v>
      </c>
      <c r="C859" s="0" t="s">
        <v>2599</v>
      </c>
      <c r="D859" s="0" t="s">
        <v>30</v>
      </c>
      <c r="E859" s="0" t="s">
        <v>2600</v>
      </c>
      <c r="F859" s="0" t="s">
        <v>2601</v>
      </c>
      <c r="G859" s="0" t="s">
        <v>2602</v>
      </c>
      <c r="H859" s="0" t="n">
        <v>0</v>
      </c>
      <c r="I859" s="0" t="n">
        <v>0</v>
      </c>
      <c r="J859" s="0" t="n">
        <v>0</v>
      </c>
      <c r="K859" s="0" t="n">
        <v>5.2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4</v>
      </c>
    </row>
    <row r="860" customFormat="false" ht="14.4" hidden="true" customHeight="false" outlineLevel="0" collapsed="false">
      <c r="A860" s="0" t="s">
        <v>28</v>
      </c>
      <c r="B860" s="0" t="n">
        <v>1</v>
      </c>
      <c r="C860" s="0" t="s">
        <v>2603</v>
      </c>
      <c r="D860" s="0" t="s">
        <v>81</v>
      </c>
      <c r="E860" s="0" t="s">
        <v>2604</v>
      </c>
      <c r="F860" s="0" t="s">
        <v>2605</v>
      </c>
      <c r="G860" s="0" t="s">
        <v>390</v>
      </c>
      <c r="H860" s="0" t="n">
        <v>0</v>
      </c>
      <c r="I860" s="0" t="n">
        <v>0</v>
      </c>
      <c r="J860" s="0" t="n">
        <v>0</v>
      </c>
      <c r="K860" s="0" t="n">
        <v>9.1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4</v>
      </c>
    </row>
    <row r="861" customFormat="false" ht="14.4" hidden="true" customHeight="false" outlineLevel="0" collapsed="false">
      <c r="A861" s="0" t="s">
        <v>28</v>
      </c>
      <c r="B861" s="0" t="n">
        <v>1</v>
      </c>
      <c r="C861" s="0" t="s">
        <v>2606</v>
      </c>
      <c r="D861" s="0" t="s">
        <v>30</v>
      </c>
      <c r="E861" s="0" t="s">
        <v>2607</v>
      </c>
      <c r="F861" s="0" t="s">
        <v>2608</v>
      </c>
      <c r="G861" s="0" t="s">
        <v>2609</v>
      </c>
      <c r="H861" s="0" t="n">
        <v>0</v>
      </c>
      <c r="I861" s="0" t="n">
        <v>0</v>
      </c>
      <c r="J861" s="0" t="n">
        <v>0</v>
      </c>
      <c r="K861" s="0" t="n">
        <v>8.2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4</v>
      </c>
    </row>
    <row r="862" customFormat="false" ht="14.4" hidden="true" customHeight="false" outlineLevel="0" collapsed="false">
      <c r="A862" s="0" t="s">
        <v>28</v>
      </c>
      <c r="B862" s="0" t="n">
        <v>1</v>
      </c>
      <c r="C862" s="0" t="s">
        <v>2610</v>
      </c>
      <c r="D862" s="0" t="s">
        <v>60</v>
      </c>
      <c r="E862" s="0" t="s">
        <v>2611</v>
      </c>
      <c r="F862" s="0" t="s">
        <v>2608</v>
      </c>
      <c r="G862" s="0" t="s">
        <v>2609</v>
      </c>
      <c r="H862" s="0" t="n">
        <v>0</v>
      </c>
      <c r="I862" s="0" t="n">
        <v>0</v>
      </c>
      <c r="J862" s="0" t="n">
        <v>0</v>
      </c>
      <c r="K862" s="0" t="n">
        <v>6.3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4</v>
      </c>
    </row>
    <row r="863" customFormat="false" ht="14.4" hidden="true" customHeight="false" outlineLevel="0" collapsed="false">
      <c r="A863" s="0" t="s">
        <v>28</v>
      </c>
      <c r="B863" s="0" t="n">
        <v>1</v>
      </c>
      <c r="C863" s="0" t="s">
        <v>2612</v>
      </c>
      <c r="D863" s="0" t="s">
        <v>103</v>
      </c>
      <c r="E863" s="0" t="s">
        <v>2613</v>
      </c>
      <c r="F863" s="0" t="s">
        <v>2614</v>
      </c>
      <c r="G863" s="0" t="s">
        <v>2615</v>
      </c>
      <c r="H863" s="0" t="n">
        <v>0</v>
      </c>
      <c r="I863" s="0" t="n">
        <v>0</v>
      </c>
      <c r="J863" s="0" t="n">
        <v>0</v>
      </c>
      <c r="K863" s="0" t="n">
        <v>5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4</v>
      </c>
    </row>
    <row r="864" customFormat="false" ht="14.4" hidden="true" customHeight="false" outlineLevel="0" collapsed="false">
      <c r="A864" s="0" t="s">
        <v>28</v>
      </c>
      <c r="B864" s="0" t="n">
        <v>1</v>
      </c>
      <c r="C864" s="0" t="s">
        <v>2616</v>
      </c>
      <c r="D864" s="0" t="s">
        <v>258</v>
      </c>
      <c r="E864" s="0" t="s">
        <v>2617</v>
      </c>
      <c r="F864" s="0" t="s">
        <v>2614</v>
      </c>
      <c r="G864" s="0" t="s">
        <v>2615</v>
      </c>
      <c r="H864" s="0" t="n">
        <v>0</v>
      </c>
      <c r="I864" s="0" t="n">
        <v>0</v>
      </c>
      <c r="J864" s="0" t="n">
        <v>0</v>
      </c>
      <c r="K864" s="0" t="n">
        <v>5.8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4</v>
      </c>
    </row>
    <row r="865" customFormat="false" ht="14.4" hidden="true" customHeight="false" outlineLevel="0" collapsed="false">
      <c r="A865" s="0" t="s">
        <v>28</v>
      </c>
      <c r="B865" s="0" t="n">
        <v>1</v>
      </c>
      <c r="C865" s="0" t="s">
        <v>2618</v>
      </c>
      <c r="D865" s="0" t="s">
        <v>258</v>
      </c>
      <c r="E865" s="0" t="s">
        <v>2619</v>
      </c>
      <c r="F865" s="0" t="s">
        <v>2614</v>
      </c>
      <c r="G865" s="0" t="s">
        <v>2615</v>
      </c>
      <c r="H865" s="0" t="n">
        <v>0</v>
      </c>
      <c r="I865" s="0" t="n">
        <v>0</v>
      </c>
      <c r="J865" s="0" t="n">
        <v>0</v>
      </c>
      <c r="K865" s="0" t="n">
        <v>5.8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4</v>
      </c>
    </row>
    <row r="866" customFormat="false" ht="14.4" hidden="true" customHeight="false" outlineLevel="0" collapsed="false">
      <c r="A866" s="0" t="s">
        <v>28</v>
      </c>
      <c r="B866" s="0" t="n">
        <v>1</v>
      </c>
      <c r="C866" s="0" t="s">
        <v>2620</v>
      </c>
      <c r="D866" s="0" t="s">
        <v>45</v>
      </c>
      <c r="E866" s="0" t="s">
        <v>2621</v>
      </c>
      <c r="F866" s="0" t="s">
        <v>2622</v>
      </c>
      <c r="G866" s="0" t="s">
        <v>2623</v>
      </c>
      <c r="H866" s="0" t="n">
        <v>0</v>
      </c>
      <c r="I866" s="0" t="n">
        <v>0</v>
      </c>
      <c r="J866" s="0" t="n">
        <v>0</v>
      </c>
      <c r="K866" s="0" t="n">
        <v>5.8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4</v>
      </c>
    </row>
    <row r="867" customFormat="false" ht="14.4" hidden="true" customHeight="false" outlineLevel="0" collapsed="false">
      <c r="A867" s="0" t="s">
        <v>28</v>
      </c>
      <c r="B867" s="0" t="n">
        <v>1</v>
      </c>
      <c r="C867" s="0" t="s">
        <v>2624</v>
      </c>
      <c r="D867" s="0" t="s">
        <v>258</v>
      </c>
      <c r="E867" s="0" t="s">
        <v>2625</v>
      </c>
      <c r="F867" s="0" t="s">
        <v>2626</v>
      </c>
      <c r="G867" s="0" t="s">
        <v>361</v>
      </c>
      <c r="H867" s="0" t="n">
        <v>0</v>
      </c>
      <c r="I867" s="0" t="n">
        <v>0</v>
      </c>
      <c r="J867" s="0" t="n">
        <v>0</v>
      </c>
      <c r="K867" s="0" t="n">
        <v>5.7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4</v>
      </c>
    </row>
    <row r="868" customFormat="false" ht="14.4" hidden="true" customHeight="false" outlineLevel="0" collapsed="false">
      <c r="A868" s="0" t="s">
        <v>28</v>
      </c>
      <c r="B868" s="0" t="n">
        <v>1</v>
      </c>
      <c r="C868" s="0" t="s">
        <v>2627</v>
      </c>
      <c r="D868" s="0" t="s">
        <v>60</v>
      </c>
      <c r="E868" s="0" t="s">
        <v>2628</v>
      </c>
      <c r="F868" s="0" t="s">
        <v>2626</v>
      </c>
      <c r="G868" s="0" t="s">
        <v>361</v>
      </c>
      <c r="H868" s="0" t="n">
        <v>0</v>
      </c>
      <c r="I868" s="0" t="n">
        <v>0</v>
      </c>
      <c r="J868" s="0" t="n">
        <v>0</v>
      </c>
      <c r="K868" s="0" t="n">
        <v>5.7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4</v>
      </c>
    </row>
    <row r="869" customFormat="false" ht="14.4" hidden="true" customHeight="false" outlineLevel="0" collapsed="false">
      <c r="A869" s="0" t="s">
        <v>28</v>
      </c>
      <c r="B869" s="0" t="n">
        <v>1</v>
      </c>
      <c r="C869" s="0" t="s">
        <v>2629</v>
      </c>
      <c r="D869" s="0" t="s">
        <v>60</v>
      </c>
      <c r="E869" s="0" t="s">
        <v>2630</v>
      </c>
      <c r="F869" s="0" t="s">
        <v>2626</v>
      </c>
      <c r="G869" s="0" t="s">
        <v>361</v>
      </c>
      <c r="H869" s="0" t="n">
        <v>0</v>
      </c>
      <c r="I869" s="0" t="n">
        <v>0</v>
      </c>
      <c r="J869" s="0" t="n">
        <v>0</v>
      </c>
      <c r="K869" s="0" t="n">
        <v>5.7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4</v>
      </c>
    </row>
    <row r="870" customFormat="false" ht="14.4" hidden="true" customHeight="false" outlineLevel="0" collapsed="false">
      <c r="A870" s="0" t="s">
        <v>28</v>
      </c>
      <c r="B870" s="0" t="n">
        <v>1</v>
      </c>
      <c r="C870" s="0" t="s">
        <v>2631</v>
      </c>
      <c r="D870" s="0" t="s">
        <v>39</v>
      </c>
      <c r="E870" s="0" t="s">
        <v>2632</v>
      </c>
      <c r="F870" s="0" t="s">
        <v>2633</v>
      </c>
      <c r="G870" s="0" t="s">
        <v>2634</v>
      </c>
      <c r="H870" s="0" t="n">
        <v>0</v>
      </c>
      <c r="I870" s="0" t="n">
        <v>0</v>
      </c>
      <c r="J870" s="0" t="n">
        <v>0</v>
      </c>
      <c r="K870" s="0" t="n">
        <v>7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4</v>
      </c>
    </row>
    <row r="871" customFormat="false" ht="14.4" hidden="true" customHeight="false" outlineLevel="0" collapsed="false">
      <c r="A871" s="0" t="s">
        <v>28</v>
      </c>
      <c r="B871" s="0" t="n">
        <v>1</v>
      </c>
      <c r="C871" s="0" t="s">
        <v>2635</v>
      </c>
      <c r="D871" s="0" t="s">
        <v>81</v>
      </c>
      <c r="E871" s="0" t="s">
        <v>2636</v>
      </c>
      <c r="F871" s="0" t="s">
        <v>2637</v>
      </c>
      <c r="G871" s="0" t="s">
        <v>2638</v>
      </c>
      <c r="H871" s="0" t="n">
        <v>0</v>
      </c>
      <c r="I871" s="0" t="n">
        <v>0</v>
      </c>
      <c r="J871" s="0" t="n">
        <v>0</v>
      </c>
      <c r="K871" s="0" t="n">
        <v>5.3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4</v>
      </c>
    </row>
    <row r="872" customFormat="false" ht="14.4" hidden="true" customHeight="false" outlineLevel="0" collapsed="false">
      <c r="A872" s="0" t="s">
        <v>28</v>
      </c>
      <c r="B872" s="0" t="n">
        <v>1</v>
      </c>
      <c r="C872" s="0" t="s">
        <v>2639</v>
      </c>
      <c r="D872" s="0" t="s">
        <v>30</v>
      </c>
      <c r="E872" s="0" t="s">
        <v>2640</v>
      </c>
      <c r="F872" s="0" t="s">
        <v>2641</v>
      </c>
      <c r="G872" s="0" t="s">
        <v>2642</v>
      </c>
      <c r="H872" s="0" t="n">
        <v>0</v>
      </c>
      <c r="I872" s="0" t="n">
        <v>0</v>
      </c>
      <c r="J872" s="0" t="n">
        <v>0</v>
      </c>
      <c r="K872" s="0" t="n">
        <v>5.5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4</v>
      </c>
    </row>
    <row r="873" customFormat="false" ht="14.4" hidden="true" customHeight="false" outlineLevel="0" collapsed="false">
      <c r="A873" s="0" t="s">
        <v>28</v>
      </c>
      <c r="B873" s="0" t="n">
        <v>1</v>
      </c>
      <c r="C873" s="0" t="s">
        <v>2643</v>
      </c>
      <c r="D873" s="0" t="s">
        <v>258</v>
      </c>
      <c r="E873" s="0" t="s">
        <v>2644</v>
      </c>
      <c r="F873" s="0" t="s">
        <v>2645</v>
      </c>
      <c r="G873" s="0" t="s">
        <v>2646</v>
      </c>
      <c r="H873" s="0" t="n">
        <v>0</v>
      </c>
      <c r="I873" s="0" t="n">
        <v>0</v>
      </c>
      <c r="J873" s="0" t="n">
        <v>0</v>
      </c>
      <c r="K873" s="0" t="n">
        <v>5.7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4</v>
      </c>
    </row>
    <row r="874" customFormat="false" ht="14.4" hidden="true" customHeight="false" outlineLevel="0" collapsed="false">
      <c r="A874" s="0" t="s">
        <v>28</v>
      </c>
      <c r="B874" s="0" t="n">
        <v>1</v>
      </c>
      <c r="C874" s="0" t="s">
        <v>2647</v>
      </c>
      <c r="D874" s="0" t="s">
        <v>258</v>
      </c>
      <c r="E874" s="0" t="s">
        <v>2648</v>
      </c>
      <c r="F874" s="0" t="s">
        <v>117</v>
      </c>
      <c r="G874" s="0" t="s">
        <v>118</v>
      </c>
      <c r="H874" s="0" t="n">
        <v>0</v>
      </c>
      <c r="I874" s="0" t="n">
        <v>0</v>
      </c>
      <c r="J874" s="0" t="n">
        <v>0</v>
      </c>
      <c r="K874" s="0" t="n">
        <v>5.8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4</v>
      </c>
    </row>
    <row r="875" customFormat="false" ht="14.4" hidden="true" customHeight="false" outlineLevel="0" collapsed="false">
      <c r="A875" s="0" t="s">
        <v>28</v>
      </c>
      <c r="B875" s="0" t="n">
        <v>1</v>
      </c>
      <c r="C875" s="0" t="s">
        <v>2649</v>
      </c>
      <c r="D875" s="0" t="s">
        <v>48</v>
      </c>
      <c r="E875" s="0" t="s">
        <v>2650</v>
      </c>
      <c r="F875" s="0" t="s">
        <v>2651</v>
      </c>
      <c r="G875" s="0" t="s">
        <v>2652</v>
      </c>
      <c r="H875" s="0" t="n">
        <v>0</v>
      </c>
      <c r="I875" s="0" t="n">
        <v>0</v>
      </c>
      <c r="J875" s="0" t="n">
        <v>0</v>
      </c>
      <c r="K875" s="0" t="n">
        <v>5.1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4</v>
      </c>
    </row>
    <row r="876" customFormat="false" ht="14.4" hidden="true" customHeight="false" outlineLevel="0" collapsed="false">
      <c r="A876" s="0" t="s">
        <v>28</v>
      </c>
      <c r="B876" s="0" t="n">
        <v>1</v>
      </c>
      <c r="C876" s="0" t="s">
        <v>2653</v>
      </c>
      <c r="D876" s="0" t="s">
        <v>45</v>
      </c>
      <c r="E876" s="0" t="s">
        <v>2654</v>
      </c>
      <c r="F876" s="0" t="s">
        <v>2655</v>
      </c>
      <c r="G876" s="0" t="s">
        <v>2656</v>
      </c>
      <c r="H876" s="0" t="n">
        <v>0</v>
      </c>
      <c r="I876" s="0" t="n">
        <v>0</v>
      </c>
      <c r="J876" s="0" t="n">
        <v>0</v>
      </c>
      <c r="K876" s="0" t="n">
        <v>5.8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4</v>
      </c>
    </row>
    <row r="877" customFormat="false" ht="14.4" hidden="true" customHeight="false" outlineLevel="0" collapsed="false">
      <c r="A877" s="0" t="s">
        <v>28</v>
      </c>
      <c r="B877" s="0" t="n">
        <v>1</v>
      </c>
      <c r="C877" s="0" t="s">
        <v>2657</v>
      </c>
      <c r="D877" s="0" t="s">
        <v>81</v>
      </c>
      <c r="E877" s="0" t="s">
        <v>2658</v>
      </c>
      <c r="F877" s="0" t="s">
        <v>2659</v>
      </c>
      <c r="G877" s="0" t="s">
        <v>2660</v>
      </c>
      <c r="H877" s="0" t="n">
        <v>0</v>
      </c>
      <c r="I877" s="0" t="n">
        <v>0</v>
      </c>
      <c r="J877" s="0" t="n">
        <v>0</v>
      </c>
      <c r="K877" s="0" t="n">
        <v>6.9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4</v>
      </c>
    </row>
    <row r="878" customFormat="false" ht="14.4" hidden="true" customHeight="false" outlineLevel="0" collapsed="false">
      <c r="A878" s="0" t="s">
        <v>28</v>
      </c>
      <c r="B878" s="0" t="n">
        <v>1</v>
      </c>
      <c r="C878" s="0" t="s">
        <v>2661</v>
      </c>
      <c r="D878" s="0" t="s">
        <v>81</v>
      </c>
      <c r="E878" s="0" t="s">
        <v>2662</v>
      </c>
      <c r="F878" s="0" t="s">
        <v>2659</v>
      </c>
      <c r="G878" s="0" t="s">
        <v>2660</v>
      </c>
      <c r="H878" s="0" t="n">
        <v>0</v>
      </c>
      <c r="I878" s="0" t="n">
        <v>0</v>
      </c>
      <c r="J878" s="0" t="n">
        <v>0</v>
      </c>
      <c r="K878" s="0" t="n">
        <v>5.7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4</v>
      </c>
    </row>
    <row r="879" customFormat="false" ht="14.4" hidden="true" customHeight="false" outlineLevel="0" collapsed="false">
      <c r="A879" s="0" t="s">
        <v>28</v>
      </c>
      <c r="B879" s="0" t="n">
        <v>1</v>
      </c>
      <c r="C879" s="0" t="s">
        <v>2663</v>
      </c>
      <c r="D879" s="0" t="s">
        <v>258</v>
      </c>
      <c r="E879" s="0" t="s">
        <v>2664</v>
      </c>
      <c r="F879" s="0" t="s">
        <v>2665</v>
      </c>
      <c r="G879" s="0" t="s">
        <v>2666</v>
      </c>
      <c r="H879" s="0" t="n">
        <v>0</v>
      </c>
      <c r="I879" s="0" t="n">
        <v>0</v>
      </c>
      <c r="J879" s="0" t="n">
        <v>0</v>
      </c>
      <c r="K879" s="0" t="n">
        <v>5.4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4</v>
      </c>
    </row>
    <row r="880" customFormat="false" ht="14.4" hidden="true" customHeight="false" outlineLevel="0" collapsed="false">
      <c r="A880" s="0" t="s">
        <v>28</v>
      </c>
      <c r="B880" s="0" t="n">
        <v>1</v>
      </c>
      <c r="C880" s="0" t="s">
        <v>2667</v>
      </c>
      <c r="D880" s="0" t="s">
        <v>192</v>
      </c>
      <c r="E880" s="0" t="s">
        <v>2668</v>
      </c>
      <c r="F880" s="0" t="s">
        <v>2665</v>
      </c>
      <c r="G880" s="0" t="s">
        <v>2666</v>
      </c>
      <c r="H880" s="0" t="n">
        <v>0</v>
      </c>
      <c r="I880" s="0" t="n">
        <v>0</v>
      </c>
      <c r="J880" s="0" t="n">
        <v>0</v>
      </c>
      <c r="K880" s="0" t="n">
        <v>6.2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4</v>
      </c>
    </row>
    <row r="881" customFormat="false" ht="14.4" hidden="true" customHeight="false" outlineLevel="0" collapsed="false">
      <c r="A881" s="0" t="s">
        <v>28</v>
      </c>
      <c r="B881" s="0" t="n">
        <v>1</v>
      </c>
      <c r="C881" s="0" t="s">
        <v>2669</v>
      </c>
      <c r="D881" s="0" t="s">
        <v>81</v>
      </c>
      <c r="E881" s="0" t="s">
        <v>2670</v>
      </c>
      <c r="F881" s="0" t="s">
        <v>2671</v>
      </c>
      <c r="G881" s="0" t="s">
        <v>361</v>
      </c>
      <c r="H881" s="0" t="n">
        <v>0</v>
      </c>
      <c r="I881" s="0" t="n">
        <v>0</v>
      </c>
      <c r="J881" s="0" t="n">
        <v>0</v>
      </c>
      <c r="K881" s="0" t="n">
        <v>5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4</v>
      </c>
    </row>
    <row r="882" customFormat="false" ht="14.4" hidden="true" customHeight="false" outlineLevel="0" collapsed="false">
      <c r="A882" s="0" t="s">
        <v>28</v>
      </c>
      <c r="B882" s="0" t="n">
        <v>1</v>
      </c>
      <c r="C882" s="0" t="s">
        <v>2672</v>
      </c>
      <c r="D882" s="0" t="s">
        <v>39</v>
      </c>
      <c r="E882" s="0" t="s">
        <v>2673</v>
      </c>
      <c r="F882" s="0" t="s">
        <v>2671</v>
      </c>
      <c r="G882" s="0" t="s">
        <v>361</v>
      </c>
      <c r="H882" s="0" t="n">
        <v>0</v>
      </c>
      <c r="I882" s="0" t="n">
        <v>0</v>
      </c>
      <c r="J882" s="0" t="n">
        <v>0</v>
      </c>
      <c r="K882" s="0" t="n">
        <v>5.1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4</v>
      </c>
    </row>
    <row r="883" customFormat="false" ht="14.4" hidden="true" customHeight="false" outlineLevel="0" collapsed="false">
      <c r="A883" s="0" t="s">
        <v>28</v>
      </c>
      <c r="B883" s="0" t="n">
        <v>1</v>
      </c>
      <c r="C883" s="0" t="s">
        <v>2674</v>
      </c>
      <c r="D883" s="0" t="s">
        <v>258</v>
      </c>
      <c r="E883" s="0" t="s">
        <v>2675</v>
      </c>
      <c r="F883" s="0" t="s">
        <v>2676</v>
      </c>
      <c r="G883" s="0" t="s">
        <v>593</v>
      </c>
      <c r="H883" s="0" t="n">
        <v>0</v>
      </c>
      <c r="I883" s="0" t="n">
        <v>0</v>
      </c>
      <c r="J883" s="0" t="n">
        <v>0</v>
      </c>
      <c r="K883" s="0" t="n">
        <v>6.5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4</v>
      </c>
    </row>
    <row r="884" customFormat="false" ht="14.4" hidden="true" customHeight="false" outlineLevel="0" collapsed="false">
      <c r="A884" s="0" t="s">
        <v>28</v>
      </c>
      <c r="B884" s="0" t="n">
        <v>1</v>
      </c>
      <c r="C884" s="0" t="s">
        <v>2677</v>
      </c>
      <c r="D884" s="0" t="s">
        <v>81</v>
      </c>
      <c r="E884" s="0" t="s">
        <v>2678</v>
      </c>
      <c r="F884" s="0" t="s">
        <v>2679</v>
      </c>
      <c r="G884" s="0" t="s">
        <v>593</v>
      </c>
      <c r="H884" s="0" t="n">
        <v>0</v>
      </c>
      <c r="I884" s="0" t="n">
        <v>0</v>
      </c>
      <c r="J884" s="0" t="n">
        <v>0</v>
      </c>
      <c r="K884" s="0" t="n">
        <v>6.2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4</v>
      </c>
    </row>
    <row r="885" customFormat="false" ht="14.4" hidden="true" customHeight="false" outlineLevel="0" collapsed="false">
      <c r="A885" s="0" t="s">
        <v>28</v>
      </c>
      <c r="B885" s="0" t="n">
        <v>1</v>
      </c>
      <c r="C885" s="0" t="s">
        <v>2680</v>
      </c>
      <c r="D885" s="0" t="s">
        <v>192</v>
      </c>
      <c r="E885" s="0" t="s">
        <v>2681</v>
      </c>
      <c r="F885" s="0" t="s">
        <v>2682</v>
      </c>
      <c r="G885" s="0" t="s">
        <v>2683</v>
      </c>
      <c r="H885" s="0" t="n">
        <v>0</v>
      </c>
      <c r="I885" s="0" t="n">
        <v>0</v>
      </c>
      <c r="J885" s="0" t="n">
        <v>0</v>
      </c>
      <c r="K885" s="0" t="n">
        <v>5.4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4</v>
      </c>
    </row>
    <row r="886" customFormat="false" ht="14.4" hidden="true" customHeight="false" outlineLevel="0" collapsed="false">
      <c r="A886" s="0" t="s">
        <v>28</v>
      </c>
      <c r="B886" s="0" t="n">
        <v>1</v>
      </c>
      <c r="C886" s="0" t="s">
        <v>2684</v>
      </c>
      <c r="D886" s="0" t="s">
        <v>192</v>
      </c>
      <c r="E886" s="0" t="s">
        <v>2685</v>
      </c>
      <c r="F886" s="0" t="s">
        <v>2686</v>
      </c>
      <c r="G886" s="0" t="s">
        <v>2687</v>
      </c>
      <c r="H886" s="0" t="n">
        <v>0</v>
      </c>
      <c r="I886" s="0" t="n">
        <v>0</v>
      </c>
      <c r="J886" s="0" t="n">
        <v>0</v>
      </c>
      <c r="K886" s="0" t="n">
        <v>6.9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4</v>
      </c>
    </row>
    <row r="887" customFormat="false" ht="14.4" hidden="true" customHeight="false" outlineLevel="0" collapsed="false">
      <c r="A887" s="0" t="s">
        <v>28</v>
      </c>
      <c r="B887" s="0" t="n">
        <v>1</v>
      </c>
      <c r="C887" s="0" t="s">
        <v>2688</v>
      </c>
      <c r="D887" s="0" t="s">
        <v>48</v>
      </c>
      <c r="E887" s="0" t="s">
        <v>2689</v>
      </c>
      <c r="F887" s="0" t="s">
        <v>2690</v>
      </c>
      <c r="G887" s="0" t="s">
        <v>2691</v>
      </c>
      <c r="H887" s="0" t="n">
        <v>0</v>
      </c>
      <c r="I887" s="0" t="n">
        <v>0</v>
      </c>
      <c r="J887" s="0" t="n">
        <v>0</v>
      </c>
      <c r="K887" s="0" t="n">
        <v>6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4</v>
      </c>
    </row>
    <row r="888" customFormat="false" ht="14.4" hidden="true" customHeight="false" outlineLevel="0" collapsed="false">
      <c r="A888" s="0" t="s">
        <v>28</v>
      </c>
      <c r="B888" s="0" t="n">
        <v>1</v>
      </c>
      <c r="C888" s="0" t="s">
        <v>2692</v>
      </c>
      <c r="D888" s="0" t="s">
        <v>258</v>
      </c>
      <c r="E888" s="0" t="s">
        <v>2693</v>
      </c>
      <c r="F888" s="0" t="s">
        <v>2694</v>
      </c>
      <c r="G888" s="0" t="s">
        <v>2695</v>
      </c>
      <c r="H888" s="0" t="n">
        <v>0</v>
      </c>
      <c r="I888" s="0" t="n">
        <v>0</v>
      </c>
      <c r="J888" s="0" t="n">
        <v>0</v>
      </c>
      <c r="K888" s="0" t="n">
        <v>6.6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4</v>
      </c>
    </row>
    <row r="889" customFormat="false" ht="14.4" hidden="true" customHeight="false" outlineLevel="0" collapsed="false">
      <c r="A889" s="0" t="s">
        <v>28</v>
      </c>
      <c r="B889" s="0" t="n">
        <v>1</v>
      </c>
      <c r="C889" s="0" t="s">
        <v>2696</v>
      </c>
      <c r="D889" s="0" t="s">
        <v>30</v>
      </c>
      <c r="E889" s="0" t="s">
        <v>2697</v>
      </c>
      <c r="F889" s="0" t="s">
        <v>2698</v>
      </c>
      <c r="G889" s="0" t="s">
        <v>2699</v>
      </c>
      <c r="H889" s="0" t="n">
        <v>0</v>
      </c>
      <c r="I889" s="0" t="n">
        <v>0</v>
      </c>
      <c r="J889" s="0" t="n">
        <v>0</v>
      </c>
      <c r="K889" s="0" t="n">
        <v>6.1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4</v>
      </c>
    </row>
    <row r="890" customFormat="false" ht="14.4" hidden="true" customHeight="false" outlineLevel="0" collapsed="false">
      <c r="A890" s="0" t="s">
        <v>28</v>
      </c>
      <c r="B890" s="0" t="n">
        <v>1</v>
      </c>
      <c r="C890" s="0" t="s">
        <v>2700</v>
      </c>
      <c r="D890" s="0" t="s">
        <v>30</v>
      </c>
      <c r="E890" s="0" t="s">
        <v>2701</v>
      </c>
      <c r="F890" s="0" t="s">
        <v>2702</v>
      </c>
      <c r="G890" s="0" t="s">
        <v>593</v>
      </c>
      <c r="H890" s="0" t="n">
        <v>0</v>
      </c>
      <c r="I890" s="0" t="n">
        <v>0</v>
      </c>
      <c r="J890" s="0" t="n">
        <v>0</v>
      </c>
      <c r="K890" s="0" t="n">
        <v>7.3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4</v>
      </c>
    </row>
    <row r="891" customFormat="false" ht="14.4" hidden="true" customHeight="false" outlineLevel="0" collapsed="false">
      <c r="A891" s="0" t="s">
        <v>28</v>
      </c>
      <c r="B891" s="0" t="n">
        <v>1</v>
      </c>
      <c r="C891" s="0" t="s">
        <v>2703</v>
      </c>
      <c r="D891" s="0" t="s">
        <v>30</v>
      </c>
      <c r="E891" s="0" t="s">
        <v>2704</v>
      </c>
      <c r="F891" s="0" t="s">
        <v>2702</v>
      </c>
      <c r="G891" s="0" t="s">
        <v>593</v>
      </c>
      <c r="H891" s="0" t="n">
        <v>0</v>
      </c>
      <c r="I891" s="0" t="n">
        <v>0</v>
      </c>
      <c r="J891" s="0" t="n">
        <v>0</v>
      </c>
      <c r="K891" s="0" t="n">
        <v>5.8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4</v>
      </c>
    </row>
    <row r="892" customFormat="false" ht="14.4" hidden="true" customHeight="false" outlineLevel="0" collapsed="false">
      <c r="A892" s="0" t="s">
        <v>28</v>
      </c>
      <c r="B892" s="0" t="n">
        <v>1</v>
      </c>
      <c r="C892" s="0" t="s">
        <v>2705</v>
      </c>
      <c r="D892" s="0" t="s">
        <v>30</v>
      </c>
      <c r="E892" s="0" t="s">
        <v>2706</v>
      </c>
      <c r="F892" s="0" t="s">
        <v>2702</v>
      </c>
      <c r="G892" s="0" t="s">
        <v>593</v>
      </c>
      <c r="H892" s="0" t="n">
        <v>0</v>
      </c>
      <c r="I892" s="0" t="n">
        <v>0</v>
      </c>
      <c r="J892" s="0" t="n">
        <v>0</v>
      </c>
      <c r="K892" s="0" t="n">
        <v>8.7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4</v>
      </c>
    </row>
    <row r="893" customFormat="false" ht="14.4" hidden="true" customHeight="false" outlineLevel="0" collapsed="false">
      <c r="A893" s="0" t="s">
        <v>28</v>
      </c>
      <c r="B893" s="0" t="n">
        <v>1</v>
      </c>
      <c r="C893" s="0" t="s">
        <v>2707</v>
      </c>
      <c r="D893" s="0" t="s">
        <v>81</v>
      </c>
      <c r="E893" s="0" t="s">
        <v>2708</v>
      </c>
      <c r="F893" s="0" t="s">
        <v>2709</v>
      </c>
      <c r="G893" s="0" t="s">
        <v>2710</v>
      </c>
      <c r="H893" s="0" t="n">
        <v>0</v>
      </c>
      <c r="I893" s="0" t="n">
        <v>0</v>
      </c>
      <c r="J893" s="0" t="n">
        <v>0</v>
      </c>
      <c r="K893" s="0" t="n">
        <v>5.8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4</v>
      </c>
    </row>
    <row r="894" customFormat="false" ht="14.4" hidden="true" customHeight="false" outlineLevel="0" collapsed="false">
      <c r="A894" s="0" t="s">
        <v>28</v>
      </c>
      <c r="B894" s="0" t="n">
        <v>1</v>
      </c>
      <c r="C894" s="0" t="s">
        <v>2711</v>
      </c>
      <c r="D894" s="0" t="s">
        <v>81</v>
      </c>
      <c r="E894" s="0" t="s">
        <v>2712</v>
      </c>
      <c r="F894" s="0" t="s">
        <v>2713</v>
      </c>
      <c r="G894" s="0" t="s">
        <v>2714</v>
      </c>
      <c r="H894" s="0" t="n">
        <v>0</v>
      </c>
      <c r="I894" s="0" t="n">
        <v>0</v>
      </c>
      <c r="J894" s="0" t="n">
        <v>0</v>
      </c>
      <c r="K894" s="0" t="n">
        <v>5.2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4</v>
      </c>
    </row>
    <row r="895" customFormat="false" ht="14.4" hidden="true" customHeight="false" outlineLevel="0" collapsed="false">
      <c r="A895" s="0" t="s">
        <v>28</v>
      </c>
      <c r="B895" s="0" t="n">
        <v>1</v>
      </c>
      <c r="C895" s="0" t="s">
        <v>2715</v>
      </c>
      <c r="D895" s="0" t="s">
        <v>30</v>
      </c>
      <c r="E895" s="0" t="s">
        <v>2716</v>
      </c>
      <c r="F895" s="0" t="s">
        <v>2713</v>
      </c>
      <c r="G895" s="0" t="s">
        <v>2714</v>
      </c>
      <c r="H895" s="0" t="n">
        <v>0</v>
      </c>
      <c r="I895" s="0" t="n">
        <v>0</v>
      </c>
      <c r="J895" s="0" t="n">
        <v>0</v>
      </c>
      <c r="K895" s="0" t="n">
        <v>5.8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4</v>
      </c>
    </row>
    <row r="896" customFormat="false" ht="14.4" hidden="true" customHeight="false" outlineLevel="0" collapsed="false">
      <c r="A896" s="0" t="s">
        <v>28</v>
      </c>
      <c r="B896" s="0" t="n">
        <v>1</v>
      </c>
      <c r="C896" s="0" t="s">
        <v>2717</v>
      </c>
      <c r="D896" s="0" t="s">
        <v>81</v>
      </c>
      <c r="E896" s="0" t="s">
        <v>2718</v>
      </c>
      <c r="F896" s="0" t="s">
        <v>2713</v>
      </c>
      <c r="G896" s="0" t="s">
        <v>2714</v>
      </c>
      <c r="H896" s="0" t="n">
        <v>0</v>
      </c>
      <c r="I896" s="0" t="n">
        <v>0</v>
      </c>
      <c r="J896" s="0" t="n">
        <v>0</v>
      </c>
      <c r="K896" s="0" t="n">
        <v>6.3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4</v>
      </c>
    </row>
    <row r="897" customFormat="false" ht="14.4" hidden="true" customHeight="false" outlineLevel="0" collapsed="false">
      <c r="A897" s="0" t="s">
        <v>28</v>
      </c>
      <c r="B897" s="0" t="n">
        <v>1</v>
      </c>
      <c r="C897" s="0" t="s">
        <v>2719</v>
      </c>
      <c r="D897" s="0" t="s">
        <v>458</v>
      </c>
      <c r="E897" s="0" t="s">
        <v>2720</v>
      </c>
      <c r="F897" s="0" t="s">
        <v>2721</v>
      </c>
      <c r="G897" s="0" t="s">
        <v>2722</v>
      </c>
      <c r="H897" s="0" t="n">
        <v>0</v>
      </c>
      <c r="I897" s="0" t="n">
        <v>0</v>
      </c>
      <c r="J897" s="0" t="n">
        <v>0</v>
      </c>
      <c r="K897" s="0" t="n">
        <v>5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4</v>
      </c>
    </row>
    <row r="898" customFormat="false" ht="14.4" hidden="true" customHeight="false" outlineLevel="0" collapsed="false">
      <c r="A898" s="0" t="s">
        <v>28</v>
      </c>
      <c r="B898" s="0" t="n">
        <v>1</v>
      </c>
      <c r="C898" s="0" t="s">
        <v>2723</v>
      </c>
      <c r="D898" s="0" t="s">
        <v>30</v>
      </c>
      <c r="E898" s="0" t="s">
        <v>2724</v>
      </c>
      <c r="F898" s="0" t="s">
        <v>2725</v>
      </c>
      <c r="G898" s="0" t="s">
        <v>2726</v>
      </c>
      <c r="H898" s="0" t="n">
        <v>0</v>
      </c>
      <c r="I898" s="0" t="n">
        <v>0</v>
      </c>
      <c r="J898" s="0" t="n">
        <v>0</v>
      </c>
      <c r="K898" s="0" t="n">
        <v>6.9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4</v>
      </c>
    </row>
    <row r="899" customFormat="false" ht="14.4" hidden="true" customHeight="false" outlineLevel="0" collapsed="false">
      <c r="A899" s="0" t="s">
        <v>28</v>
      </c>
      <c r="B899" s="0" t="n">
        <v>1</v>
      </c>
      <c r="C899" s="0" t="s">
        <v>2727</v>
      </c>
      <c r="D899" s="0" t="s">
        <v>124</v>
      </c>
      <c r="E899" s="0" t="s">
        <v>2728</v>
      </c>
      <c r="F899" s="0" t="s">
        <v>2729</v>
      </c>
      <c r="G899" s="0" t="s">
        <v>2730</v>
      </c>
      <c r="H899" s="0" t="n">
        <v>0</v>
      </c>
      <c r="I899" s="0" t="n">
        <v>0</v>
      </c>
      <c r="J899" s="0" t="n">
        <v>0</v>
      </c>
      <c r="K899" s="0" t="n">
        <v>5.9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4</v>
      </c>
    </row>
    <row r="900" customFormat="false" ht="14.4" hidden="true" customHeight="false" outlineLevel="0" collapsed="false">
      <c r="A900" s="0" t="s">
        <v>28</v>
      </c>
      <c r="B900" s="0" t="n">
        <v>1</v>
      </c>
      <c r="C900" s="0" t="s">
        <v>2731</v>
      </c>
      <c r="D900" s="0" t="s">
        <v>258</v>
      </c>
      <c r="E900" s="0" t="s">
        <v>2732</v>
      </c>
      <c r="F900" s="0" t="s">
        <v>2729</v>
      </c>
      <c r="G900" s="0" t="s">
        <v>2730</v>
      </c>
      <c r="H900" s="0" t="n">
        <v>0</v>
      </c>
      <c r="I900" s="0" t="n">
        <v>0</v>
      </c>
      <c r="J900" s="0" t="n">
        <v>0</v>
      </c>
      <c r="K900" s="0" t="n">
        <v>6.1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4</v>
      </c>
    </row>
    <row r="901" customFormat="false" ht="14.4" hidden="true" customHeight="false" outlineLevel="0" collapsed="false">
      <c r="A901" s="0" t="s">
        <v>28</v>
      </c>
      <c r="B901" s="0" t="n">
        <v>1</v>
      </c>
      <c r="C901" s="0" t="s">
        <v>2733</v>
      </c>
      <c r="D901" s="0" t="s">
        <v>192</v>
      </c>
      <c r="E901" s="0" t="s">
        <v>2734</v>
      </c>
      <c r="F901" s="0" t="s">
        <v>2729</v>
      </c>
      <c r="G901" s="0" t="s">
        <v>2730</v>
      </c>
      <c r="H901" s="0" t="n">
        <v>0</v>
      </c>
      <c r="I901" s="0" t="n">
        <v>0</v>
      </c>
      <c r="J901" s="0" t="n">
        <v>0</v>
      </c>
      <c r="K901" s="0" t="n">
        <v>6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4</v>
      </c>
    </row>
    <row r="902" customFormat="false" ht="14.4" hidden="true" customHeight="false" outlineLevel="0" collapsed="false">
      <c r="A902" s="0" t="s">
        <v>28</v>
      </c>
      <c r="B902" s="0" t="n">
        <v>1</v>
      </c>
      <c r="C902" s="0" t="s">
        <v>2735</v>
      </c>
      <c r="D902" s="0" t="s">
        <v>258</v>
      </c>
      <c r="E902" s="0" t="s">
        <v>2736</v>
      </c>
      <c r="F902" s="0" t="s">
        <v>2729</v>
      </c>
      <c r="G902" s="0" t="s">
        <v>2730</v>
      </c>
      <c r="H902" s="0" t="n">
        <v>0</v>
      </c>
      <c r="I902" s="0" t="n">
        <v>0</v>
      </c>
      <c r="J902" s="0" t="n">
        <v>0</v>
      </c>
      <c r="K902" s="0" t="n">
        <v>6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4</v>
      </c>
    </row>
    <row r="903" customFormat="false" ht="14.4" hidden="true" customHeight="false" outlineLevel="0" collapsed="false">
      <c r="A903" s="0" t="s">
        <v>28</v>
      </c>
      <c r="B903" s="0" t="n">
        <v>1</v>
      </c>
      <c r="C903" s="0" t="s">
        <v>2737</v>
      </c>
      <c r="D903" s="0" t="s">
        <v>258</v>
      </c>
      <c r="E903" s="0" t="s">
        <v>2738</v>
      </c>
      <c r="F903" s="0" t="s">
        <v>2739</v>
      </c>
      <c r="G903" s="0" t="s">
        <v>2740</v>
      </c>
      <c r="H903" s="0" t="n">
        <v>0</v>
      </c>
      <c r="I903" s="0" t="n">
        <v>0</v>
      </c>
      <c r="J903" s="0" t="n">
        <v>0</v>
      </c>
      <c r="K903" s="0" t="n">
        <v>7.3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4</v>
      </c>
    </row>
    <row r="904" customFormat="false" ht="14.4" hidden="true" customHeight="false" outlineLevel="0" collapsed="false">
      <c r="A904" s="0" t="s">
        <v>28</v>
      </c>
      <c r="B904" s="0" t="n">
        <v>1</v>
      </c>
      <c r="C904" s="0" t="s">
        <v>2741</v>
      </c>
      <c r="D904" s="0" t="s">
        <v>30</v>
      </c>
      <c r="E904" s="0" t="s">
        <v>2742</v>
      </c>
      <c r="F904" s="0" t="s">
        <v>2743</v>
      </c>
      <c r="G904" s="0" t="s">
        <v>2744</v>
      </c>
      <c r="H904" s="0" t="n">
        <v>0</v>
      </c>
      <c r="I904" s="0" t="n">
        <v>0</v>
      </c>
      <c r="J904" s="0" t="n">
        <v>0</v>
      </c>
      <c r="K904" s="0" t="n">
        <v>5.4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4</v>
      </c>
    </row>
    <row r="905" customFormat="false" ht="14.4" hidden="true" customHeight="false" outlineLevel="0" collapsed="false">
      <c r="A905" s="0" t="s">
        <v>28</v>
      </c>
      <c r="B905" s="0" t="n">
        <v>1</v>
      </c>
      <c r="C905" s="0" t="s">
        <v>2745</v>
      </c>
      <c r="D905" s="0" t="s">
        <v>258</v>
      </c>
      <c r="E905" s="0" t="s">
        <v>2746</v>
      </c>
      <c r="F905" s="0" t="s">
        <v>2743</v>
      </c>
      <c r="G905" s="0" t="s">
        <v>2744</v>
      </c>
      <c r="H905" s="0" t="n">
        <v>0</v>
      </c>
      <c r="I905" s="0" t="n">
        <v>0</v>
      </c>
      <c r="J905" s="0" t="n">
        <v>0</v>
      </c>
      <c r="K905" s="0" t="n">
        <v>5.1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4</v>
      </c>
    </row>
    <row r="906" customFormat="false" ht="14.4" hidden="true" customHeight="false" outlineLevel="0" collapsed="false">
      <c r="A906" s="0" t="s">
        <v>28</v>
      </c>
      <c r="B906" s="0" t="n">
        <v>1</v>
      </c>
      <c r="C906" s="0" t="s">
        <v>2747</v>
      </c>
      <c r="D906" s="0" t="s">
        <v>192</v>
      </c>
      <c r="E906" s="0" t="s">
        <v>2748</v>
      </c>
      <c r="F906" s="0" t="s">
        <v>2749</v>
      </c>
      <c r="G906" s="0" t="s">
        <v>2750</v>
      </c>
      <c r="H906" s="0" t="n">
        <v>0</v>
      </c>
      <c r="I906" s="0" t="n">
        <v>0</v>
      </c>
      <c r="J906" s="0" t="n">
        <v>0</v>
      </c>
      <c r="K906" s="0" t="n">
        <v>8.7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4</v>
      </c>
    </row>
    <row r="907" customFormat="false" ht="14.4" hidden="true" customHeight="false" outlineLevel="0" collapsed="false">
      <c r="A907" s="0" t="s">
        <v>28</v>
      </c>
      <c r="B907" s="0" t="n">
        <v>1</v>
      </c>
      <c r="C907" s="0" t="s">
        <v>2751</v>
      </c>
      <c r="D907" s="0" t="s">
        <v>124</v>
      </c>
      <c r="E907" s="0" t="s">
        <v>2752</v>
      </c>
      <c r="F907" s="0" t="s">
        <v>2749</v>
      </c>
      <c r="G907" s="0" t="s">
        <v>2750</v>
      </c>
      <c r="H907" s="0" t="n">
        <v>0</v>
      </c>
      <c r="I907" s="0" t="n">
        <v>0</v>
      </c>
      <c r="J907" s="0" t="n">
        <v>0</v>
      </c>
      <c r="K907" s="0" t="n">
        <v>8.7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4</v>
      </c>
    </row>
    <row r="908" customFormat="false" ht="14.4" hidden="true" customHeight="false" outlineLevel="0" collapsed="false">
      <c r="A908" s="0" t="s">
        <v>28</v>
      </c>
      <c r="B908" s="0" t="n">
        <v>1</v>
      </c>
      <c r="C908" s="0" t="s">
        <v>2753</v>
      </c>
      <c r="D908" s="0" t="s">
        <v>192</v>
      </c>
      <c r="E908" s="0" t="s">
        <v>2754</v>
      </c>
      <c r="F908" s="0" t="s">
        <v>2749</v>
      </c>
      <c r="G908" s="0" t="s">
        <v>2750</v>
      </c>
      <c r="H908" s="0" t="n">
        <v>0</v>
      </c>
      <c r="I908" s="0" t="n">
        <v>0</v>
      </c>
      <c r="J908" s="0" t="n">
        <v>0</v>
      </c>
      <c r="K908" s="0" t="n">
        <v>5.4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4</v>
      </c>
    </row>
    <row r="909" customFormat="false" ht="14.4" hidden="true" customHeight="false" outlineLevel="0" collapsed="false">
      <c r="A909" s="0" t="s">
        <v>28</v>
      </c>
      <c r="B909" s="0" t="n">
        <v>1</v>
      </c>
      <c r="C909" s="0" t="s">
        <v>2755</v>
      </c>
      <c r="D909" s="0" t="s">
        <v>192</v>
      </c>
      <c r="E909" s="0" t="s">
        <v>2756</v>
      </c>
      <c r="F909" s="0" t="s">
        <v>2757</v>
      </c>
      <c r="G909" s="0" t="s">
        <v>2758</v>
      </c>
      <c r="H909" s="0" t="n">
        <v>0</v>
      </c>
      <c r="I909" s="0" t="n">
        <v>0</v>
      </c>
      <c r="J909" s="0" t="n">
        <v>0</v>
      </c>
      <c r="K909" s="0" t="n">
        <v>5.2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4</v>
      </c>
    </row>
    <row r="910" customFormat="false" ht="14.4" hidden="true" customHeight="false" outlineLevel="0" collapsed="false">
      <c r="A910" s="0" t="s">
        <v>28</v>
      </c>
      <c r="B910" s="0" t="n">
        <v>1</v>
      </c>
      <c r="C910" s="0" t="s">
        <v>2759</v>
      </c>
      <c r="D910" s="0" t="s">
        <v>30</v>
      </c>
      <c r="E910" s="0" t="s">
        <v>2760</v>
      </c>
      <c r="F910" s="0" t="s">
        <v>2757</v>
      </c>
      <c r="G910" s="0" t="s">
        <v>2758</v>
      </c>
      <c r="H910" s="0" t="n">
        <v>0</v>
      </c>
      <c r="I910" s="0" t="n">
        <v>0</v>
      </c>
      <c r="J910" s="0" t="n">
        <v>0</v>
      </c>
      <c r="K910" s="0" t="n">
        <v>6.6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4</v>
      </c>
    </row>
    <row r="911" customFormat="false" ht="14.4" hidden="true" customHeight="false" outlineLevel="0" collapsed="false">
      <c r="A911" s="0" t="s">
        <v>28</v>
      </c>
      <c r="B911" s="0" t="n">
        <v>1</v>
      </c>
      <c r="C911" s="0" t="s">
        <v>2761</v>
      </c>
      <c r="D911" s="0" t="s">
        <v>81</v>
      </c>
      <c r="E911" s="0" t="s">
        <v>2762</v>
      </c>
      <c r="F911" s="0" t="s">
        <v>2763</v>
      </c>
      <c r="G911" s="0" t="s">
        <v>2764</v>
      </c>
      <c r="H911" s="0" t="n">
        <v>0</v>
      </c>
      <c r="I911" s="0" t="n">
        <v>0</v>
      </c>
      <c r="J911" s="0" t="n">
        <v>0</v>
      </c>
      <c r="K911" s="0" t="n">
        <v>7.2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4</v>
      </c>
    </row>
    <row r="912" customFormat="false" ht="14.4" hidden="true" customHeight="false" outlineLevel="0" collapsed="false">
      <c r="A912" s="0" t="s">
        <v>28</v>
      </c>
      <c r="B912" s="0" t="n">
        <v>1</v>
      </c>
      <c r="C912" s="0" t="s">
        <v>2765</v>
      </c>
      <c r="D912" s="0" t="s">
        <v>53</v>
      </c>
      <c r="E912" s="0" t="s">
        <v>2766</v>
      </c>
      <c r="F912" s="0" t="s">
        <v>2763</v>
      </c>
      <c r="G912" s="0" t="s">
        <v>2764</v>
      </c>
      <c r="H912" s="0" t="n">
        <v>0</v>
      </c>
      <c r="I912" s="0" t="n">
        <v>0</v>
      </c>
      <c r="J912" s="0" t="n">
        <v>0</v>
      </c>
      <c r="K912" s="0" t="n">
        <v>10.6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4</v>
      </c>
    </row>
    <row r="913" customFormat="false" ht="14.4" hidden="true" customHeight="false" outlineLevel="0" collapsed="false">
      <c r="A913" s="0" t="s">
        <v>28</v>
      </c>
      <c r="B913" s="0" t="n">
        <v>1</v>
      </c>
      <c r="C913" s="0" t="s">
        <v>2767</v>
      </c>
      <c r="D913" s="0" t="s">
        <v>192</v>
      </c>
      <c r="E913" s="0" t="s">
        <v>2768</v>
      </c>
      <c r="F913" s="0" t="s">
        <v>2763</v>
      </c>
      <c r="G913" s="0" t="s">
        <v>2764</v>
      </c>
      <c r="H913" s="0" t="n">
        <v>0</v>
      </c>
      <c r="I913" s="0" t="n">
        <v>0</v>
      </c>
      <c r="J913" s="0" t="n">
        <v>0</v>
      </c>
      <c r="K913" s="0" t="n">
        <v>8.5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4</v>
      </c>
    </row>
    <row r="914" customFormat="false" ht="14.4" hidden="true" customHeight="false" outlineLevel="0" collapsed="false">
      <c r="A914" s="0" t="s">
        <v>28</v>
      </c>
      <c r="B914" s="0" t="n">
        <v>1</v>
      </c>
      <c r="C914" s="0" t="s">
        <v>2769</v>
      </c>
      <c r="D914" s="0" t="s">
        <v>30</v>
      </c>
      <c r="E914" s="0" t="s">
        <v>2770</v>
      </c>
      <c r="F914" s="0" t="s">
        <v>2763</v>
      </c>
      <c r="G914" s="0" t="s">
        <v>2764</v>
      </c>
      <c r="H914" s="0" t="n">
        <v>0</v>
      </c>
      <c r="I914" s="0" t="n">
        <v>0</v>
      </c>
      <c r="J914" s="0" t="n">
        <v>0</v>
      </c>
      <c r="K914" s="0" t="n">
        <v>6.7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4</v>
      </c>
    </row>
    <row r="915" customFormat="false" ht="14.4" hidden="true" customHeight="false" outlineLevel="0" collapsed="false">
      <c r="A915" s="0" t="s">
        <v>28</v>
      </c>
      <c r="B915" s="0" t="n">
        <v>1</v>
      </c>
      <c r="C915" s="0" t="s">
        <v>2771</v>
      </c>
      <c r="D915" s="0" t="s">
        <v>192</v>
      </c>
      <c r="E915" s="0" t="s">
        <v>2772</v>
      </c>
      <c r="F915" s="0" t="s">
        <v>2763</v>
      </c>
      <c r="G915" s="0" t="s">
        <v>2764</v>
      </c>
      <c r="H915" s="0" t="n">
        <v>0</v>
      </c>
      <c r="I915" s="0" t="n">
        <v>0</v>
      </c>
      <c r="J915" s="0" t="n">
        <v>0</v>
      </c>
      <c r="K915" s="0" t="n">
        <v>6.7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4</v>
      </c>
    </row>
    <row r="916" customFormat="false" ht="14.4" hidden="true" customHeight="false" outlineLevel="0" collapsed="false">
      <c r="A916" s="0" t="s">
        <v>28</v>
      </c>
      <c r="B916" s="0" t="n">
        <v>1</v>
      </c>
      <c r="C916" s="0" t="s">
        <v>2773</v>
      </c>
      <c r="D916" s="0" t="s">
        <v>258</v>
      </c>
      <c r="E916" s="0" t="s">
        <v>2774</v>
      </c>
      <c r="F916" s="0" t="s">
        <v>2763</v>
      </c>
      <c r="G916" s="0" t="s">
        <v>2764</v>
      </c>
      <c r="H916" s="0" t="n">
        <v>0</v>
      </c>
      <c r="I916" s="0" t="n">
        <v>0</v>
      </c>
      <c r="J916" s="0" t="n">
        <v>0</v>
      </c>
      <c r="K916" s="0" t="n">
        <v>6.6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4</v>
      </c>
    </row>
    <row r="917" customFormat="false" ht="14.4" hidden="true" customHeight="false" outlineLevel="0" collapsed="false">
      <c r="A917" s="0" t="s">
        <v>28</v>
      </c>
      <c r="B917" s="0" t="n">
        <v>1</v>
      </c>
      <c r="C917" s="0" t="s">
        <v>2775</v>
      </c>
      <c r="D917" s="0" t="s">
        <v>30</v>
      </c>
      <c r="E917" s="0" t="s">
        <v>2776</v>
      </c>
      <c r="F917" s="0" t="s">
        <v>2763</v>
      </c>
      <c r="G917" s="0" t="s">
        <v>2764</v>
      </c>
      <c r="H917" s="0" t="n">
        <v>0</v>
      </c>
      <c r="I917" s="0" t="n">
        <v>0</v>
      </c>
      <c r="J917" s="0" t="n">
        <v>0</v>
      </c>
      <c r="K917" s="0" t="n">
        <v>5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4</v>
      </c>
    </row>
    <row r="918" customFormat="false" ht="14.4" hidden="true" customHeight="false" outlineLevel="0" collapsed="false">
      <c r="A918" s="0" t="s">
        <v>28</v>
      </c>
      <c r="B918" s="0" t="n">
        <v>1</v>
      </c>
      <c r="C918" s="0" t="s">
        <v>2777</v>
      </c>
      <c r="D918" s="0" t="s">
        <v>258</v>
      </c>
      <c r="E918" s="0" t="s">
        <v>2778</v>
      </c>
      <c r="F918" s="0" t="s">
        <v>2763</v>
      </c>
      <c r="G918" s="0" t="s">
        <v>2764</v>
      </c>
      <c r="H918" s="0" t="n">
        <v>0</v>
      </c>
      <c r="I918" s="0" t="n">
        <v>0</v>
      </c>
      <c r="J918" s="0" t="n">
        <v>0</v>
      </c>
      <c r="K918" s="0" t="n">
        <v>6.5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4</v>
      </c>
    </row>
    <row r="919" customFormat="false" ht="14.4" hidden="true" customHeight="false" outlineLevel="0" collapsed="false">
      <c r="A919" s="0" t="s">
        <v>28</v>
      </c>
      <c r="B919" s="0" t="n">
        <v>1</v>
      </c>
      <c r="C919" s="0" t="s">
        <v>2779</v>
      </c>
      <c r="D919" s="0" t="s">
        <v>258</v>
      </c>
      <c r="E919" s="0" t="s">
        <v>2780</v>
      </c>
      <c r="F919" s="0" t="s">
        <v>2781</v>
      </c>
      <c r="G919" s="0" t="s">
        <v>2782</v>
      </c>
      <c r="H919" s="0" t="n">
        <v>0</v>
      </c>
      <c r="I919" s="0" t="n">
        <v>0</v>
      </c>
      <c r="J919" s="0" t="n">
        <v>0</v>
      </c>
      <c r="K919" s="0" t="n">
        <v>5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4</v>
      </c>
    </row>
    <row r="920" customFormat="false" ht="14.4" hidden="true" customHeight="false" outlineLevel="0" collapsed="false">
      <c r="A920" s="0" t="s">
        <v>28</v>
      </c>
      <c r="B920" s="0" t="n">
        <v>1</v>
      </c>
      <c r="C920" s="0" t="s">
        <v>2783</v>
      </c>
      <c r="D920" s="0" t="s">
        <v>192</v>
      </c>
      <c r="E920" s="0" t="s">
        <v>2784</v>
      </c>
      <c r="F920" s="0" t="s">
        <v>2785</v>
      </c>
      <c r="G920" s="0" t="s">
        <v>2786</v>
      </c>
      <c r="H920" s="0" t="n">
        <v>0</v>
      </c>
      <c r="I920" s="0" t="n">
        <v>0</v>
      </c>
      <c r="J920" s="0" t="n">
        <v>0</v>
      </c>
      <c r="K920" s="0" t="n">
        <v>8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4</v>
      </c>
    </row>
    <row r="921" customFormat="false" ht="14.4" hidden="true" customHeight="false" outlineLevel="0" collapsed="false">
      <c r="A921" s="0" t="s">
        <v>28</v>
      </c>
      <c r="B921" s="0" t="n">
        <v>1</v>
      </c>
      <c r="C921" s="0" t="s">
        <v>2787</v>
      </c>
      <c r="D921" s="0" t="s">
        <v>30</v>
      </c>
      <c r="E921" s="0" t="s">
        <v>2788</v>
      </c>
      <c r="F921" s="0" t="s">
        <v>2789</v>
      </c>
      <c r="G921" s="0" t="s">
        <v>2790</v>
      </c>
      <c r="H921" s="0" t="n">
        <v>0</v>
      </c>
      <c r="I921" s="0" t="n">
        <v>0</v>
      </c>
      <c r="J921" s="0" t="n">
        <v>0</v>
      </c>
      <c r="K921" s="0" t="n">
        <v>5.1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4</v>
      </c>
    </row>
    <row r="922" customFormat="false" ht="14.4" hidden="true" customHeight="false" outlineLevel="0" collapsed="false">
      <c r="A922" s="0" t="s">
        <v>28</v>
      </c>
      <c r="B922" s="0" t="n">
        <v>1</v>
      </c>
      <c r="C922" s="0" t="s">
        <v>2791</v>
      </c>
      <c r="D922" s="0" t="s">
        <v>60</v>
      </c>
      <c r="E922" s="0" t="s">
        <v>2792</v>
      </c>
      <c r="F922" s="0" t="s">
        <v>2793</v>
      </c>
      <c r="G922" s="0" t="s">
        <v>2794</v>
      </c>
      <c r="H922" s="0" t="n">
        <v>0</v>
      </c>
      <c r="I922" s="0" t="n">
        <v>0</v>
      </c>
      <c r="J922" s="0" t="n">
        <v>0</v>
      </c>
      <c r="K922" s="0" t="n">
        <v>5.1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4</v>
      </c>
    </row>
    <row r="923" customFormat="false" ht="14.4" hidden="true" customHeight="false" outlineLevel="0" collapsed="false">
      <c r="A923" s="0" t="s">
        <v>28</v>
      </c>
      <c r="B923" s="0" t="n">
        <v>1</v>
      </c>
      <c r="C923" s="0" t="s">
        <v>2795</v>
      </c>
      <c r="D923" s="0" t="s">
        <v>258</v>
      </c>
      <c r="E923" s="0" t="s">
        <v>2796</v>
      </c>
      <c r="F923" s="0" t="s">
        <v>2793</v>
      </c>
      <c r="G923" s="0" t="s">
        <v>2794</v>
      </c>
      <c r="H923" s="0" t="n">
        <v>0</v>
      </c>
      <c r="I923" s="0" t="n">
        <v>0</v>
      </c>
      <c r="J923" s="0" t="n">
        <v>0</v>
      </c>
      <c r="K923" s="0" t="n">
        <v>5.2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4</v>
      </c>
    </row>
    <row r="924" customFormat="false" ht="14.4" hidden="true" customHeight="false" outlineLevel="0" collapsed="false">
      <c r="A924" s="0" t="s">
        <v>28</v>
      </c>
      <c r="B924" s="0" t="n">
        <v>1</v>
      </c>
      <c r="C924" s="0" t="s">
        <v>2797</v>
      </c>
      <c r="D924" s="0" t="s">
        <v>48</v>
      </c>
      <c r="E924" s="0" t="s">
        <v>2798</v>
      </c>
      <c r="F924" s="0" t="s">
        <v>2799</v>
      </c>
      <c r="G924" s="0" t="s">
        <v>2800</v>
      </c>
      <c r="H924" s="0" t="n">
        <v>0</v>
      </c>
      <c r="I924" s="0" t="n">
        <v>0</v>
      </c>
      <c r="J924" s="0" t="n">
        <v>0</v>
      </c>
      <c r="K924" s="0" t="n">
        <v>5.8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4</v>
      </c>
    </row>
    <row r="925" customFormat="false" ht="14.4" hidden="true" customHeight="false" outlineLevel="0" collapsed="false">
      <c r="A925" s="0" t="s">
        <v>28</v>
      </c>
      <c r="B925" s="0" t="n">
        <v>1</v>
      </c>
      <c r="C925" s="0" t="s">
        <v>2801</v>
      </c>
      <c r="D925" s="0" t="s">
        <v>103</v>
      </c>
      <c r="E925" s="0" t="s">
        <v>2802</v>
      </c>
      <c r="F925" s="0" t="s">
        <v>2803</v>
      </c>
      <c r="G925" s="0" t="s">
        <v>2804</v>
      </c>
      <c r="H925" s="0" t="n">
        <v>0</v>
      </c>
      <c r="I925" s="0" t="n">
        <v>0</v>
      </c>
      <c r="J925" s="0" t="n">
        <v>0</v>
      </c>
      <c r="K925" s="0" t="n">
        <v>6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4</v>
      </c>
    </row>
    <row r="926" customFormat="false" ht="14.4" hidden="true" customHeight="false" outlineLevel="0" collapsed="false">
      <c r="A926" s="0" t="s">
        <v>28</v>
      </c>
      <c r="B926" s="0" t="n">
        <v>1</v>
      </c>
      <c r="C926" s="0" t="s">
        <v>2805</v>
      </c>
      <c r="D926" s="0" t="s">
        <v>192</v>
      </c>
      <c r="E926" s="0" t="s">
        <v>2806</v>
      </c>
      <c r="F926" s="0" t="s">
        <v>2803</v>
      </c>
      <c r="G926" s="0" t="s">
        <v>2804</v>
      </c>
      <c r="H926" s="0" t="n">
        <v>0</v>
      </c>
      <c r="I926" s="0" t="n">
        <v>0</v>
      </c>
      <c r="J926" s="0" t="n">
        <v>0</v>
      </c>
      <c r="K926" s="0" t="n">
        <v>7.2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4</v>
      </c>
    </row>
    <row r="927" customFormat="false" ht="14.4" hidden="true" customHeight="false" outlineLevel="0" collapsed="false">
      <c r="A927" s="0" t="s">
        <v>28</v>
      </c>
      <c r="B927" s="0" t="n">
        <v>1</v>
      </c>
      <c r="C927" s="0" t="s">
        <v>2807</v>
      </c>
      <c r="D927" s="0" t="s">
        <v>45</v>
      </c>
      <c r="E927" s="0" t="s">
        <v>2808</v>
      </c>
      <c r="F927" s="0" t="s">
        <v>2809</v>
      </c>
      <c r="G927" s="0" t="s">
        <v>2810</v>
      </c>
      <c r="H927" s="0" t="n">
        <v>0</v>
      </c>
      <c r="I927" s="0" t="n">
        <v>0</v>
      </c>
      <c r="J927" s="0" t="n">
        <v>0</v>
      </c>
      <c r="K927" s="0" t="n">
        <v>5.4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4</v>
      </c>
    </row>
    <row r="928" customFormat="false" ht="14.4" hidden="true" customHeight="false" outlineLevel="0" collapsed="false">
      <c r="A928" s="0" t="s">
        <v>28</v>
      </c>
      <c r="B928" s="0" t="n">
        <v>1</v>
      </c>
      <c r="C928" s="0" t="s">
        <v>2811</v>
      </c>
      <c r="D928" s="0" t="s">
        <v>30</v>
      </c>
      <c r="E928" s="0" t="s">
        <v>2812</v>
      </c>
      <c r="F928" s="0" t="s">
        <v>2813</v>
      </c>
      <c r="G928" s="0" t="s">
        <v>2814</v>
      </c>
      <c r="H928" s="0" t="n">
        <v>0</v>
      </c>
      <c r="I928" s="0" t="n">
        <v>0</v>
      </c>
      <c r="J928" s="0" t="n">
        <v>0</v>
      </c>
      <c r="K928" s="0" t="n">
        <v>5.6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4</v>
      </c>
    </row>
    <row r="929" customFormat="false" ht="14.4" hidden="true" customHeight="false" outlineLevel="0" collapsed="false">
      <c r="A929" s="0" t="s">
        <v>28</v>
      </c>
      <c r="B929" s="0" t="n">
        <v>1</v>
      </c>
      <c r="C929" s="0" t="s">
        <v>2815</v>
      </c>
      <c r="D929" s="0" t="s">
        <v>30</v>
      </c>
      <c r="E929" s="0" t="s">
        <v>2816</v>
      </c>
      <c r="F929" s="0" t="s">
        <v>2813</v>
      </c>
      <c r="G929" s="0" t="s">
        <v>2814</v>
      </c>
      <c r="H929" s="0" t="n">
        <v>0</v>
      </c>
      <c r="I929" s="0" t="n">
        <v>0</v>
      </c>
      <c r="J929" s="0" t="n">
        <v>0</v>
      </c>
      <c r="K929" s="0" t="n">
        <v>5.5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4</v>
      </c>
    </row>
    <row r="930" customFormat="false" ht="14.4" hidden="true" customHeight="false" outlineLevel="0" collapsed="false">
      <c r="A930" s="0" t="s">
        <v>28</v>
      </c>
      <c r="B930" s="0" t="n">
        <v>1</v>
      </c>
      <c r="C930" s="0" t="s">
        <v>2817</v>
      </c>
      <c r="D930" s="0" t="s">
        <v>81</v>
      </c>
      <c r="E930" s="0" t="s">
        <v>2818</v>
      </c>
      <c r="F930" s="0" t="s">
        <v>2819</v>
      </c>
      <c r="G930" s="0" t="s">
        <v>2820</v>
      </c>
      <c r="H930" s="0" t="n">
        <v>0</v>
      </c>
      <c r="I930" s="0" t="n">
        <v>0</v>
      </c>
      <c r="J930" s="0" t="n">
        <v>0</v>
      </c>
      <c r="K930" s="0" t="n">
        <v>6.3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4</v>
      </c>
    </row>
    <row r="931" customFormat="false" ht="14.4" hidden="true" customHeight="false" outlineLevel="0" collapsed="false">
      <c r="A931" s="0" t="s">
        <v>28</v>
      </c>
      <c r="B931" s="0" t="n">
        <v>1</v>
      </c>
      <c r="C931" s="0" t="s">
        <v>2821</v>
      </c>
      <c r="D931" s="0" t="s">
        <v>53</v>
      </c>
      <c r="E931" s="0" t="s">
        <v>2822</v>
      </c>
      <c r="F931" s="0" t="s">
        <v>2819</v>
      </c>
      <c r="G931" s="0" t="s">
        <v>2820</v>
      </c>
      <c r="H931" s="0" t="n">
        <v>0</v>
      </c>
      <c r="I931" s="0" t="n">
        <v>0</v>
      </c>
      <c r="J931" s="0" t="n">
        <v>0</v>
      </c>
      <c r="K931" s="0" t="n">
        <v>5.1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4</v>
      </c>
    </row>
    <row r="932" customFormat="false" ht="14.4" hidden="true" customHeight="false" outlineLevel="0" collapsed="false">
      <c r="A932" s="0" t="s">
        <v>28</v>
      </c>
      <c r="B932" s="0" t="n">
        <v>1</v>
      </c>
      <c r="C932" s="0" t="s">
        <v>2823</v>
      </c>
      <c r="D932" s="0" t="s">
        <v>81</v>
      </c>
      <c r="E932" s="0" t="s">
        <v>2824</v>
      </c>
      <c r="F932" s="0" t="s">
        <v>2825</v>
      </c>
      <c r="G932" s="0" t="s">
        <v>2826</v>
      </c>
      <c r="H932" s="0" t="n">
        <v>0</v>
      </c>
      <c r="I932" s="0" t="n">
        <v>0</v>
      </c>
      <c r="J932" s="0" t="n">
        <v>0</v>
      </c>
      <c r="K932" s="0" t="n">
        <v>7.3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4</v>
      </c>
    </row>
    <row r="933" customFormat="false" ht="14.4" hidden="true" customHeight="false" outlineLevel="0" collapsed="false">
      <c r="A933" s="0" t="s">
        <v>419</v>
      </c>
      <c r="B933" s="0" t="n">
        <v>1</v>
      </c>
      <c r="C933" s="0" t="s">
        <v>2827</v>
      </c>
      <c r="D933" s="0" t="s">
        <v>2828</v>
      </c>
      <c r="E933" s="0" t="s">
        <v>2829</v>
      </c>
      <c r="F933" s="0" t="s">
        <v>2830</v>
      </c>
      <c r="G933" s="0" t="s">
        <v>2831</v>
      </c>
      <c r="H933" s="0" t="n">
        <v>0</v>
      </c>
      <c r="I933" s="0" t="n">
        <v>0</v>
      </c>
      <c r="J933" s="0" t="n">
        <v>0</v>
      </c>
      <c r="K933" s="0" t="n">
        <v>6.2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4</v>
      </c>
    </row>
    <row r="934" customFormat="false" ht="14.4" hidden="true" customHeight="false" outlineLevel="0" collapsed="false">
      <c r="A934" s="0" t="s">
        <v>28</v>
      </c>
      <c r="B934" s="0" t="n">
        <v>1</v>
      </c>
      <c r="C934" s="0" t="s">
        <v>2832</v>
      </c>
      <c r="D934" s="0" t="s">
        <v>458</v>
      </c>
      <c r="E934" s="0" t="s">
        <v>2833</v>
      </c>
      <c r="F934" s="0" t="s">
        <v>2830</v>
      </c>
      <c r="G934" s="0" t="s">
        <v>2831</v>
      </c>
      <c r="H934" s="0" t="n">
        <v>0</v>
      </c>
      <c r="I934" s="0" t="n">
        <v>0</v>
      </c>
      <c r="J934" s="0" t="n">
        <v>0</v>
      </c>
      <c r="K934" s="0" t="n">
        <v>8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4</v>
      </c>
    </row>
    <row r="935" customFormat="false" ht="14.4" hidden="true" customHeight="false" outlineLevel="0" collapsed="false">
      <c r="A935" s="0" t="s">
        <v>28</v>
      </c>
      <c r="B935" s="0" t="n">
        <v>1</v>
      </c>
      <c r="C935" s="0" t="s">
        <v>2834</v>
      </c>
      <c r="D935" s="0" t="s">
        <v>192</v>
      </c>
      <c r="E935" s="0" t="s">
        <v>2835</v>
      </c>
      <c r="F935" s="0" t="s">
        <v>2830</v>
      </c>
      <c r="G935" s="0" t="s">
        <v>2831</v>
      </c>
      <c r="H935" s="0" t="n">
        <v>0</v>
      </c>
      <c r="I935" s="0" t="n">
        <v>0</v>
      </c>
      <c r="J935" s="0" t="n">
        <v>0</v>
      </c>
      <c r="K935" s="0" t="n">
        <v>5.9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4</v>
      </c>
    </row>
    <row r="936" customFormat="false" ht="14.4" hidden="true" customHeight="false" outlineLevel="0" collapsed="false">
      <c r="A936" s="0" t="s">
        <v>28</v>
      </c>
      <c r="B936" s="0" t="n">
        <v>1</v>
      </c>
      <c r="C936" s="0" t="s">
        <v>2836</v>
      </c>
      <c r="D936" s="0" t="s">
        <v>192</v>
      </c>
      <c r="E936" s="0" t="s">
        <v>2837</v>
      </c>
      <c r="F936" s="0" t="s">
        <v>2830</v>
      </c>
      <c r="G936" s="0" t="s">
        <v>2831</v>
      </c>
      <c r="H936" s="0" t="n">
        <v>0</v>
      </c>
      <c r="I936" s="0" t="n">
        <v>0</v>
      </c>
      <c r="J936" s="0" t="n">
        <v>0</v>
      </c>
      <c r="K936" s="0" t="n">
        <v>5.9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4</v>
      </c>
    </row>
    <row r="937" customFormat="false" ht="14.4" hidden="true" customHeight="false" outlineLevel="0" collapsed="false">
      <c r="A937" s="0" t="s">
        <v>28</v>
      </c>
      <c r="B937" s="0" t="n">
        <v>1</v>
      </c>
      <c r="C937" s="0" t="s">
        <v>2838</v>
      </c>
      <c r="D937" s="0" t="s">
        <v>192</v>
      </c>
      <c r="E937" s="0" t="s">
        <v>2839</v>
      </c>
      <c r="F937" s="0" t="s">
        <v>2830</v>
      </c>
      <c r="G937" s="0" t="s">
        <v>2831</v>
      </c>
      <c r="H937" s="0" t="n">
        <v>0</v>
      </c>
      <c r="I937" s="0" t="n">
        <v>0</v>
      </c>
      <c r="J937" s="0" t="n">
        <v>0</v>
      </c>
      <c r="K937" s="0" t="n">
        <v>5.9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4</v>
      </c>
    </row>
    <row r="938" customFormat="false" ht="14.4" hidden="true" customHeight="false" outlineLevel="0" collapsed="false">
      <c r="A938" s="0" t="s">
        <v>28</v>
      </c>
      <c r="B938" s="0" t="n">
        <v>1</v>
      </c>
      <c r="C938" s="0" t="s">
        <v>2840</v>
      </c>
      <c r="D938" s="0" t="s">
        <v>81</v>
      </c>
      <c r="E938" s="0" t="s">
        <v>2841</v>
      </c>
      <c r="F938" s="0" t="s">
        <v>2842</v>
      </c>
      <c r="G938" s="0" t="s">
        <v>2843</v>
      </c>
      <c r="H938" s="0" t="n">
        <v>0</v>
      </c>
      <c r="I938" s="0" t="n">
        <v>0</v>
      </c>
      <c r="J938" s="0" t="n">
        <v>0</v>
      </c>
      <c r="K938" s="0" t="n">
        <v>5.1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4</v>
      </c>
    </row>
    <row r="939" customFormat="false" ht="14.4" hidden="true" customHeight="false" outlineLevel="0" collapsed="false">
      <c r="A939" s="0" t="s">
        <v>28</v>
      </c>
      <c r="B939" s="0" t="n">
        <v>1</v>
      </c>
      <c r="C939" s="0" t="s">
        <v>2844</v>
      </c>
      <c r="D939" s="0" t="s">
        <v>30</v>
      </c>
      <c r="E939" s="0" t="s">
        <v>2845</v>
      </c>
      <c r="F939" s="0" t="s">
        <v>2846</v>
      </c>
      <c r="G939" s="0" t="s">
        <v>2847</v>
      </c>
      <c r="H939" s="0" t="n">
        <v>0</v>
      </c>
      <c r="I939" s="0" t="n">
        <v>0</v>
      </c>
      <c r="J939" s="0" t="n">
        <v>0</v>
      </c>
      <c r="K939" s="0" t="n">
        <v>5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4</v>
      </c>
    </row>
    <row r="940" customFormat="false" ht="14.4" hidden="true" customHeight="false" outlineLevel="0" collapsed="false">
      <c r="A940" s="0" t="s">
        <v>28</v>
      </c>
      <c r="B940" s="0" t="n">
        <v>1</v>
      </c>
      <c r="C940" s="0" t="s">
        <v>2848</v>
      </c>
      <c r="D940" s="0" t="s">
        <v>90</v>
      </c>
      <c r="E940" s="0" t="s">
        <v>2849</v>
      </c>
      <c r="F940" s="0" t="s">
        <v>2846</v>
      </c>
      <c r="G940" s="0" t="s">
        <v>2847</v>
      </c>
      <c r="H940" s="0" t="n">
        <v>0</v>
      </c>
      <c r="I940" s="0" t="n">
        <v>0</v>
      </c>
      <c r="J940" s="0" t="n">
        <v>0</v>
      </c>
      <c r="K940" s="0" t="n">
        <v>5.6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4</v>
      </c>
    </row>
    <row r="941" customFormat="false" ht="14.4" hidden="true" customHeight="false" outlineLevel="0" collapsed="false">
      <c r="A941" s="0" t="s">
        <v>28</v>
      </c>
      <c r="B941" s="0" t="n">
        <v>1</v>
      </c>
      <c r="C941" s="0" t="s">
        <v>2850</v>
      </c>
      <c r="D941" s="0" t="s">
        <v>30</v>
      </c>
      <c r="E941" s="0" t="s">
        <v>2851</v>
      </c>
      <c r="F941" s="0" t="s">
        <v>2846</v>
      </c>
      <c r="G941" s="0" t="s">
        <v>2847</v>
      </c>
      <c r="H941" s="0" t="n">
        <v>0</v>
      </c>
      <c r="I941" s="0" t="n">
        <v>0</v>
      </c>
      <c r="J941" s="0" t="n">
        <v>0</v>
      </c>
      <c r="K941" s="0" t="n">
        <v>8.4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4</v>
      </c>
    </row>
    <row r="942" customFormat="false" ht="14.4" hidden="true" customHeight="false" outlineLevel="0" collapsed="false">
      <c r="A942" s="0" t="s">
        <v>28</v>
      </c>
      <c r="B942" s="0" t="n">
        <v>1</v>
      </c>
      <c r="C942" s="0" t="s">
        <v>2852</v>
      </c>
      <c r="D942" s="0" t="s">
        <v>124</v>
      </c>
      <c r="E942" s="0" t="s">
        <v>2853</v>
      </c>
      <c r="F942" s="0" t="s">
        <v>2854</v>
      </c>
      <c r="G942" s="0" t="s">
        <v>2855</v>
      </c>
      <c r="H942" s="0" t="n">
        <v>0</v>
      </c>
      <c r="I942" s="0" t="n">
        <v>0</v>
      </c>
      <c r="J942" s="0" t="n">
        <v>0</v>
      </c>
      <c r="K942" s="0" t="n">
        <v>5.2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4</v>
      </c>
    </row>
    <row r="943" customFormat="false" ht="14.4" hidden="true" customHeight="false" outlineLevel="0" collapsed="false">
      <c r="A943" s="0" t="s">
        <v>28</v>
      </c>
      <c r="B943" s="0" t="n">
        <v>1</v>
      </c>
      <c r="C943" s="0" t="s">
        <v>2856</v>
      </c>
      <c r="D943" s="0" t="s">
        <v>81</v>
      </c>
      <c r="E943" s="0" t="s">
        <v>2857</v>
      </c>
      <c r="F943" s="0" t="s">
        <v>2858</v>
      </c>
      <c r="G943" s="0" t="s">
        <v>2859</v>
      </c>
      <c r="H943" s="0" t="n">
        <v>0</v>
      </c>
      <c r="I943" s="0" t="n">
        <v>0</v>
      </c>
      <c r="J943" s="0" t="n">
        <v>0</v>
      </c>
      <c r="K943" s="0" t="n">
        <v>5.1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4</v>
      </c>
    </row>
    <row r="944" customFormat="false" ht="14.4" hidden="true" customHeight="false" outlineLevel="0" collapsed="false">
      <c r="A944" s="0" t="s">
        <v>28</v>
      </c>
      <c r="B944" s="0" t="n">
        <v>1</v>
      </c>
      <c r="C944" s="0" t="s">
        <v>2860</v>
      </c>
      <c r="D944" s="0" t="s">
        <v>192</v>
      </c>
      <c r="E944" s="0" t="s">
        <v>2861</v>
      </c>
      <c r="F944" s="0" t="s">
        <v>2862</v>
      </c>
      <c r="G944" s="0" t="s">
        <v>2863</v>
      </c>
      <c r="H944" s="0" t="n">
        <v>0</v>
      </c>
      <c r="I944" s="0" t="n">
        <v>0</v>
      </c>
      <c r="J944" s="0" t="n">
        <v>0</v>
      </c>
      <c r="K944" s="0" t="n">
        <v>6.1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4</v>
      </c>
    </row>
    <row r="945" customFormat="false" ht="14.4" hidden="true" customHeight="false" outlineLevel="0" collapsed="false">
      <c r="A945" s="0" t="s">
        <v>28</v>
      </c>
      <c r="B945" s="0" t="n">
        <v>1</v>
      </c>
      <c r="C945" s="0" t="s">
        <v>2864</v>
      </c>
      <c r="D945" s="0" t="s">
        <v>124</v>
      </c>
      <c r="E945" s="0" t="s">
        <v>2865</v>
      </c>
      <c r="F945" s="0" t="s">
        <v>2866</v>
      </c>
      <c r="G945" s="0" t="s">
        <v>2867</v>
      </c>
      <c r="H945" s="0" t="n">
        <v>0</v>
      </c>
      <c r="I945" s="0" t="n">
        <v>0</v>
      </c>
      <c r="J945" s="0" t="n">
        <v>0</v>
      </c>
      <c r="K945" s="0" t="n">
        <v>6.4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4</v>
      </c>
    </row>
    <row r="946" customFormat="false" ht="14.4" hidden="true" customHeight="false" outlineLevel="0" collapsed="false">
      <c r="A946" s="0" t="s">
        <v>28</v>
      </c>
      <c r="B946" s="0" t="n">
        <v>1</v>
      </c>
      <c r="C946" s="0" t="s">
        <v>2868</v>
      </c>
      <c r="D946" s="0" t="s">
        <v>192</v>
      </c>
      <c r="E946" s="0" t="s">
        <v>2869</v>
      </c>
      <c r="F946" s="0" t="s">
        <v>2866</v>
      </c>
      <c r="G946" s="0" t="s">
        <v>2867</v>
      </c>
      <c r="H946" s="0" t="n">
        <v>0</v>
      </c>
      <c r="I946" s="0" t="n">
        <v>0</v>
      </c>
      <c r="J946" s="0" t="n">
        <v>0</v>
      </c>
      <c r="K946" s="0" t="n">
        <v>7.5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4</v>
      </c>
    </row>
    <row r="947" customFormat="false" ht="14.4" hidden="true" customHeight="false" outlineLevel="0" collapsed="false">
      <c r="A947" s="0" t="s">
        <v>28</v>
      </c>
      <c r="B947" s="0" t="n">
        <v>1</v>
      </c>
      <c r="C947" s="0" t="s">
        <v>2870</v>
      </c>
      <c r="D947" s="0" t="s">
        <v>30</v>
      </c>
      <c r="E947" s="0" t="s">
        <v>2871</v>
      </c>
      <c r="F947" s="0" t="s">
        <v>2866</v>
      </c>
      <c r="G947" s="0" t="s">
        <v>2867</v>
      </c>
      <c r="H947" s="0" t="n">
        <v>0</v>
      </c>
      <c r="I947" s="0" t="n">
        <v>0</v>
      </c>
      <c r="J947" s="0" t="n">
        <v>0</v>
      </c>
      <c r="K947" s="0" t="n">
        <v>5.9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4</v>
      </c>
    </row>
    <row r="948" customFormat="false" ht="14.4" hidden="true" customHeight="false" outlineLevel="0" collapsed="false">
      <c r="A948" s="0" t="s">
        <v>28</v>
      </c>
      <c r="B948" s="0" t="n">
        <v>1</v>
      </c>
      <c r="C948" s="0" t="s">
        <v>2872</v>
      </c>
      <c r="D948" s="0" t="s">
        <v>81</v>
      </c>
      <c r="E948" s="0" t="s">
        <v>2873</v>
      </c>
      <c r="F948" s="0" t="s">
        <v>2874</v>
      </c>
      <c r="G948" s="0" t="s">
        <v>2875</v>
      </c>
      <c r="H948" s="0" t="n">
        <v>0</v>
      </c>
      <c r="I948" s="0" t="n">
        <v>0</v>
      </c>
      <c r="J948" s="0" t="n">
        <v>0</v>
      </c>
      <c r="K948" s="0" t="n">
        <v>6.5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4</v>
      </c>
    </row>
    <row r="949" customFormat="false" ht="14.4" hidden="true" customHeight="false" outlineLevel="0" collapsed="false">
      <c r="A949" s="0" t="s">
        <v>28</v>
      </c>
      <c r="B949" s="0" t="n">
        <v>1</v>
      </c>
      <c r="C949" s="0" t="s">
        <v>2876</v>
      </c>
      <c r="D949" s="0" t="s">
        <v>53</v>
      </c>
      <c r="E949" s="0" t="s">
        <v>2877</v>
      </c>
      <c r="F949" s="0" t="s">
        <v>2874</v>
      </c>
      <c r="G949" s="0" t="s">
        <v>2875</v>
      </c>
      <c r="H949" s="0" t="n">
        <v>0</v>
      </c>
      <c r="I949" s="0" t="n">
        <v>0</v>
      </c>
      <c r="J949" s="0" t="n">
        <v>0</v>
      </c>
      <c r="K949" s="0" t="n">
        <v>5.9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4</v>
      </c>
    </row>
    <row r="950" customFormat="false" ht="14.4" hidden="true" customHeight="false" outlineLevel="0" collapsed="false">
      <c r="A950" s="0" t="s">
        <v>28</v>
      </c>
      <c r="B950" s="0" t="n">
        <v>1</v>
      </c>
      <c r="C950" s="0" t="s">
        <v>2878</v>
      </c>
      <c r="D950" s="0" t="s">
        <v>30</v>
      </c>
      <c r="E950" s="0" t="s">
        <v>2879</v>
      </c>
      <c r="F950" s="0" t="s">
        <v>2880</v>
      </c>
      <c r="G950" s="0" t="s">
        <v>2881</v>
      </c>
      <c r="H950" s="0" t="n">
        <v>0</v>
      </c>
      <c r="I950" s="0" t="n">
        <v>0</v>
      </c>
      <c r="J950" s="0" t="n">
        <v>0</v>
      </c>
      <c r="K950" s="0" t="n">
        <v>6.1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4</v>
      </c>
    </row>
    <row r="951" customFormat="false" ht="14.4" hidden="true" customHeight="false" outlineLevel="0" collapsed="false">
      <c r="A951" s="0" t="s">
        <v>28</v>
      </c>
      <c r="B951" s="0" t="n">
        <v>1</v>
      </c>
      <c r="C951" s="0" t="s">
        <v>2882</v>
      </c>
      <c r="D951" s="0" t="s">
        <v>81</v>
      </c>
      <c r="E951" s="0" t="s">
        <v>2883</v>
      </c>
      <c r="F951" s="0" t="s">
        <v>2880</v>
      </c>
      <c r="G951" s="0" t="s">
        <v>2881</v>
      </c>
      <c r="H951" s="0" t="n">
        <v>0</v>
      </c>
      <c r="I951" s="0" t="n">
        <v>0</v>
      </c>
      <c r="J951" s="0" t="n">
        <v>0</v>
      </c>
      <c r="K951" s="0" t="n">
        <v>5.9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4</v>
      </c>
    </row>
    <row r="952" customFormat="false" ht="14.4" hidden="true" customHeight="false" outlineLevel="0" collapsed="false">
      <c r="A952" s="0" t="s">
        <v>28</v>
      </c>
      <c r="B952" s="0" t="n">
        <v>1</v>
      </c>
      <c r="C952" s="0" t="s">
        <v>2884</v>
      </c>
      <c r="D952" s="0" t="s">
        <v>81</v>
      </c>
      <c r="E952" s="0" t="s">
        <v>2885</v>
      </c>
      <c r="F952" s="0" t="s">
        <v>2886</v>
      </c>
      <c r="G952" s="0" t="s">
        <v>2887</v>
      </c>
      <c r="H952" s="0" t="n">
        <v>0</v>
      </c>
      <c r="I952" s="0" t="n">
        <v>0</v>
      </c>
      <c r="J952" s="0" t="n">
        <v>0</v>
      </c>
      <c r="K952" s="0" t="n">
        <v>5.3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4</v>
      </c>
    </row>
    <row r="953" customFormat="false" ht="14.4" hidden="true" customHeight="false" outlineLevel="0" collapsed="false">
      <c r="A953" s="0" t="s">
        <v>28</v>
      </c>
      <c r="B953" s="0" t="n">
        <v>1</v>
      </c>
      <c r="C953" s="0" t="s">
        <v>2888</v>
      </c>
      <c r="D953" s="0" t="s">
        <v>258</v>
      </c>
      <c r="E953" s="0" t="s">
        <v>2889</v>
      </c>
      <c r="F953" s="0" t="s">
        <v>2886</v>
      </c>
      <c r="G953" s="0" t="s">
        <v>2887</v>
      </c>
      <c r="H953" s="0" t="n">
        <v>0</v>
      </c>
      <c r="I953" s="0" t="n">
        <v>0</v>
      </c>
      <c r="J953" s="0" t="n">
        <v>0</v>
      </c>
      <c r="K953" s="0" t="n">
        <v>6.5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s">
        <v>4</v>
      </c>
    </row>
    <row r="954" customFormat="false" ht="14.4" hidden="true" customHeight="false" outlineLevel="0" collapsed="false">
      <c r="A954" s="0" t="s">
        <v>28</v>
      </c>
      <c r="B954" s="0" t="n">
        <v>1</v>
      </c>
      <c r="C954" s="0" t="s">
        <v>2890</v>
      </c>
      <c r="D954" s="0" t="s">
        <v>81</v>
      </c>
      <c r="E954" s="0" t="s">
        <v>2891</v>
      </c>
      <c r="F954" s="0" t="s">
        <v>2892</v>
      </c>
      <c r="G954" s="0" t="s">
        <v>2893</v>
      </c>
      <c r="H954" s="0" t="n">
        <v>0</v>
      </c>
      <c r="I954" s="0" t="n">
        <v>0</v>
      </c>
      <c r="J954" s="0" t="n">
        <v>0</v>
      </c>
      <c r="K954" s="0" t="n">
        <v>6.2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s">
        <v>4</v>
      </c>
    </row>
    <row r="955" customFormat="false" ht="14.4" hidden="true" customHeight="false" outlineLevel="0" collapsed="false">
      <c r="A955" s="0" t="s">
        <v>28</v>
      </c>
      <c r="B955" s="0" t="n">
        <v>1</v>
      </c>
      <c r="C955" s="0" t="s">
        <v>2894</v>
      </c>
      <c r="D955" s="0" t="s">
        <v>48</v>
      </c>
      <c r="E955" s="0" t="s">
        <v>2895</v>
      </c>
      <c r="F955" s="0" t="s">
        <v>2896</v>
      </c>
      <c r="G955" s="0" t="s">
        <v>2897</v>
      </c>
      <c r="H955" s="0" t="n">
        <v>0</v>
      </c>
      <c r="I955" s="0" t="n">
        <v>0</v>
      </c>
      <c r="J955" s="0" t="n">
        <v>0</v>
      </c>
      <c r="K955" s="0" t="n">
        <v>6.4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s">
        <v>4</v>
      </c>
    </row>
    <row r="956" customFormat="false" ht="14.4" hidden="true" customHeight="false" outlineLevel="0" collapsed="false">
      <c r="A956" s="0" t="s">
        <v>28</v>
      </c>
      <c r="B956" s="0" t="n">
        <v>1</v>
      </c>
      <c r="C956" s="0" t="s">
        <v>2898</v>
      </c>
      <c r="D956" s="0" t="s">
        <v>30</v>
      </c>
      <c r="E956" s="0" t="s">
        <v>2899</v>
      </c>
      <c r="F956" s="0" t="s">
        <v>2896</v>
      </c>
      <c r="G956" s="0" t="s">
        <v>2897</v>
      </c>
      <c r="H956" s="0" t="n">
        <v>0</v>
      </c>
      <c r="I956" s="0" t="n">
        <v>0</v>
      </c>
      <c r="J956" s="0" t="n">
        <v>0</v>
      </c>
      <c r="K956" s="0" t="n">
        <v>5.5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s">
        <v>4</v>
      </c>
    </row>
    <row r="957" customFormat="false" ht="14.4" hidden="true" customHeight="false" outlineLevel="0" collapsed="false">
      <c r="A957" s="0" t="s">
        <v>28</v>
      </c>
      <c r="B957" s="0" t="n">
        <v>1</v>
      </c>
      <c r="C957" s="0" t="s">
        <v>2900</v>
      </c>
      <c r="D957" s="0" t="s">
        <v>192</v>
      </c>
      <c r="E957" s="0" t="s">
        <v>2901</v>
      </c>
      <c r="F957" s="0" t="s">
        <v>2896</v>
      </c>
      <c r="G957" s="0" t="s">
        <v>2897</v>
      </c>
      <c r="H957" s="0" t="n">
        <v>0</v>
      </c>
      <c r="I957" s="0" t="n">
        <v>0</v>
      </c>
      <c r="J957" s="0" t="n">
        <v>0</v>
      </c>
      <c r="K957" s="0" t="n">
        <v>5.6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s">
        <v>4</v>
      </c>
    </row>
    <row r="958" customFormat="false" ht="14.4" hidden="true" customHeight="false" outlineLevel="0" collapsed="false">
      <c r="A958" s="0" t="s">
        <v>28</v>
      </c>
      <c r="B958" s="0" t="n">
        <v>1</v>
      </c>
      <c r="C958" s="0" t="s">
        <v>2902</v>
      </c>
      <c r="D958" s="0" t="s">
        <v>192</v>
      </c>
      <c r="E958" s="0" t="s">
        <v>2903</v>
      </c>
      <c r="F958" s="0" t="s">
        <v>2904</v>
      </c>
      <c r="G958" s="0" t="s">
        <v>2905</v>
      </c>
      <c r="H958" s="0" t="n">
        <v>0</v>
      </c>
      <c r="I958" s="0" t="n">
        <v>0</v>
      </c>
      <c r="J958" s="0" t="n">
        <v>0</v>
      </c>
      <c r="K958" s="0" t="n">
        <v>8.6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s">
        <v>4</v>
      </c>
    </row>
    <row r="959" customFormat="false" ht="14.4" hidden="true" customHeight="false" outlineLevel="0" collapsed="false">
      <c r="A959" s="0" t="s">
        <v>28</v>
      </c>
      <c r="B959" s="0" t="n">
        <v>1</v>
      </c>
      <c r="C959" s="0" t="s">
        <v>2906</v>
      </c>
      <c r="D959" s="0" t="s">
        <v>192</v>
      </c>
      <c r="E959" s="0" t="s">
        <v>2907</v>
      </c>
      <c r="F959" s="0" t="s">
        <v>2904</v>
      </c>
      <c r="G959" s="0" t="s">
        <v>2905</v>
      </c>
      <c r="H959" s="0" t="n">
        <v>0</v>
      </c>
      <c r="I959" s="0" t="n">
        <v>0</v>
      </c>
      <c r="J959" s="0" t="n">
        <v>0</v>
      </c>
      <c r="K959" s="0" t="n">
        <v>8.8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4</v>
      </c>
    </row>
    <row r="960" customFormat="false" ht="14.4" hidden="true" customHeight="false" outlineLevel="0" collapsed="false">
      <c r="A960" s="0" t="s">
        <v>28</v>
      </c>
      <c r="B960" s="0" t="n">
        <v>1</v>
      </c>
      <c r="C960" s="0" t="s">
        <v>2908</v>
      </c>
      <c r="D960" s="0" t="s">
        <v>48</v>
      </c>
      <c r="E960" s="0" t="s">
        <v>2909</v>
      </c>
      <c r="F960" s="0" t="s">
        <v>2904</v>
      </c>
      <c r="G960" s="0" t="s">
        <v>2905</v>
      </c>
      <c r="H960" s="0" t="n">
        <v>0</v>
      </c>
      <c r="I960" s="0" t="n">
        <v>0</v>
      </c>
      <c r="J960" s="0" t="n">
        <v>0</v>
      </c>
      <c r="K960" s="0" t="n">
        <v>8.7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4</v>
      </c>
    </row>
    <row r="961" customFormat="false" ht="14.4" hidden="true" customHeight="false" outlineLevel="0" collapsed="false">
      <c r="A961" s="0" t="s">
        <v>28</v>
      </c>
      <c r="B961" s="0" t="n">
        <v>1</v>
      </c>
      <c r="C961" s="0" t="s">
        <v>2910</v>
      </c>
      <c r="D961" s="0" t="s">
        <v>39</v>
      </c>
      <c r="E961" s="0" t="s">
        <v>2911</v>
      </c>
      <c r="F961" s="0" t="s">
        <v>2904</v>
      </c>
      <c r="G961" s="0" t="s">
        <v>2905</v>
      </c>
      <c r="H961" s="0" t="n">
        <v>0</v>
      </c>
      <c r="I961" s="0" t="n">
        <v>0</v>
      </c>
      <c r="J961" s="0" t="n">
        <v>0</v>
      </c>
      <c r="K961" s="0" t="n">
        <v>7.9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4</v>
      </c>
    </row>
    <row r="962" customFormat="false" ht="14.4" hidden="true" customHeight="false" outlineLevel="0" collapsed="false">
      <c r="A962" s="0" t="s">
        <v>28</v>
      </c>
      <c r="B962" s="0" t="n">
        <v>1</v>
      </c>
      <c r="C962" s="0" t="s">
        <v>2912</v>
      </c>
      <c r="D962" s="0" t="s">
        <v>258</v>
      </c>
      <c r="E962" s="0" t="s">
        <v>2913</v>
      </c>
      <c r="F962" s="0" t="s">
        <v>2914</v>
      </c>
      <c r="G962" s="0" t="s">
        <v>2915</v>
      </c>
      <c r="H962" s="0" t="n">
        <v>0</v>
      </c>
      <c r="I962" s="0" t="n">
        <v>0</v>
      </c>
      <c r="J962" s="0" t="n">
        <v>0</v>
      </c>
      <c r="K962" s="0" t="n">
        <v>6.3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4</v>
      </c>
    </row>
    <row r="963" customFormat="false" ht="14.4" hidden="true" customHeight="false" outlineLevel="0" collapsed="false">
      <c r="A963" s="0" t="s">
        <v>28</v>
      </c>
      <c r="B963" s="0" t="n">
        <v>1</v>
      </c>
      <c r="C963" s="0" t="s">
        <v>2916</v>
      </c>
      <c r="D963" s="0" t="s">
        <v>192</v>
      </c>
      <c r="E963" s="0" t="s">
        <v>2917</v>
      </c>
      <c r="F963" s="0" t="s">
        <v>2914</v>
      </c>
      <c r="G963" s="0" t="s">
        <v>2915</v>
      </c>
      <c r="H963" s="0" t="n">
        <v>0</v>
      </c>
      <c r="I963" s="0" t="n">
        <v>0</v>
      </c>
      <c r="J963" s="0" t="n">
        <v>0</v>
      </c>
      <c r="K963" s="0" t="n">
        <v>5.8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4</v>
      </c>
    </row>
    <row r="964" customFormat="false" ht="14.4" hidden="true" customHeight="false" outlineLevel="0" collapsed="false">
      <c r="A964" s="0" t="s">
        <v>28</v>
      </c>
      <c r="B964" s="0" t="n">
        <v>1</v>
      </c>
      <c r="C964" s="0" t="s">
        <v>2918</v>
      </c>
      <c r="D964" s="0" t="s">
        <v>81</v>
      </c>
      <c r="E964" s="0" t="s">
        <v>2919</v>
      </c>
      <c r="F964" s="0" t="s">
        <v>2920</v>
      </c>
      <c r="G964" s="0" t="s">
        <v>2921</v>
      </c>
      <c r="H964" s="0" t="n">
        <v>0</v>
      </c>
      <c r="I964" s="0" t="n">
        <v>0</v>
      </c>
      <c r="J964" s="0" t="n">
        <v>0</v>
      </c>
      <c r="K964" s="0" t="n">
        <v>5.1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4</v>
      </c>
    </row>
    <row r="965" customFormat="false" ht="14.4" hidden="true" customHeight="false" outlineLevel="0" collapsed="false">
      <c r="A965" s="0" t="s">
        <v>28</v>
      </c>
      <c r="B965" s="0" t="n">
        <v>1</v>
      </c>
      <c r="C965" s="0" t="s">
        <v>2922</v>
      </c>
      <c r="D965" s="0" t="s">
        <v>258</v>
      </c>
      <c r="E965" s="0" t="s">
        <v>2923</v>
      </c>
      <c r="F965" s="0" t="s">
        <v>2920</v>
      </c>
      <c r="G965" s="0" t="s">
        <v>2921</v>
      </c>
      <c r="H965" s="0" t="n">
        <v>0</v>
      </c>
      <c r="I965" s="0" t="n">
        <v>0</v>
      </c>
      <c r="J965" s="0" t="n">
        <v>0</v>
      </c>
      <c r="K965" s="0" t="n">
        <v>5.1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4</v>
      </c>
    </row>
    <row r="966" customFormat="false" ht="14.4" hidden="true" customHeight="false" outlineLevel="0" collapsed="false">
      <c r="A966" s="0" t="s">
        <v>28</v>
      </c>
      <c r="B966" s="0" t="n">
        <v>1</v>
      </c>
      <c r="C966" s="0" t="s">
        <v>2924</v>
      </c>
      <c r="D966" s="0" t="s">
        <v>90</v>
      </c>
      <c r="E966" s="0" t="s">
        <v>2925</v>
      </c>
      <c r="F966" s="0" t="s">
        <v>2920</v>
      </c>
      <c r="G966" s="0" t="s">
        <v>2921</v>
      </c>
      <c r="H966" s="0" t="n">
        <v>0</v>
      </c>
      <c r="I966" s="0" t="n">
        <v>0</v>
      </c>
      <c r="J966" s="0" t="n">
        <v>0</v>
      </c>
      <c r="K966" s="0" t="n">
        <v>5.1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4</v>
      </c>
    </row>
    <row r="967" customFormat="false" ht="14.4" hidden="true" customHeight="false" outlineLevel="0" collapsed="false">
      <c r="A967" s="0" t="s">
        <v>28</v>
      </c>
      <c r="B967" s="0" t="n">
        <v>1</v>
      </c>
      <c r="C967" s="0" t="s">
        <v>2926</v>
      </c>
      <c r="D967" s="0" t="s">
        <v>48</v>
      </c>
      <c r="E967" s="0" t="s">
        <v>2927</v>
      </c>
      <c r="F967" s="0" t="s">
        <v>2920</v>
      </c>
      <c r="G967" s="0" t="s">
        <v>2921</v>
      </c>
      <c r="H967" s="0" t="n">
        <v>0</v>
      </c>
      <c r="I967" s="0" t="n">
        <v>0</v>
      </c>
      <c r="J967" s="0" t="n">
        <v>0</v>
      </c>
      <c r="K967" s="0" t="n">
        <v>6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4</v>
      </c>
    </row>
    <row r="968" customFormat="false" ht="14.4" hidden="true" customHeight="false" outlineLevel="0" collapsed="false">
      <c r="A968" s="0" t="s">
        <v>28</v>
      </c>
      <c r="B968" s="0" t="n">
        <v>1</v>
      </c>
      <c r="C968" s="0" t="s">
        <v>2928</v>
      </c>
      <c r="D968" s="0" t="s">
        <v>258</v>
      </c>
      <c r="E968" s="0" t="s">
        <v>2929</v>
      </c>
      <c r="F968" s="0" t="s">
        <v>2920</v>
      </c>
      <c r="G968" s="0" t="s">
        <v>2921</v>
      </c>
      <c r="H968" s="0" t="n">
        <v>0</v>
      </c>
      <c r="I968" s="0" t="n">
        <v>0</v>
      </c>
      <c r="J968" s="0" t="n">
        <v>0</v>
      </c>
      <c r="K968" s="0" t="n">
        <v>5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4</v>
      </c>
    </row>
    <row r="969" customFormat="false" ht="14.4" hidden="true" customHeight="false" outlineLevel="0" collapsed="false">
      <c r="A969" s="0" t="s">
        <v>28</v>
      </c>
      <c r="B969" s="0" t="n">
        <v>1</v>
      </c>
      <c r="C969" s="0" t="s">
        <v>2930</v>
      </c>
      <c r="D969" s="0" t="s">
        <v>60</v>
      </c>
      <c r="E969" s="0" t="s">
        <v>2931</v>
      </c>
      <c r="F969" s="0" t="s">
        <v>2920</v>
      </c>
      <c r="G969" s="0" t="s">
        <v>2921</v>
      </c>
      <c r="H969" s="0" t="n">
        <v>0</v>
      </c>
      <c r="I969" s="0" t="n">
        <v>0</v>
      </c>
      <c r="J969" s="0" t="n">
        <v>0</v>
      </c>
      <c r="K969" s="0" t="n">
        <v>6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4</v>
      </c>
    </row>
    <row r="970" customFormat="false" ht="14.4" hidden="true" customHeight="false" outlineLevel="0" collapsed="false">
      <c r="A970" s="0" t="s">
        <v>28</v>
      </c>
      <c r="B970" s="0" t="n">
        <v>1</v>
      </c>
      <c r="C970" s="0" t="s">
        <v>2932</v>
      </c>
      <c r="D970" s="0" t="s">
        <v>81</v>
      </c>
      <c r="E970" s="0" t="s">
        <v>2933</v>
      </c>
      <c r="F970" s="0" t="s">
        <v>2920</v>
      </c>
      <c r="G970" s="0" t="s">
        <v>2921</v>
      </c>
      <c r="H970" s="0" t="n">
        <v>0</v>
      </c>
      <c r="I970" s="0" t="n">
        <v>0</v>
      </c>
      <c r="J970" s="0" t="n">
        <v>0</v>
      </c>
      <c r="K970" s="0" t="n">
        <v>6.7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4</v>
      </c>
    </row>
    <row r="971" customFormat="false" ht="14.4" hidden="true" customHeight="false" outlineLevel="0" collapsed="false">
      <c r="A971" s="0" t="s">
        <v>28</v>
      </c>
      <c r="B971" s="0" t="n">
        <v>1</v>
      </c>
      <c r="C971" s="0" t="s">
        <v>2934</v>
      </c>
      <c r="D971" s="0" t="s">
        <v>81</v>
      </c>
      <c r="E971" s="0" t="s">
        <v>2935</v>
      </c>
      <c r="F971" s="0" t="s">
        <v>2920</v>
      </c>
      <c r="G971" s="0" t="s">
        <v>2921</v>
      </c>
      <c r="H971" s="0" t="n">
        <v>0</v>
      </c>
      <c r="I971" s="0" t="n">
        <v>0</v>
      </c>
      <c r="J971" s="0" t="n">
        <v>0</v>
      </c>
      <c r="K971" s="0" t="n">
        <v>5.5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s">
        <v>4</v>
      </c>
    </row>
    <row r="972" customFormat="false" ht="14.4" hidden="true" customHeight="false" outlineLevel="0" collapsed="false">
      <c r="A972" s="0" t="s">
        <v>28</v>
      </c>
      <c r="B972" s="0" t="n">
        <v>1</v>
      </c>
      <c r="C972" s="0" t="s">
        <v>2936</v>
      </c>
      <c r="D972" s="0" t="s">
        <v>53</v>
      </c>
      <c r="E972" s="0" t="s">
        <v>2937</v>
      </c>
      <c r="F972" s="0" t="s">
        <v>2938</v>
      </c>
      <c r="G972" s="0" t="s">
        <v>2939</v>
      </c>
      <c r="H972" s="0" t="n">
        <v>0</v>
      </c>
      <c r="I972" s="0" t="n">
        <v>0</v>
      </c>
      <c r="J972" s="0" t="n">
        <v>0</v>
      </c>
      <c r="K972" s="0" t="n">
        <v>6.7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s">
        <v>4</v>
      </c>
    </row>
    <row r="973" customFormat="false" ht="14.4" hidden="true" customHeight="false" outlineLevel="0" collapsed="false">
      <c r="A973" s="0" t="s">
        <v>28</v>
      </c>
      <c r="B973" s="0" t="n">
        <v>1</v>
      </c>
      <c r="C973" s="0" t="s">
        <v>2940</v>
      </c>
      <c r="D973" s="0" t="s">
        <v>258</v>
      </c>
      <c r="E973" s="0" t="s">
        <v>2941</v>
      </c>
      <c r="F973" s="0" t="s">
        <v>2942</v>
      </c>
      <c r="G973" s="0" t="s">
        <v>2943</v>
      </c>
      <c r="H973" s="0" t="n">
        <v>0</v>
      </c>
      <c r="I973" s="0" t="n">
        <v>0</v>
      </c>
      <c r="J973" s="0" t="n">
        <v>0</v>
      </c>
      <c r="K973" s="0" t="n">
        <v>5.2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s">
        <v>4</v>
      </c>
    </row>
    <row r="974" customFormat="false" ht="14.4" hidden="true" customHeight="false" outlineLevel="0" collapsed="false">
      <c r="A974" s="0" t="s">
        <v>28</v>
      </c>
      <c r="B974" s="0" t="n">
        <v>1</v>
      </c>
      <c r="C974" s="0" t="s">
        <v>2944</v>
      </c>
      <c r="D974" s="0" t="s">
        <v>60</v>
      </c>
      <c r="E974" s="0" t="s">
        <v>2945</v>
      </c>
      <c r="F974" s="0" t="s">
        <v>2946</v>
      </c>
      <c r="G974" s="0" t="s">
        <v>2947</v>
      </c>
      <c r="H974" s="0" t="n">
        <v>0</v>
      </c>
      <c r="I974" s="0" t="n">
        <v>0</v>
      </c>
      <c r="J974" s="0" t="n">
        <v>0</v>
      </c>
      <c r="K974" s="0" t="n">
        <v>6.8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s">
        <v>4</v>
      </c>
    </row>
    <row r="975" customFormat="false" ht="14.4" hidden="true" customHeight="false" outlineLevel="0" collapsed="false">
      <c r="A975" s="0" t="s">
        <v>28</v>
      </c>
      <c r="B975" s="0" t="n">
        <v>1</v>
      </c>
      <c r="C975" s="0" t="s">
        <v>2948</v>
      </c>
      <c r="D975" s="0" t="s">
        <v>192</v>
      </c>
      <c r="E975" s="0" t="s">
        <v>2949</v>
      </c>
      <c r="F975" s="0" t="s">
        <v>2946</v>
      </c>
      <c r="G975" s="0" t="s">
        <v>2947</v>
      </c>
      <c r="H975" s="0" t="n">
        <v>0</v>
      </c>
      <c r="I975" s="0" t="n">
        <v>0</v>
      </c>
      <c r="J975" s="0" t="n">
        <v>0</v>
      </c>
      <c r="K975" s="0" t="n">
        <v>6.1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s">
        <v>4</v>
      </c>
    </row>
    <row r="976" customFormat="false" ht="14.4" hidden="true" customHeight="false" outlineLevel="0" collapsed="false">
      <c r="A976" s="0" t="s">
        <v>28</v>
      </c>
      <c r="B976" s="0" t="n">
        <v>1</v>
      </c>
      <c r="C976" s="0" t="s">
        <v>2950</v>
      </c>
      <c r="D976" s="0" t="s">
        <v>90</v>
      </c>
      <c r="E976" s="0" t="s">
        <v>2951</v>
      </c>
      <c r="F976" s="0" t="s">
        <v>2946</v>
      </c>
      <c r="G976" s="0" t="s">
        <v>2947</v>
      </c>
      <c r="H976" s="0" t="n">
        <v>0</v>
      </c>
      <c r="I976" s="0" t="n">
        <v>0</v>
      </c>
      <c r="J976" s="0" t="n">
        <v>0</v>
      </c>
      <c r="K976" s="0" t="n">
        <v>5.2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s">
        <v>4</v>
      </c>
    </row>
    <row r="977" customFormat="false" ht="14.4" hidden="true" customHeight="false" outlineLevel="0" collapsed="false">
      <c r="A977" s="0" t="s">
        <v>28</v>
      </c>
      <c r="B977" s="0" t="n">
        <v>1</v>
      </c>
      <c r="C977" s="0" t="s">
        <v>2952</v>
      </c>
      <c r="D977" s="0" t="s">
        <v>81</v>
      </c>
      <c r="E977" s="0" t="s">
        <v>2953</v>
      </c>
      <c r="F977" s="0" t="s">
        <v>2946</v>
      </c>
      <c r="G977" s="0" t="s">
        <v>2947</v>
      </c>
      <c r="H977" s="0" t="n">
        <v>0</v>
      </c>
      <c r="I977" s="0" t="n">
        <v>0</v>
      </c>
      <c r="J977" s="0" t="n">
        <v>0</v>
      </c>
      <c r="K977" s="0" t="n">
        <v>5.7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s">
        <v>4</v>
      </c>
    </row>
    <row r="978" customFormat="false" ht="14.4" hidden="true" customHeight="false" outlineLevel="0" collapsed="false">
      <c r="A978" s="0" t="s">
        <v>28</v>
      </c>
      <c r="B978" s="0" t="n">
        <v>1</v>
      </c>
      <c r="C978" s="0" t="s">
        <v>2954</v>
      </c>
      <c r="D978" s="0" t="s">
        <v>258</v>
      </c>
      <c r="E978" s="0" t="s">
        <v>2955</v>
      </c>
      <c r="F978" s="0" t="s">
        <v>2946</v>
      </c>
      <c r="G978" s="0" t="s">
        <v>2947</v>
      </c>
      <c r="H978" s="0" t="n">
        <v>0</v>
      </c>
      <c r="I978" s="0" t="n">
        <v>0</v>
      </c>
      <c r="J978" s="0" t="n">
        <v>0</v>
      </c>
      <c r="K978" s="0" t="n">
        <v>5.3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s">
        <v>4</v>
      </c>
    </row>
    <row r="979" customFormat="false" ht="14.4" hidden="true" customHeight="false" outlineLevel="0" collapsed="false">
      <c r="A979" s="0" t="s">
        <v>28</v>
      </c>
      <c r="B979" s="0" t="n">
        <v>1</v>
      </c>
      <c r="C979" s="0" t="s">
        <v>2956</v>
      </c>
      <c r="D979" s="0" t="s">
        <v>81</v>
      </c>
      <c r="E979" s="0" t="s">
        <v>2957</v>
      </c>
      <c r="F979" s="0" t="s">
        <v>2946</v>
      </c>
      <c r="G979" s="0" t="s">
        <v>2947</v>
      </c>
      <c r="H979" s="0" t="n">
        <v>0</v>
      </c>
      <c r="I979" s="0" t="n">
        <v>0</v>
      </c>
      <c r="J979" s="0" t="n">
        <v>0</v>
      </c>
      <c r="K979" s="0" t="n">
        <v>7.9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s">
        <v>4</v>
      </c>
    </row>
    <row r="980" customFormat="false" ht="14.4" hidden="true" customHeight="false" outlineLevel="0" collapsed="false">
      <c r="A980" s="0" t="s">
        <v>28</v>
      </c>
      <c r="B980" s="0" t="n">
        <v>1</v>
      </c>
      <c r="C980" s="0" t="s">
        <v>2958</v>
      </c>
      <c r="D980" s="0" t="s">
        <v>30</v>
      </c>
      <c r="E980" s="0" t="s">
        <v>2959</v>
      </c>
      <c r="F980" s="0" t="s">
        <v>2946</v>
      </c>
      <c r="G980" s="0" t="s">
        <v>2947</v>
      </c>
      <c r="H980" s="0" t="n">
        <v>0</v>
      </c>
      <c r="I980" s="0" t="n">
        <v>0</v>
      </c>
      <c r="J980" s="0" t="n">
        <v>0</v>
      </c>
      <c r="K980" s="0" t="n">
        <v>5.8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s">
        <v>4</v>
      </c>
    </row>
    <row r="981" customFormat="false" ht="14.4" hidden="true" customHeight="false" outlineLevel="0" collapsed="false">
      <c r="A981" s="0" t="s">
        <v>28</v>
      </c>
      <c r="B981" s="0" t="n">
        <v>1</v>
      </c>
      <c r="C981" s="0" t="s">
        <v>2960</v>
      </c>
      <c r="D981" s="0" t="s">
        <v>81</v>
      </c>
      <c r="E981" s="0" t="s">
        <v>2961</v>
      </c>
      <c r="F981" s="0" t="s">
        <v>2962</v>
      </c>
      <c r="G981" s="0" t="s">
        <v>2963</v>
      </c>
      <c r="H981" s="0" t="n">
        <v>0</v>
      </c>
      <c r="I981" s="0" t="n">
        <v>0</v>
      </c>
      <c r="J981" s="0" t="n">
        <v>0</v>
      </c>
      <c r="K981" s="0" t="n">
        <v>6.8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s">
        <v>4</v>
      </c>
    </row>
    <row r="982" customFormat="false" ht="14.4" hidden="true" customHeight="false" outlineLevel="0" collapsed="false">
      <c r="A982" s="0" t="s">
        <v>28</v>
      </c>
      <c r="B982" s="0" t="n">
        <v>1</v>
      </c>
      <c r="C982" s="0" t="s">
        <v>2964</v>
      </c>
      <c r="D982" s="0" t="s">
        <v>258</v>
      </c>
      <c r="E982" s="0" t="s">
        <v>2965</v>
      </c>
      <c r="F982" s="0" t="s">
        <v>2966</v>
      </c>
      <c r="G982" s="0" t="s">
        <v>2967</v>
      </c>
      <c r="H982" s="0" t="n">
        <v>0</v>
      </c>
      <c r="I982" s="0" t="n">
        <v>0</v>
      </c>
      <c r="J982" s="0" t="n">
        <v>0</v>
      </c>
      <c r="K982" s="0" t="n">
        <v>5.3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s">
        <v>4</v>
      </c>
    </row>
    <row r="983" customFormat="false" ht="14.4" hidden="true" customHeight="false" outlineLevel="0" collapsed="false">
      <c r="A983" s="0" t="s">
        <v>28</v>
      </c>
      <c r="B983" s="0" t="n">
        <v>1</v>
      </c>
      <c r="C983" s="0" t="s">
        <v>2968</v>
      </c>
      <c r="D983" s="0" t="s">
        <v>48</v>
      </c>
      <c r="E983" s="0" t="s">
        <v>2969</v>
      </c>
      <c r="F983" s="0" t="s">
        <v>132</v>
      </c>
      <c r="G983" s="0" t="s">
        <v>133</v>
      </c>
      <c r="H983" s="0" t="n">
        <v>0</v>
      </c>
      <c r="I983" s="0" t="n">
        <v>0</v>
      </c>
      <c r="J983" s="0" t="n">
        <v>0</v>
      </c>
      <c r="K983" s="0" t="n">
        <v>5.6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s">
        <v>4</v>
      </c>
    </row>
    <row r="984" customFormat="false" ht="14.4" hidden="true" customHeight="false" outlineLevel="0" collapsed="false">
      <c r="A984" s="0" t="s">
        <v>28</v>
      </c>
      <c r="B984" s="0" t="n">
        <v>1</v>
      </c>
      <c r="C984" s="0" t="s">
        <v>2970</v>
      </c>
      <c r="D984" s="0" t="s">
        <v>81</v>
      </c>
      <c r="E984" s="0" t="s">
        <v>2971</v>
      </c>
      <c r="F984" s="0" t="s">
        <v>2972</v>
      </c>
      <c r="G984" s="0" t="s">
        <v>1399</v>
      </c>
      <c r="H984" s="0" t="n">
        <v>0</v>
      </c>
      <c r="I984" s="0" t="n">
        <v>0</v>
      </c>
      <c r="J984" s="0" t="n">
        <v>0</v>
      </c>
      <c r="K984" s="0" t="n">
        <v>5.4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s">
        <v>4</v>
      </c>
    </row>
    <row r="985" customFormat="false" ht="14.4" hidden="true" customHeight="false" outlineLevel="0" collapsed="false">
      <c r="A985" s="0" t="s">
        <v>28</v>
      </c>
      <c r="B985" s="0" t="n">
        <v>1</v>
      </c>
      <c r="C985" s="0" t="s">
        <v>2973</v>
      </c>
      <c r="D985" s="0" t="s">
        <v>258</v>
      </c>
      <c r="E985" s="0" t="s">
        <v>2974</v>
      </c>
      <c r="F985" s="0" t="s">
        <v>2975</v>
      </c>
      <c r="G985" s="0" t="s">
        <v>787</v>
      </c>
      <c r="H985" s="0" t="n">
        <v>0</v>
      </c>
      <c r="I985" s="0" t="n">
        <v>0</v>
      </c>
      <c r="J985" s="0" t="n">
        <v>0</v>
      </c>
      <c r="K985" s="0" t="n">
        <v>5.2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s">
        <v>4</v>
      </c>
    </row>
    <row r="986" customFormat="false" ht="14.4" hidden="true" customHeight="false" outlineLevel="0" collapsed="false">
      <c r="A986" s="0" t="s">
        <v>28</v>
      </c>
      <c r="B986" s="0" t="n">
        <v>1</v>
      </c>
      <c r="C986" s="0" t="s">
        <v>2976</v>
      </c>
      <c r="D986" s="0" t="s">
        <v>258</v>
      </c>
      <c r="E986" s="0" t="s">
        <v>2977</v>
      </c>
      <c r="F986" s="0" t="s">
        <v>2975</v>
      </c>
      <c r="G986" s="0" t="s">
        <v>787</v>
      </c>
      <c r="H986" s="0" t="n">
        <v>0</v>
      </c>
      <c r="I986" s="0" t="n">
        <v>0</v>
      </c>
      <c r="J986" s="0" t="n">
        <v>0</v>
      </c>
      <c r="K986" s="0" t="n">
        <v>5.2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s">
        <v>4</v>
      </c>
    </row>
    <row r="987" customFormat="false" ht="14.4" hidden="true" customHeight="false" outlineLevel="0" collapsed="false">
      <c r="A987" s="0" t="s">
        <v>28</v>
      </c>
      <c r="B987" s="0" t="n">
        <v>1</v>
      </c>
      <c r="C987" s="0" t="s">
        <v>2978</v>
      </c>
      <c r="D987" s="0" t="s">
        <v>258</v>
      </c>
      <c r="E987" s="0" t="s">
        <v>2979</v>
      </c>
      <c r="F987" s="0" t="s">
        <v>2975</v>
      </c>
      <c r="G987" s="0" t="s">
        <v>787</v>
      </c>
      <c r="H987" s="0" t="n">
        <v>0</v>
      </c>
      <c r="I987" s="0" t="n">
        <v>0</v>
      </c>
      <c r="J987" s="0" t="n">
        <v>0</v>
      </c>
      <c r="K987" s="0" t="n">
        <v>5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s">
        <v>4</v>
      </c>
    </row>
    <row r="988" customFormat="false" ht="14.4" hidden="true" customHeight="false" outlineLevel="0" collapsed="false">
      <c r="A988" s="0" t="s">
        <v>28</v>
      </c>
      <c r="B988" s="0" t="n">
        <v>1</v>
      </c>
      <c r="C988" s="0" t="s">
        <v>2980</v>
      </c>
      <c r="D988" s="0" t="s">
        <v>48</v>
      </c>
      <c r="E988" s="0" t="s">
        <v>2981</v>
      </c>
      <c r="F988" s="0" t="s">
        <v>2982</v>
      </c>
      <c r="G988" s="0" t="s">
        <v>263</v>
      </c>
      <c r="H988" s="0" t="n">
        <v>0</v>
      </c>
      <c r="I988" s="0" t="n">
        <v>0</v>
      </c>
      <c r="J988" s="0" t="n">
        <v>0</v>
      </c>
      <c r="K988" s="0" t="n">
        <v>8.9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s">
        <v>4</v>
      </c>
    </row>
    <row r="989" customFormat="false" ht="14.4" hidden="true" customHeight="false" outlineLevel="0" collapsed="false">
      <c r="A989" s="0" t="s">
        <v>28</v>
      </c>
      <c r="B989" s="0" t="n">
        <v>1</v>
      </c>
      <c r="C989" s="0" t="s">
        <v>2983</v>
      </c>
      <c r="D989" s="0" t="s">
        <v>258</v>
      </c>
      <c r="E989" s="0" t="s">
        <v>2984</v>
      </c>
      <c r="F989" s="0" t="s">
        <v>2982</v>
      </c>
      <c r="G989" s="0" t="s">
        <v>263</v>
      </c>
      <c r="H989" s="0" t="n">
        <v>0</v>
      </c>
      <c r="I989" s="0" t="n">
        <v>0</v>
      </c>
      <c r="J989" s="0" t="n">
        <v>0</v>
      </c>
      <c r="K989" s="0" t="n">
        <v>8.3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s">
        <v>4</v>
      </c>
    </row>
    <row r="990" customFormat="false" ht="14.4" hidden="true" customHeight="false" outlineLevel="0" collapsed="false">
      <c r="A990" s="0" t="s">
        <v>28</v>
      </c>
      <c r="B990" s="0" t="n">
        <v>1</v>
      </c>
      <c r="C990" s="0" t="s">
        <v>2985</v>
      </c>
      <c r="D990" s="0" t="s">
        <v>53</v>
      </c>
      <c r="E990" s="0" t="s">
        <v>2986</v>
      </c>
      <c r="F990" s="0" t="s">
        <v>2987</v>
      </c>
      <c r="G990" s="0" t="s">
        <v>1399</v>
      </c>
      <c r="H990" s="0" t="n">
        <v>0</v>
      </c>
      <c r="I990" s="0" t="n">
        <v>0</v>
      </c>
      <c r="J990" s="0" t="n">
        <v>0</v>
      </c>
      <c r="K990" s="0" t="n">
        <v>5.3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s">
        <v>4</v>
      </c>
    </row>
    <row r="991" customFormat="false" ht="14.4" hidden="true" customHeight="false" outlineLevel="0" collapsed="false">
      <c r="A991" s="0" t="s">
        <v>28</v>
      </c>
      <c r="B991" s="0" t="n">
        <v>1</v>
      </c>
      <c r="C991" s="0" t="s">
        <v>2988</v>
      </c>
      <c r="D991" s="0" t="s">
        <v>30</v>
      </c>
      <c r="E991" s="0" t="s">
        <v>2989</v>
      </c>
      <c r="F991" s="0" t="s">
        <v>2987</v>
      </c>
      <c r="G991" s="0" t="s">
        <v>1399</v>
      </c>
      <c r="H991" s="0" t="n">
        <v>0</v>
      </c>
      <c r="I991" s="0" t="n">
        <v>0</v>
      </c>
      <c r="J991" s="0" t="n">
        <v>0</v>
      </c>
      <c r="K991" s="0" t="n">
        <v>5.1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s">
        <v>4</v>
      </c>
    </row>
    <row r="992" customFormat="false" ht="14.4" hidden="true" customHeight="false" outlineLevel="0" collapsed="false">
      <c r="A992" s="0" t="s">
        <v>28</v>
      </c>
      <c r="B992" s="0" t="n">
        <v>1</v>
      </c>
      <c r="C992" s="0" t="s">
        <v>2990</v>
      </c>
      <c r="D992" s="0" t="s">
        <v>53</v>
      </c>
      <c r="E992" s="0" t="s">
        <v>2991</v>
      </c>
      <c r="F992" s="0" t="s">
        <v>2992</v>
      </c>
      <c r="G992" s="0" t="s">
        <v>2993</v>
      </c>
      <c r="H992" s="0" t="n">
        <v>0</v>
      </c>
      <c r="I992" s="0" t="n">
        <v>0</v>
      </c>
      <c r="J992" s="0" t="n">
        <v>0</v>
      </c>
      <c r="K992" s="0" t="n">
        <v>7.7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s">
        <v>4</v>
      </c>
    </row>
    <row r="993" customFormat="false" ht="14.4" hidden="true" customHeight="false" outlineLevel="0" collapsed="false">
      <c r="A993" s="0" t="s">
        <v>28</v>
      </c>
      <c r="B993" s="0" t="n">
        <v>1</v>
      </c>
      <c r="C993" s="0" t="s">
        <v>2994</v>
      </c>
      <c r="D993" s="0" t="s">
        <v>81</v>
      </c>
      <c r="E993" s="0" t="s">
        <v>2995</v>
      </c>
      <c r="F993" s="0" t="s">
        <v>2996</v>
      </c>
      <c r="G993" s="0" t="s">
        <v>2997</v>
      </c>
      <c r="H993" s="0" t="n">
        <v>0</v>
      </c>
      <c r="I993" s="0" t="n">
        <v>0</v>
      </c>
      <c r="J993" s="0" t="n">
        <v>0</v>
      </c>
      <c r="K993" s="0" t="n">
        <v>6.5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s">
        <v>4</v>
      </c>
    </row>
    <row r="994" customFormat="false" ht="14.4" hidden="true" customHeight="false" outlineLevel="0" collapsed="false">
      <c r="A994" s="0" t="s">
        <v>28</v>
      </c>
      <c r="B994" s="0" t="n">
        <v>1</v>
      </c>
      <c r="C994" s="0" t="s">
        <v>2998</v>
      </c>
      <c r="D994" s="0" t="s">
        <v>258</v>
      </c>
      <c r="E994" s="0" t="s">
        <v>2999</v>
      </c>
      <c r="F994" s="0" t="s">
        <v>2996</v>
      </c>
      <c r="G994" s="0" t="s">
        <v>2997</v>
      </c>
      <c r="H994" s="0" t="n">
        <v>0</v>
      </c>
      <c r="I994" s="0" t="n">
        <v>0</v>
      </c>
      <c r="J994" s="0" t="n">
        <v>0</v>
      </c>
      <c r="K994" s="0" t="n">
        <v>8.3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s">
        <v>4</v>
      </c>
    </row>
    <row r="995" customFormat="false" ht="14.4" hidden="true" customHeight="false" outlineLevel="0" collapsed="false">
      <c r="A995" s="0" t="s">
        <v>28</v>
      </c>
      <c r="B995" s="0" t="n">
        <v>1</v>
      </c>
      <c r="C995" s="0" t="s">
        <v>3000</v>
      </c>
      <c r="D995" s="0" t="s">
        <v>30</v>
      </c>
      <c r="E995" s="0" t="s">
        <v>3001</v>
      </c>
      <c r="F995" s="0" t="s">
        <v>2996</v>
      </c>
      <c r="G995" s="0" t="s">
        <v>2997</v>
      </c>
      <c r="H995" s="0" t="n">
        <v>0</v>
      </c>
      <c r="I995" s="0" t="n">
        <v>0</v>
      </c>
      <c r="J995" s="0" t="n">
        <v>0</v>
      </c>
      <c r="K995" s="0" t="n">
        <v>5.7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s">
        <v>4</v>
      </c>
    </row>
    <row r="996" customFormat="false" ht="14.4" hidden="true" customHeight="false" outlineLevel="0" collapsed="false">
      <c r="A996" s="0" t="s">
        <v>28</v>
      </c>
      <c r="B996" s="0" t="n">
        <v>1</v>
      </c>
      <c r="C996" s="0" t="s">
        <v>3002</v>
      </c>
      <c r="D996" s="0" t="s">
        <v>30</v>
      </c>
      <c r="E996" s="0" t="s">
        <v>3003</v>
      </c>
      <c r="F996" s="0" t="s">
        <v>3004</v>
      </c>
      <c r="G996" s="0" t="s">
        <v>3005</v>
      </c>
      <c r="H996" s="0" t="n">
        <v>0</v>
      </c>
      <c r="I996" s="0" t="n">
        <v>0</v>
      </c>
      <c r="J996" s="0" t="n">
        <v>0</v>
      </c>
      <c r="K996" s="0" t="n">
        <v>5.4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s">
        <v>4</v>
      </c>
    </row>
    <row r="997" customFormat="false" ht="14.4" hidden="true" customHeight="false" outlineLevel="0" collapsed="false">
      <c r="A997" s="0" t="s">
        <v>28</v>
      </c>
      <c r="B997" s="0" t="n">
        <v>1</v>
      </c>
      <c r="C997" s="0" t="s">
        <v>3006</v>
      </c>
      <c r="D997" s="0" t="s">
        <v>258</v>
      </c>
      <c r="E997" s="0" t="s">
        <v>3007</v>
      </c>
      <c r="F997" s="0" t="s">
        <v>3004</v>
      </c>
      <c r="G997" s="0" t="s">
        <v>3005</v>
      </c>
      <c r="H997" s="0" t="n">
        <v>0</v>
      </c>
      <c r="I997" s="0" t="n">
        <v>0</v>
      </c>
      <c r="J997" s="0" t="n">
        <v>0</v>
      </c>
      <c r="K997" s="0" t="n">
        <v>6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s">
        <v>4</v>
      </c>
    </row>
    <row r="998" customFormat="false" ht="14.4" hidden="true" customHeight="false" outlineLevel="0" collapsed="false">
      <c r="A998" s="0" t="s">
        <v>28</v>
      </c>
      <c r="B998" s="0" t="n">
        <v>1</v>
      </c>
      <c r="C998" s="0" t="s">
        <v>3008</v>
      </c>
      <c r="D998" s="0" t="s">
        <v>81</v>
      </c>
      <c r="E998" s="0" t="s">
        <v>3009</v>
      </c>
      <c r="F998" s="0" t="s">
        <v>3010</v>
      </c>
      <c r="G998" s="0" t="s">
        <v>3011</v>
      </c>
      <c r="H998" s="0" t="n">
        <v>0</v>
      </c>
      <c r="I998" s="0" t="n">
        <v>0</v>
      </c>
      <c r="J998" s="0" t="n">
        <v>0</v>
      </c>
      <c r="K998" s="0" t="n">
        <v>6.8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s">
        <v>4</v>
      </c>
    </row>
    <row r="999" customFormat="false" ht="14.4" hidden="true" customHeight="false" outlineLevel="0" collapsed="false">
      <c r="A999" s="0" t="s">
        <v>28</v>
      </c>
      <c r="B999" s="0" t="n">
        <v>1</v>
      </c>
      <c r="C999" s="0" t="s">
        <v>3012</v>
      </c>
      <c r="D999" s="0" t="s">
        <v>258</v>
      </c>
      <c r="E999" s="0" t="s">
        <v>3013</v>
      </c>
      <c r="F999" s="0" t="s">
        <v>3010</v>
      </c>
      <c r="G999" s="0" t="s">
        <v>3011</v>
      </c>
      <c r="H999" s="0" t="n">
        <v>0</v>
      </c>
      <c r="I999" s="0" t="n">
        <v>0</v>
      </c>
      <c r="J999" s="0" t="n">
        <v>0</v>
      </c>
      <c r="K999" s="0" t="n">
        <v>6.3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s">
        <v>4</v>
      </c>
    </row>
    <row r="1000" customFormat="false" ht="14.4" hidden="true" customHeight="false" outlineLevel="0" collapsed="false">
      <c r="A1000" s="0" t="s">
        <v>28</v>
      </c>
      <c r="B1000" s="0" t="n">
        <v>1</v>
      </c>
      <c r="C1000" s="0" t="s">
        <v>3014</v>
      </c>
      <c r="D1000" s="0" t="s">
        <v>258</v>
      </c>
      <c r="E1000" s="0" t="s">
        <v>3015</v>
      </c>
      <c r="F1000" s="0" t="s">
        <v>3010</v>
      </c>
      <c r="G1000" s="0" t="s">
        <v>3011</v>
      </c>
      <c r="H1000" s="0" t="n">
        <v>0</v>
      </c>
      <c r="I1000" s="0" t="n">
        <v>0</v>
      </c>
      <c r="J1000" s="0" t="n">
        <v>0</v>
      </c>
      <c r="K1000" s="0" t="n">
        <v>6.4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s">
        <v>4</v>
      </c>
    </row>
    <row r="1001" customFormat="false" ht="14.4" hidden="true" customHeight="false" outlineLevel="0" collapsed="false">
      <c r="A1001" s="0" t="s">
        <v>28</v>
      </c>
      <c r="B1001" s="0" t="n">
        <v>1</v>
      </c>
      <c r="C1001" s="0" t="s">
        <v>3016</v>
      </c>
      <c r="D1001" s="0" t="s">
        <v>30</v>
      </c>
      <c r="E1001" s="0" t="s">
        <v>3017</v>
      </c>
      <c r="F1001" s="0" t="s">
        <v>3010</v>
      </c>
      <c r="G1001" s="0" t="s">
        <v>3011</v>
      </c>
      <c r="H1001" s="0" t="n">
        <v>0</v>
      </c>
      <c r="I1001" s="0" t="n">
        <v>0</v>
      </c>
      <c r="J1001" s="0" t="n">
        <v>0</v>
      </c>
      <c r="K1001" s="0" t="n">
        <v>8.8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s">
        <v>4</v>
      </c>
    </row>
    <row r="1002" customFormat="false" ht="14.4" hidden="true" customHeight="false" outlineLevel="0" collapsed="false">
      <c r="A1002" s="0" t="s">
        <v>28</v>
      </c>
      <c r="B1002" s="0" t="n">
        <v>1</v>
      </c>
      <c r="C1002" s="0" t="s">
        <v>3018</v>
      </c>
      <c r="D1002" s="0" t="s">
        <v>192</v>
      </c>
      <c r="E1002" s="0" t="s">
        <v>3019</v>
      </c>
      <c r="F1002" s="0" t="s">
        <v>3010</v>
      </c>
      <c r="G1002" s="0" t="s">
        <v>3011</v>
      </c>
      <c r="H1002" s="0" t="n">
        <v>0</v>
      </c>
      <c r="I1002" s="0" t="n">
        <v>0</v>
      </c>
      <c r="J1002" s="0" t="n">
        <v>0</v>
      </c>
      <c r="K1002" s="0" t="n">
        <v>5.5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s">
        <v>4</v>
      </c>
    </row>
    <row r="1003" customFormat="false" ht="14.4" hidden="true" customHeight="false" outlineLevel="0" collapsed="false">
      <c r="A1003" s="0" t="s">
        <v>28</v>
      </c>
      <c r="B1003" s="0" t="n">
        <v>1</v>
      </c>
      <c r="C1003" s="0" t="s">
        <v>3020</v>
      </c>
      <c r="D1003" s="0" t="s">
        <v>30</v>
      </c>
      <c r="E1003" s="0" t="s">
        <v>3021</v>
      </c>
      <c r="F1003" s="0" t="s">
        <v>3022</v>
      </c>
      <c r="G1003" s="0" t="s">
        <v>3023</v>
      </c>
      <c r="H1003" s="0" t="n">
        <v>0</v>
      </c>
      <c r="I1003" s="0" t="n">
        <v>0</v>
      </c>
      <c r="J1003" s="0" t="n">
        <v>0</v>
      </c>
      <c r="K1003" s="0" t="n">
        <v>8.8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s">
        <v>4</v>
      </c>
    </row>
    <row r="1004" customFormat="false" ht="14.4" hidden="true" customHeight="false" outlineLevel="0" collapsed="false">
      <c r="A1004" s="0" t="s">
        <v>28</v>
      </c>
      <c r="B1004" s="0" t="n">
        <v>1</v>
      </c>
      <c r="C1004" s="0" t="s">
        <v>3024</v>
      </c>
      <c r="D1004" s="0" t="s">
        <v>192</v>
      </c>
      <c r="E1004" s="0" t="s">
        <v>3025</v>
      </c>
      <c r="F1004" s="0" t="s">
        <v>3022</v>
      </c>
      <c r="G1004" s="0" t="s">
        <v>3023</v>
      </c>
      <c r="H1004" s="0" t="n">
        <v>0</v>
      </c>
      <c r="I1004" s="0" t="n">
        <v>0</v>
      </c>
      <c r="J1004" s="0" t="n">
        <v>0</v>
      </c>
      <c r="K1004" s="0" t="n">
        <v>7.7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s">
        <v>4</v>
      </c>
    </row>
    <row r="1005" customFormat="false" ht="14.4" hidden="true" customHeight="false" outlineLevel="0" collapsed="false">
      <c r="A1005" s="0" t="s">
        <v>28</v>
      </c>
      <c r="B1005" s="0" t="n">
        <v>1</v>
      </c>
      <c r="C1005" s="0" t="s">
        <v>3026</v>
      </c>
      <c r="D1005" s="0" t="s">
        <v>39</v>
      </c>
      <c r="E1005" s="0" t="s">
        <v>3027</v>
      </c>
      <c r="F1005" s="0" t="s">
        <v>3022</v>
      </c>
      <c r="G1005" s="0" t="s">
        <v>3023</v>
      </c>
      <c r="H1005" s="0" t="n">
        <v>0</v>
      </c>
      <c r="I1005" s="0" t="n">
        <v>0</v>
      </c>
      <c r="J1005" s="0" t="n">
        <v>0</v>
      </c>
      <c r="K1005" s="0" t="n">
        <v>6.2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s">
        <v>4</v>
      </c>
    </row>
    <row r="1006" customFormat="false" ht="14.4" hidden="true" customHeight="false" outlineLevel="0" collapsed="false">
      <c r="A1006" s="0" t="s">
        <v>28</v>
      </c>
      <c r="B1006" s="0" t="n">
        <v>1</v>
      </c>
      <c r="C1006" s="0" t="s">
        <v>3028</v>
      </c>
      <c r="D1006" s="0" t="s">
        <v>53</v>
      </c>
      <c r="E1006" s="0" t="s">
        <v>3029</v>
      </c>
      <c r="F1006" s="0" t="s">
        <v>3022</v>
      </c>
      <c r="G1006" s="0" t="s">
        <v>3023</v>
      </c>
      <c r="H1006" s="0" t="n">
        <v>0</v>
      </c>
      <c r="I1006" s="0" t="n">
        <v>0</v>
      </c>
      <c r="J1006" s="0" t="n">
        <v>0</v>
      </c>
      <c r="K1006" s="0" t="n">
        <v>5.4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s">
        <v>4</v>
      </c>
    </row>
    <row r="1007" customFormat="false" ht="14.4" hidden="true" customHeight="false" outlineLevel="0" collapsed="false">
      <c r="A1007" s="0" t="s">
        <v>28</v>
      </c>
      <c r="B1007" s="0" t="n">
        <v>1</v>
      </c>
      <c r="C1007" s="0" t="s">
        <v>3030</v>
      </c>
      <c r="D1007" s="0" t="s">
        <v>192</v>
      </c>
      <c r="E1007" s="0" t="s">
        <v>3031</v>
      </c>
      <c r="F1007" s="0" t="s">
        <v>3022</v>
      </c>
      <c r="G1007" s="0" t="s">
        <v>3023</v>
      </c>
      <c r="H1007" s="0" t="n">
        <v>0</v>
      </c>
      <c r="I1007" s="0" t="n">
        <v>0</v>
      </c>
      <c r="J1007" s="0" t="n">
        <v>0</v>
      </c>
      <c r="K1007" s="0" t="n">
        <v>7.6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s">
        <v>4</v>
      </c>
    </row>
    <row r="1008" customFormat="false" ht="14.4" hidden="true" customHeight="false" outlineLevel="0" collapsed="false">
      <c r="A1008" s="0" t="s">
        <v>28</v>
      </c>
      <c r="B1008" s="0" t="n">
        <v>1</v>
      </c>
      <c r="C1008" s="0" t="s">
        <v>3032</v>
      </c>
      <c r="D1008" s="0" t="s">
        <v>48</v>
      </c>
      <c r="E1008" s="0" t="s">
        <v>3033</v>
      </c>
      <c r="F1008" s="0" t="s">
        <v>3034</v>
      </c>
      <c r="G1008" s="0" t="s">
        <v>3035</v>
      </c>
      <c r="H1008" s="0" t="n">
        <v>0</v>
      </c>
      <c r="I1008" s="0" t="n">
        <v>0</v>
      </c>
      <c r="J1008" s="0" t="n">
        <v>0</v>
      </c>
      <c r="K1008" s="0" t="n">
        <v>5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s">
        <v>4</v>
      </c>
    </row>
    <row r="1009" customFormat="false" ht="14.4" hidden="true" customHeight="false" outlineLevel="0" collapsed="false">
      <c r="A1009" s="0" t="s">
        <v>28</v>
      </c>
      <c r="B1009" s="0" t="n">
        <v>1</v>
      </c>
      <c r="C1009" s="0" t="s">
        <v>3036</v>
      </c>
      <c r="D1009" s="0" t="s">
        <v>60</v>
      </c>
      <c r="E1009" s="0" t="s">
        <v>3037</v>
      </c>
      <c r="F1009" s="0" t="s">
        <v>3034</v>
      </c>
      <c r="G1009" s="0" t="s">
        <v>3035</v>
      </c>
      <c r="H1009" s="0" t="n">
        <v>0</v>
      </c>
      <c r="I1009" s="0" t="n">
        <v>0</v>
      </c>
      <c r="J1009" s="0" t="n">
        <v>0</v>
      </c>
      <c r="K1009" s="0" t="n">
        <v>6.4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s">
        <v>4</v>
      </c>
    </row>
    <row r="1010" customFormat="false" ht="14.4" hidden="true" customHeight="false" outlineLevel="0" collapsed="false">
      <c r="A1010" s="0" t="s">
        <v>28</v>
      </c>
      <c r="B1010" s="0" t="n">
        <v>1</v>
      </c>
      <c r="C1010" s="0" t="s">
        <v>3038</v>
      </c>
      <c r="D1010" s="0" t="s">
        <v>258</v>
      </c>
      <c r="E1010" s="0" t="s">
        <v>3039</v>
      </c>
      <c r="F1010" s="0" t="s">
        <v>3040</v>
      </c>
      <c r="G1010" s="0" t="s">
        <v>3041</v>
      </c>
      <c r="H1010" s="0" t="n">
        <v>0</v>
      </c>
      <c r="I1010" s="0" t="n">
        <v>0</v>
      </c>
      <c r="J1010" s="0" t="n">
        <v>0</v>
      </c>
      <c r="K1010" s="0" t="n">
        <v>7.3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s">
        <v>4</v>
      </c>
    </row>
    <row r="1011" customFormat="false" ht="14.4" hidden="true" customHeight="false" outlineLevel="0" collapsed="false">
      <c r="A1011" s="0" t="s">
        <v>28</v>
      </c>
      <c r="B1011" s="0" t="n">
        <v>1</v>
      </c>
      <c r="C1011" s="0" t="s">
        <v>3042</v>
      </c>
      <c r="D1011" s="0" t="s">
        <v>30</v>
      </c>
      <c r="E1011" s="0" t="s">
        <v>3043</v>
      </c>
      <c r="F1011" s="0" t="s">
        <v>3040</v>
      </c>
      <c r="G1011" s="0" t="s">
        <v>3041</v>
      </c>
      <c r="H1011" s="0" t="n">
        <v>0</v>
      </c>
      <c r="I1011" s="0" t="n">
        <v>0</v>
      </c>
      <c r="J1011" s="0" t="n">
        <v>0</v>
      </c>
      <c r="K1011" s="0" t="n">
        <v>5.5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s">
        <v>4</v>
      </c>
    </row>
    <row r="1012" customFormat="false" ht="14.4" hidden="true" customHeight="false" outlineLevel="0" collapsed="false">
      <c r="A1012" s="0" t="s">
        <v>28</v>
      </c>
      <c r="B1012" s="0" t="n">
        <v>1</v>
      </c>
      <c r="C1012" s="0" t="s">
        <v>3044</v>
      </c>
      <c r="D1012" s="0" t="s">
        <v>39</v>
      </c>
      <c r="E1012" s="0" t="s">
        <v>3045</v>
      </c>
      <c r="F1012" s="0" t="s">
        <v>3046</v>
      </c>
      <c r="G1012" s="0" t="s">
        <v>361</v>
      </c>
      <c r="H1012" s="0" t="n">
        <v>0</v>
      </c>
      <c r="I1012" s="0" t="n">
        <v>0</v>
      </c>
      <c r="J1012" s="0" t="n">
        <v>0</v>
      </c>
      <c r="K1012" s="0" t="n">
        <v>5.9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s">
        <v>4</v>
      </c>
    </row>
    <row r="1013" customFormat="false" ht="14.4" hidden="true" customHeight="false" outlineLevel="0" collapsed="false">
      <c r="A1013" s="0" t="s">
        <v>28</v>
      </c>
      <c r="B1013" s="0" t="n">
        <v>1</v>
      </c>
      <c r="C1013" s="0" t="s">
        <v>3047</v>
      </c>
      <c r="D1013" s="0" t="s">
        <v>258</v>
      </c>
      <c r="E1013" s="0" t="s">
        <v>3048</v>
      </c>
      <c r="F1013" s="0" t="s">
        <v>3046</v>
      </c>
      <c r="G1013" s="0" t="s">
        <v>361</v>
      </c>
      <c r="H1013" s="0" t="n">
        <v>0</v>
      </c>
      <c r="I1013" s="0" t="n">
        <v>0</v>
      </c>
      <c r="J1013" s="0" t="n">
        <v>0</v>
      </c>
      <c r="K1013" s="0" t="n">
        <v>6.7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s">
        <v>4</v>
      </c>
    </row>
    <row r="1014" customFormat="false" ht="14.4" hidden="true" customHeight="false" outlineLevel="0" collapsed="false">
      <c r="A1014" s="0" t="s">
        <v>28</v>
      </c>
      <c r="B1014" s="0" t="n">
        <v>1</v>
      </c>
      <c r="C1014" s="0" t="s">
        <v>3049</v>
      </c>
      <c r="D1014" s="0" t="s">
        <v>90</v>
      </c>
      <c r="E1014" s="0" t="s">
        <v>3050</v>
      </c>
      <c r="F1014" s="0" t="s">
        <v>3046</v>
      </c>
      <c r="G1014" s="0" t="s">
        <v>361</v>
      </c>
      <c r="H1014" s="0" t="n">
        <v>0</v>
      </c>
      <c r="I1014" s="0" t="n">
        <v>0</v>
      </c>
      <c r="J1014" s="0" t="n">
        <v>0</v>
      </c>
      <c r="K1014" s="0" t="n">
        <v>6.6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s">
        <v>4</v>
      </c>
    </row>
    <row r="1015" customFormat="false" ht="14.4" hidden="true" customHeight="false" outlineLevel="0" collapsed="false">
      <c r="A1015" s="0" t="s">
        <v>28</v>
      </c>
      <c r="B1015" s="0" t="n">
        <v>1</v>
      </c>
      <c r="C1015" s="0" t="s">
        <v>3051</v>
      </c>
      <c r="D1015" s="0" t="s">
        <v>30</v>
      </c>
      <c r="E1015" s="0" t="s">
        <v>3052</v>
      </c>
      <c r="F1015" s="0" t="s">
        <v>3046</v>
      </c>
      <c r="G1015" s="0" t="s">
        <v>361</v>
      </c>
      <c r="H1015" s="0" t="n">
        <v>0</v>
      </c>
      <c r="I1015" s="0" t="n">
        <v>0</v>
      </c>
      <c r="J1015" s="0" t="n">
        <v>0</v>
      </c>
      <c r="K1015" s="0" t="n">
        <v>6.5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s">
        <v>4</v>
      </c>
    </row>
    <row r="1016" customFormat="false" ht="14.4" hidden="true" customHeight="false" outlineLevel="0" collapsed="false">
      <c r="A1016" s="0" t="s">
        <v>28</v>
      </c>
      <c r="B1016" s="0" t="n">
        <v>1</v>
      </c>
      <c r="C1016" s="0" t="s">
        <v>3053</v>
      </c>
      <c r="D1016" s="0" t="s">
        <v>81</v>
      </c>
      <c r="E1016" s="0" t="s">
        <v>3054</v>
      </c>
      <c r="F1016" s="0" t="s">
        <v>3055</v>
      </c>
      <c r="G1016" s="0" t="s">
        <v>3056</v>
      </c>
      <c r="H1016" s="0" t="n">
        <v>0</v>
      </c>
      <c r="I1016" s="0" t="n">
        <v>0</v>
      </c>
      <c r="J1016" s="0" t="n">
        <v>0</v>
      </c>
      <c r="K1016" s="0" t="n">
        <v>5.6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s">
        <v>4</v>
      </c>
    </row>
    <row r="1017" customFormat="false" ht="14.4" hidden="true" customHeight="false" outlineLevel="0" collapsed="false">
      <c r="A1017" s="0" t="s">
        <v>28</v>
      </c>
      <c r="B1017" s="0" t="n">
        <v>1</v>
      </c>
      <c r="C1017" s="0" t="s">
        <v>3057</v>
      </c>
      <c r="D1017" s="0" t="s">
        <v>124</v>
      </c>
      <c r="E1017" s="0" t="s">
        <v>3058</v>
      </c>
      <c r="F1017" s="0" t="s">
        <v>3055</v>
      </c>
      <c r="G1017" s="0" t="s">
        <v>3056</v>
      </c>
      <c r="H1017" s="0" t="n">
        <v>0</v>
      </c>
      <c r="I1017" s="0" t="n">
        <v>0</v>
      </c>
      <c r="J1017" s="0" t="n">
        <v>0</v>
      </c>
      <c r="K1017" s="0" t="n">
        <v>5.8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s">
        <v>4</v>
      </c>
    </row>
    <row r="1018" customFormat="false" ht="14.4" hidden="true" customHeight="false" outlineLevel="0" collapsed="false">
      <c r="A1018" s="0" t="s">
        <v>28</v>
      </c>
      <c r="B1018" s="0" t="n">
        <v>1</v>
      </c>
      <c r="C1018" s="0" t="s">
        <v>3059</v>
      </c>
      <c r="D1018" s="0" t="s">
        <v>258</v>
      </c>
      <c r="E1018" s="0" t="s">
        <v>3060</v>
      </c>
      <c r="F1018" s="0" t="s">
        <v>3055</v>
      </c>
      <c r="G1018" s="0" t="s">
        <v>3056</v>
      </c>
      <c r="H1018" s="0" t="n">
        <v>0</v>
      </c>
      <c r="I1018" s="0" t="n">
        <v>0</v>
      </c>
      <c r="J1018" s="0" t="n">
        <v>0</v>
      </c>
      <c r="K1018" s="0" t="n">
        <v>6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s">
        <v>4</v>
      </c>
    </row>
    <row r="1019" customFormat="false" ht="14.4" hidden="true" customHeight="false" outlineLevel="0" collapsed="false">
      <c r="A1019" s="0" t="s">
        <v>28</v>
      </c>
      <c r="B1019" s="0" t="n">
        <v>1</v>
      </c>
      <c r="C1019" s="0" t="s">
        <v>3061</v>
      </c>
      <c r="D1019" s="0" t="s">
        <v>30</v>
      </c>
      <c r="E1019" s="0" t="s">
        <v>3062</v>
      </c>
      <c r="F1019" s="0" t="s">
        <v>3055</v>
      </c>
      <c r="G1019" s="0" t="s">
        <v>3056</v>
      </c>
      <c r="H1019" s="0" t="n">
        <v>0</v>
      </c>
      <c r="I1019" s="0" t="n">
        <v>0</v>
      </c>
      <c r="J1019" s="0" t="n">
        <v>0</v>
      </c>
      <c r="K1019" s="0" t="n">
        <v>6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s">
        <v>4</v>
      </c>
    </row>
    <row r="1020" customFormat="false" ht="14.4" hidden="true" customHeight="false" outlineLevel="0" collapsed="false">
      <c r="A1020" s="0" t="s">
        <v>28</v>
      </c>
      <c r="B1020" s="0" t="n">
        <v>1</v>
      </c>
      <c r="C1020" s="0" t="s">
        <v>3063</v>
      </c>
      <c r="D1020" s="0" t="s">
        <v>81</v>
      </c>
      <c r="E1020" s="0" t="s">
        <v>3064</v>
      </c>
      <c r="F1020" s="0" t="s">
        <v>3055</v>
      </c>
      <c r="G1020" s="0" t="s">
        <v>3056</v>
      </c>
      <c r="H1020" s="0" t="n">
        <v>0</v>
      </c>
      <c r="I1020" s="0" t="n">
        <v>0</v>
      </c>
      <c r="J1020" s="0" t="n">
        <v>0</v>
      </c>
      <c r="K1020" s="0" t="n">
        <v>6.1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s">
        <v>4</v>
      </c>
    </row>
    <row r="1021" customFormat="false" ht="14.4" hidden="true" customHeight="false" outlineLevel="0" collapsed="false">
      <c r="A1021" s="0" t="s">
        <v>28</v>
      </c>
      <c r="B1021" s="0" t="n">
        <v>1</v>
      </c>
      <c r="C1021" s="0" t="s">
        <v>3065</v>
      </c>
      <c r="D1021" s="0" t="s">
        <v>192</v>
      </c>
      <c r="E1021" s="0" t="s">
        <v>3066</v>
      </c>
      <c r="F1021" s="0" t="s">
        <v>3055</v>
      </c>
      <c r="G1021" s="0" t="s">
        <v>3056</v>
      </c>
      <c r="H1021" s="0" t="n">
        <v>0</v>
      </c>
      <c r="I1021" s="0" t="n">
        <v>0</v>
      </c>
      <c r="J1021" s="0" t="n">
        <v>0</v>
      </c>
      <c r="K1021" s="0" t="n">
        <v>6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s">
        <v>4</v>
      </c>
    </row>
    <row r="1022" customFormat="false" ht="14.4" hidden="true" customHeight="false" outlineLevel="0" collapsed="false">
      <c r="A1022" s="0" t="s">
        <v>28</v>
      </c>
      <c r="B1022" s="0" t="n">
        <v>1</v>
      </c>
      <c r="C1022" s="0" t="s">
        <v>3067</v>
      </c>
      <c r="D1022" s="0" t="s">
        <v>53</v>
      </c>
      <c r="E1022" s="0" t="s">
        <v>3068</v>
      </c>
      <c r="F1022" s="0" t="s">
        <v>3055</v>
      </c>
      <c r="G1022" s="0" t="s">
        <v>3056</v>
      </c>
      <c r="H1022" s="0" t="n">
        <v>0</v>
      </c>
      <c r="I1022" s="0" t="n">
        <v>0</v>
      </c>
      <c r="J1022" s="0" t="n">
        <v>0</v>
      </c>
      <c r="K1022" s="0" t="n">
        <v>5.9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s">
        <v>4</v>
      </c>
    </row>
    <row r="1023" customFormat="false" ht="14.4" hidden="true" customHeight="false" outlineLevel="0" collapsed="false">
      <c r="A1023" s="0" t="s">
        <v>28</v>
      </c>
      <c r="B1023" s="0" t="n">
        <v>1</v>
      </c>
      <c r="C1023" s="0" t="s">
        <v>3069</v>
      </c>
      <c r="D1023" s="0" t="s">
        <v>30</v>
      </c>
      <c r="E1023" s="0" t="s">
        <v>3070</v>
      </c>
      <c r="F1023" s="0" t="s">
        <v>3055</v>
      </c>
      <c r="G1023" s="0" t="s">
        <v>3056</v>
      </c>
      <c r="H1023" s="0" t="n">
        <v>0</v>
      </c>
      <c r="I1023" s="0" t="n">
        <v>0</v>
      </c>
      <c r="J1023" s="0" t="n">
        <v>0</v>
      </c>
      <c r="K1023" s="0" t="n">
        <v>6.3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s">
        <v>4</v>
      </c>
    </row>
    <row r="1024" customFormat="false" ht="14.4" hidden="true" customHeight="false" outlineLevel="0" collapsed="false">
      <c r="A1024" s="0" t="s">
        <v>28</v>
      </c>
      <c r="B1024" s="0" t="n">
        <v>1</v>
      </c>
      <c r="C1024" s="0" t="s">
        <v>3071</v>
      </c>
      <c r="D1024" s="0" t="s">
        <v>258</v>
      </c>
      <c r="E1024" s="0" t="s">
        <v>3072</v>
      </c>
      <c r="F1024" s="0" t="s">
        <v>3055</v>
      </c>
      <c r="G1024" s="0" t="s">
        <v>3056</v>
      </c>
      <c r="H1024" s="0" t="n">
        <v>0</v>
      </c>
      <c r="I1024" s="0" t="n">
        <v>0</v>
      </c>
      <c r="J1024" s="0" t="n">
        <v>0</v>
      </c>
      <c r="K1024" s="0" t="n">
        <v>5.5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s">
        <v>4</v>
      </c>
    </row>
    <row r="1025" customFormat="false" ht="14.4" hidden="true" customHeight="false" outlineLevel="0" collapsed="false">
      <c r="A1025" s="0" t="s">
        <v>28</v>
      </c>
      <c r="B1025" s="0" t="n">
        <v>1</v>
      </c>
      <c r="C1025" s="0" t="s">
        <v>3073</v>
      </c>
      <c r="D1025" s="0" t="s">
        <v>30</v>
      </c>
      <c r="E1025" s="0" t="s">
        <v>3074</v>
      </c>
      <c r="F1025" s="0" t="s">
        <v>3055</v>
      </c>
      <c r="G1025" s="0" t="s">
        <v>3056</v>
      </c>
      <c r="H1025" s="0" t="n">
        <v>0</v>
      </c>
      <c r="I1025" s="0" t="n">
        <v>0</v>
      </c>
      <c r="J1025" s="0" t="n">
        <v>0</v>
      </c>
      <c r="K1025" s="0" t="n">
        <v>6.1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s">
        <v>4</v>
      </c>
    </row>
    <row r="1026" customFormat="false" ht="14.4" hidden="true" customHeight="false" outlineLevel="0" collapsed="false">
      <c r="A1026" s="0" t="s">
        <v>28</v>
      </c>
      <c r="B1026" s="0" t="n">
        <v>1</v>
      </c>
      <c r="C1026" s="0" t="s">
        <v>3075</v>
      </c>
      <c r="D1026" s="0" t="s">
        <v>258</v>
      </c>
      <c r="E1026" s="0" t="s">
        <v>3076</v>
      </c>
      <c r="F1026" s="0" t="s">
        <v>3055</v>
      </c>
      <c r="G1026" s="0" t="s">
        <v>3056</v>
      </c>
      <c r="H1026" s="0" t="n">
        <v>0</v>
      </c>
      <c r="I1026" s="0" t="n">
        <v>0</v>
      </c>
      <c r="J1026" s="0" t="n">
        <v>0</v>
      </c>
      <c r="K1026" s="0" t="n">
        <v>5.6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s">
        <v>4</v>
      </c>
    </row>
    <row r="1027" customFormat="false" ht="14.4" hidden="true" customHeight="false" outlineLevel="0" collapsed="false">
      <c r="A1027" s="0" t="s">
        <v>28</v>
      </c>
      <c r="B1027" s="0" t="n">
        <v>1</v>
      </c>
      <c r="C1027" s="0" t="s">
        <v>3077</v>
      </c>
      <c r="D1027" s="0" t="s">
        <v>258</v>
      </c>
      <c r="E1027" s="0" t="s">
        <v>3078</v>
      </c>
      <c r="F1027" s="0" t="s">
        <v>3055</v>
      </c>
      <c r="G1027" s="0" t="s">
        <v>3056</v>
      </c>
      <c r="H1027" s="0" t="n">
        <v>0</v>
      </c>
      <c r="I1027" s="0" t="n">
        <v>0</v>
      </c>
      <c r="J1027" s="0" t="n">
        <v>0</v>
      </c>
      <c r="K1027" s="0" t="n">
        <v>5.6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s">
        <v>4</v>
      </c>
    </row>
    <row r="1028" customFormat="false" ht="14.4" hidden="true" customHeight="false" outlineLevel="0" collapsed="false">
      <c r="A1028" s="0" t="s">
        <v>28</v>
      </c>
      <c r="B1028" s="0" t="n">
        <v>1</v>
      </c>
      <c r="C1028" s="0" t="s">
        <v>3079</v>
      </c>
      <c r="D1028" s="0" t="s">
        <v>192</v>
      </c>
      <c r="E1028" s="0" t="s">
        <v>3080</v>
      </c>
      <c r="F1028" s="0" t="s">
        <v>3055</v>
      </c>
      <c r="G1028" s="0" t="s">
        <v>3056</v>
      </c>
      <c r="H1028" s="0" t="n">
        <v>0</v>
      </c>
      <c r="I1028" s="0" t="n">
        <v>0</v>
      </c>
      <c r="J1028" s="0" t="n">
        <v>0</v>
      </c>
      <c r="K1028" s="0" t="n">
        <v>5.7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s">
        <v>4</v>
      </c>
    </row>
    <row r="1029" customFormat="false" ht="14.4" hidden="true" customHeight="false" outlineLevel="0" collapsed="false">
      <c r="A1029" s="0" t="s">
        <v>28</v>
      </c>
      <c r="B1029" s="0" t="n">
        <v>1</v>
      </c>
      <c r="C1029" s="0" t="s">
        <v>3081</v>
      </c>
      <c r="D1029" s="0" t="s">
        <v>81</v>
      </c>
      <c r="E1029" s="0" t="s">
        <v>3082</v>
      </c>
      <c r="F1029" s="0" t="s">
        <v>3055</v>
      </c>
      <c r="G1029" s="0" t="s">
        <v>3056</v>
      </c>
      <c r="H1029" s="0" t="n">
        <v>0</v>
      </c>
      <c r="I1029" s="0" t="n">
        <v>0</v>
      </c>
      <c r="J1029" s="0" t="n">
        <v>0</v>
      </c>
      <c r="K1029" s="0" t="n">
        <v>5.2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s">
        <v>4</v>
      </c>
    </row>
    <row r="1030" customFormat="false" ht="14.4" hidden="true" customHeight="false" outlineLevel="0" collapsed="false">
      <c r="A1030" s="0" t="s">
        <v>28</v>
      </c>
      <c r="B1030" s="0" t="n">
        <v>1</v>
      </c>
      <c r="C1030" s="0" t="s">
        <v>3083</v>
      </c>
      <c r="D1030" s="0" t="s">
        <v>192</v>
      </c>
      <c r="E1030" s="0" t="s">
        <v>3084</v>
      </c>
      <c r="F1030" s="0" t="s">
        <v>3055</v>
      </c>
      <c r="G1030" s="0" t="s">
        <v>3056</v>
      </c>
      <c r="H1030" s="0" t="n">
        <v>0</v>
      </c>
      <c r="I1030" s="0" t="n">
        <v>0</v>
      </c>
      <c r="J1030" s="0" t="n">
        <v>0</v>
      </c>
      <c r="K1030" s="0" t="n">
        <v>5.3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s">
        <v>4</v>
      </c>
    </row>
    <row r="1031" customFormat="false" ht="14.4" hidden="true" customHeight="false" outlineLevel="0" collapsed="false">
      <c r="A1031" s="0" t="s">
        <v>28</v>
      </c>
      <c r="B1031" s="0" t="n">
        <v>1</v>
      </c>
      <c r="C1031" s="0" t="s">
        <v>3085</v>
      </c>
      <c r="D1031" s="0" t="s">
        <v>124</v>
      </c>
      <c r="E1031" s="0" t="s">
        <v>3086</v>
      </c>
      <c r="F1031" s="0" t="s">
        <v>3087</v>
      </c>
      <c r="G1031" s="0" t="s">
        <v>3088</v>
      </c>
      <c r="H1031" s="0" t="n">
        <v>0</v>
      </c>
      <c r="I1031" s="0" t="n">
        <v>0</v>
      </c>
      <c r="J1031" s="0" t="n">
        <v>0</v>
      </c>
      <c r="K1031" s="0" t="n">
        <v>6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s">
        <v>4</v>
      </c>
    </row>
    <row r="1032" customFormat="false" ht="14.4" hidden="true" customHeight="false" outlineLevel="0" collapsed="false">
      <c r="A1032" s="0" t="s">
        <v>28</v>
      </c>
      <c r="B1032" s="0" t="n">
        <v>1</v>
      </c>
      <c r="C1032" s="0" t="s">
        <v>3089</v>
      </c>
      <c r="D1032" s="0" t="s">
        <v>90</v>
      </c>
      <c r="E1032" s="0" t="s">
        <v>3090</v>
      </c>
      <c r="F1032" s="0" t="s">
        <v>3091</v>
      </c>
      <c r="G1032" s="0" t="s">
        <v>3088</v>
      </c>
      <c r="H1032" s="0" t="n">
        <v>0</v>
      </c>
      <c r="I1032" s="0" t="n">
        <v>0</v>
      </c>
      <c r="J1032" s="0" t="n">
        <v>0</v>
      </c>
      <c r="K1032" s="0" t="n">
        <v>6.6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s">
        <v>4</v>
      </c>
    </row>
    <row r="1033" customFormat="false" ht="14.4" hidden="true" customHeight="false" outlineLevel="0" collapsed="false">
      <c r="A1033" s="0" t="s">
        <v>28</v>
      </c>
      <c r="B1033" s="0" t="n">
        <v>1</v>
      </c>
      <c r="C1033" s="0" t="s">
        <v>3092</v>
      </c>
      <c r="D1033" s="0" t="s">
        <v>192</v>
      </c>
      <c r="E1033" s="0" t="s">
        <v>3093</v>
      </c>
      <c r="F1033" s="0" t="s">
        <v>3094</v>
      </c>
      <c r="G1033" s="0" t="s">
        <v>3095</v>
      </c>
      <c r="H1033" s="0" t="n">
        <v>0</v>
      </c>
      <c r="I1033" s="0" t="n">
        <v>0</v>
      </c>
      <c r="J1033" s="0" t="n">
        <v>0</v>
      </c>
      <c r="K1033" s="0" t="n">
        <v>5.1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s">
        <v>4</v>
      </c>
    </row>
    <row r="1034" customFormat="false" ht="14.4" hidden="true" customHeight="false" outlineLevel="0" collapsed="false">
      <c r="A1034" s="0" t="s">
        <v>28</v>
      </c>
      <c r="B1034" s="0" t="n">
        <v>1</v>
      </c>
      <c r="C1034" s="0" t="s">
        <v>3096</v>
      </c>
      <c r="D1034" s="0" t="s">
        <v>81</v>
      </c>
      <c r="E1034" s="0" t="s">
        <v>3097</v>
      </c>
      <c r="F1034" s="0" t="s">
        <v>3098</v>
      </c>
      <c r="G1034" s="0" t="s">
        <v>3099</v>
      </c>
      <c r="H1034" s="0" t="n">
        <v>0</v>
      </c>
      <c r="I1034" s="0" t="n">
        <v>0</v>
      </c>
      <c r="J1034" s="0" t="n">
        <v>0</v>
      </c>
      <c r="K1034" s="0" t="n">
        <v>5.7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s">
        <v>4</v>
      </c>
    </row>
    <row r="1035" customFormat="false" ht="14.4" hidden="true" customHeight="false" outlineLevel="0" collapsed="false">
      <c r="A1035" s="0" t="s">
        <v>28</v>
      </c>
      <c r="B1035" s="0" t="n">
        <v>1</v>
      </c>
      <c r="C1035" s="0" t="s">
        <v>3100</v>
      </c>
      <c r="D1035" s="0" t="s">
        <v>30</v>
      </c>
      <c r="E1035" s="0" t="s">
        <v>3101</v>
      </c>
      <c r="F1035" s="0" t="s">
        <v>3098</v>
      </c>
      <c r="G1035" s="0" t="s">
        <v>3099</v>
      </c>
      <c r="H1035" s="0" t="n">
        <v>0</v>
      </c>
      <c r="I1035" s="0" t="n">
        <v>0</v>
      </c>
      <c r="J1035" s="0" t="n">
        <v>0</v>
      </c>
      <c r="K1035" s="0" t="n">
        <v>5.7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s">
        <v>4</v>
      </c>
    </row>
    <row r="1036" customFormat="false" ht="14.4" hidden="true" customHeight="false" outlineLevel="0" collapsed="false">
      <c r="A1036" s="0" t="s">
        <v>28</v>
      </c>
      <c r="B1036" s="0" t="n">
        <v>1</v>
      </c>
      <c r="C1036" s="0" t="s">
        <v>3102</v>
      </c>
      <c r="D1036" s="0" t="s">
        <v>192</v>
      </c>
      <c r="E1036" s="0" t="s">
        <v>3103</v>
      </c>
      <c r="F1036" s="0" t="s">
        <v>3098</v>
      </c>
      <c r="G1036" s="0" t="s">
        <v>3099</v>
      </c>
      <c r="H1036" s="0" t="n">
        <v>0</v>
      </c>
      <c r="I1036" s="0" t="n">
        <v>0</v>
      </c>
      <c r="J1036" s="0" t="n">
        <v>0</v>
      </c>
      <c r="K1036" s="0" t="n">
        <v>8.6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s">
        <v>4</v>
      </c>
    </row>
    <row r="1037" customFormat="false" ht="14.4" hidden="true" customHeight="false" outlineLevel="0" collapsed="false">
      <c r="A1037" s="0" t="s">
        <v>28</v>
      </c>
      <c r="B1037" s="0" t="n">
        <v>1</v>
      </c>
      <c r="C1037" s="0" t="s">
        <v>3104</v>
      </c>
      <c r="D1037" s="0" t="s">
        <v>30</v>
      </c>
      <c r="E1037" s="0" t="s">
        <v>3105</v>
      </c>
      <c r="F1037" s="0" t="s">
        <v>3098</v>
      </c>
      <c r="G1037" s="0" t="s">
        <v>3099</v>
      </c>
      <c r="H1037" s="0" t="n">
        <v>0</v>
      </c>
      <c r="I1037" s="0" t="n">
        <v>0</v>
      </c>
      <c r="J1037" s="0" t="n">
        <v>0</v>
      </c>
      <c r="K1037" s="0" t="n">
        <v>6.3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s">
        <v>4</v>
      </c>
    </row>
    <row r="1038" customFormat="false" ht="14.4" hidden="true" customHeight="false" outlineLevel="0" collapsed="false">
      <c r="A1038" s="0" t="s">
        <v>28</v>
      </c>
      <c r="B1038" s="0" t="n">
        <v>1</v>
      </c>
      <c r="C1038" s="0" t="s">
        <v>3106</v>
      </c>
      <c r="D1038" s="0" t="s">
        <v>124</v>
      </c>
      <c r="E1038" s="0" t="s">
        <v>3107</v>
      </c>
      <c r="F1038" s="0" t="s">
        <v>3108</v>
      </c>
      <c r="G1038" s="0" t="s">
        <v>3109</v>
      </c>
      <c r="H1038" s="0" t="n">
        <v>0</v>
      </c>
      <c r="I1038" s="0" t="n">
        <v>0</v>
      </c>
      <c r="J1038" s="0" t="n">
        <v>0</v>
      </c>
      <c r="K1038" s="0" t="n">
        <v>5.7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s">
        <v>4</v>
      </c>
    </row>
    <row r="1039" customFormat="false" ht="14.4" hidden="true" customHeight="false" outlineLevel="0" collapsed="false">
      <c r="A1039" s="0" t="s">
        <v>28</v>
      </c>
      <c r="B1039" s="0" t="n">
        <v>1</v>
      </c>
      <c r="C1039" s="0" t="s">
        <v>3110</v>
      </c>
      <c r="D1039" s="0" t="s">
        <v>192</v>
      </c>
      <c r="E1039" s="0" t="s">
        <v>3111</v>
      </c>
      <c r="F1039" s="0" t="s">
        <v>3112</v>
      </c>
      <c r="G1039" s="0" t="s">
        <v>3113</v>
      </c>
      <c r="H1039" s="0" t="n">
        <v>0</v>
      </c>
      <c r="I1039" s="0" t="n">
        <v>0</v>
      </c>
      <c r="J1039" s="0" t="n">
        <v>0</v>
      </c>
      <c r="K1039" s="0" t="n">
        <v>5.1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s">
        <v>4</v>
      </c>
    </row>
    <row r="1040" customFormat="false" ht="14.4" hidden="true" customHeight="false" outlineLevel="0" collapsed="false">
      <c r="A1040" s="0" t="s">
        <v>28</v>
      </c>
      <c r="B1040" s="0" t="n">
        <v>1</v>
      </c>
      <c r="C1040" s="0" t="s">
        <v>3114</v>
      </c>
      <c r="D1040" s="0" t="s">
        <v>192</v>
      </c>
      <c r="E1040" s="0" t="s">
        <v>3115</v>
      </c>
      <c r="F1040" s="0" t="s">
        <v>3112</v>
      </c>
      <c r="G1040" s="0" t="s">
        <v>3113</v>
      </c>
      <c r="H1040" s="0" t="n">
        <v>0</v>
      </c>
      <c r="I1040" s="0" t="n">
        <v>0</v>
      </c>
      <c r="J1040" s="0" t="n">
        <v>0</v>
      </c>
      <c r="K1040" s="0" t="n">
        <v>5.9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s">
        <v>4</v>
      </c>
    </row>
    <row r="1041" customFormat="false" ht="14.4" hidden="true" customHeight="false" outlineLevel="0" collapsed="false">
      <c r="A1041" s="0" t="s">
        <v>28</v>
      </c>
      <c r="B1041" s="0" t="n">
        <v>1</v>
      </c>
      <c r="C1041" s="0" t="s">
        <v>3116</v>
      </c>
      <c r="D1041" s="0" t="s">
        <v>30</v>
      </c>
      <c r="E1041" s="0" t="s">
        <v>3117</v>
      </c>
      <c r="F1041" s="0" t="s">
        <v>3118</v>
      </c>
      <c r="G1041" s="0" t="s">
        <v>3119</v>
      </c>
      <c r="H1041" s="0" t="n">
        <v>0</v>
      </c>
      <c r="I1041" s="0" t="n">
        <v>0</v>
      </c>
      <c r="J1041" s="0" t="n">
        <v>0</v>
      </c>
      <c r="K1041" s="0" t="n">
        <v>6.1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s">
        <v>4</v>
      </c>
    </row>
    <row r="1042" customFormat="false" ht="14.4" hidden="true" customHeight="false" outlineLevel="0" collapsed="false">
      <c r="A1042" s="0" t="s">
        <v>28</v>
      </c>
      <c r="B1042" s="0" t="n">
        <v>1</v>
      </c>
      <c r="C1042" s="0" t="s">
        <v>3120</v>
      </c>
      <c r="D1042" s="0" t="s">
        <v>258</v>
      </c>
      <c r="E1042" s="0" t="s">
        <v>3121</v>
      </c>
      <c r="F1042" s="0" t="s">
        <v>3118</v>
      </c>
      <c r="G1042" s="0" t="s">
        <v>3119</v>
      </c>
      <c r="H1042" s="0" t="n">
        <v>0</v>
      </c>
      <c r="I1042" s="0" t="n">
        <v>0</v>
      </c>
      <c r="J1042" s="0" t="n">
        <v>0</v>
      </c>
      <c r="K1042" s="0" t="n">
        <v>5.2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s">
        <v>4</v>
      </c>
    </row>
    <row r="1043" customFormat="false" ht="14.4" hidden="true" customHeight="false" outlineLevel="0" collapsed="false">
      <c r="A1043" s="0" t="s">
        <v>28</v>
      </c>
      <c r="B1043" s="0" t="n">
        <v>1</v>
      </c>
      <c r="C1043" s="0" t="s">
        <v>3122</v>
      </c>
      <c r="D1043" s="0" t="s">
        <v>30</v>
      </c>
      <c r="E1043" s="0" t="s">
        <v>3123</v>
      </c>
      <c r="F1043" s="0" t="s">
        <v>3118</v>
      </c>
      <c r="G1043" s="0" t="s">
        <v>3119</v>
      </c>
      <c r="H1043" s="0" t="n">
        <v>0</v>
      </c>
      <c r="I1043" s="0" t="n">
        <v>0</v>
      </c>
      <c r="J1043" s="0" t="n">
        <v>0</v>
      </c>
      <c r="K1043" s="0" t="n">
        <v>5.3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s">
        <v>4</v>
      </c>
    </row>
    <row r="1044" customFormat="false" ht="14.4" hidden="true" customHeight="false" outlineLevel="0" collapsed="false">
      <c r="A1044" s="0" t="s">
        <v>28</v>
      </c>
      <c r="B1044" s="0" t="n">
        <v>1</v>
      </c>
      <c r="C1044" s="0" t="s">
        <v>3124</v>
      </c>
      <c r="D1044" s="0" t="s">
        <v>258</v>
      </c>
      <c r="E1044" s="0" t="s">
        <v>3125</v>
      </c>
      <c r="F1044" s="0" t="s">
        <v>3126</v>
      </c>
      <c r="G1044" s="0" t="s">
        <v>3127</v>
      </c>
      <c r="H1044" s="0" t="n">
        <v>0</v>
      </c>
      <c r="I1044" s="0" t="n">
        <v>0</v>
      </c>
      <c r="J1044" s="0" t="n">
        <v>0</v>
      </c>
      <c r="K1044" s="0" t="n">
        <v>5.9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s">
        <v>4</v>
      </c>
    </row>
    <row r="1045" customFormat="false" ht="14.4" hidden="true" customHeight="false" outlineLevel="0" collapsed="false">
      <c r="A1045" s="0" t="s">
        <v>28</v>
      </c>
      <c r="B1045" s="0" t="n">
        <v>1</v>
      </c>
      <c r="C1045" s="0" t="s">
        <v>3128</v>
      </c>
      <c r="D1045" s="0" t="s">
        <v>30</v>
      </c>
      <c r="E1045" s="0" t="s">
        <v>3129</v>
      </c>
      <c r="F1045" s="0" t="s">
        <v>3126</v>
      </c>
      <c r="G1045" s="0" t="s">
        <v>3127</v>
      </c>
      <c r="H1045" s="0" t="n">
        <v>0</v>
      </c>
      <c r="I1045" s="0" t="n">
        <v>0</v>
      </c>
      <c r="J1045" s="0" t="n">
        <v>0</v>
      </c>
      <c r="K1045" s="0" t="n">
        <v>6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s">
        <v>4</v>
      </c>
    </row>
    <row r="1046" customFormat="false" ht="14.4" hidden="true" customHeight="false" outlineLevel="0" collapsed="false">
      <c r="A1046" s="0" t="s">
        <v>28</v>
      </c>
      <c r="B1046" s="0" t="n">
        <v>1</v>
      </c>
      <c r="C1046" s="0" t="s">
        <v>3130</v>
      </c>
      <c r="D1046" s="0" t="s">
        <v>103</v>
      </c>
      <c r="E1046" s="0" t="s">
        <v>3131</v>
      </c>
      <c r="F1046" s="0" t="s">
        <v>3126</v>
      </c>
      <c r="G1046" s="0" t="s">
        <v>3127</v>
      </c>
      <c r="H1046" s="0" t="n">
        <v>0</v>
      </c>
      <c r="I1046" s="0" t="n">
        <v>0</v>
      </c>
      <c r="J1046" s="0" t="n">
        <v>0</v>
      </c>
      <c r="K1046" s="0" t="n">
        <v>6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s">
        <v>4</v>
      </c>
    </row>
    <row r="1047" customFormat="false" ht="14.4" hidden="true" customHeight="false" outlineLevel="0" collapsed="false">
      <c r="A1047" s="0" t="s">
        <v>28</v>
      </c>
      <c r="B1047" s="0" t="n">
        <v>1</v>
      </c>
      <c r="C1047" s="0" t="s">
        <v>3132</v>
      </c>
      <c r="D1047" s="0" t="s">
        <v>30</v>
      </c>
      <c r="E1047" s="0" t="s">
        <v>3133</v>
      </c>
      <c r="F1047" s="0" t="s">
        <v>3126</v>
      </c>
      <c r="G1047" s="0" t="s">
        <v>3127</v>
      </c>
      <c r="H1047" s="0" t="n">
        <v>0</v>
      </c>
      <c r="I1047" s="0" t="n">
        <v>0</v>
      </c>
      <c r="J1047" s="0" t="n">
        <v>0</v>
      </c>
      <c r="K1047" s="0" t="n">
        <v>7.6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s">
        <v>4</v>
      </c>
    </row>
    <row r="1048" customFormat="false" ht="14.4" hidden="true" customHeight="false" outlineLevel="0" collapsed="false">
      <c r="A1048" s="0" t="s">
        <v>28</v>
      </c>
      <c r="B1048" s="0" t="n">
        <v>1</v>
      </c>
      <c r="C1048" s="0" t="s">
        <v>3134</v>
      </c>
      <c r="D1048" s="0" t="s">
        <v>258</v>
      </c>
      <c r="E1048" s="0" t="s">
        <v>3135</v>
      </c>
      <c r="F1048" s="0" t="s">
        <v>3126</v>
      </c>
      <c r="G1048" s="0" t="s">
        <v>3127</v>
      </c>
      <c r="H1048" s="0" t="n">
        <v>0</v>
      </c>
      <c r="I1048" s="0" t="n">
        <v>0</v>
      </c>
      <c r="J1048" s="0" t="n">
        <v>0</v>
      </c>
      <c r="K1048" s="0" t="n">
        <v>7.2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s">
        <v>4</v>
      </c>
    </row>
    <row r="1049" customFormat="false" ht="14.4" hidden="true" customHeight="false" outlineLevel="0" collapsed="false">
      <c r="A1049" s="0" t="s">
        <v>28</v>
      </c>
      <c r="B1049" s="0" t="n">
        <v>1</v>
      </c>
      <c r="C1049" s="0" t="s">
        <v>3136</v>
      </c>
      <c r="D1049" s="0" t="s">
        <v>258</v>
      </c>
      <c r="E1049" s="0" t="s">
        <v>3137</v>
      </c>
      <c r="F1049" s="0" t="s">
        <v>3138</v>
      </c>
      <c r="G1049" s="0" t="s">
        <v>3139</v>
      </c>
      <c r="H1049" s="0" t="n">
        <v>0</v>
      </c>
      <c r="I1049" s="0" t="n">
        <v>0</v>
      </c>
      <c r="J1049" s="0" t="n">
        <v>0</v>
      </c>
      <c r="K1049" s="0" t="n">
        <v>9.6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s">
        <v>4</v>
      </c>
    </row>
    <row r="1050" customFormat="false" ht="14.4" hidden="true" customHeight="false" outlineLevel="0" collapsed="false">
      <c r="A1050" s="0" t="s">
        <v>28</v>
      </c>
      <c r="B1050" s="0" t="n">
        <v>1</v>
      </c>
      <c r="C1050" s="0" t="s">
        <v>3140</v>
      </c>
      <c r="D1050" s="0" t="s">
        <v>48</v>
      </c>
      <c r="E1050" s="0" t="s">
        <v>3141</v>
      </c>
      <c r="F1050" s="0" t="s">
        <v>3138</v>
      </c>
      <c r="G1050" s="0" t="s">
        <v>3139</v>
      </c>
      <c r="H1050" s="0" t="n">
        <v>0</v>
      </c>
      <c r="I1050" s="0" t="n">
        <v>0</v>
      </c>
      <c r="J1050" s="0" t="n">
        <v>0</v>
      </c>
      <c r="K1050" s="0" t="n">
        <v>6.3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s">
        <v>4</v>
      </c>
    </row>
    <row r="1051" customFormat="false" ht="14.4" hidden="true" customHeight="false" outlineLevel="0" collapsed="false">
      <c r="A1051" s="0" t="s">
        <v>28</v>
      </c>
      <c r="B1051" s="0" t="n">
        <v>1</v>
      </c>
      <c r="C1051" s="0" t="s">
        <v>3142</v>
      </c>
      <c r="D1051" s="0" t="s">
        <v>30</v>
      </c>
      <c r="E1051" s="0" t="s">
        <v>3143</v>
      </c>
      <c r="F1051" s="0" t="s">
        <v>3144</v>
      </c>
      <c r="G1051" s="0" t="s">
        <v>3145</v>
      </c>
      <c r="H1051" s="0" t="n">
        <v>0</v>
      </c>
      <c r="I1051" s="0" t="n">
        <v>0</v>
      </c>
      <c r="J1051" s="0" t="n">
        <v>0</v>
      </c>
      <c r="K1051" s="0" t="n">
        <v>6.8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s">
        <v>4</v>
      </c>
    </row>
    <row r="1052" customFormat="false" ht="14.4" hidden="true" customHeight="false" outlineLevel="0" collapsed="false">
      <c r="A1052" s="0" t="s">
        <v>28</v>
      </c>
      <c r="B1052" s="0" t="n">
        <v>1</v>
      </c>
      <c r="C1052" s="0" t="s">
        <v>3146</v>
      </c>
      <c r="D1052" s="0" t="s">
        <v>30</v>
      </c>
      <c r="E1052" s="0" t="s">
        <v>3147</v>
      </c>
      <c r="F1052" s="0" t="s">
        <v>3148</v>
      </c>
      <c r="G1052" s="0" t="s">
        <v>3149</v>
      </c>
      <c r="H1052" s="0" t="n">
        <v>0</v>
      </c>
      <c r="I1052" s="0" t="n">
        <v>0</v>
      </c>
      <c r="J1052" s="0" t="n">
        <v>0</v>
      </c>
      <c r="K1052" s="0" t="n">
        <v>6.2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s">
        <v>4</v>
      </c>
    </row>
    <row r="1053" customFormat="false" ht="14.4" hidden="true" customHeight="false" outlineLevel="0" collapsed="false">
      <c r="A1053" s="0" t="s">
        <v>28</v>
      </c>
      <c r="B1053" s="0" t="n">
        <v>1</v>
      </c>
      <c r="C1053" s="0" t="s">
        <v>3150</v>
      </c>
      <c r="D1053" s="0" t="s">
        <v>103</v>
      </c>
      <c r="E1053" s="0" t="s">
        <v>3151</v>
      </c>
      <c r="F1053" s="0" t="s">
        <v>3152</v>
      </c>
      <c r="G1053" s="0" t="s">
        <v>3153</v>
      </c>
      <c r="H1053" s="0" t="n">
        <v>0</v>
      </c>
      <c r="I1053" s="0" t="n">
        <v>0</v>
      </c>
      <c r="J1053" s="0" t="n">
        <v>0</v>
      </c>
      <c r="K1053" s="0" t="n">
        <v>11.6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s">
        <v>4</v>
      </c>
    </row>
    <row r="1054" customFormat="false" ht="14.4" hidden="true" customHeight="false" outlineLevel="0" collapsed="false">
      <c r="A1054" s="0" t="s">
        <v>28</v>
      </c>
      <c r="B1054" s="0" t="n">
        <v>1</v>
      </c>
      <c r="C1054" s="0" t="s">
        <v>3154</v>
      </c>
      <c r="D1054" s="0" t="s">
        <v>90</v>
      </c>
      <c r="E1054" s="0" t="s">
        <v>3155</v>
      </c>
      <c r="F1054" s="0" t="s">
        <v>3156</v>
      </c>
      <c r="G1054" s="0" t="s">
        <v>3157</v>
      </c>
      <c r="H1054" s="0" t="n">
        <v>0</v>
      </c>
      <c r="I1054" s="0" t="n">
        <v>0</v>
      </c>
      <c r="J1054" s="0" t="n">
        <v>0</v>
      </c>
      <c r="K1054" s="0" t="n">
        <v>5.1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s">
        <v>4</v>
      </c>
    </row>
    <row r="1055" customFormat="false" ht="14.4" hidden="true" customHeight="false" outlineLevel="0" collapsed="false">
      <c r="A1055" s="0" t="s">
        <v>28</v>
      </c>
      <c r="B1055" s="0" t="n">
        <v>1</v>
      </c>
      <c r="C1055" s="0" t="s">
        <v>3158</v>
      </c>
      <c r="D1055" s="0" t="s">
        <v>258</v>
      </c>
      <c r="E1055" s="0" t="s">
        <v>3159</v>
      </c>
      <c r="F1055" s="0" t="s">
        <v>3160</v>
      </c>
      <c r="G1055" s="0" t="s">
        <v>3161</v>
      </c>
      <c r="H1055" s="0" t="n">
        <v>0</v>
      </c>
      <c r="I1055" s="0" t="n">
        <v>0</v>
      </c>
      <c r="J1055" s="0" t="n">
        <v>0</v>
      </c>
      <c r="K1055" s="0" t="n">
        <v>7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s">
        <v>4</v>
      </c>
    </row>
    <row r="1056" customFormat="false" ht="14.4" hidden="true" customHeight="false" outlineLevel="0" collapsed="false">
      <c r="A1056" s="0" t="s">
        <v>28</v>
      </c>
      <c r="B1056" s="0" t="n">
        <v>1</v>
      </c>
      <c r="C1056" s="0" t="s">
        <v>3162</v>
      </c>
      <c r="D1056" s="0" t="s">
        <v>60</v>
      </c>
      <c r="E1056" s="0" t="s">
        <v>3163</v>
      </c>
      <c r="F1056" s="0" t="s">
        <v>3164</v>
      </c>
      <c r="G1056" s="0" t="s">
        <v>3165</v>
      </c>
      <c r="H1056" s="0" t="n">
        <v>0</v>
      </c>
      <c r="I1056" s="0" t="n">
        <v>0</v>
      </c>
      <c r="J1056" s="0" t="n">
        <v>0</v>
      </c>
      <c r="K1056" s="0" t="n">
        <v>5.7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s">
        <v>4</v>
      </c>
    </row>
    <row r="1057" customFormat="false" ht="14.4" hidden="true" customHeight="false" outlineLevel="0" collapsed="false">
      <c r="A1057" s="0" t="s">
        <v>28</v>
      </c>
      <c r="B1057" s="0" t="n">
        <v>1</v>
      </c>
      <c r="C1057" s="0" t="s">
        <v>3166</v>
      </c>
      <c r="D1057" s="0" t="s">
        <v>192</v>
      </c>
      <c r="E1057" s="0" t="s">
        <v>3167</v>
      </c>
      <c r="F1057" s="0" t="s">
        <v>3164</v>
      </c>
      <c r="G1057" s="0" t="s">
        <v>3165</v>
      </c>
      <c r="H1057" s="0" t="n">
        <v>0</v>
      </c>
      <c r="I1057" s="0" t="n">
        <v>0</v>
      </c>
      <c r="J1057" s="0" t="n">
        <v>0</v>
      </c>
      <c r="K1057" s="0" t="n">
        <v>6.5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s">
        <v>4</v>
      </c>
    </row>
    <row r="1058" customFormat="false" ht="14.4" hidden="true" customHeight="false" outlineLevel="0" collapsed="false">
      <c r="A1058" s="0" t="s">
        <v>28</v>
      </c>
      <c r="B1058" s="0" t="n">
        <v>1</v>
      </c>
      <c r="C1058" s="0" t="s">
        <v>3168</v>
      </c>
      <c r="D1058" s="0" t="s">
        <v>45</v>
      </c>
      <c r="E1058" s="0" t="s">
        <v>3169</v>
      </c>
      <c r="F1058" s="0" t="s">
        <v>3164</v>
      </c>
      <c r="G1058" s="0" t="s">
        <v>3165</v>
      </c>
      <c r="H1058" s="0" t="n">
        <v>0</v>
      </c>
      <c r="I1058" s="0" t="n">
        <v>0</v>
      </c>
      <c r="J1058" s="0" t="n">
        <v>0</v>
      </c>
      <c r="K1058" s="0" t="n">
        <v>5.5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s">
        <v>4</v>
      </c>
    </row>
    <row r="1059" customFormat="false" ht="14.4" hidden="true" customHeight="false" outlineLevel="0" collapsed="false">
      <c r="A1059" s="0" t="s">
        <v>28</v>
      </c>
      <c r="B1059" s="0" t="n">
        <v>1</v>
      </c>
      <c r="C1059" s="0" t="s">
        <v>3170</v>
      </c>
      <c r="D1059" s="0" t="s">
        <v>30</v>
      </c>
      <c r="E1059" s="0" t="s">
        <v>3171</v>
      </c>
      <c r="F1059" s="0" t="s">
        <v>3172</v>
      </c>
      <c r="G1059" s="0" t="s">
        <v>3173</v>
      </c>
      <c r="H1059" s="0" t="n">
        <v>0</v>
      </c>
      <c r="I1059" s="0" t="n">
        <v>0</v>
      </c>
      <c r="J1059" s="0" t="n">
        <v>0</v>
      </c>
      <c r="K1059" s="0" t="n">
        <v>8.5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s">
        <v>4</v>
      </c>
    </row>
    <row r="1060" customFormat="false" ht="14.4" hidden="true" customHeight="false" outlineLevel="0" collapsed="false">
      <c r="A1060" s="0" t="s">
        <v>28</v>
      </c>
      <c r="B1060" s="0" t="n">
        <v>1</v>
      </c>
      <c r="C1060" s="0" t="s">
        <v>3174</v>
      </c>
      <c r="D1060" s="0" t="s">
        <v>124</v>
      </c>
      <c r="E1060" s="0" t="s">
        <v>3175</v>
      </c>
      <c r="F1060" s="0" t="s">
        <v>3176</v>
      </c>
      <c r="G1060" s="0" t="s">
        <v>3177</v>
      </c>
      <c r="H1060" s="0" t="n">
        <v>0</v>
      </c>
      <c r="I1060" s="0" t="n">
        <v>0</v>
      </c>
      <c r="J1060" s="0" t="n">
        <v>0</v>
      </c>
      <c r="K1060" s="0" t="n">
        <v>5.3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s">
        <v>4</v>
      </c>
    </row>
    <row r="1061" customFormat="false" ht="14.4" hidden="true" customHeight="false" outlineLevel="0" collapsed="false">
      <c r="A1061" s="0" t="s">
        <v>28</v>
      </c>
      <c r="B1061" s="0" t="n">
        <v>1</v>
      </c>
      <c r="C1061" s="0" t="s">
        <v>3178</v>
      </c>
      <c r="D1061" s="0" t="s">
        <v>81</v>
      </c>
      <c r="E1061" s="0" t="s">
        <v>3179</v>
      </c>
      <c r="F1061" s="0" t="s">
        <v>3180</v>
      </c>
      <c r="G1061" s="0" t="s">
        <v>2044</v>
      </c>
      <c r="H1061" s="0" t="n">
        <v>0</v>
      </c>
      <c r="I1061" s="0" t="n">
        <v>0</v>
      </c>
      <c r="J1061" s="0" t="n">
        <v>0</v>
      </c>
      <c r="K1061" s="0" t="n">
        <v>5.8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s">
        <v>4</v>
      </c>
    </row>
    <row r="1062" customFormat="false" ht="14.4" hidden="true" customHeight="false" outlineLevel="0" collapsed="false">
      <c r="A1062" s="0" t="s">
        <v>28</v>
      </c>
      <c r="B1062" s="0" t="n">
        <v>1</v>
      </c>
      <c r="C1062" s="0" t="s">
        <v>3181</v>
      </c>
      <c r="D1062" s="0" t="s">
        <v>81</v>
      </c>
      <c r="E1062" s="0" t="s">
        <v>3182</v>
      </c>
      <c r="F1062" s="0" t="s">
        <v>3180</v>
      </c>
      <c r="G1062" s="0" t="s">
        <v>2044</v>
      </c>
      <c r="H1062" s="0" t="n">
        <v>0</v>
      </c>
      <c r="I1062" s="0" t="n">
        <v>0</v>
      </c>
      <c r="J1062" s="0" t="n">
        <v>0</v>
      </c>
      <c r="K1062" s="0" t="n">
        <v>5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s">
        <v>4</v>
      </c>
    </row>
    <row r="1063" customFormat="false" ht="14.4" hidden="true" customHeight="false" outlineLevel="0" collapsed="false">
      <c r="A1063" s="0" t="s">
        <v>28</v>
      </c>
      <c r="B1063" s="0" t="n">
        <v>1</v>
      </c>
      <c r="C1063" s="0" t="s">
        <v>3183</v>
      </c>
      <c r="D1063" s="0" t="s">
        <v>53</v>
      </c>
      <c r="E1063" s="0" t="s">
        <v>3184</v>
      </c>
      <c r="F1063" s="0" t="s">
        <v>3180</v>
      </c>
      <c r="G1063" s="0" t="s">
        <v>2044</v>
      </c>
      <c r="H1063" s="0" t="n">
        <v>0</v>
      </c>
      <c r="I1063" s="0" t="n">
        <v>0</v>
      </c>
      <c r="J1063" s="0" t="n">
        <v>0</v>
      </c>
      <c r="K1063" s="0" t="n">
        <v>5.3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s">
        <v>4</v>
      </c>
    </row>
    <row r="1064" customFormat="false" ht="14.4" hidden="true" customHeight="false" outlineLevel="0" collapsed="false">
      <c r="A1064" s="0" t="s">
        <v>28</v>
      </c>
      <c r="B1064" s="0" t="n">
        <v>1</v>
      </c>
      <c r="C1064" s="0" t="s">
        <v>3185</v>
      </c>
      <c r="D1064" s="0" t="s">
        <v>39</v>
      </c>
      <c r="E1064" s="0" t="s">
        <v>3186</v>
      </c>
      <c r="F1064" s="0" t="s">
        <v>3187</v>
      </c>
      <c r="G1064" s="0" t="s">
        <v>3188</v>
      </c>
      <c r="H1064" s="0" t="n">
        <v>0</v>
      </c>
      <c r="I1064" s="0" t="n">
        <v>0</v>
      </c>
      <c r="J1064" s="0" t="n">
        <v>0</v>
      </c>
      <c r="K1064" s="0" t="n">
        <v>7.1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s">
        <v>4</v>
      </c>
    </row>
    <row r="1065" customFormat="false" ht="14.4" hidden="true" customHeight="false" outlineLevel="0" collapsed="false">
      <c r="A1065" s="0" t="s">
        <v>28</v>
      </c>
      <c r="B1065" s="0" t="n">
        <v>1</v>
      </c>
      <c r="C1065" s="0" t="s">
        <v>3189</v>
      </c>
      <c r="D1065" s="0" t="s">
        <v>81</v>
      </c>
      <c r="E1065" s="0" t="s">
        <v>3190</v>
      </c>
      <c r="F1065" s="0" t="s">
        <v>3187</v>
      </c>
      <c r="G1065" s="0" t="s">
        <v>3188</v>
      </c>
      <c r="H1065" s="0" t="n">
        <v>0</v>
      </c>
      <c r="I1065" s="0" t="n">
        <v>0</v>
      </c>
      <c r="J1065" s="0" t="n">
        <v>0</v>
      </c>
      <c r="K1065" s="0" t="n">
        <v>5.4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s">
        <v>4</v>
      </c>
    </row>
    <row r="1066" customFormat="false" ht="14.4" hidden="true" customHeight="false" outlineLevel="0" collapsed="false">
      <c r="A1066" s="0" t="s">
        <v>28</v>
      </c>
      <c r="B1066" s="0" t="n">
        <v>1</v>
      </c>
      <c r="C1066" s="0" t="s">
        <v>3191</v>
      </c>
      <c r="D1066" s="0" t="s">
        <v>258</v>
      </c>
      <c r="E1066" s="0" t="s">
        <v>3192</v>
      </c>
      <c r="F1066" s="0" t="s">
        <v>3187</v>
      </c>
      <c r="G1066" s="0" t="s">
        <v>3188</v>
      </c>
      <c r="H1066" s="0" t="n">
        <v>0</v>
      </c>
      <c r="I1066" s="0" t="n">
        <v>0</v>
      </c>
      <c r="J1066" s="0" t="n">
        <v>0</v>
      </c>
      <c r="K1066" s="0" t="n">
        <v>8.1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s">
        <v>4</v>
      </c>
    </row>
    <row r="1067" customFormat="false" ht="14.4" hidden="true" customHeight="false" outlineLevel="0" collapsed="false">
      <c r="A1067" s="0" t="s">
        <v>28</v>
      </c>
      <c r="B1067" s="0" t="n">
        <v>1</v>
      </c>
      <c r="C1067" s="0" t="s">
        <v>3193</v>
      </c>
      <c r="D1067" s="0" t="s">
        <v>81</v>
      </c>
      <c r="E1067" s="0" t="s">
        <v>3194</v>
      </c>
      <c r="F1067" s="0" t="s">
        <v>3187</v>
      </c>
      <c r="G1067" s="0" t="s">
        <v>3188</v>
      </c>
      <c r="H1067" s="0" t="n">
        <v>0</v>
      </c>
      <c r="I1067" s="0" t="n">
        <v>0</v>
      </c>
      <c r="J1067" s="0" t="n">
        <v>0</v>
      </c>
      <c r="K1067" s="0" t="n">
        <v>6.8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s">
        <v>4</v>
      </c>
    </row>
    <row r="1068" customFormat="false" ht="14.4" hidden="true" customHeight="false" outlineLevel="0" collapsed="false">
      <c r="A1068" s="0" t="s">
        <v>28</v>
      </c>
      <c r="B1068" s="0" t="n">
        <v>1</v>
      </c>
      <c r="C1068" s="0" t="s">
        <v>3195</v>
      </c>
      <c r="D1068" s="0" t="s">
        <v>48</v>
      </c>
      <c r="E1068" s="0" t="s">
        <v>3196</v>
      </c>
      <c r="F1068" s="0" t="s">
        <v>3187</v>
      </c>
      <c r="G1068" s="0" t="s">
        <v>3188</v>
      </c>
      <c r="H1068" s="0" t="n">
        <v>0</v>
      </c>
      <c r="I1068" s="0" t="n">
        <v>0</v>
      </c>
      <c r="J1068" s="0" t="n">
        <v>0</v>
      </c>
      <c r="K1068" s="0" t="n">
        <v>7.9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s">
        <v>4</v>
      </c>
    </row>
    <row r="1069" customFormat="false" ht="14.4" hidden="true" customHeight="false" outlineLevel="0" collapsed="false">
      <c r="A1069" s="0" t="s">
        <v>28</v>
      </c>
      <c r="B1069" s="0" t="n">
        <v>1</v>
      </c>
      <c r="C1069" s="0" t="s">
        <v>3197</v>
      </c>
      <c r="D1069" s="0" t="s">
        <v>258</v>
      </c>
      <c r="E1069" s="0" t="s">
        <v>3198</v>
      </c>
      <c r="F1069" s="0" t="s">
        <v>3187</v>
      </c>
      <c r="G1069" s="0" t="s">
        <v>3188</v>
      </c>
      <c r="H1069" s="0" t="n">
        <v>0</v>
      </c>
      <c r="I1069" s="0" t="n">
        <v>0</v>
      </c>
      <c r="J1069" s="0" t="n">
        <v>0</v>
      </c>
      <c r="K1069" s="0" t="n">
        <v>6.1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s">
        <v>4</v>
      </c>
    </row>
    <row r="1070" customFormat="false" ht="14.4" hidden="true" customHeight="false" outlineLevel="0" collapsed="false">
      <c r="A1070" s="0" t="s">
        <v>28</v>
      </c>
      <c r="B1070" s="0" t="n">
        <v>1</v>
      </c>
      <c r="C1070" s="0" t="s">
        <v>3199</v>
      </c>
      <c r="D1070" s="0" t="s">
        <v>45</v>
      </c>
      <c r="E1070" s="0" t="s">
        <v>3200</v>
      </c>
      <c r="F1070" s="0" t="s">
        <v>3187</v>
      </c>
      <c r="G1070" s="0" t="s">
        <v>3188</v>
      </c>
      <c r="H1070" s="0" t="n">
        <v>0</v>
      </c>
      <c r="I1070" s="0" t="n">
        <v>0</v>
      </c>
      <c r="J1070" s="0" t="n">
        <v>0</v>
      </c>
      <c r="K1070" s="0" t="n">
        <v>5.8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s">
        <v>4</v>
      </c>
    </row>
    <row r="1071" customFormat="false" ht="14.4" hidden="true" customHeight="false" outlineLevel="0" collapsed="false">
      <c r="A1071" s="0" t="s">
        <v>28</v>
      </c>
      <c r="B1071" s="0" t="n">
        <v>1</v>
      </c>
      <c r="C1071" s="0" t="s">
        <v>3201</v>
      </c>
      <c r="D1071" s="0" t="s">
        <v>30</v>
      </c>
      <c r="E1071" s="0" t="s">
        <v>3202</v>
      </c>
      <c r="F1071" s="0" t="s">
        <v>3187</v>
      </c>
      <c r="G1071" s="0" t="s">
        <v>3188</v>
      </c>
      <c r="H1071" s="0" t="n">
        <v>0</v>
      </c>
      <c r="I1071" s="0" t="n">
        <v>0</v>
      </c>
      <c r="J1071" s="0" t="n">
        <v>0</v>
      </c>
      <c r="K1071" s="0" t="n">
        <v>6.1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s">
        <v>4</v>
      </c>
    </row>
    <row r="1072" customFormat="false" ht="14.4" hidden="true" customHeight="false" outlineLevel="0" collapsed="false">
      <c r="A1072" s="0" t="s">
        <v>28</v>
      </c>
      <c r="B1072" s="0" t="n">
        <v>1</v>
      </c>
      <c r="C1072" s="0" t="s">
        <v>3203</v>
      </c>
      <c r="D1072" s="0" t="s">
        <v>258</v>
      </c>
      <c r="E1072" s="0" t="s">
        <v>3204</v>
      </c>
      <c r="F1072" s="0" t="s">
        <v>3187</v>
      </c>
      <c r="G1072" s="0" t="s">
        <v>3188</v>
      </c>
      <c r="H1072" s="0" t="n">
        <v>0</v>
      </c>
      <c r="I1072" s="0" t="n">
        <v>0</v>
      </c>
      <c r="J1072" s="0" t="n">
        <v>0</v>
      </c>
      <c r="K1072" s="0" t="n">
        <v>5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s">
        <v>4</v>
      </c>
    </row>
    <row r="1073" customFormat="false" ht="14.4" hidden="true" customHeight="false" outlineLevel="0" collapsed="false">
      <c r="A1073" s="0" t="s">
        <v>28</v>
      </c>
      <c r="B1073" s="0" t="n">
        <v>1</v>
      </c>
      <c r="C1073" s="0" t="s">
        <v>3205</v>
      </c>
      <c r="D1073" s="0" t="s">
        <v>258</v>
      </c>
      <c r="E1073" s="0" t="s">
        <v>3206</v>
      </c>
      <c r="F1073" s="0" t="s">
        <v>3187</v>
      </c>
      <c r="G1073" s="0" t="s">
        <v>3188</v>
      </c>
      <c r="H1073" s="0" t="n">
        <v>0</v>
      </c>
      <c r="I1073" s="0" t="n">
        <v>0</v>
      </c>
      <c r="J1073" s="0" t="n">
        <v>0</v>
      </c>
      <c r="K1073" s="0" t="n">
        <v>5.2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s">
        <v>4</v>
      </c>
    </row>
    <row r="1074" customFormat="false" ht="14.4" hidden="true" customHeight="false" outlineLevel="0" collapsed="false">
      <c r="A1074" s="0" t="s">
        <v>28</v>
      </c>
      <c r="B1074" s="0" t="n">
        <v>1</v>
      </c>
      <c r="C1074" s="0" t="s">
        <v>3207</v>
      </c>
      <c r="D1074" s="0" t="s">
        <v>81</v>
      </c>
      <c r="E1074" s="0" t="s">
        <v>3208</v>
      </c>
      <c r="F1074" s="0" t="s">
        <v>3209</v>
      </c>
      <c r="G1074" s="0" t="s">
        <v>3210</v>
      </c>
      <c r="H1074" s="0" t="n">
        <v>0</v>
      </c>
      <c r="I1074" s="0" t="n">
        <v>0</v>
      </c>
      <c r="J1074" s="0" t="n">
        <v>0</v>
      </c>
      <c r="K1074" s="0" t="n">
        <v>5.1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s">
        <v>4</v>
      </c>
    </row>
    <row r="1075" customFormat="false" ht="14.4" hidden="true" customHeight="false" outlineLevel="0" collapsed="false">
      <c r="A1075" s="0" t="s">
        <v>28</v>
      </c>
      <c r="B1075" s="0" t="n">
        <v>1</v>
      </c>
      <c r="C1075" s="0" t="s">
        <v>3211</v>
      </c>
      <c r="D1075" s="0" t="s">
        <v>192</v>
      </c>
      <c r="E1075" s="0" t="s">
        <v>3212</v>
      </c>
      <c r="F1075" s="0" t="s">
        <v>3209</v>
      </c>
      <c r="G1075" s="0" t="s">
        <v>3210</v>
      </c>
      <c r="H1075" s="0" t="n">
        <v>0</v>
      </c>
      <c r="I1075" s="0" t="n">
        <v>0</v>
      </c>
      <c r="J1075" s="0" t="n">
        <v>0</v>
      </c>
      <c r="K1075" s="0" t="n">
        <v>5.7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s">
        <v>4</v>
      </c>
    </row>
    <row r="1076" customFormat="false" ht="14.4" hidden="true" customHeight="false" outlineLevel="0" collapsed="false">
      <c r="A1076" s="0" t="s">
        <v>28</v>
      </c>
      <c r="B1076" s="0" t="n">
        <v>1</v>
      </c>
      <c r="C1076" s="0" t="s">
        <v>3213</v>
      </c>
      <c r="D1076" s="0" t="s">
        <v>192</v>
      </c>
      <c r="E1076" s="0" t="s">
        <v>3214</v>
      </c>
      <c r="F1076" s="0" t="s">
        <v>3209</v>
      </c>
      <c r="G1076" s="0" t="s">
        <v>3210</v>
      </c>
      <c r="H1076" s="0" t="n">
        <v>0</v>
      </c>
      <c r="I1076" s="0" t="n">
        <v>0</v>
      </c>
      <c r="J1076" s="0" t="n">
        <v>0</v>
      </c>
      <c r="K1076" s="0" t="n">
        <v>7.5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s">
        <v>4</v>
      </c>
    </row>
    <row r="1077" customFormat="false" ht="14.4" hidden="true" customHeight="false" outlineLevel="0" collapsed="false">
      <c r="A1077" s="0" t="s">
        <v>28</v>
      </c>
      <c r="B1077" s="0" t="n">
        <v>1</v>
      </c>
      <c r="C1077" s="0" t="s">
        <v>3215</v>
      </c>
      <c r="D1077" s="0" t="s">
        <v>30</v>
      </c>
      <c r="E1077" s="0" t="s">
        <v>3216</v>
      </c>
      <c r="F1077" s="0" t="s">
        <v>3217</v>
      </c>
      <c r="G1077" s="0" t="s">
        <v>3218</v>
      </c>
      <c r="H1077" s="0" t="n">
        <v>0</v>
      </c>
      <c r="I1077" s="0" t="n">
        <v>0</v>
      </c>
      <c r="J1077" s="0" t="n">
        <v>0</v>
      </c>
      <c r="K1077" s="0" t="n">
        <v>6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s">
        <v>4</v>
      </c>
    </row>
    <row r="1078" customFormat="false" ht="14.4" hidden="true" customHeight="false" outlineLevel="0" collapsed="false">
      <c r="A1078" s="0" t="s">
        <v>28</v>
      </c>
      <c r="B1078" s="0" t="n">
        <v>1</v>
      </c>
      <c r="C1078" s="0" t="s">
        <v>3219</v>
      </c>
      <c r="D1078" s="0" t="s">
        <v>258</v>
      </c>
      <c r="E1078" s="0" t="s">
        <v>3220</v>
      </c>
      <c r="F1078" s="0" t="s">
        <v>3217</v>
      </c>
      <c r="G1078" s="0" t="s">
        <v>3218</v>
      </c>
      <c r="H1078" s="0" t="n">
        <v>0</v>
      </c>
      <c r="I1078" s="0" t="n">
        <v>0</v>
      </c>
      <c r="J1078" s="0" t="n">
        <v>0</v>
      </c>
      <c r="K1078" s="0" t="n">
        <v>6.6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s">
        <v>4</v>
      </c>
    </row>
    <row r="1079" customFormat="false" ht="14.4" hidden="true" customHeight="false" outlineLevel="0" collapsed="false">
      <c r="A1079" s="0" t="s">
        <v>28</v>
      </c>
      <c r="B1079" s="0" t="n">
        <v>1</v>
      </c>
      <c r="C1079" s="0" t="s">
        <v>3221</v>
      </c>
      <c r="D1079" s="0" t="s">
        <v>258</v>
      </c>
      <c r="E1079" s="0" t="s">
        <v>3222</v>
      </c>
      <c r="F1079" s="0" t="s">
        <v>3217</v>
      </c>
      <c r="G1079" s="0" t="s">
        <v>3218</v>
      </c>
      <c r="H1079" s="0" t="n">
        <v>0</v>
      </c>
      <c r="I1079" s="0" t="n">
        <v>0</v>
      </c>
      <c r="J1079" s="0" t="n">
        <v>0</v>
      </c>
      <c r="K1079" s="0" t="n">
        <v>6.4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s">
        <v>4</v>
      </c>
    </row>
    <row r="1080" customFormat="false" ht="14.4" hidden="true" customHeight="false" outlineLevel="0" collapsed="false">
      <c r="A1080" s="0" t="s">
        <v>28</v>
      </c>
      <c r="B1080" s="0" t="n">
        <v>1</v>
      </c>
      <c r="C1080" s="0" t="s">
        <v>3223</v>
      </c>
      <c r="D1080" s="0" t="s">
        <v>192</v>
      </c>
      <c r="E1080" s="0" t="s">
        <v>3224</v>
      </c>
      <c r="F1080" s="0" t="s">
        <v>3225</v>
      </c>
      <c r="G1080" s="0" t="s">
        <v>3226</v>
      </c>
      <c r="H1080" s="0" t="n">
        <v>0</v>
      </c>
      <c r="I1080" s="0" t="n">
        <v>0</v>
      </c>
      <c r="J1080" s="0" t="n">
        <v>0</v>
      </c>
      <c r="K1080" s="0" t="n">
        <v>6.7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s">
        <v>4</v>
      </c>
    </row>
    <row r="1081" customFormat="false" ht="14.4" hidden="true" customHeight="false" outlineLevel="0" collapsed="false">
      <c r="A1081" s="0" t="s">
        <v>28</v>
      </c>
      <c r="B1081" s="0" t="n">
        <v>1</v>
      </c>
      <c r="C1081" s="0" t="s">
        <v>3227</v>
      </c>
      <c r="D1081" s="0" t="s">
        <v>30</v>
      </c>
      <c r="E1081" s="0" t="s">
        <v>3228</v>
      </c>
      <c r="F1081" s="0" t="s">
        <v>3229</v>
      </c>
      <c r="G1081" s="0" t="s">
        <v>3230</v>
      </c>
      <c r="H1081" s="0" t="n">
        <v>0</v>
      </c>
      <c r="I1081" s="0" t="n">
        <v>0</v>
      </c>
      <c r="J1081" s="0" t="n">
        <v>0</v>
      </c>
      <c r="K1081" s="0" t="n">
        <v>5.1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s">
        <v>4</v>
      </c>
    </row>
    <row r="1082" customFormat="false" ht="14.4" hidden="true" customHeight="false" outlineLevel="0" collapsed="false">
      <c r="A1082" s="0" t="s">
        <v>28</v>
      </c>
      <c r="B1082" s="0" t="n">
        <v>1</v>
      </c>
      <c r="C1082" s="0" t="s">
        <v>3231</v>
      </c>
      <c r="D1082" s="0" t="s">
        <v>258</v>
      </c>
      <c r="E1082" s="0" t="s">
        <v>3232</v>
      </c>
      <c r="F1082" s="0" t="s">
        <v>3233</v>
      </c>
      <c r="G1082" s="0" t="s">
        <v>3234</v>
      </c>
      <c r="H1082" s="0" t="n">
        <v>0</v>
      </c>
      <c r="I1082" s="0" t="n">
        <v>0</v>
      </c>
      <c r="J1082" s="0" t="n">
        <v>0</v>
      </c>
      <c r="K1082" s="0" t="n">
        <v>5.1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s">
        <v>4</v>
      </c>
    </row>
    <row r="1083" customFormat="false" ht="14.4" hidden="true" customHeight="false" outlineLevel="0" collapsed="false">
      <c r="A1083" s="0" t="s">
        <v>28</v>
      </c>
      <c r="B1083" s="0" t="n">
        <v>1</v>
      </c>
      <c r="C1083" s="0" t="s">
        <v>3235</v>
      </c>
      <c r="D1083" s="0" t="s">
        <v>81</v>
      </c>
      <c r="E1083" s="0" t="s">
        <v>1744</v>
      </c>
      <c r="F1083" s="0" t="s">
        <v>3233</v>
      </c>
      <c r="G1083" s="0" t="s">
        <v>3234</v>
      </c>
      <c r="H1083" s="0" t="n">
        <v>0</v>
      </c>
      <c r="I1083" s="0" t="n">
        <v>0</v>
      </c>
      <c r="J1083" s="0" t="n">
        <v>0</v>
      </c>
      <c r="K1083" s="0" t="n">
        <v>5.1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s">
        <v>4</v>
      </c>
    </row>
    <row r="1084" customFormat="false" ht="14.4" hidden="true" customHeight="false" outlineLevel="0" collapsed="false">
      <c r="A1084" s="0" t="s">
        <v>28</v>
      </c>
      <c r="B1084" s="0" t="n">
        <v>1</v>
      </c>
      <c r="C1084" s="0" t="s">
        <v>3236</v>
      </c>
      <c r="D1084" s="0" t="s">
        <v>258</v>
      </c>
      <c r="E1084" s="0" t="s">
        <v>3237</v>
      </c>
      <c r="F1084" s="0" t="s">
        <v>3233</v>
      </c>
      <c r="G1084" s="0" t="s">
        <v>3234</v>
      </c>
      <c r="H1084" s="0" t="n">
        <v>0</v>
      </c>
      <c r="I1084" s="0" t="n">
        <v>0</v>
      </c>
      <c r="J1084" s="0" t="n">
        <v>0</v>
      </c>
      <c r="K1084" s="0" t="n">
        <v>5.8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s">
        <v>4</v>
      </c>
    </row>
    <row r="1085" customFormat="false" ht="14.4" hidden="true" customHeight="false" outlineLevel="0" collapsed="false">
      <c r="A1085" s="0" t="s">
        <v>28</v>
      </c>
      <c r="B1085" s="0" t="n">
        <v>1</v>
      </c>
      <c r="C1085" s="0" t="s">
        <v>3238</v>
      </c>
      <c r="D1085" s="0" t="s">
        <v>30</v>
      </c>
      <c r="E1085" s="0" t="s">
        <v>3239</v>
      </c>
      <c r="F1085" s="0" t="s">
        <v>3233</v>
      </c>
      <c r="G1085" s="0" t="s">
        <v>3234</v>
      </c>
      <c r="H1085" s="0" t="n">
        <v>0</v>
      </c>
      <c r="I1085" s="0" t="n">
        <v>0</v>
      </c>
      <c r="J1085" s="0" t="n">
        <v>0</v>
      </c>
      <c r="K1085" s="0" t="n">
        <v>6.3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s">
        <v>4</v>
      </c>
    </row>
    <row r="1086" customFormat="false" ht="14.4" hidden="true" customHeight="false" outlineLevel="0" collapsed="false">
      <c r="A1086" s="0" t="s">
        <v>28</v>
      </c>
      <c r="B1086" s="0" t="n">
        <v>1</v>
      </c>
      <c r="C1086" s="0" t="s">
        <v>3240</v>
      </c>
      <c r="D1086" s="0" t="s">
        <v>258</v>
      </c>
      <c r="E1086" s="0" t="s">
        <v>3241</v>
      </c>
      <c r="F1086" s="0" t="s">
        <v>3233</v>
      </c>
      <c r="G1086" s="0" t="s">
        <v>3234</v>
      </c>
      <c r="H1086" s="0" t="n">
        <v>0</v>
      </c>
      <c r="I1086" s="0" t="n">
        <v>0</v>
      </c>
      <c r="J1086" s="0" t="n">
        <v>0</v>
      </c>
      <c r="K1086" s="0" t="n">
        <v>8.3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s">
        <v>4</v>
      </c>
    </row>
    <row r="1087" customFormat="false" ht="14.4" hidden="true" customHeight="false" outlineLevel="0" collapsed="false">
      <c r="A1087" s="0" t="s">
        <v>28</v>
      </c>
      <c r="B1087" s="0" t="n">
        <v>1</v>
      </c>
      <c r="C1087" s="0" t="s">
        <v>3242</v>
      </c>
      <c r="D1087" s="0" t="s">
        <v>258</v>
      </c>
      <c r="E1087" s="0" t="s">
        <v>3243</v>
      </c>
      <c r="F1087" s="0" t="s">
        <v>3233</v>
      </c>
      <c r="G1087" s="0" t="s">
        <v>3234</v>
      </c>
      <c r="H1087" s="0" t="n">
        <v>0</v>
      </c>
      <c r="I1087" s="0" t="n">
        <v>0</v>
      </c>
      <c r="J1087" s="0" t="n">
        <v>0</v>
      </c>
      <c r="K1087" s="0" t="n">
        <v>8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s">
        <v>4</v>
      </c>
    </row>
    <row r="1088" customFormat="false" ht="14.4" hidden="true" customHeight="false" outlineLevel="0" collapsed="false">
      <c r="A1088" s="0" t="s">
        <v>28</v>
      </c>
      <c r="B1088" s="0" t="n">
        <v>1</v>
      </c>
      <c r="C1088" s="0" t="s">
        <v>3244</v>
      </c>
      <c r="D1088" s="0" t="s">
        <v>60</v>
      </c>
      <c r="E1088" s="0" t="s">
        <v>3245</v>
      </c>
      <c r="F1088" s="0" t="s">
        <v>3233</v>
      </c>
      <c r="G1088" s="0" t="s">
        <v>3234</v>
      </c>
      <c r="H1088" s="0" t="n">
        <v>0</v>
      </c>
      <c r="I1088" s="0" t="n">
        <v>0</v>
      </c>
      <c r="J1088" s="0" t="n">
        <v>0</v>
      </c>
      <c r="K1088" s="0" t="n">
        <v>5.1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s">
        <v>4</v>
      </c>
    </row>
    <row r="1089" customFormat="false" ht="14.4" hidden="true" customHeight="false" outlineLevel="0" collapsed="false">
      <c r="A1089" s="0" t="s">
        <v>28</v>
      </c>
      <c r="B1089" s="0" t="n">
        <v>1</v>
      </c>
      <c r="C1089" s="0" t="s">
        <v>3246</v>
      </c>
      <c r="D1089" s="0" t="s">
        <v>124</v>
      </c>
      <c r="E1089" s="0" t="s">
        <v>3247</v>
      </c>
      <c r="F1089" s="0" t="s">
        <v>3233</v>
      </c>
      <c r="G1089" s="0" t="s">
        <v>3234</v>
      </c>
      <c r="H1089" s="0" t="n">
        <v>0</v>
      </c>
      <c r="I1089" s="0" t="n">
        <v>0</v>
      </c>
      <c r="J1089" s="0" t="n">
        <v>0</v>
      </c>
      <c r="K1089" s="0" t="n">
        <v>5.5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s">
        <v>4</v>
      </c>
    </row>
    <row r="1090" customFormat="false" ht="14.4" hidden="true" customHeight="false" outlineLevel="0" collapsed="false">
      <c r="A1090" s="0" t="s">
        <v>28</v>
      </c>
      <c r="B1090" s="0" t="n">
        <v>1</v>
      </c>
      <c r="C1090" s="0" t="s">
        <v>3248</v>
      </c>
      <c r="D1090" s="0" t="s">
        <v>192</v>
      </c>
      <c r="E1090" s="0" t="s">
        <v>3249</v>
      </c>
      <c r="F1090" s="0" t="s">
        <v>3233</v>
      </c>
      <c r="G1090" s="0" t="s">
        <v>3234</v>
      </c>
      <c r="H1090" s="0" t="n">
        <v>0</v>
      </c>
      <c r="I1090" s="0" t="n">
        <v>0</v>
      </c>
      <c r="J1090" s="0" t="n">
        <v>0</v>
      </c>
      <c r="K1090" s="0" t="n">
        <v>5.4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s">
        <v>4</v>
      </c>
    </row>
    <row r="1091" customFormat="false" ht="14.4" hidden="true" customHeight="false" outlineLevel="0" collapsed="false">
      <c r="A1091" s="0" t="s">
        <v>28</v>
      </c>
      <c r="B1091" s="0" t="n">
        <v>1</v>
      </c>
      <c r="C1091" s="0" t="s">
        <v>3250</v>
      </c>
      <c r="D1091" s="0" t="s">
        <v>258</v>
      </c>
      <c r="E1091" s="0" t="s">
        <v>3251</v>
      </c>
      <c r="F1091" s="0" t="s">
        <v>3233</v>
      </c>
      <c r="G1091" s="0" t="s">
        <v>3234</v>
      </c>
      <c r="H1091" s="0" t="n">
        <v>0</v>
      </c>
      <c r="I1091" s="0" t="n">
        <v>0</v>
      </c>
      <c r="J1091" s="0" t="n">
        <v>0</v>
      </c>
      <c r="K1091" s="0" t="n">
        <v>6.1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s">
        <v>4</v>
      </c>
    </row>
    <row r="1092" customFormat="false" ht="14.4" hidden="true" customHeight="false" outlineLevel="0" collapsed="false">
      <c r="A1092" s="0" t="s">
        <v>28</v>
      </c>
      <c r="B1092" s="0" t="n">
        <v>1</v>
      </c>
      <c r="C1092" s="0" t="s">
        <v>3252</v>
      </c>
      <c r="D1092" s="0" t="s">
        <v>30</v>
      </c>
      <c r="E1092" s="0" t="s">
        <v>3253</v>
      </c>
      <c r="F1092" s="0" t="s">
        <v>3233</v>
      </c>
      <c r="G1092" s="0" t="s">
        <v>3234</v>
      </c>
      <c r="H1092" s="0" t="n">
        <v>0</v>
      </c>
      <c r="I1092" s="0" t="n">
        <v>0</v>
      </c>
      <c r="J1092" s="0" t="n">
        <v>0</v>
      </c>
      <c r="K1092" s="0" t="n">
        <v>6.2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s">
        <v>4</v>
      </c>
    </row>
    <row r="1093" customFormat="false" ht="14.4" hidden="true" customHeight="false" outlineLevel="0" collapsed="false">
      <c r="A1093" s="0" t="s">
        <v>28</v>
      </c>
      <c r="B1093" s="0" t="n">
        <v>1</v>
      </c>
      <c r="C1093" s="0" t="s">
        <v>3254</v>
      </c>
      <c r="D1093" s="0" t="s">
        <v>60</v>
      </c>
      <c r="E1093" s="0" t="s">
        <v>3255</v>
      </c>
      <c r="F1093" s="0" t="s">
        <v>3233</v>
      </c>
      <c r="G1093" s="0" t="s">
        <v>3234</v>
      </c>
      <c r="H1093" s="0" t="n">
        <v>0</v>
      </c>
      <c r="I1093" s="0" t="n">
        <v>0</v>
      </c>
      <c r="J1093" s="0" t="n">
        <v>0</v>
      </c>
      <c r="K1093" s="0" t="n">
        <v>6.6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s">
        <v>4</v>
      </c>
    </row>
    <row r="1094" customFormat="false" ht="14.4" hidden="true" customHeight="false" outlineLevel="0" collapsed="false">
      <c r="A1094" s="0" t="s">
        <v>28</v>
      </c>
      <c r="B1094" s="0" t="n">
        <v>1</v>
      </c>
      <c r="C1094" s="0" t="s">
        <v>3256</v>
      </c>
      <c r="D1094" s="0" t="s">
        <v>177</v>
      </c>
      <c r="E1094" s="0" t="s">
        <v>3257</v>
      </c>
      <c r="F1094" s="0" t="s">
        <v>3258</v>
      </c>
      <c r="G1094" s="0" t="s">
        <v>180</v>
      </c>
      <c r="H1094" s="0" t="n">
        <v>0</v>
      </c>
      <c r="I1094" s="0" t="n">
        <v>0</v>
      </c>
      <c r="J1094" s="0" t="n">
        <v>0</v>
      </c>
      <c r="K1094" s="0" t="n">
        <v>5.1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s">
        <v>4</v>
      </c>
    </row>
    <row r="1095" customFormat="false" ht="14.4" hidden="true" customHeight="false" outlineLevel="0" collapsed="false">
      <c r="A1095" s="0" t="s">
        <v>28</v>
      </c>
      <c r="B1095" s="0" t="n">
        <v>1</v>
      </c>
      <c r="C1095" s="0" t="s">
        <v>3259</v>
      </c>
      <c r="D1095" s="0" t="s">
        <v>192</v>
      </c>
      <c r="E1095" s="0" t="s">
        <v>3260</v>
      </c>
      <c r="F1095" s="0" t="s">
        <v>3261</v>
      </c>
      <c r="G1095" s="0" t="s">
        <v>3262</v>
      </c>
      <c r="H1095" s="0" t="n">
        <v>0</v>
      </c>
      <c r="I1095" s="0" t="n">
        <v>0</v>
      </c>
      <c r="J1095" s="0" t="n">
        <v>0</v>
      </c>
      <c r="K1095" s="0" t="n">
        <v>5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s">
        <v>4</v>
      </c>
    </row>
    <row r="1096" customFormat="false" ht="14.4" hidden="true" customHeight="false" outlineLevel="0" collapsed="false">
      <c r="A1096" s="0" t="s">
        <v>28</v>
      </c>
      <c r="B1096" s="0" t="n">
        <v>1</v>
      </c>
      <c r="C1096" s="0" t="s">
        <v>3263</v>
      </c>
      <c r="D1096" s="0" t="s">
        <v>192</v>
      </c>
      <c r="E1096" s="0" t="s">
        <v>3264</v>
      </c>
      <c r="F1096" s="0" t="s">
        <v>3261</v>
      </c>
      <c r="G1096" s="0" t="s">
        <v>3262</v>
      </c>
      <c r="H1096" s="0" t="n">
        <v>0</v>
      </c>
      <c r="I1096" s="0" t="n">
        <v>0</v>
      </c>
      <c r="J1096" s="0" t="n">
        <v>0</v>
      </c>
      <c r="K1096" s="0" t="n">
        <v>5.1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s">
        <v>4</v>
      </c>
    </row>
    <row r="1097" customFormat="false" ht="14.4" hidden="true" customHeight="false" outlineLevel="0" collapsed="false">
      <c r="A1097" s="0" t="s">
        <v>28</v>
      </c>
      <c r="B1097" s="0" t="n">
        <v>1</v>
      </c>
      <c r="C1097" s="0" t="s">
        <v>3265</v>
      </c>
      <c r="D1097" s="0" t="s">
        <v>45</v>
      </c>
      <c r="E1097" s="0" t="s">
        <v>3266</v>
      </c>
      <c r="F1097" s="0" t="s">
        <v>3267</v>
      </c>
      <c r="G1097" s="0" t="s">
        <v>180</v>
      </c>
      <c r="H1097" s="0" t="n">
        <v>0</v>
      </c>
      <c r="I1097" s="0" t="n">
        <v>0</v>
      </c>
      <c r="J1097" s="0" t="n">
        <v>0</v>
      </c>
      <c r="K1097" s="0" t="n">
        <v>6.4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s">
        <v>4</v>
      </c>
    </row>
    <row r="1098" customFormat="false" ht="14.4" hidden="true" customHeight="false" outlineLevel="0" collapsed="false">
      <c r="A1098" s="0" t="s">
        <v>28</v>
      </c>
      <c r="B1098" s="0" t="n">
        <v>1</v>
      </c>
      <c r="C1098" s="0" t="s">
        <v>3268</v>
      </c>
      <c r="D1098" s="0" t="s">
        <v>81</v>
      </c>
      <c r="E1098" s="0" t="s">
        <v>3269</v>
      </c>
      <c r="F1098" s="0" t="s">
        <v>3270</v>
      </c>
      <c r="G1098" s="0" t="s">
        <v>3271</v>
      </c>
      <c r="H1098" s="0" t="n">
        <v>0</v>
      </c>
      <c r="I1098" s="0" t="n">
        <v>0</v>
      </c>
      <c r="J1098" s="0" t="n">
        <v>0</v>
      </c>
      <c r="K1098" s="0" t="n">
        <v>6.5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s">
        <v>4</v>
      </c>
    </row>
    <row r="1099" customFormat="false" ht="14.4" hidden="true" customHeight="false" outlineLevel="0" collapsed="false">
      <c r="A1099" s="0" t="s">
        <v>28</v>
      </c>
      <c r="B1099" s="0" t="n">
        <v>1</v>
      </c>
      <c r="C1099" s="0" t="s">
        <v>3272</v>
      </c>
      <c r="D1099" s="0" t="s">
        <v>90</v>
      </c>
      <c r="E1099" s="0" t="s">
        <v>3273</v>
      </c>
      <c r="F1099" s="0" t="s">
        <v>3274</v>
      </c>
      <c r="G1099" s="0" t="s">
        <v>3275</v>
      </c>
      <c r="H1099" s="0" t="n">
        <v>0</v>
      </c>
      <c r="I1099" s="0" t="n">
        <v>0</v>
      </c>
      <c r="J1099" s="0" t="n">
        <v>0</v>
      </c>
      <c r="K1099" s="0" t="n">
        <v>7.4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s">
        <v>4</v>
      </c>
    </row>
    <row r="1100" customFormat="false" ht="14.4" hidden="true" customHeight="false" outlineLevel="0" collapsed="false">
      <c r="A1100" s="0" t="s">
        <v>28</v>
      </c>
      <c r="B1100" s="0" t="n">
        <v>1</v>
      </c>
      <c r="C1100" s="0" t="s">
        <v>3276</v>
      </c>
      <c r="D1100" s="0" t="s">
        <v>192</v>
      </c>
      <c r="E1100" s="0" t="s">
        <v>3277</v>
      </c>
      <c r="F1100" s="0" t="s">
        <v>3278</v>
      </c>
      <c r="G1100" s="0" t="s">
        <v>3279</v>
      </c>
      <c r="H1100" s="0" t="n">
        <v>0</v>
      </c>
      <c r="I1100" s="0" t="n">
        <v>0</v>
      </c>
      <c r="J1100" s="0" t="n">
        <v>0</v>
      </c>
      <c r="K1100" s="0" t="n">
        <v>6.5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s">
        <v>4</v>
      </c>
    </row>
    <row r="1101" customFormat="false" ht="14.4" hidden="true" customHeight="false" outlineLevel="0" collapsed="false">
      <c r="A1101" s="0" t="s">
        <v>28</v>
      </c>
      <c r="B1101" s="0" t="n">
        <v>1</v>
      </c>
      <c r="C1101" s="0" t="s">
        <v>3280</v>
      </c>
      <c r="D1101" s="0" t="s">
        <v>48</v>
      </c>
      <c r="E1101" s="0" t="s">
        <v>3281</v>
      </c>
      <c r="F1101" s="0" t="s">
        <v>3282</v>
      </c>
      <c r="G1101" s="0" t="s">
        <v>3283</v>
      </c>
      <c r="H1101" s="0" t="n">
        <v>0</v>
      </c>
      <c r="I1101" s="0" t="n">
        <v>0</v>
      </c>
      <c r="J1101" s="0" t="n">
        <v>0</v>
      </c>
      <c r="K1101" s="0" t="n">
        <v>5.5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s">
        <v>4</v>
      </c>
    </row>
    <row r="1102" customFormat="false" ht="14.4" hidden="true" customHeight="false" outlineLevel="0" collapsed="false">
      <c r="A1102" s="0" t="s">
        <v>28</v>
      </c>
      <c r="B1102" s="0" t="n">
        <v>1</v>
      </c>
      <c r="C1102" s="0" t="s">
        <v>3284</v>
      </c>
      <c r="D1102" s="0" t="s">
        <v>103</v>
      </c>
      <c r="E1102" s="0" t="s">
        <v>3285</v>
      </c>
      <c r="F1102" s="0" t="s">
        <v>3282</v>
      </c>
      <c r="G1102" s="0" t="s">
        <v>3283</v>
      </c>
      <c r="H1102" s="0" t="n">
        <v>0</v>
      </c>
      <c r="I1102" s="0" t="n">
        <v>0</v>
      </c>
      <c r="J1102" s="0" t="n">
        <v>0</v>
      </c>
      <c r="K1102" s="0" t="n">
        <v>5.6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s">
        <v>4</v>
      </c>
    </row>
    <row r="1103" customFormat="false" ht="14.4" hidden="true" customHeight="false" outlineLevel="0" collapsed="false">
      <c r="A1103" s="0" t="s">
        <v>28</v>
      </c>
      <c r="B1103" s="0" t="n">
        <v>1</v>
      </c>
      <c r="C1103" s="0" t="s">
        <v>3286</v>
      </c>
      <c r="D1103" s="0" t="s">
        <v>30</v>
      </c>
      <c r="E1103" s="0" t="s">
        <v>3287</v>
      </c>
      <c r="F1103" s="0" t="s">
        <v>3288</v>
      </c>
      <c r="G1103" s="0" t="s">
        <v>3289</v>
      </c>
      <c r="H1103" s="0" t="n">
        <v>0</v>
      </c>
      <c r="I1103" s="0" t="n">
        <v>0</v>
      </c>
      <c r="J1103" s="0" t="n">
        <v>0</v>
      </c>
      <c r="K1103" s="0" t="n">
        <v>7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s">
        <v>4</v>
      </c>
    </row>
    <row r="1104" customFormat="false" ht="14.4" hidden="true" customHeight="false" outlineLevel="0" collapsed="false">
      <c r="A1104" s="0" t="s">
        <v>28</v>
      </c>
      <c r="B1104" s="0" t="n">
        <v>1</v>
      </c>
      <c r="C1104" s="0" t="s">
        <v>3290</v>
      </c>
      <c r="D1104" s="0" t="s">
        <v>258</v>
      </c>
      <c r="E1104" s="0" t="s">
        <v>3291</v>
      </c>
      <c r="F1104" s="0" t="s">
        <v>3292</v>
      </c>
      <c r="G1104" s="0" t="s">
        <v>3293</v>
      </c>
      <c r="H1104" s="0" t="n">
        <v>0</v>
      </c>
      <c r="I1104" s="0" t="n">
        <v>0</v>
      </c>
      <c r="J1104" s="0" t="n">
        <v>0</v>
      </c>
      <c r="K1104" s="0" t="n">
        <v>5.7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s">
        <v>4</v>
      </c>
    </row>
    <row r="1105" customFormat="false" ht="14.4" hidden="true" customHeight="false" outlineLevel="0" collapsed="false">
      <c r="A1105" s="0" t="s">
        <v>28</v>
      </c>
      <c r="B1105" s="0" t="n">
        <v>1</v>
      </c>
      <c r="C1105" s="0" t="s">
        <v>3294</v>
      </c>
      <c r="D1105" s="0" t="s">
        <v>81</v>
      </c>
      <c r="E1105" s="0" t="s">
        <v>3295</v>
      </c>
      <c r="F1105" s="0" t="s">
        <v>3292</v>
      </c>
      <c r="G1105" s="0" t="s">
        <v>3293</v>
      </c>
      <c r="H1105" s="0" t="n">
        <v>0</v>
      </c>
      <c r="I1105" s="0" t="n">
        <v>0</v>
      </c>
      <c r="J1105" s="0" t="n">
        <v>0</v>
      </c>
      <c r="K1105" s="0" t="n">
        <v>6.2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s">
        <v>4</v>
      </c>
    </row>
    <row r="1106" customFormat="false" ht="14.4" hidden="true" customHeight="false" outlineLevel="0" collapsed="false">
      <c r="A1106" s="0" t="s">
        <v>28</v>
      </c>
      <c r="B1106" s="0" t="n">
        <v>1</v>
      </c>
      <c r="C1106" s="0" t="s">
        <v>3296</v>
      </c>
      <c r="D1106" s="0" t="s">
        <v>60</v>
      </c>
      <c r="E1106" s="0" t="s">
        <v>3297</v>
      </c>
      <c r="F1106" s="0" t="s">
        <v>3298</v>
      </c>
      <c r="G1106" s="0" t="s">
        <v>3299</v>
      </c>
      <c r="H1106" s="0" t="n">
        <v>0</v>
      </c>
      <c r="I1106" s="0" t="n">
        <v>0</v>
      </c>
      <c r="J1106" s="0" t="n">
        <v>0</v>
      </c>
      <c r="K1106" s="0" t="n">
        <v>6.5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s">
        <v>4</v>
      </c>
    </row>
    <row r="1107" customFormat="false" ht="14.4" hidden="true" customHeight="false" outlineLevel="0" collapsed="false">
      <c r="A1107" s="0" t="s">
        <v>419</v>
      </c>
      <c r="B1107" s="0" t="n">
        <v>1</v>
      </c>
      <c r="C1107" s="0" t="s">
        <v>3300</v>
      </c>
      <c r="D1107" s="0" t="s">
        <v>3301</v>
      </c>
      <c r="E1107" s="0" t="s">
        <v>3302</v>
      </c>
      <c r="F1107" s="0" t="s">
        <v>3298</v>
      </c>
      <c r="G1107" s="0" t="s">
        <v>3299</v>
      </c>
      <c r="H1107" s="0" t="n">
        <v>0</v>
      </c>
      <c r="I1107" s="0" t="n">
        <v>0</v>
      </c>
      <c r="J1107" s="0" t="n">
        <v>0</v>
      </c>
      <c r="K1107" s="0" t="n">
        <v>5.7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s">
        <v>4</v>
      </c>
    </row>
    <row r="1108" customFormat="false" ht="14.4" hidden="true" customHeight="false" outlineLevel="0" collapsed="false">
      <c r="A1108" s="0" t="s">
        <v>28</v>
      </c>
      <c r="B1108" s="0" t="n">
        <v>1</v>
      </c>
      <c r="C1108" s="0" t="s">
        <v>3303</v>
      </c>
      <c r="D1108" s="0" t="s">
        <v>192</v>
      </c>
      <c r="E1108" s="0" t="s">
        <v>3304</v>
      </c>
      <c r="F1108" s="0" t="s">
        <v>3305</v>
      </c>
      <c r="G1108" s="0" t="s">
        <v>3306</v>
      </c>
      <c r="H1108" s="0" t="n">
        <v>0</v>
      </c>
      <c r="I1108" s="0" t="n">
        <v>0</v>
      </c>
      <c r="J1108" s="0" t="n">
        <v>0</v>
      </c>
      <c r="K1108" s="0" t="n">
        <v>5.2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s">
        <v>4</v>
      </c>
    </row>
    <row r="1109" customFormat="false" ht="14.4" hidden="true" customHeight="false" outlineLevel="0" collapsed="false">
      <c r="A1109" s="0" t="s">
        <v>28</v>
      </c>
      <c r="B1109" s="0" t="n">
        <v>1</v>
      </c>
      <c r="C1109" s="0" t="s">
        <v>3307</v>
      </c>
      <c r="D1109" s="0" t="s">
        <v>458</v>
      </c>
      <c r="E1109" s="0" t="s">
        <v>3308</v>
      </c>
      <c r="F1109" s="0" t="s">
        <v>3305</v>
      </c>
      <c r="G1109" s="0" t="s">
        <v>3306</v>
      </c>
      <c r="H1109" s="0" t="n">
        <v>0</v>
      </c>
      <c r="I1109" s="0" t="n">
        <v>0</v>
      </c>
      <c r="J1109" s="0" t="n">
        <v>0</v>
      </c>
      <c r="K1109" s="0" t="n">
        <v>5.3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s">
        <v>4</v>
      </c>
    </row>
    <row r="1110" customFormat="false" ht="14.4" hidden="true" customHeight="false" outlineLevel="0" collapsed="false">
      <c r="A1110" s="0" t="s">
        <v>28</v>
      </c>
      <c r="B1110" s="0" t="n">
        <v>1</v>
      </c>
      <c r="C1110" s="0" t="s">
        <v>3309</v>
      </c>
      <c r="D1110" s="0" t="s">
        <v>30</v>
      </c>
      <c r="E1110" s="0" t="s">
        <v>3310</v>
      </c>
      <c r="F1110" s="0" t="s">
        <v>3311</v>
      </c>
      <c r="G1110" s="0" t="s">
        <v>361</v>
      </c>
      <c r="H1110" s="0" t="n">
        <v>0</v>
      </c>
      <c r="I1110" s="0" t="n">
        <v>0</v>
      </c>
      <c r="J1110" s="0" t="n">
        <v>0</v>
      </c>
      <c r="K1110" s="0" t="n">
        <v>6.4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s">
        <v>4</v>
      </c>
    </row>
    <row r="1111" customFormat="false" ht="14.4" hidden="true" customHeight="false" outlineLevel="0" collapsed="false">
      <c r="A1111" s="0" t="s">
        <v>28</v>
      </c>
      <c r="B1111" s="0" t="n">
        <v>1</v>
      </c>
      <c r="C1111" s="0" t="s">
        <v>3312</v>
      </c>
      <c r="D1111" s="0" t="s">
        <v>103</v>
      </c>
      <c r="E1111" s="0" t="s">
        <v>3313</v>
      </c>
      <c r="F1111" s="0" t="s">
        <v>3311</v>
      </c>
      <c r="G1111" s="0" t="s">
        <v>361</v>
      </c>
      <c r="H1111" s="0" t="n">
        <v>0</v>
      </c>
      <c r="I1111" s="0" t="n">
        <v>0</v>
      </c>
      <c r="J1111" s="0" t="n">
        <v>0</v>
      </c>
      <c r="K1111" s="0" t="n">
        <v>8.7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s">
        <v>4</v>
      </c>
    </row>
    <row r="1112" customFormat="false" ht="14.4" hidden="true" customHeight="false" outlineLevel="0" collapsed="false">
      <c r="A1112" s="0" t="s">
        <v>28</v>
      </c>
      <c r="B1112" s="0" t="n">
        <v>1</v>
      </c>
      <c r="C1112" s="0" t="s">
        <v>3314</v>
      </c>
      <c r="D1112" s="0" t="s">
        <v>81</v>
      </c>
      <c r="E1112" s="0" t="s">
        <v>3315</v>
      </c>
      <c r="F1112" s="0" t="s">
        <v>3316</v>
      </c>
      <c r="G1112" s="0" t="s">
        <v>3317</v>
      </c>
      <c r="H1112" s="0" t="n">
        <v>0</v>
      </c>
      <c r="I1112" s="0" t="n">
        <v>0</v>
      </c>
      <c r="J1112" s="0" t="n">
        <v>0</v>
      </c>
      <c r="K1112" s="0" t="n">
        <v>5.8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s">
        <v>4</v>
      </c>
    </row>
    <row r="1113" customFormat="false" ht="14.4" hidden="true" customHeight="false" outlineLevel="0" collapsed="false">
      <c r="A1113" s="0" t="s">
        <v>28</v>
      </c>
      <c r="B1113" s="0" t="n">
        <v>1</v>
      </c>
      <c r="C1113" s="0" t="s">
        <v>3318</v>
      </c>
      <c r="D1113" s="0" t="s">
        <v>124</v>
      </c>
      <c r="E1113" s="0" t="s">
        <v>3319</v>
      </c>
      <c r="F1113" s="0" t="s">
        <v>3316</v>
      </c>
      <c r="G1113" s="0" t="s">
        <v>3317</v>
      </c>
      <c r="H1113" s="0" t="n">
        <v>0</v>
      </c>
      <c r="I1113" s="0" t="n">
        <v>0</v>
      </c>
      <c r="J1113" s="0" t="n">
        <v>0</v>
      </c>
      <c r="K1113" s="0" t="n">
        <v>5.8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s">
        <v>4</v>
      </c>
    </row>
    <row r="1114" customFormat="false" ht="14.4" hidden="true" customHeight="false" outlineLevel="0" collapsed="false">
      <c r="A1114" s="0" t="s">
        <v>28</v>
      </c>
      <c r="B1114" s="0" t="n">
        <v>1</v>
      </c>
      <c r="C1114" s="0" t="s">
        <v>3320</v>
      </c>
      <c r="D1114" s="0" t="s">
        <v>30</v>
      </c>
      <c r="E1114" s="0" t="s">
        <v>3321</v>
      </c>
      <c r="F1114" s="0" t="s">
        <v>3322</v>
      </c>
      <c r="G1114" s="0" t="s">
        <v>3323</v>
      </c>
      <c r="H1114" s="0" t="n">
        <v>0</v>
      </c>
      <c r="I1114" s="0" t="n">
        <v>0</v>
      </c>
      <c r="J1114" s="0" t="n">
        <v>0</v>
      </c>
      <c r="K1114" s="0" t="n">
        <v>5.5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s">
        <v>4</v>
      </c>
    </row>
    <row r="1115" customFormat="false" ht="14.4" hidden="true" customHeight="false" outlineLevel="0" collapsed="false">
      <c r="A1115" s="0" t="s">
        <v>28</v>
      </c>
      <c r="B1115" s="0" t="n">
        <v>1</v>
      </c>
      <c r="C1115" s="0" t="s">
        <v>3324</v>
      </c>
      <c r="D1115" s="0" t="s">
        <v>30</v>
      </c>
      <c r="E1115" s="0" t="s">
        <v>3325</v>
      </c>
      <c r="F1115" s="0" t="s">
        <v>3322</v>
      </c>
      <c r="G1115" s="0" t="s">
        <v>3323</v>
      </c>
      <c r="H1115" s="0" t="n">
        <v>0</v>
      </c>
      <c r="I1115" s="0" t="n">
        <v>0</v>
      </c>
      <c r="J1115" s="0" t="n">
        <v>0</v>
      </c>
      <c r="K1115" s="0" t="n">
        <v>6.7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s">
        <v>4</v>
      </c>
    </row>
    <row r="1116" customFormat="false" ht="14.4" hidden="true" customHeight="false" outlineLevel="0" collapsed="false">
      <c r="A1116" s="0" t="s">
        <v>28</v>
      </c>
      <c r="B1116" s="0" t="n">
        <v>1</v>
      </c>
      <c r="C1116" s="0" t="s">
        <v>3326</v>
      </c>
      <c r="D1116" s="0" t="s">
        <v>30</v>
      </c>
      <c r="E1116" s="0" t="s">
        <v>3327</v>
      </c>
      <c r="F1116" s="0" t="s">
        <v>3328</v>
      </c>
      <c r="G1116" s="0" t="s">
        <v>3329</v>
      </c>
      <c r="H1116" s="0" t="n">
        <v>0</v>
      </c>
      <c r="I1116" s="0" t="n">
        <v>0</v>
      </c>
      <c r="J1116" s="0" t="n">
        <v>0</v>
      </c>
      <c r="K1116" s="0" t="n">
        <v>5.5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s">
        <v>4</v>
      </c>
    </row>
    <row r="1117" customFormat="false" ht="14.4" hidden="true" customHeight="false" outlineLevel="0" collapsed="false">
      <c r="A1117" s="0" t="s">
        <v>28</v>
      </c>
      <c r="B1117" s="0" t="n">
        <v>1</v>
      </c>
      <c r="C1117" s="0" t="s">
        <v>3330</v>
      </c>
      <c r="D1117" s="0" t="s">
        <v>30</v>
      </c>
      <c r="E1117" s="0" t="s">
        <v>3331</v>
      </c>
      <c r="F1117" s="0" t="s">
        <v>3332</v>
      </c>
      <c r="G1117" s="0" t="s">
        <v>3333</v>
      </c>
      <c r="H1117" s="0" t="n">
        <v>0</v>
      </c>
      <c r="I1117" s="0" t="n">
        <v>0</v>
      </c>
      <c r="J1117" s="0" t="n">
        <v>0</v>
      </c>
      <c r="K1117" s="0" t="n">
        <v>6.1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s">
        <v>4</v>
      </c>
    </row>
    <row r="1118" customFormat="false" ht="14.4" hidden="true" customHeight="false" outlineLevel="0" collapsed="false">
      <c r="A1118" s="0" t="s">
        <v>28</v>
      </c>
      <c r="B1118" s="0" t="n">
        <v>1</v>
      </c>
      <c r="C1118" s="0" t="s">
        <v>3334</v>
      </c>
      <c r="D1118" s="0" t="s">
        <v>53</v>
      </c>
      <c r="E1118" s="0" t="s">
        <v>3335</v>
      </c>
      <c r="F1118" s="0" t="s">
        <v>3336</v>
      </c>
      <c r="G1118" s="0" t="s">
        <v>3337</v>
      </c>
      <c r="H1118" s="0" t="n">
        <v>0</v>
      </c>
      <c r="I1118" s="0" t="n">
        <v>0</v>
      </c>
      <c r="J1118" s="0" t="n">
        <v>0</v>
      </c>
      <c r="K1118" s="0" t="n">
        <v>6.8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s">
        <v>4</v>
      </c>
    </row>
    <row r="1119" customFormat="false" ht="14.4" hidden="true" customHeight="false" outlineLevel="0" collapsed="false">
      <c r="A1119" s="0" t="s">
        <v>28</v>
      </c>
      <c r="B1119" s="0" t="n">
        <v>1</v>
      </c>
      <c r="C1119" s="0" t="s">
        <v>3338</v>
      </c>
      <c r="D1119" s="0" t="s">
        <v>30</v>
      </c>
      <c r="E1119" s="0" t="s">
        <v>3339</v>
      </c>
      <c r="F1119" s="0" t="s">
        <v>3340</v>
      </c>
      <c r="G1119" s="0" t="s">
        <v>3341</v>
      </c>
      <c r="H1119" s="0" t="n">
        <v>0</v>
      </c>
      <c r="I1119" s="0" t="n">
        <v>0</v>
      </c>
      <c r="J1119" s="0" t="n">
        <v>0</v>
      </c>
      <c r="K1119" s="0" t="n">
        <v>5.9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s">
        <v>4</v>
      </c>
    </row>
    <row r="1120" customFormat="false" ht="14.4" hidden="true" customHeight="false" outlineLevel="0" collapsed="false">
      <c r="A1120" s="0" t="s">
        <v>28</v>
      </c>
      <c r="B1120" s="0" t="n">
        <v>1</v>
      </c>
      <c r="C1120" s="0" t="s">
        <v>3342</v>
      </c>
      <c r="D1120" s="0" t="s">
        <v>30</v>
      </c>
      <c r="E1120" s="0" t="s">
        <v>3343</v>
      </c>
      <c r="F1120" s="0" t="s">
        <v>3344</v>
      </c>
      <c r="G1120" s="0" t="s">
        <v>3345</v>
      </c>
      <c r="H1120" s="0" t="n">
        <v>0</v>
      </c>
      <c r="I1120" s="0" t="n">
        <v>0</v>
      </c>
      <c r="J1120" s="0" t="n">
        <v>0</v>
      </c>
      <c r="K1120" s="0" t="n">
        <v>5.9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s">
        <v>4</v>
      </c>
    </row>
    <row r="1121" customFormat="false" ht="14.4" hidden="true" customHeight="false" outlineLevel="0" collapsed="false">
      <c r="A1121" s="0" t="s">
        <v>28</v>
      </c>
      <c r="B1121" s="0" t="n">
        <v>1</v>
      </c>
      <c r="C1121" s="0" t="s">
        <v>3346</v>
      </c>
      <c r="D1121" s="0" t="s">
        <v>248</v>
      </c>
      <c r="E1121" s="0" t="s">
        <v>3347</v>
      </c>
      <c r="F1121" s="0" t="s">
        <v>3348</v>
      </c>
      <c r="G1121" s="0" t="s">
        <v>3349</v>
      </c>
      <c r="H1121" s="0" t="n">
        <v>0</v>
      </c>
      <c r="I1121" s="0" t="n">
        <v>0</v>
      </c>
      <c r="J1121" s="0" t="n">
        <v>0</v>
      </c>
      <c r="K1121" s="0" t="n">
        <v>6.8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s">
        <v>4</v>
      </c>
    </row>
    <row r="1122" customFormat="false" ht="14.4" hidden="true" customHeight="false" outlineLevel="0" collapsed="false">
      <c r="A1122" s="0" t="s">
        <v>28</v>
      </c>
      <c r="B1122" s="0" t="n">
        <v>1</v>
      </c>
      <c r="C1122" s="0" t="s">
        <v>3350</v>
      </c>
      <c r="D1122" s="0" t="s">
        <v>248</v>
      </c>
      <c r="E1122" s="0" t="s">
        <v>3347</v>
      </c>
      <c r="F1122" s="0" t="s">
        <v>3348</v>
      </c>
      <c r="G1122" s="0" t="s">
        <v>3349</v>
      </c>
      <c r="H1122" s="0" t="n">
        <v>0</v>
      </c>
      <c r="I1122" s="0" t="n">
        <v>0</v>
      </c>
      <c r="J1122" s="0" t="n">
        <v>0</v>
      </c>
      <c r="K1122" s="0" t="n">
        <v>6.8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s">
        <v>4</v>
      </c>
    </row>
    <row r="1123" customFormat="false" ht="14.4" hidden="true" customHeight="false" outlineLevel="0" collapsed="false">
      <c r="A1123" s="0" t="s">
        <v>28</v>
      </c>
      <c r="B1123" s="0" t="n">
        <v>1</v>
      </c>
      <c r="C1123" s="0" t="s">
        <v>3351</v>
      </c>
      <c r="D1123" s="0" t="s">
        <v>60</v>
      </c>
      <c r="E1123" s="0" t="s">
        <v>3352</v>
      </c>
      <c r="F1123" s="0" t="s">
        <v>3353</v>
      </c>
      <c r="G1123" s="0" t="s">
        <v>3354</v>
      </c>
      <c r="H1123" s="0" t="n">
        <v>0</v>
      </c>
      <c r="I1123" s="0" t="n">
        <v>0</v>
      </c>
      <c r="J1123" s="0" t="n">
        <v>0</v>
      </c>
      <c r="K1123" s="0" t="n">
        <v>8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s">
        <v>4</v>
      </c>
    </row>
    <row r="1124" customFormat="false" ht="14.4" hidden="true" customHeight="false" outlineLevel="0" collapsed="false">
      <c r="A1124" s="0" t="s">
        <v>28</v>
      </c>
      <c r="B1124" s="0" t="n">
        <v>1</v>
      </c>
      <c r="C1124" s="0" t="s">
        <v>3355</v>
      </c>
      <c r="D1124" s="0" t="s">
        <v>45</v>
      </c>
      <c r="E1124" s="0" t="s">
        <v>3356</v>
      </c>
      <c r="F1124" s="0" t="s">
        <v>3357</v>
      </c>
      <c r="G1124" s="0" t="s">
        <v>3358</v>
      </c>
      <c r="H1124" s="0" t="n">
        <v>0</v>
      </c>
      <c r="I1124" s="0" t="n">
        <v>0</v>
      </c>
      <c r="J1124" s="0" t="n">
        <v>0</v>
      </c>
      <c r="K1124" s="0" t="n">
        <v>5.9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s">
        <v>4</v>
      </c>
    </row>
    <row r="1125" customFormat="false" ht="14.4" hidden="true" customHeight="false" outlineLevel="0" collapsed="false">
      <c r="A1125" s="0" t="s">
        <v>28</v>
      </c>
      <c r="B1125" s="0" t="n">
        <v>1</v>
      </c>
      <c r="C1125" s="0" t="s">
        <v>3359</v>
      </c>
      <c r="D1125" s="0" t="s">
        <v>90</v>
      </c>
      <c r="E1125" s="0" t="s">
        <v>3360</v>
      </c>
      <c r="F1125" s="0" t="s">
        <v>3361</v>
      </c>
      <c r="G1125" s="0" t="s">
        <v>3362</v>
      </c>
      <c r="H1125" s="0" t="n">
        <v>0</v>
      </c>
      <c r="I1125" s="0" t="n">
        <v>0</v>
      </c>
      <c r="J1125" s="0" t="n">
        <v>0</v>
      </c>
      <c r="K1125" s="0" t="n">
        <v>6.3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s">
        <v>4</v>
      </c>
    </row>
    <row r="1126" customFormat="false" ht="14.4" hidden="true" customHeight="false" outlineLevel="0" collapsed="false">
      <c r="A1126" s="0" t="s">
        <v>28</v>
      </c>
      <c r="B1126" s="0" t="n">
        <v>1</v>
      </c>
      <c r="C1126" s="0" t="s">
        <v>3363</v>
      </c>
      <c r="D1126" s="0" t="s">
        <v>258</v>
      </c>
      <c r="E1126" s="0" t="s">
        <v>3364</v>
      </c>
      <c r="F1126" s="0" t="s">
        <v>3365</v>
      </c>
      <c r="G1126" s="0" t="s">
        <v>361</v>
      </c>
      <c r="H1126" s="0" t="n">
        <v>0</v>
      </c>
      <c r="I1126" s="0" t="n">
        <v>0</v>
      </c>
      <c r="J1126" s="0" t="n">
        <v>0</v>
      </c>
      <c r="K1126" s="0" t="n">
        <v>5.6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s">
        <v>4</v>
      </c>
    </row>
    <row r="1127" customFormat="false" ht="14.4" hidden="true" customHeight="false" outlineLevel="0" collapsed="false">
      <c r="A1127" s="0" t="s">
        <v>28</v>
      </c>
      <c r="B1127" s="0" t="n">
        <v>1</v>
      </c>
      <c r="C1127" s="0" t="s">
        <v>3366</v>
      </c>
      <c r="D1127" s="0" t="s">
        <v>81</v>
      </c>
      <c r="E1127" s="0" t="s">
        <v>3367</v>
      </c>
      <c r="F1127" s="0" t="s">
        <v>3368</v>
      </c>
      <c r="G1127" s="0" t="s">
        <v>3369</v>
      </c>
      <c r="H1127" s="0" t="n">
        <v>0</v>
      </c>
      <c r="I1127" s="0" t="n">
        <v>0</v>
      </c>
      <c r="J1127" s="0" t="n">
        <v>0</v>
      </c>
      <c r="K1127" s="0" t="n">
        <v>6.4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s">
        <v>4</v>
      </c>
    </row>
    <row r="1128" customFormat="false" ht="14.4" hidden="true" customHeight="false" outlineLevel="0" collapsed="false">
      <c r="A1128" s="0" t="s">
        <v>28</v>
      </c>
      <c r="B1128" s="0" t="n">
        <v>1</v>
      </c>
      <c r="C1128" s="0" t="s">
        <v>3370</v>
      </c>
      <c r="D1128" s="0" t="s">
        <v>81</v>
      </c>
      <c r="E1128" s="0" t="s">
        <v>3371</v>
      </c>
      <c r="F1128" s="0" t="s">
        <v>3368</v>
      </c>
      <c r="G1128" s="0" t="s">
        <v>3369</v>
      </c>
      <c r="H1128" s="0" t="n">
        <v>0</v>
      </c>
      <c r="I1128" s="0" t="n">
        <v>0</v>
      </c>
      <c r="J1128" s="0" t="n">
        <v>0</v>
      </c>
      <c r="K1128" s="0" t="n">
        <v>6.6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s">
        <v>4</v>
      </c>
    </row>
    <row r="1129" customFormat="false" ht="14.4" hidden="true" customHeight="false" outlineLevel="0" collapsed="false">
      <c r="A1129" s="0" t="s">
        <v>28</v>
      </c>
      <c r="B1129" s="0" t="n">
        <v>1</v>
      </c>
      <c r="C1129" s="0" t="s">
        <v>3372</v>
      </c>
      <c r="D1129" s="0" t="s">
        <v>81</v>
      </c>
      <c r="E1129" s="0" t="s">
        <v>3373</v>
      </c>
      <c r="F1129" s="0" t="s">
        <v>3374</v>
      </c>
      <c r="G1129" s="0" t="s">
        <v>3375</v>
      </c>
      <c r="H1129" s="0" t="n">
        <v>0</v>
      </c>
      <c r="I1129" s="0" t="n">
        <v>0</v>
      </c>
      <c r="J1129" s="0" t="n">
        <v>0</v>
      </c>
      <c r="K1129" s="0" t="n">
        <v>6.3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s">
        <v>4</v>
      </c>
    </row>
    <row r="1130" customFormat="false" ht="14.4" hidden="true" customHeight="false" outlineLevel="0" collapsed="false">
      <c r="A1130" s="0" t="s">
        <v>28</v>
      </c>
      <c r="B1130" s="0" t="n">
        <v>1</v>
      </c>
      <c r="C1130" s="0" t="s">
        <v>3376</v>
      </c>
      <c r="D1130" s="0" t="s">
        <v>124</v>
      </c>
      <c r="E1130" s="0" t="s">
        <v>3377</v>
      </c>
      <c r="F1130" s="0" t="s">
        <v>3374</v>
      </c>
      <c r="G1130" s="0" t="s">
        <v>3375</v>
      </c>
      <c r="H1130" s="0" t="n">
        <v>0</v>
      </c>
      <c r="I1130" s="0" t="n">
        <v>0</v>
      </c>
      <c r="J1130" s="0" t="n">
        <v>0</v>
      </c>
      <c r="K1130" s="0" t="n">
        <v>6.8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s">
        <v>4</v>
      </c>
    </row>
    <row r="1131" customFormat="false" ht="14.4" hidden="true" customHeight="false" outlineLevel="0" collapsed="false">
      <c r="A1131" s="0" t="s">
        <v>28</v>
      </c>
      <c r="B1131" s="0" t="n">
        <v>1</v>
      </c>
      <c r="C1131" s="0" t="s">
        <v>3378</v>
      </c>
      <c r="D1131" s="0" t="s">
        <v>258</v>
      </c>
      <c r="E1131" s="0" t="s">
        <v>3379</v>
      </c>
      <c r="F1131" s="0" t="s">
        <v>3380</v>
      </c>
      <c r="G1131" s="0" t="s">
        <v>3381</v>
      </c>
      <c r="H1131" s="0" t="n">
        <v>0</v>
      </c>
      <c r="I1131" s="0" t="n">
        <v>0</v>
      </c>
      <c r="J1131" s="0" t="n">
        <v>0</v>
      </c>
      <c r="K1131" s="0" t="n">
        <v>6.1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s">
        <v>4</v>
      </c>
    </row>
    <row r="1132" customFormat="false" ht="14.4" hidden="true" customHeight="false" outlineLevel="0" collapsed="false">
      <c r="A1132" s="0" t="s">
        <v>28</v>
      </c>
      <c r="B1132" s="0" t="n">
        <v>1</v>
      </c>
      <c r="C1132" s="0" t="s">
        <v>3382</v>
      </c>
      <c r="D1132" s="0" t="s">
        <v>258</v>
      </c>
      <c r="E1132" s="0" t="s">
        <v>3383</v>
      </c>
      <c r="F1132" s="0" t="s">
        <v>3384</v>
      </c>
      <c r="G1132" s="0" t="s">
        <v>2138</v>
      </c>
      <c r="H1132" s="0" t="n">
        <v>0</v>
      </c>
      <c r="I1132" s="0" t="n">
        <v>0</v>
      </c>
      <c r="J1132" s="0" t="n">
        <v>0</v>
      </c>
      <c r="K1132" s="0" t="n">
        <v>5.1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s">
        <v>4</v>
      </c>
    </row>
    <row r="1133" customFormat="false" ht="14.4" hidden="true" customHeight="false" outlineLevel="0" collapsed="false">
      <c r="A1133" s="0" t="s">
        <v>28</v>
      </c>
      <c r="B1133" s="0" t="n">
        <v>1</v>
      </c>
      <c r="C1133" s="0" t="s">
        <v>3385</v>
      </c>
      <c r="D1133" s="0" t="s">
        <v>103</v>
      </c>
      <c r="E1133" s="0" t="s">
        <v>3386</v>
      </c>
      <c r="F1133" s="0" t="s">
        <v>3384</v>
      </c>
      <c r="G1133" s="0" t="s">
        <v>2138</v>
      </c>
      <c r="H1133" s="0" t="n">
        <v>0</v>
      </c>
      <c r="I1133" s="0" t="n">
        <v>0</v>
      </c>
      <c r="J1133" s="0" t="n">
        <v>0</v>
      </c>
      <c r="K1133" s="0" t="n">
        <v>6.8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s">
        <v>4</v>
      </c>
    </row>
    <row r="1134" customFormat="false" ht="14.4" hidden="true" customHeight="false" outlineLevel="0" collapsed="false">
      <c r="A1134" s="0" t="s">
        <v>28</v>
      </c>
      <c r="B1134" s="0" t="n">
        <v>1</v>
      </c>
      <c r="C1134" s="0" t="s">
        <v>3387</v>
      </c>
      <c r="D1134" s="0" t="s">
        <v>81</v>
      </c>
      <c r="E1134" s="0" t="s">
        <v>3388</v>
      </c>
      <c r="F1134" s="0" t="s">
        <v>3389</v>
      </c>
      <c r="G1134" s="0" t="s">
        <v>1278</v>
      </c>
      <c r="H1134" s="0" t="n">
        <v>0</v>
      </c>
      <c r="I1134" s="0" t="n">
        <v>0</v>
      </c>
      <c r="J1134" s="0" t="n">
        <v>0</v>
      </c>
      <c r="K1134" s="0" t="n">
        <v>6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s">
        <v>4</v>
      </c>
    </row>
    <row r="1135" customFormat="false" ht="14.4" hidden="true" customHeight="false" outlineLevel="0" collapsed="false">
      <c r="A1135" s="0" t="s">
        <v>28</v>
      </c>
      <c r="B1135" s="0" t="n">
        <v>1</v>
      </c>
      <c r="C1135" s="0" t="s">
        <v>3390</v>
      </c>
      <c r="D1135" s="0" t="s">
        <v>192</v>
      </c>
      <c r="E1135" s="0" t="s">
        <v>3391</v>
      </c>
      <c r="F1135" s="0" t="s">
        <v>3389</v>
      </c>
      <c r="G1135" s="0" t="s">
        <v>1278</v>
      </c>
      <c r="H1135" s="0" t="n">
        <v>0</v>
      </c>
      <c r="I1135" s="0" t="n">
        <v>0</v>
      </c>
      <c r="J1135" s="0" t="n">
        <v>0</v>
      </c>
      <c r="K1135" s="0" t="n">
        <v>6.5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s">
        <v>4</v>
      </c>
    </row>
    <row r="1136" customFormat="false" ht="14.4" hidden="true" customHeight="false" outlineLevel="0" collapsed="false">
      <c r="A1136" s="0" t="s">
        <v>28</v>
      </c>
      <c r="B1136" s="0" t="n">
        <v>1</v>
      </c>
      <c r="C1136" s="0" t="s">
        <v>3392</v>
      </c>
      <c r="D1136" s="0" t="s">
        <v>192</v>
      </c>
      <c r="E1136" s="0" t="s">
        <v>3393</v>
      </c>
      <c r="F1136" s="0" t="s">
        <v>3389</v>
      </c>
      <c r="G1136" s="0" t="s">
        <v>1278</v>
      </c>
      <c r="H1136" s="0" t="n">
        <v>0</v>
      </c>
      <c r="I1136" s="0" t="n">
        <v>0</v>
      </c>
      <c r="J1136" s="0" t="n">
        <v>0</v>
      </c>
      <c r="K1136" s="0" t="n">
        <v>5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s">
        <v>4</v>
      </c>
    </row>
    <row r="1137" customFormat="false" ht="14.4" hidden="true" customHeight="false" outlineLevel="0" collapsed="false">
      <c r="A1137" s="0" t="s">
        <v>28</v>
      </c>
      <c r="B1137" s="0" t="n">
        <v>1</v>
      </c>
      <c r="C1137" s="0" t="s">
        <v>3394</v>
      </c>
      <c r="D1137" s="0" t="s">
        <v>81</v>
      </c>
      <c r="E1137" s="0" t="s">
        <v>3395</v>
      </c>
      <c r="F1137" s="0" t="s">
        <v>3389</v>
      </c>
      <c r="G1137" s="0" t="s">
        <v>1278</v>
      </c>
      <c r="H1137" s="0" t="n">
        <v>0</v>
      </c>
      <c r="I1137" s="0" t="n">
        <v>0</v>
      </c>
      <c r="J1137" s="0" t="n">
        <v>0</v>
      </c>
      <c r="K1137" s="0" t="n">
        <v>5.3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s">
        <v>4</v>
      </c>
    </row>
    <row r="1138" customFormat="false" ht="14.4" hidden="true" customHeight="false" outlineLevel="0" collapsed="false">
      <c r="A1138" s="0" t="s">
        <v>28</v>
      </c>
      <c r="B1138" s="0" t="n">
        <v>1</v>
      </c>
      <c r="C1138" s="0" t="s">
        <v>3396</v>
      </c>
      <c r="D1138" s="0" t="s">
        <v>192</v>
      </c>
      <c r="E1138" s="0" t="s">
        <v>3397</v>
      </c>
      <c r="F1138" s="0" t="s">
        <v>3398</v>
      </c>
      <c r="G1138" s="0" t="s">
        <v>2044</v>
      </c>
      <c r="H1138" s="0" t="n">
        <v>0</v>
      </c>
      <c r="I1138" s="0" t="n">
        <v>0</v>
      </c>
      <c r="J1138" s="0" t="n">
        <v>0</v>
      </c>
      <c r="K1138" s="0" t="n">
        <v>5.1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s">
        <v>4</v>
      </c>
    </row>
    <row r="1139" customFormat="false" ht="14.4" hidden="true" customHeight="false" outlineLevel="0" collapsed="false">
      <c r="A1139" s="0" t="s">
        <v>28</v>
      </c>
      <c r="B1139" s="0" t="n">
        <v>1</v>
      </c>
      <c r="C1139" s="0" t="s">
        <v>3399</v>
      </c>
      <c r="D1139" s="0" t="s">
        <v>30</v>
      </c>
      <c r="E1139" s="0" t="s">
        <v>3400</v>
      </c>
      <c r="F1139" s="0" t="s">
        <v>3398</v>
      </c>
      <c r="G1139" s="0" t="s">
        <v>2044</v>
      </c>
      <c r="H1139" s="0" t="n">
        <v>0</v>
      </c>
      <c r="I1139" s="0" t="n">
        <v>0</v>
      </c>
      <c r="J1139" s="0" t="n">
        <v>0</v>
      </c>
      <c r="K1139" s="0" t="n">
        <v>5.1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s">
        <v>4</v>
      </c>
    </row>
    <row r="1140" customFormat="false" ht="14.4" hidden="true" customHeight="false" outlineLevel="0" collapsed="false">
      <c r="A1140" s="0" t="s">
        <v>28</v>
      </c>
      <c r="B1140" s="0" t="n">
        <v>1</v>
      </c>
      <c r="C1140" s="0" t="s">
        <v>3401</v>
      </c>
      <c r="D1140" s="0" t="s">
        <v>30</v>
      </c>
      <c r="E1140" s="0" t="s">
        <v>3402</v>
      </c>
      <c r="F1140" s="0" t="s">
        <v>3398</v>
      </c>
      <c r="G1140" s="0" t="s">
        <v>2044</v>
      </c>
      <c r="H1140" s="0" t="n">
        <v>0</v>
      </c>
      <c r="I1140" s="0" t="n">
        <v>0</v>
      </c>
      <c r="J1140" s="0" t="n">
        <v>0</v>
      </c>
      <c r="K1140" s="0" t="n">
        <v>5.9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s">
        <v>4</v>
      </c>
    </row>
    <row r="1141" customFormat="false" ht="14.4" hidden="true" customHeight="false" outlineLevel="0" collapsed="false">
      <c r="A1141" s="0" t="s">
        <v>28</v>
      </c>
      <c r="B1141" s="0" t="n">
        <v>1</v>
      </c>
      <c r="C1141" s="0" t="s">
        <v>3403</v>
      </c>
      <c r="D1141" s="0" t="s">
        <v>81</v>
      </c>
      <c r="E1141" s="0" t="s">
        <v>3404</v>
      </c>
      <c r="F1141" s="0" t="s">
        <v>3398</v>
      </c>
      <c r="G1141" s="0" t="s">
        <v>2044</v>
      </c>
      <c r="H1141" s="0" t="n">
        <v>0</v>
      </c>
      <c r="I1141" s="0" t="n">
        <v>0</v>
      </c>
      <c r="J1141" s="0" t="n">
        <v>0</v>
      </c>
      <c r="K1141" s="0" t="n">
        <v>6.2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s">
        <v>4</v>
      </c>
    </row>
    <row r="1142" customFormat="false" ht="14.4" hidden="true" customHeight="false" outlineLevel="0" collapsed="false">
      <c r="A1142" s="0" t="s">
        <v>28</v>
      </c>
      <c r="B1142" s="0" t="n">
        <v>1</v>
      </c>
      <c r="C1142" s="0" t="s">
        <v>3405</v>
      </c>
      <c r="D1142" s="0" t="s">
        <v>81</v>
      </c>
      <c r="E1142" s="0" t="s">
        <v>3406</v>
      </c>
      <c r="F1142" s="0" t="s">
        <v>3407</v>
      </c>
      <c r="G1142" s="0" t="s">
        <v>1399</v>
      </c>
      <c r="H1142" s="0" t="n">
        <v>0</v>
      </c>
      <c r="I1142" s="0" t="n">
        <v>0</v>
      </c>
      <c r="J1142" s="0" t="n">
        <v>0</v>
      </c>
      <c r="K1142" s="0" t="n">
        <v>5.2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s">
        <v>4</v>
      </c>
    </row>
    <row r="1143" customFormat="false" ht="14.4" hidden="true" customHeight="false" outlineLevel="0" collapsed="false">
      <c r="A1143" s="0" t="s">
        <v>28</v>
      </c>
      <c r="B1143" s="0" t="n">
        <v>1</v>
      </c>
      <c r="C1143" s="0" t="s">
        <v>3408</v>
      </c>
      <c r="D1143" s="0" t="s">
        <v>81</v>
      </c>
      <c r="E1143" s="0" t="s">
        <v>3409</v>
      </c>
      <c r="F1143" s="0" t="s">
        <v>3410</v>
      </c>
      <c r="G1143" s="0" t="s">
        <v>3411</v>
      </c>
      <c r="H1143" s="0" t="n">
        <v>0</v>
      </c>
      <c r="I1143" s="0" t="n">
        <v>0</v>
      </c>
      <c r="J1143" s="0" t="n">
        <v>0</v>
      </c>
      <c r="K1143" s="0" t="n">
        <v>5.2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s">
        <v>4</v>
      </c>
    </row>
    <row r="1144" customFormat="false" ht="14.4" hidden="true" customHeight="false" outlineLevel="0" collapsed="false">
      <c r="A1144" s="0" t="s">
        <v>28</v>
      </c>
      <c r="B1144" s="0" t="n">
        <v>1</v>
      </c>
      <c r="C1144" s="0" t="s">
        <v>3412</v>
      </c>
      <c r="D1144" s="0" t="s">
        <v>258</v>
      </c>
      <c r="E1144" s="0" t="s">
        <v>3413</v>
      </c>
      <c r="F1144" s="0" t="s">
        <v>3414</v>
      </c>
      <c r="G1144" s="0" t="s">
        <v>3415</v>
      </c>
      <c r="H1144" s="0" t="n">
        <v>0</v>
      </c>
      <c r="I1144" s="0" t="n">
        <v>0</v>
      </c>
      <c r="J1144" s="0" t="n">
        <v>0</v>
      </c>
      <c r="K1144" s="0" t="n">
        <v>5.6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s">
        <v>4</v>
      </c>
    </row>
    <row r="1145" customFormat="false" ht="14.4" hidden="true" customHeight="false" outlineLevel="0" collapsed="false">
      <c r="A1145" s="0" t="s">
        <v>28</v>
      </c>
      <c r="B1145" s="0" t="n">
        <v>1</v>
      </c>
      <c r="C1145" s="0" t="s">
        <v>3416</v>
      </c>
      <c r="D1145" s="0" t="s">
        <v>103</v>
      </c>
      <c r="E1145" s="0" t="s">
        <v>3417</v>
      </c>
      <c r="F1145" s="0" t="s">
        <v>3414</v>
      </c>
      <c r="G1145" s="0" t="s">
        <v>3415</v>
      </c>
      <c r="H1145" s="0" t="n">
        <v>0</v>
      </c>
      <c r="I1145" s="0" t="n">
        <v>0</v>
      </c>
      <c r="J1145" s="0" t="n">
        <v>0</v>
      </c>
      <c r="K1145" s="0" t="n">
        <v>6.5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s">
        <v>4</v>
      </c>
    </row>
    <row r="1146" customFormat="false" ht="14.4" hidden="true" customHeight="false" outlineLevel="0" collapsed="false">
      <c r="A1146" s="0" t="s">
        <v>28</v>
      </c>
      <c r="B1146" s="0" t="n">
        <v>1</v>
      </c>
      <c r="C1146" s="0" t="s">
        <v>3418</v>
      </c>
      <c r="D1146" s="0" t="s">
        <v>53</v>
      </c>
      <c r="E1146" s="0" t="s">
        <v>3419</v>
      </c>
      <c r="F1146" s="0" t="s">
        <v>3414</v>
      </c>
      <c r="G1146" s="0" t="s">
        <v>3415</v>
      </c>
      <c r="H1146" s="0" t="n">
        <v>0</v>
      </c>
      <c r="I1146" s="0" t="n">
        <v>0</v>
      </c>
      <c r="J1146" s="0" t="n">
        <v>0</v>
      </c>
      <c r="K1146" s="0" t="n">
        <v>5.3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s">
        <v>4</v>
      </c>
    </row>
    <row r="1147" customFormat="false" ht="14.4" hidden="true" customHeight="false" outlineLevel="0" collapsed="false">
      <c r="A1147" s="0" t="s">
        <v>28</v>
      </c>
      <c r="B1147" s="0" t="n">
        <v>1</v>
      </c>
      <c r="C1147" s="0" t="s">
        <v>3420</v>
      </c>
      <c r="D1147" s="0" t="s">
        <v>81</v>
      </c>
      <c r="E1147" s="0" t="s">
        <v>3421</v>
      </c>
      <c r="F1147" s="0" t="s">
        <v>3422</v>
      </c>
      <c r="G1147" s="0" t="s">
        <v>3423</v>
      </c>
      <c r="H1147" s="0" t="n">
        <v>0</v>
      </c>
      <c r="I1147" s="0" t="n">
        <v>0</v>
      </c>
      <c r="J1147" s="0" t="n">
        <v>0</v>
      </c>
      <c r="K1147" s="0" t="n">
        <v>7.6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s">
        <v>4</v>
      </c>
    </row>
    <row r="1148" customFormat="false" ht="14.4" hidden="true" customHeight="false" outlineLevel="0" collapsed="false">
      <c r="A1148" s="0" t="s">
        <v>28</v>
      </c>
      <c r="B1148" s="0" t="n">
        <v>1</v>
      </c>
      <c r="C1148" s="0" t="s">
        <v>3424</v>
      </c>
      <c r="D1148" s="0" t="s">
        <v>45</v>
      </c>
      <c r="E1148" s="0" t="s">
        <v>3425</v>
      </c>
      <c r="F1148" s="0" t="s">
        <v>3422</v>
      </c>
      <c r="G1148" s="0" t="s">
        <v>3423</v>
      </c>
      <c r="H1148" s="0" t="n">
        <v>0</v>
      </c>
      <c r="I1148" s="0" t="n">
        <v>0</v>
      </c>
      <c r="J1148" s="0" t="n">
        <v>0</v>
      </c>
      <c r="K1148" s="0" t="n">
        <v>5.7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s">
        <v>4</v>
      </c>
    </row>
    <row r="1149" customFormat="false" ht="14.4" hidden="true" customHeight="false" outlineLevel="0" collapsed="false">
      <c r="A1149" s="0" t="s">
        <v>28</v>
      </c>
      <c r="B1149" s="0" t="n">
        <v>1</v>
      </c>
      <c r="C1149" s="0" t="s">
        <v>3426</v>
      </c>
      <c r="D1149" s="0" t="s">
        <v>30</v>
      </c>
      <c r="E1149" s="0" t="s">
        <v>3427</v>
      </c>
      <c r="F1149" s="0" t="s">
        <v>3422</v>
      </c>
      <c r="G1149" s="0" t="s">
        <v>3423</v>
      </c>
      <c r="H1149" s="0" t="n">
        <v>0</v>
      </c>
      <c r="I1149" s="0" t="n">
        <v>0</v>
      </c>
      <c r="J1149" s="0" t="n">
        <v>0</v>
      </c>
      <c r="K1149" s="0" t="n">
        <v>5.7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s">
        <v>4</v>
      </c>
    </row>
    <row r="1150" customFormat="false" ht="14.4" hidden="true" customHeight="false" outlineLevel="0" collapsed="false">
      <c r="A1150" s="0" t="s">
        <v>28</v>
      </c>
      <c r="B1150" s="0" t="n">
        <v>1</v>
      </c>
      <c r="C1150" s="0" t="s">
        <v>3428</v>
      </c>
      <c r="D1150" s="0" t="s">
        <v>30</v>
      </c>
      <c r="E1150" s="0" t="s">
        <v>3429</v>
      </c>
      <c r="F1150" s="0" t="s">
        <v>3422</v>
      </c>
      <c r="G1150" s="0" t="s">
        <v>3423</v>
      </c>
      <c r="H1150" s="0" t="n">
        <v>0</v>
      </c>
      <c r="I1150" s="0" t="n">
        <v>0</v>
      </c>
      <c r="J1150" s="0" t="n">
        <v>0</v>
      </c>
      <c r="K1150" s="0" t="n">
        <v>7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s">
        <v>4</v>
      </c>
    </row>
    <row r="1151" customFormat="false" ht="14.4" hidden="true" customHeight="false" outlineLevel="0" collapsed="false">
      <c r="A1151" s="0" t="s">
        <v>28</v>
      </c>
      <c r="B1151" s="0" t="n">
        <v>1</v>
      </c>
      <c r="C1151" s="0" t="s">
        <v>3430</v>
      </c>
      <c r="D1151" s="0" t="s">
        <v>258</v>
      </c>
      <c r="E1151" s="0" t="s">
        <v>3431</v>
      </c>
      <c r="F1151" s="0" t="s">
        <v>3432</v>
      </c>
      <c r="G1151" s="0" t="s">
        <v>3433</v>
      </c>
      <c r="H1151" s="0" t="n">
        <v>0</v>
      </c>
      <c r="I1151" s="0" t="n">
        <v>0</v>
      </c>
      <c r="J1151" s="0" t="n">
        <v>0</v>
      </c>
      <c r="K1151" s="0" t="n">
        <v>5.7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s">
        <v>4</v>
      </c>
    </row>
    <row r="1152" customFormat="false" ht="14.4" hidden="true" customHeight="false" outlineLevel="0" collapsed="false">
      <c r="A1152" s="0" t="s">
        <v>28</v>
      </c>
      <c r="B1152" s="0" t="n">
        <v>1</v>
      </c>
      <c r="C1152" s="0" t="s">
        <v>3434</v>
      </c>
      <c r="D1152" s="0" t="s">
        <v>30</v>
      </c>
      <c r="E1152" s="0" t="s">
        <v>3435</v>
      </c>
      <c r="F1152" s="0" t="s">
        <v>3432</v>
      </c>
      <c r="G1152" s="0" t="s">
        <v>3433</v>
      </c>
      <c r="H1152" s="0" t="n">
        <v>0</v>
      </c>
      <c r="I1152" s="0" t="n">
        <v>0</v>
      </c>
      <c r="J1152" s="0" t="n">
        <v>0</v>
      </c>
      <c r="K1152" s="0" t="n">
        <v>7.7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s">
        <v>4</v>
      </c>
    </row>
    <row r="1153" customFormat="false" ht="14.4" hidden="true" customHeight="false" outlineLevel="0" collapsed="false">
      <c r="A1153" s="0" t="s">
        <v>28</v>
      </c>
      <c r="B1153" s="0" t="n">
        <v>1</v>
      </c>
      <c r="C1153" s="0" t="s">
        <v>3436</v>
      </c>
      <c r="D1153" s="0" t="s">
        <v>48</v>
      </c>
      <c r="E1153" s="0" t="s">
        <v>3437</v>
      </c>
      <c r="F1153" s="0" t="s">
        <v>3438</v>
      </c>
      <c r="G1153" s="0" t="s">
        <v>3439</v>
      </c>
      <c r="H1153" s="0" t="n">
        <v>0</v>
      </c>
      <c r="I1153" s="0" t="n">
        <v>0</v>
      </c>
      <c r="J1153" s="0" t="n">
        <v>0</v>
      </c>
      <c r="K1153" s="0" t="n">
        <v>7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s">
        <v>4</v>
      </c>
    </row>
    <row r="1154" customFormat="false" ht="14.4" hidden="true" customHeight="false" outlineLevel="0" collapsed="false">
      <c r="A1154" s="0" t="s">
        <v>28</v>
      </c>
      <c r="B1154" s="0" t="n">
        <v>1</v>
      </c>
      <c r="C1154" s="0" t="s">
        <v>3440</v>
      </c>
      <c r="D1154" s="0" t="s">
        <v>30</v>
      </c>
      <c r="E1154" s="0" t="s">
        <v>3441</v>
      </c>
      <c r="F1154" s="0" t="s">
        <v>3442</v>
      </c>
      <c r="G1154" s="0" t="s">
        <v>3443</v>
      </c>
      <c r="H1154" s="0" t="n">
        <v>0</v>
      </c>
      <c r="I1154" s="0" t="n">
        <v>0</v>
      </c>
      <c r="J1154" s="0" t="n">
        <v>0</v>
      </c>
      <c r="K1154" s="0" t="n">
        <v>7.7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s">
        <v>4</v>
      </c>
    </row>
    <row r="1155" customFormat="false" ht="14.4" hidden="true" customHeight="false" outlineLevel="0" collapsed="false">
      <c r="A1155" s="0" t="s">
        <v>28</v>
      </c>
      <c r="B1155" s="0" t="n">
        <v>1</v>
      </c>
      <c r="C1155" s="0" t="s">
        <v>3444</v>
      </c>
      <c r="D1155" s="0" t="s">
        <v>30</v>
      </c>
      <c r="E1155" s="0" t="s">
        <v>3445</v>
      </c>
      <c r="F1155" s="0" t="s">
        <v>3442</v>
      </c>
      <c r="G1155" s="0" t="s">
        <v>3443</v>
      </c>
      <c r="H1155" s="0" t="n">
        <v>0</v>
      </c>
      <c r="I1155" s="0" t="n">
        <v>0</v>
      </c>
      <c r="J1155" s="0" t="n">
        <v>0</v>
      </c>
      <c r="K1155" s="0" t="n">
        <v>7.8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s">
        <v>4</v>
      </c>
    </row>
    <row r="1156" customFormat="false" ht="14.4" hidden="true" customHeight="false" outlineLevel="0" collapsed="false">
      <c r="A1156" s="0" t="s">
        <v>28</v>
      </c>
      <c r="B1156" s="0" t="n">
        <v>1</v>
      </c>
      <c r="C1156" s="0" t="s">
        <v>3446</v>
      </c>
      <c r="D1156" s="0" t="s">
        <v>192</v>
      </c>
      <c r="E1156" s="0" t="s">
        <v>3447</v>
      </c>
      <c r="F1156" s="0" t="s">
        <v>3448</v>
      </c>
      <c r="G1156" s="0" t="s">
        <v>3449</v>
      </c>
      <c r="H1156" s="0" t="n">
        <v>0</v>
      </c>
      <c r="I1156" s="0" t="n">
        <v>0</v>
      </c>
      <c r="J1156" s="0" t="n">
        <v>0</v>
      </c>
      <c r="K1156" s="0" t="n">
        <v>5.6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s">
        <v>4</v>
      </c>
    </row>
    <row r="1157" customFormat="false" ht="14.4" hidden="true" customHeight="false" outlineLevel="0" collapsed="false">
      <c r="A1157" s="0" t="s">
        <v>28</v>
      </c>
      <c r="B1157" s="0" t="n">
        <v>1</v>
      </c>
      <c r="C1157" s="0" t="s">
        <v>3450</v>
      </c>
      <c r="D1157" s="0" t="s">
        <v>30</v>
      </c>
      <c r="E1157" s="0" t="s">
        <v>3451</v>
      </c>
      <c r="F1157" s="0" t="s">
        <v>3452</v>
      </c>
      <c r="G1157" s="0" t="s">
        <v>593</v>
      </c>
      <c r="H1157" s="0" t="n">
        <v>0</v>
      </c>
      <c r="I1157" s="0" t="n">
        <v>0</v>
      </c>
      <c r="J1157" s="0" t="n">
        <v>0</v>
      </c>
      <c r="K1157" s="0" t="n">
        <v>5.4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s">
        <v>4</v>
      </c>
    </row>
    <row r="1158" customFormat="false" ht="14.4" hidden="true" customHeight="false" outlineLevel="0" collapsed="false">
      <c r="A1158" s="0" t="s">
        <v>28</v>
      </c>
      <c r="B1158" s="0" t="n">
        <v>1</v>
      </c>
      <c r="C1158" s="0" t="s">
        <v>3453</v>
      </c>
      <c r="D1158" s="0" t="s">
        <v>258</v>
      </c>
      <c r="E1158" s="0" t="s">
        <v>3454</v>
      </c>
      <c r="F1158" s="0" t="s">
        <v>3452</v>
      </c>
      <c r="G1158" s="0" t="s">
        <v>593</v>
      </c>
      <c r="H1158" s="0" t="n">
        <v>0</v>
      </c>
      <c r="I1158" s="0" t="n">
        <v>0</v>
      </c>
      <c r="J1158" s="0" t="n">
        <v>0</v>
      </c>
      <c r="K1158" s="0" t="n">
        <v>6.7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s">
        <v>4</v>
      </c>
    </row>
    <row r="1159" customFormat="false" ht="14.4" hidden="true" customHeight="false" outlineLevel="0" collapsed="false">
      <c r="A1159" s="0" t="s">
        <v>28</v>
      </c>
      <c r="B1159" s="0" t="n">
        <v>1</v>
      </c>
      <c r="C1159" s="0" t="s">
        <v>3455</v>
      </c>
      <c r="D1159" s="0" t="s">
        <v>103</v>
      </c>
      <c r="E1159" s="0" t="s">
        <v>3456</v>
      </c>
      <c r="F1159" s="0" t="s">
        <v>3452</v>
      </c>
      <c r="G1159" s="0" t="s">
        <v>593</v>
      </c>
      <c r="H1159" s="0" t="n">
        <v>0</v>
      </c>
      <c r="I1159" s="0" t="n">
        <v>0</v>
      </c>
      <c r="J1159" s="0" t="n">
        <v>0</v>
      </c>
      <c r="K1159" s="0" t="n">
        <v>7.5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s">
        <v>4</v>
      </c>
    </row>
    <row r="1160" customFormat="false" ht="14.4" hidden="true" customHeight="false" outlineLevel="0" collapsed="false">
      <c r="A1160" s="0" t="s">
        <v>28</v>
      </c>
      <c r="B1160" s="0" t="n">
        <v>1</v>
      </c>
      <c r="C1160" s="0" t="s">
        <v>3457</v>
      </c>
      <c r="D1160" s="0" t="s">
        <v>81</v>
      </c>
      <c r="E1160" s="0" t="s">
        <v>3458</v>
      </c>
      <c r="F1160" s="0" t="s">
        <v>3459</v>
      </c>
      <c r="G1160" s="0" t="s">
        <v>3460</v>
      </c>
      <c r="H1160" s="0" t="n">
        <v>0</v>
      </c>
      <c r="I1160" s="0" t="n">
        <v>0</v>
      </c>
      <c r="J1160" s="0" t="n">
        <v>0</v>
      </c>
      <c r="K1160" s="0" t="n">
        <v>5.6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s">
        <v>4</v>
      </c>
    </row>
    <row r="1161" customFormat="false" ht="14.4" hidden="true" customHeight="false" outlineLevel="0" collapsed="false">
      <c r="A1161" s="0" t="s">
        <v>28</v>
      </c>
      <c r="B1161" s="0" t="n">
        <v>1</v>
      </c>
      <c r="C1161" s="0" t="s">
        <v>3461</v>
      </c>
      <c r="D1161" s="0" t="s">
        <v>81</v>
      </c>
      <c r="E1161" s="0" t="s">
        <v>3462</v>
      </c>
      <c r="F1161" s="0" t="s">
        <v>3459</v>
      </c>
      <c r="G1161" s="0" t="s">
        <v>3460</v>
      </c>
      <c r="H1161" s="0" t="n">
        <v>0</v>
      </c>
      <c r="I1161" s="0" t="n">
        <v>0</v>
      </c>
      <c r="J1161" s="0" t="n">
        <v>0</v>
      </c>
      <c r="K1161" s="0" t="n">
        <v>6.1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s">
        <v>4</v>
      </c>
    </row>
    <row r="1162" customFormat="false" ht="14.4" hidden="true" customHeight="false" outlineLevel="0" collapsed="false">
      <c r="A1162" s="0" t="s">
        <v>28</v>
      </c>
      <c r="B1162" s="0" t="n">
        <v>1</v>
      </c>
      <c r="C1162" s="0" t="s">
        <v>3463</v>
      </c>
      <c r="D1162" s="0" t="s">
        <v>90</v>
      </c>
      <c r="E1162" s="0" t="s">
        <v>3464</v>
      </c>
      <c r="F1162" s="0" t="s">
        <v>3465</v>
      </c>
      <c r="G1162" s="0" t="s">
        <v>1278</v>
      </c>
      <c r="H1162" s="0" t="n">
        <v>0</v>
      </c>
      <c r="I1162" s="0" t="n">
        <v>0</v>
      </c>
      <c r="J1162" s="0" t="n">
        <v>0</v>
      </c>
      <c r="K1162" s="0" t="n">
        <v>5.7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s">
        <v>4</v>
      </c>
    </row>
    <row r="1163" customFormat="false" ht="14.4" hidden="true" customHeight="false" outlineLevel="0" collapsed="false">
      <c r="A1163" s="0" t="s">
        <v>28</v>
      </c>
      <c r="B1163" s="0" t="n">
        <v>1</v>
      </c>
      <c r="C1163" s="0" t="s">
        <v>3466</v>
      </c>
      <c r="D1163" s="0" t="s">
        <v>60</v>
      </c>
      <c r="E1163" s="0" t="s">
        <v>3467</v>
      </c>
      <c r="F1163" s="0" t="s">
        <v>3465</v>
      </c>
      <c r="G1163" s="0" t="s">
        <v>1278</v>
      </c>
      <c r="H1163" s="0" t="n">
        <v>0</v>
      </c>
      <c r="I1163" s="0" t="n">
        <v>0</v>
      </c>
      <c r="J1163" s="0" t="n">
        <v>0</v>
      </c>
      <c r="K1163" s="0" t="n">
        <v>5.2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s">
        <v>4</v>
      </c>
    </row>
    <row r="1164" customFormat="false" ht="14.4" hidden="true" customHeight="false" outlineLevel="0" collapsed="false">
      <c r="A1164" s="0" t="s">
        <v>28</v>
      </c>
      <c r="B1164" s="0" t="n">
        <v>1</v>
      </c>
      <c r="C1164" s="0" t="s">
        <v>3468</v>
      </c>
      <c r="D1164" s="0" t="s">
        <v>192</v>
      </c>
      <c r="E1164" s="0" t="s">
        <v>3469</v>
      </c>
      <c r="F1164" s="0" t="s">
        <v>3465</v>
      </c>
      <c r="G1164" s="0" t="s">
        <v>1278</v>
      </c>
      <c r="H1164" s="0" t="n">
        <v>0</v>
      </c>
      <c r="I1164" s="0" t="n">
        <v>0</v>
      </c>
      <c r="J1164" s="0" t="n">
        <v>0</v>
      </c>
      <c r="K1164" s="0" t="n">
        <v>5.3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s">
        <v>4</v>
      </c>
    </row>
    <row r="1165" customFormat="false" ht="14.4" hidden="true" customHeight="false" outlineLevel="0" collapsed="false">
      <c r="A1165" s="0" t="s">
        <v>28</v>
      </c>
      <c r="B1165" s="0" t="n">
        <v>1</v>
      </c>
      <c r="C1165" s="0" t="s">
        <v>3470</v>
      </c>
      <c r="D1165" s="0" t="s">
        <v>192</v>
      </c>
      <c r="E1165" s="0" t="s">
        <v>3471</v>
      </c>
      <c r="F1165" s="0" t="s">
        <v>3472</v>
      </c>
      <c r="G1165" s="0" t="s">
        <v>2044</v>
      </c>
      <c r="H1165" s="0" t="n">
        <v>0</v>
      </c>
      <c r="I1165" s="0" t="n">
        <v>0</v>
      </c>
      <c r="J1165" s="0" t="n">
        <v>0</v>
      </c>
      <c r="K1165" s="0" t="n">
        <v>6.1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s">
        <v>4</v>
      </c>
    </row>
    <row r="1166" customFormat="false" ht="14.4" hidden="true" customHeight="false" outlineLevel="0" collapsed="false">
      <c r="A1166" s="0" t="s">
        <v>28</v>
      </c>
      <c r="B1166" s="0" t="n">
        <v>1</v>
      </c>
      <c r="C1166" s="0" t="s">
        <v>3473</v>
      </c>
      <c r="D1166" s="0" t="s">
        <v>81</v>
      </c>
      <c r="E1166" s="0" t="s">
        <v>3474</v>
      </c>
      <c r="F1166" s="0" t="s">
        <v>352</v>
      </c>
      <c r="G1166" s="0" t="s">
        <v>353</v>
      </c>
      <c r="H1166" s="0" t="n">
        <v>0</v>
      </c>
      <c r="I1166" s="0" t="n">
        <v>0</v>
      </c>
      <c r="J1166" s="0" t="n">
        <v>0</v>
      </c>
      <c r="K1166" s="0" t="n">
        <v>5.8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s">
        <v>4</v>
      </c>
    </row>
    <row r="1167" customFormat="false" ht="14.4" hidden="true" customHeight="false" outlineLevel="0" collapsed="false">
      <c r="A1167" s="0" t="s">
        <v>28</v>
      </c>
      <c r="B1167" s="0" t="n">
        <v>1</v>
      </c>
      <c r="C1167" s="0" t="s">
        <v>3475</v>
      </c>
      <c r="D1167" s="0" t="s">
        <v>90</v>
      </c>
      <c r="E1167" s="0" t="s">
        <v>3476</v>
      </c>
      <c r="F1167" s="0" t="s">
        <v>352</v>
      </c>
      <c r="G1167" s="0" t="s">
        <v>353</v>
      </c>
      <c r="H1167" s="0" t="n">
        <v>0</v>
      </c>
      <c r="I1167" s="0" t="n">
        <v>0</v>
      </c>
      <c r="J1167" s="0" t="n">
        <v>0</v>
      </c>
      <c r="K1167" s="0" t="n">
        <v>5.8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s">
        <v>4</v>
      </c>
    </row>
    <row r="1168" customFormat="false" ht="14.4" hidden="true" customHeight="false" outlineLevel="0" collapsed="false">
      <c r="A1168" s="0" t="s">
        <v>28</v>
      </c>
      <c r="B1168" s="0" t="n">
        <v>1</v>
      </c>
      <c r="C1168" s="0" t="s">
        <v>3477</v>
      </c>
      <c r="D1168" s="0" t="s">
        <v>258</v>
      </c>
      <c r="E1168" s="0" t="s">
        <v>3478</v>
      </c>
      <c r="F1168" s="0" t="s">
        <v>352</v>
      </c>
      <c r="G1168" s="0" t="s">
        <v>353</v>
      </c>
      <c r="H1168" s="0" t="n">
        <v>0</v>
      </c>
      <c r="I1168" s="0" t="n">
        <v>0</v>
      </c>
      <c r="J1168" s="0" t="n">
        <v>0</v>
      </c>
      <c r="K1168" s="0" t="n">
        <v>5.8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s">
        <v>4</v>
      </c>
    </row>
    <row r="1169" customFormat="false" ht="14.4" hidden="true" customHeight="false" outlineLevel="0" collapsed="false">
      <c r="A1169" s="0" t="s">
        <v>28</v>
      </c>
      <c r="B1169" s="0" t="n">
        <v>1</v>
      </c>
      <c r="C1169" s="0" t="s">
        <v>3479</v>
      </c>
      <c r="D1169" s="0" t="s">
        <v>30</v>
      </c>
      <c r="E1169" s="0" t="s">
        <v>3480</v>
      </c>
      <c r="F1169" s="0" t="s">
        <v>352</v>
      </c>
      <c r="G1169" s="0" t="s">
        <v>353</v>
      </c>
      <c r="H1169" s="0" t="n">
        <v>0</v>
      </c>
      <c r="I1169" s="0" t="n">
        <v>0</v>
      </c>
      <c r="J1169" s="0" t="n">
        <v>0</v>
      </c>
      <c r="K1169" s="0" t="n">
        <v>6.5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s">
        <v>4</v>
      </c>
    </row>
    <row r="1170" customFormat="false" ht="14.4" hidden="true" customHeight="false" outlineLevel="0" collapsed="false">
      <c r="A1170" s="0" t="s">
        <v>28</v>
      </c>
      <c r="B1170" s="0" t="n">
        <v>1</v>
      </c>
      <c r="C1170" s="0" t="s">
        <v>3481</v>
      </c>
      <c r="D1170" s="0" t="s">
        <v>258</v>
      </c>
      <c r="E1170" s="0" t="s">
        <v>3482</v>
      </c>
      <c r="F1170" s="0" t="s">
        <v>352</v>
      </c>
      <c r="G1170" s="0" t="s">
        <v>353</v>
      </c>
      <c r="H1170" s="0" t="n">
        <v>0</v>
      </c>
      <c r="I1170" s="0" t="n">
        <v>0</v>
      </c>
      <c r="J1170" s="0" t="n">
        <v>0</v>
      </c>
      <c r="K1170" s="0" t="n">
        <v>6.6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s">
        <v>4</v>
      </c>
    </row>
    <row r="1171" customFormat="false" ht="14.4" hidden="true" customHeight="false" outlineLevel="0" collapsed="false">
      <c r="A1171" s="0" t="s">
        <v>28</v>
      </c>
      <c r="B1171" s="0" t="n">
        <v>1</v>
      </c>
      <c r="C1171" s="0" t="s">
        <v>3483</v>
      </c>
      <c r="D1171" s="0" t="s">
        <v>30</v>
      </c>
      <c r="E1171" s="0" t="s">
        <v>3484</v>
      </c>
      <c r="F1171" s="0" t="s">
        <v>3485</v>
      </c>
      <c r="G1171" s="0" t="s">
        <v>3486</v>
      </c>
      <c r="H1171" s="0" t="n">
        <v>0</v>
      </c>
      <c r="I1171" s="0" t="n">
        <v>0</v>
      </c>
      <c r="J1171" s="0" t="n">
        <v>0</v>
      </c>
      <c r="K1171" s="0" t="n">
        <v>6.7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s">
        <v>4</v>
      </c>
    </row>
    <row r="1172" customFormat="false" ht="14.4" hidden="true" customHeight="false" outlineLevel="0" collapsed="false">
      <c r="A1172" s="0" t="s">
        <v>28</v>
      </c>
      <c r="B1172" s="0" t="n">
        <v>1</v>
      </c>
      <c r="C1172" s="0" t="s">
        <v>3487</v>
      </c>
      <c r="D1172" s="0" t="s">
        <v>39</v>
      </c>
      <c r="E1172" s="0" t="s">
        <v>3488</v>
      </c>
      <c r="F1172" s="0" t="s">
        <v>3489</v>
      </c>
      <c r="G1172" s="0" t="s">
        <v>2602</v>
      </c>
      <c r="H1172" s="0" t="n">
        <v>0</v>
      </c>
      <c r="I1172" s="0" t="n">
        <v>0</v>
      </c>
      <c r="J1172" s="0" t="n">
        <v>0</v>
      </c>
      <c r="K1172" s="0" t="n">
        <v>7.1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s">
        <v>4</v>
      </c>
    </row>
    <row r="1173" customFormat="false" ht="14.4" hidden="true" customHeight="false" outlineLevel="0" collapsed="false">
      <c r="A1173" s="0" t="s">
        <v>28</v>
      </c>
      <c r="B1173" s="0" t="n">
        <v>1</v>
      </c>
      <c r="C1173" s="0" t="s">
        <v>3490</v>
      </c>
      <c r="D1173" s="0" t="s">
        <v>60</v>
      </c>
      <c r="E1173" s="0" t="s">
        <v>3491</v>
      </c>
      <c r="F1173" s="0" t="s">
        <v>146</v>
      </c>
      <c r="G1173" s="0" t="s">
        <v>147</v>
      </c>
      <c r="H1173" s="0" t="n">
        <v>0</v>
      </c>
      <c r="I1173" s="0" t="n">
        <v>0</v>
      </c>
      <c r="J1173" s="0" t="n">
        <v>0</v>
      </c>
      <c r="K1173" s="0" t="n">
        <v>6.6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s">
        <v>4</v>
      </c>
    </row>
    <row r="1174" customFormat="false" ht="14.4" hidden="true" customHeight="false" outlineLevel="0" collapsed="false">
      <c r="A1174" s="0" t="s">
        <v>28</v>
      </c>
      <c r="B1174" s="0" t="n">
        <v>1</v>
      </c>
      <c r="C1174" s="0" t="s">
        <v>3492</v>
      </c>
      <c r="D1174" s="0" t="s">
        <v>258</v>
      </c>
      <c r="E1174" s="0" t="s">
        <v>3493</v>
      </c>
      <c r="F1174" s="0" t="s">
        <v>146</v>
      </c>
      <c r="G1174" s="0" t="s">
        <v>147</v>
      </c>
      <c r="H1174" s="0" t="n">
        <v>0</v>
      </c>
      <c r="I1174" s="0" t="n">
        <v>0</v>
      </c>
      <c r="J1174" s="0" t="n">
        <v>0</v>
      </c>
      <c r="K1174" s="0" t="n">
        <v>5.2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s">
        <v>4</v>
      </c>
    </row>
    <row r="1175" customFormat="false" ht="14.4" hidden="true" customHeight="false" outlineLevel="0" collapsed="false">
      <c r="A1175" s="0" t="s">
        <v>28</v>
      </c>
      <c r="B1175" s="0" t="n">
        <v>1</v>
      </c>
      <c r="C1175" s="0" t="s">
        <v>3494</v>
      </c>
      <c r="D1175" s="0" t="s">
        <v>192</v>
      </c>
      <c r="E1175" s="0" t="s">
        <v>3495</v>
      </c>
      <c r="F1175" s="0" t="s">
        <v>3496</v>
      </c>
      <c r="G1175" s="0" t="s">
        <v>3497</v>
      </c>
      <c r="H1175" s="0" t="n">
        <v>0</v>
      </c>
      <c r="I1175" s="0" t="n">
        <v>0</v>
      </c>
      <c r="J1175" s="0" t="n">
        <v>0</v>
      </c>
      <c r="K1175" s="0" t="n">
        <v>6.5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s">
        <v>4</v>
      </c>
    </row>
    <row r="1176" customFormat="false" ht="14.4" hidden="true" customHeight="false" outlineLevel="0" collapsed="false">
      <c r="A1176" s="0" t="s">
        <v>28</v>
      </c>
      <c r="B1176" s="0" t="n">
        <v>1</v>
      </c>
      <c r="C1176" s="0" t="s">
        <v>3498</v>
      </c>
      <c r="D1176" s="0" t="s">
        <v>81</v>
      </c>
      <c r="E1176" s="0" t="s">
        <v>3499</v>
      </c>
      <c r="F1176" s="0" t="s">
        <v>3496</v>
      </c>
      <c r="G1176" s="0" t="s">
        <v>3497</v>
      </c>
      <c r="H1176" s="0" t="n">
        <v>0</v>
      </c>
      <c r="I1176" s="0" t="n">
        <v>0</v>
      </c>
      <c r="J1176" s="0" t="n">
        <v>0</v>
      </c>
      <c r="K1176" s="0" t="n">
        <v>5.2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s">
        <v>4</v>
      </c>
    </row>
    <row r="1177" customFormat="false" ht="14.4" hidden="true" customHeight="false" outlineLevel="0" collapsed="false">
      <c r="A1177" s="0" t="s">
        <v>28</v>
      </c>
      <c r="B1177" s="0" t="n">
        <v>1</v>
      </c>
      <c r="C1177" s="0" t="s">
        <v>3500</v>
      </c>
      <c r="D1177" s="0" t="s">
        <v>48</v>
      </c>
      <c r="E1177" s="0" t="s">
        <v>3501</v>
      </c>
      <c r="F1177" s="0" t="s">
        <v>3502</v>
      </c>
      <c r="G1177" s="0" t="s">
        <v>3503</v>
      </c>
      <c r="H1177" s="0" t="n">
        <v>0</v>
      </c>
      <c r="I1177" s="0" t="n">
        <v>0</v>
      </c>
      <c r="J1177" s="0" t="n">
        <v>0</v>
      </c>
      <c r="K1177" s="0" t="n">
        <v>5.4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s">
        <v>4</v>
      </c>
    </row>
    <row r="1178" customFormat="false" ht="14.4" hidden="true" customHeight="false" outlineLevel="0" collapsed="false">
      <c r="A1178" s="0" t="s">
        <v>28</v>
      </c>
      <c r="B1178" s="0" t="n">
        <v>1</v>
      </c>
      <c r="C1178" s="0" t="s">
        <v>3504</v>
      </c>
      <c r="D1178" s="0" t="s">
        <v>124</v>
      </c>
      <c r="E1178" s="0" t="s">
        <v>3505</v>
      </c>
      <c r="F1178" s="0" t="s">
        <v>3502</v>
      </c>
      <c r="G1178" s="0" t="s">
        <v>3503</v>
      </c>
      <c r="H1178" s="0" t="n">
        <v>0</v>
      </c>
      <c r="I1178" s="0" t="n">
        <v>0</v>
      </c>
      <c r="J1178" s="0" t="n">
        <v>0</v>
      </c>
      <c r="K1178" s="0" t="n">
        <v>5.7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s">
        <v>4</v>
      </c>
    </row>
    <row r="1179" customFormat="false" ht="14.4" hidden="true" customHeight="false" outlineLevel="0" collapsed="false">
      <c r="A1179" s="0" t="s">
        <v>28</v>
      </c>
      <c r="B1179" s="0" t="n">
        <v>1</v>
      </c>
      <c r="C1179" s="0" t="s">
        <v>3506</v>
      </c>
      <c r="D1179" s="0" t="s">
        <v>81</v>
      </c>
      <c r="E1179" s="0" t="s">
        <v>3507</v>
      </c>
      <c r="F1179" s="0" t="s">
        <v>3508</v>
      </c>
      <c r="G1179" s="0" t="s">
        <v>3509</v>
      </c>
      <c r="H1179" s="0" t="n">
        <v>0</v>
      </c>
      <c r="I1179" s="0" t="n">
        <v>0</v>
      </c>
      <c r="J1179" s="0" t="n">
        <v>0</v>
      </c>
      <c r="K1179" s="0" t="n">
        <v>7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s">
        <v>4</v>
      </c>
    </row>
    <row r="1180" customFormat="false" ht="14.4" hidden="true" customHeight="false" outlineLevel="0" collapsed="false">
      <c r="A1180" s="0" t="s">
        <v>28</v>
      </c>
      <c r="B1180" s="0" t="n">
        <v>1</v>
      </c>
      <c r="C1180" s="0" t="s">
        <v>3510</v>
      </c>
      <c r="D1180" s="0" t="s">
        <v>258</v>
      </c>
      <c r="E1180" s="0" t="s">
        <v>3511</v>
      </c>
      <c r="F1180" s="0" t="s">
        <v>3508</v>
      </c>
      <c r="G1180" s="0" t="s">
        <v>3509</v>
      </c>
      <c r="H1180" s="0" t="n">
        <v>0</v>
      </c>
      <c r="I1180" s="0" t="n">
        <v>0</v>
      </c>
      <c r="J1180" s="0" t="n">
        <v>0</v>
      </c>
      <c r="K1180" s="0" t="n">
        <v>6.3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s">
        <v>4</v>
      </c>
    </row>
    <row r="1181" customFormat="false" ht="14.4" hidden="true" customHeight="false" outlineLevel="0" collapsed="false">
      <c r="A1181" s="0" t="s">
        <v>28</v>
      </c>
      <c r="B1181" s="0" t="n">
        <v>1</v>
      </c>
      <c r="C1181" s="0" t="s">
        <v>3512</v>
      </c>
      <c r="D1181" s="0" t="s">
        <v>81</v>
      </c>
      <c r="E1181" s="0" t="s">
        <v>3513</v>
      </c>
      <c r="F1181" s="0" t="s">
        <v>3508</v>
      </c>
      <c r="G1181" s="0" t="s">
        <v>3509</v>
      </c>
      <c r="H1181" s="0" t="n">
        <v>0</v>
      </c>
      <c r="I1181" s="0" t="n">
        <v>0</v>
      </c>
      <c r="J1181" s="0" t="n">
        <v>0</v>
      </c>
      <c r="K1181" s="0" t="n">
        <v>6.1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s">
        <v>4</v>
      </c>
    </row>
    <row r="1182" customFormat="false" ht="14.4" hidden="true" customHeight="false" outlineLevel="0" collapsed="false">
      <c r="A1182" s="0" t="s">
        <v>28</v>
      </c>
      <c r="B1182" s="0" t="n">
        <v>1</v>
      </c>
      <c r="C1182" s="0" t="s">
        <v>3514</v>
      </c>
      <c r="D1182" s="0" t="s">
        <v>258</v>
      </c>
      <c r="E1182" s="0" t="s">
        <v>3515</v>
      </c>
      <c r="F1182" s="0" t="s">
        <v>3508</v>
      </c>
      <c r="G1182" s="0" t="s">
        <v>3509</v>
      </c>
      <c r="H1182" s="0" t="n">
        <v>0</v>
      </c>
      <c r="I1182" s="0" t="n">
        <v>0</v>
      </c>
      <c r="J1182" s="0" t="n">
        <v>0</v>
      </c>
      <c r="K1182" s="0" t="n">
        <v>6.1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s">
        <v>4</v>
      </c>
    </row>
    <row r="1183" customFormat="false" ht="14.4" hidden="true" customHeight="false" outlineLevel="0" collapsed="false">
      <c r="A1183" s="0" t="s">
        <v>28</v>
      </c>
      <c r="B1183" s="0" t="n">
        <v>1</v>
      </c>
      <c r="C1183" s="0" t="s">
        <v>3516</v>
      </c>
      <c r="D1183" s="0" t="s">
        <v>258</v>
      </c>
      <c r="E1183" s="0" t="s">
        <v>3517</v>
      </c>
      <c r="F1183" s="0" t="s">
        <v>3508</v>
      </c>
      <c r="G1183" s="0" t="s">
        <v>3509</v>
      </c>
      <c r="H1183" s="0" t="n">
        <v>0</v>
      </c>
      <c r="I1183" s="0" t="n">
        <v>0</v>
      </c>
      <c r="J1183" s="0" t="n">
        <v>0</v>
      </c>
      <c r="K1183" s="0" t="n">
        <v>7.5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s">
        <v>4</v>
      </c>
    </row>
    <row r="1184" customFormat="false" ht="14.4" hidden="true" customHeight="false" outlineLevel="0" collapsed="false">
      <c r="A1184" s="0" t="s">
        <v>28</v>
      </c>
      <c r="B1184" s="0" t="n">
        <v>1</v>
      </c>
      <c r="C1184" s="0" t="s">
        <v>3518</v>
      </c>
      <c r="D1184" s="0" t="s">
        <v>53</v>
      </c>
      <c r="E1184" s="0" t="s">
        <v>3519</v>
      </c>
      <c r="F1184" s="0" t="s">
        <v>3520</v>
      </c>
      <c r="G1184" s="0" t="s">
        <v>1399</v>
      </c>
      <c r="H1184" s="0" t="n">
        <v>0</v>
      </c>
      <c r="I1184" s="0" t="n">
        <v>0</v>
      </c>
      <c r="J1184" s="0" t="n">
        <v>0</v>
      </c>
      <c r="K1184" s="0" t="n">
        <v>5.3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s">
        <v>4</v>
      </c>
    </row>
    <row r="1185" customFormat="false" ht="14.4" hidden="true" customHeight="false" outlineLevel="0" collapsed="false">
      <c r="A1185" s="0" t="s">
        <v>28</v>
      </c>
      <c r="B1185" s="0" t="n">
        <v>1</v>
      </c>
      <c r="C1185" s="0" t="s">
        <v>3521</v>
      </c>
      <c r="D1185" s="0" t="s">
        <v>30</v>
      </c>
      <c r="E1185" s="0" t="s">
        <v>3522</v>
      </c>
      <c r="F1185" s="0" t="s">
        <v>3520</v>
      </c>
      <c r="G1185" s="0" t="s">
        <v>1399</v>
      </c>
      <c r="H1185" s="0" t="n">
        <v>0</v>
      </c>
      <c r="I1185" s="0" t="n">
        <v>0</v>
      </c>
      <c r="J1185" s="0" t="n">
        <v>0</v>
      </c>
      <c r="K1185" s="0" t="n">
        <v>6.6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s">
        <v>4</v>
      </c>
    </row>
    <row r="1186" customFormat="false" ht="14.4" hidden="true" customHeight="false" outlineLevel="0" collapsed="false">
      <c r="A1186" s="0" t="s">
        <v>28</v>
      </c>
      <c r="B1186" s="0" t="n">
        <v>1</v>
      </c>
      <c r="C1186" s="0" t="s">
        <v>3523</v>
      </c>
      <c r="D1186" s="0" t="s">
        <v>258</v>
      </c>
      <c r="E1186" s="0" t="s">
        <v>3524</v>
      </c>
      <c r="F1186" s="0" t="s">
        <v>3525</v>
      </c>
      <c r="G1186" s="0" t="s">
        <v>3526</v>
      </c>
      <c r="H1186" s="0" t="n">
        <v>0</v>
      </c>
      <c r="I1186" s="0" t="n">
        <v>0</v>
      </c>
      <c r="J1186" s="0" t="n">
        <v>0</v>
      </c>
      <c r="K1186" s="0" t="n">
        <v>7.6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s">
        <v>4</v>
      </c>
    </row>
    <row r="1187" customFormat="false" ht="14.4" hidden="true" customHeight="false" outlineLevel="0" collapsed="false">
      <c r="A1187" s="0" t="s">
        <v>28</v>
      </c>
      <c r="B1187" s="0" t="n">
        <v>1</v>
      </c>
      <c r="C1187" s="0" t="s">
        <v>3527</v>
      </c>
      <c r="D1187" s="0" t="s">
        <v>258</v>
      </c>
      <c r="E1187" s="0" t="s">
        <v>3528</v>
      </c>
      <c r="F1187" s="0" t="s">
        <v>3525</v>
      </c>
      <c r="G1187" s="0" t="s">
        <v>3526</v>
      </c>
      <c r="H1187" s="0" t="n">
        <v>0</v>
      </c>
      <c r="I1187" s="0" t="n">
        <v>0</v>
      </c>
      <c r="J1187" s="0" t="n">
        <v>0</v>
      </c>
      <c r="K1187" s="0" t="n">
        <v>7.5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s">
        <v>4</v>
      </c>
    </row>
    <row r="1188" customFormat="false" ht="14.4" hidden="true" customHeight="false" outlineLevel="0" collapsed="false">
      <c r="A1188" s="0" t="s">
        <v>28</v>
      </c>
      <c r="B1188" s="0" t="n">
        <v>1</v>
      </c>
      <c r="C1188" s="0" t="s">
        <v>3529</v>
      </c>
      <c r="D1188" s="0" t="s">
        <v>258</v>
      </c>
      <c r="E1188" s="0" t="s">
        <v>3530</v>
      </c>
      <c r="F1188" s="0" t="s">
        <v>3531</v>
      </c>
      <c r="G1188" s="0" t="s">
        <v>877</v>
      </c>
      <c r="H1188" s="0" t="n">
        <v>0</v>
      </c>
      <c r="I1188" s="0" t="n">
        <v>0</v>
      </c>
      <c r="J1188" s="0" t="n">
        <v>0</v>
      </c>
      <c r="K1188" s="0" t="n">
        <v>5.9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s">
        <v>4</v>
      </c>
    </row>
    <row r="1189" customFormat="false" ht="14.4" hidden="true" customHeight="false" outlineLevel="0" collapsed="false">
      <c r="A1189" s="0" t="s">
        <v>28</v>
      </c>
      <c r="B1189" s="0" t="n">
        <v>1</v>
      </c>
      <c r="C1189" s="0" t="s">
        <v>3532</v>
      </c>
      <c r="D1189" s="0" t="s">
        <v>192</v>
      </c>
      <c r="E1189" s="0" t="s">
        <v>3533</v>
      </c>
      <c r="F1189" s="0" t="s">
        <v>3534</v>
      </c>
      <c r="G1189" s="0" t="s">
        <v>3535</v>
      </c>
      <c r="H1189" s="0" t="n">
        <v>0</v>
      </c>
      <c r="I1189" s="0" t="n">
        <v>0</v>
      </c>
      <c r="J1189" s="0" t="n">
        <v>0</v>
      </c>
      <c r="K1189" s="0" t="n">
        <v>5.1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s">
        <v>4</v>
      </c>
    </row>
    <row r="1190" customFormat="false" ht="14.4" hidden="true" customHeight="false" outlineLevel="0" collapsed="false">
      <c r="A1190" s="0" t="s">
        <v>28</v>
      </c>
      <c r="B1190" s="0" t="n">
        <v>1</v>
      </c>
      <c r="C1190" s="0" t="s">
        <v>3536</v>
      </c>
      <c r="D1190" s="0" t="s">
        <v>30</v>
      </c>
      <c r="E1190" s="0" t="s">
        <v>3537</v>
      </c>
      <c r="F1190" s="0" t="s">
        <v>3534</v>
      </c>
      <c r="G1190" s="0" t="s">
        <v>3535</v>
      </c>
      <c r="H1190" s="0" t="n">
        <v>0</v>
      </c>
      <c r="I1190" s="0" t="n">
        <v>0</v>
      </c>
      <c r="J1190" s="0" t="n">
        <v>0</v>
      </c>
      <c r="K1190" s="0" t="n">
        <v>5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s">
        <v>4</v>
      </c>
    </row>
    <row r="1191" customFormat="false" ht="14.4" hidden="true" customHeight="false" outlineLevel="0" collapsed="false">
      <c r="A1191" s="0" t="s">
        <v>28</v>
      </c>
      <c r="B1191" s="0" t="n">
        <v>1</v>
      </c>
      <c r="C1191" s="0" t="s">
        <v>3538</v>
      </c>
      <c r="D1191" s="0" t="s">
        <v>103</v>
      </c>
      <c r="E1191" s="0" t="s">
        <v>3539</v>
      </c>
      <c r="F1191" s="0" t="s">
        <v>3540</v>
      </c>
      <c r="G1191" s="0" t="s">
        <v>2138</v>
      </c>
      <c r="H1191" s="0" t="n">
        <v>0</v>
      </c>
      <c r="I1191" s="0" t="n">
        <v>0</v>
      </c>
      <c r="J1191" s="0" t="n">
        <v>0</v>
      </c>
      <c r="K1191" s="0" t="n">
        <v>5.7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s">
        <v>4</v>
      </c>
    </row>
    <row r="1192" customFormat="false" ht="14.4" hidden="true" customHeight="false" outlineLevel="0" collapsed="false">
      <c r="A1192" s="0" t="s">
        <v>28</v>
      </c>
      <c r="B1192" s="0" t="n">
        <v>1</v>
      </c>
      <c r="C1192" s="0" t="s">
        <v>3541</v>
      </c>
      <c r="D1192" s="0" t="s">
        <v>258</v>
      </c>
      <c r="E1192" s="0" t="s">
        <v>3542</v>
      </c>
      <c r="F1192" s="0" t="s">
        <v>3540</v>
      </c>
      <c r="G1192" s="0" t="s">
        <v>2138</v>
      </c>
      <c r="H1192" s="0" t="n">
        <v>0</v>
      </c>
      <c r="I1192" s="0" t="n">
        <v>0</v>
      </c>
      <c r="J1192" s="0" t="n">
        <v>0</v>
      </c>
      <c r="K1192" s="0" t="n">
        <v>6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s">
        <v>4</v>
      </c>
    </row>
    <row r="1193" customFormat="false" ht="14.4" hidden="true" customHeight="false" outlineLevel="0" collapsed="false">
      <c r="A1193" s="0" t="s">
        <v>28</v>
      </c>
      <c r="B1193" s="0" t="n">
        <v>1</v>
      </c>
      <c r="C1193" s="0" t="s">
        <v>3543</v>
      </c>
      <c r="D1193" s="0" t="s">
        <v>53</v>
      </c>
      <c r="E1193" s="0" t="s">
        <v>3544</v>
      </c>
      <c r="F1193" s="0" t="s">
        <v>3545</v>
      </c>
      <c r="G1193" s="0" t="s">
        <v>2887</v>
      </c>
      <c r="H1193" s="0" t="n">
        <v>0</v>
      </c>
      <c r="I1193" s="0" t="n">
        <v>0</v>
      </c>
      <c r="J1193" s="0" t="n">
        <v>0</v>
      </c>
      <c r="K1193" s="0" t="n">
        <v>5.3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s">
        <v>4</v>
      </c>
    </row>
    <row r="1194" customFormat="false" ht="14.4" hidden="true" customHeight="false" outlineLevel="0" collapsed="false">
      <c r="A1194" s="0" t="s">
        <v>28</v>
      </c>
      <c r="B1194" s="0" t="n">
        <v>1</v>
      </c>
      <c r="C1194" s="0" t="s">
        <v>3546</v>
      </c>
      <c r="D1194" s="0" t="s">
        <v>60</v>
      </c>
      <c r="E1194" s="0" t="s">
        <v>3547</v>
      </c>
      <c r="F1194" s="0" t="s">
        <v>3545</v>
      </c>
      <c r="G1194" s="0" t="s">
        <v>2887</v>
      </c>
      <c r="H1194" s="0" t="n">
        <v>0</v>
      </c>
      <c r="I1194" s="0" t="n">
        <v>0</v>
      </c>
      <c r="J1194" s="0" t="n">
        <v>0</v>
      </c>
      <c r="K1194" s="0" t="n">
        <v>5.4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s">
        <v>4</v>
      </c>
    </row>
    <row r="1195" customFormat="false" ht="14.4" hidden="true" customHeight="false" outlineLevel="0" collapsed="false">
      <c r="A1195" s="0" t="s">
        <v>28</v>
      </c>
      <c r="B1195" s="0" t="n">
        <v>1</v>
      </c>
      <c r="C1195" s="0" t="s">
        <v>3548</v>
      </c>
      <c r="D1195" s="0" t="s">
        <v>103</v>
      </c>
      <c r="E1195" s="0" t="s">
        <v>3549</v>
      </c>
      <c r="F1195" s="0" t="s">
        <v>3550</v>
      </c>
      <c r="G1195" s="0" t="s">
        <v>1278</v>
      </c>
      <c r="H1195" s="0" t="n">
        <v>0</v>
      </c>
      <c r="I1195" s="0" t="n">
        <v>0</v>
      </c>
      <c r="J1195" s="0" t="n">
        <v>0</v>
      </c>
      <c r="K1195" s="0" t="n">
        <v>5.6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s">
        <v>4</v>
      </c>
    </row>
    <row r="1196" customFormat="false" ht="14.4" hidden="true" customHeight="false" outlineLevel="0" collapsed="false">
      <c r="A1196" s="0" t="s">
        <v>28</v>
      </c>
      <c r="B1196" s="0" t="n">
        <v>1</v>
      </c>
      <c r="C1196" s="0" t="s">
        <v>3551</v>
      </c>
      <c r="D1196" s="0" t="s">
        <v>90</v>
      </c>
      <c r="E1196" s="0" t="s">
        <v>3552</v>
      </c>
      <c r="F1196" s="0" t="s">
        <v>3553</v>
      </c>
      <c r="G1196" s="0" t="s">
        <v>3554</v>
      </c>
      <c r="H1196" s="0" t="n">
        <v>0</v>
      </c>
      <c r="I1196" s="0" t="n">
        <v>0</v>
      </c>
      <c r="J1196" s="0" t="n">
        <v>0</v>
      </c>
      <c r="K1196" s="0" t="n">
        <v>5.2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s">
        <v>4</v>
      </c>
    </row>
    <row r="1197" customFormat="false" ht="14.4" hidden="true" customHeight="false" outlineLevel="0" collapsed="false">
      <c r="A1197" s="0" t="s">
        <v>28</v>
      </c>
      <c r="B1197" s="0" t="n">
        <v>1</v>
      </c>
      <c r="C1197" s="0" t="s">
        <v>3555</v>
      </c>
      <c r="D1197" s="0" t="s">
        <v>258</v>
      </c>
      <c r="E1197" s="0" t="s">
        <v>3556</v>
      </c>
      <c r="F1197" s="0" t="s">
        <v>3553</v>
      </c>
      <c r="G1197" s="0" t="s">
        <v>3554</v>
      </c>
      <c r="H1197" s="0" t="n">
        <v>0</v>
      </c>
      <c r="I1197" s="0" t="n">
        <v>0</v>
      </c>
      <c r="J1197" s="0" t="n">
        <v>0</v>
      </c>
      <c r="K1197" s="0" t="n">
        <v>5.5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s">
        <v>4</v>
      </c>
    </row>
    <row r="1198" customFormat="false" ht="14.4" hidden="true" customHeight="false" outlineLevel="0" collapsed="false">
      <c r="A1198" s="0" t="s">
        <v>28</v>
      </c>
      <c r="B1198" s="0" t="n">
        <v>1</v>
      </c>
      <c r="C1198" s="0" t="s">
        <v>3557</v>
      </c>
      <c r="D1198" s="0" t="s">
        <v>39</v>
      </c>
      <c r="E1198" s="0" t="s">
        <v>3558</v>
      </c>
      <c r="F1198" s="0" t="s">
        <v>3559</v>
      </c>
      <c r="G1198" s="0" t="s">
        <v>3560</v>
      </c>
      <c r="H1198" s="0" t="n">
        <v>0</v>
      </c>
      <c r="I1198" s="0" t="n">
        <v>0</v>
      </c>
      <c r="J1198" s="0" t="n">
        <v>0</v>
      </c>
      <c r="K1198" s="0" t="n">
        <v>8.6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s">
        <v>4</v>
      </c>
    </row>
    <row r="1199" customFormat="false" ht="14.4" hidden="true" customHeight="false" outlineLevel="0" collapsed="false">
      <c r="A1199" s="0" t="s">
        <v>28</v>
      </c>
      <c r="B1199" s="0" t="n">
        <v>1</v>
      </c>
      <c r="C1199" s="0" t="s">
        <v>3561</v>
      </c>
      <c r="D1199" s="0" t="s">
        <v>30</v>
      </c>
      <c r="E1199" s="0" t="s">
        <v>3562</v>
      </c>
      <c r="F1199" s="0" t="s">
        <v>3563</v>
      </c>
      <c r="G1199" s="0" t="s">
        <v>3564</v>
      </c>
      <c r="H1199" s="0" t="n">
        <v>0</v>
      </c>
      <c r="I1199" s="0" t="n">
        <v>0</v>
      </c>
      <c r="J1199" s="0" t="n">
        <v>0</v>
      </c>
      <c r="K1199" s="0" t="n">
        <v>7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s">
        <v>4</v>
      </c>
    </row>
    <row r="1200" customFormat="false" ht="14.4" hidden="true" customHeight="false" outlineLevel="0" collapsed="false">
      <c r="A1200" s="0" t="s">
        <v>28</v>
      </c>
      <c r="B1200" s="0" t="n">
        <v>1</v>
      </c>
      <c r="C1200" s="0" t="s">
        <v>3565</v>
      </c>
      <c r="D1200" s="0" t="s">
        <v>48</v>
      </c>
      <c r="E1200" s="0" t="s">
        <v>3566</v>
      </c>
      <c r="F1200" s="0" t="s">
        <v>3563</v>
      </c>
      <c r="G1200" s="0" t="s">
        <v>3564</v>
      </c>
      <c r="H1200" s="0" t="n">
        <v>0</v>
      </c>
      <c r="I1200" s="0" t="n">
        <v>0</v>
      </c>
      <c r="J1200" s="0" t="n">
        <v>0</v>
      </c>
      <c r="K1200" s="0" t="n">
        <v>7.6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s">
        <v>4</v>
      </c>
    </row>
    <row r="1201" customFormat="false" ht="14.4" hidden="true" customHeight="false" outlineLevel="0" collapsed="false">
      <c r="A1201" s="0" t="s">
        <v>28</v>
      </c>
      <c r="B1201" s="0" t="n">
        <v>1</v>
      </c>
      <c r="C1201" s="0" t="s">
        <v>3567</v>
      </c>
      <c r="D1201" s="0" t="s">
        <v>192</v>
      </c>
      <c r="E1201" s="0" t="s">
        <v>3568</v>
      </c>
      <c r="F1201" s="0" t="s">
        <v>3569</v>
      </c>
      <c r="G1201" s="0" t="s">
        <v>593</v>
      </c>
      <c r="H1201" s="0" t="n">
        <v>0</v>
      </c>
      <c r="I1201" s="0" t="n">
        <v>0</v>
      </c>
      <c r="J1201" s="0" t="n">
        <v>0</v>
      </c>
      <c r="K1201" s="0" t="n">
        <v>6.5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s">
        <v>4</v>
      </c>
    </row>
    <row r="1202" customFormat="false" ht="14.4" hidden="true" customHeight="false" outlineLevel="0" collapsed="false">
      <c r="A1202" s="0" t="s">
        <v>28</v>
      </c>
      <c r="B1202" s="0" t="n">
        <v>1</v>
      </c>
      <c r="C1202" s="0" t="s">
        <v>3570</v>
      </c>
      <c r="D1202" s="0" t="s">
        <v>192</v>
      </c>
      <c r="E1202" s="0" t="s">
        <v>3571</v>
      </c>
      <c r="F1202" s="0" t="s">
        <v>3572</v>
      </c>
      <c r="G1202" s="0" t="s">
        <v>3573</v>
      </c>
      <c r="H1202" s="0" t="n">
        <v>0</v>
      </c>
      <c r="I1202" s="0" t="n">
        <v>0</v>
      </c>
      <c r="J1202" s="0" t="n">
        <v>0</v>
      </c>
      <c r="K1202" s="0" t="n">
        <v>5.3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s">
        <v>4</v>
      </c>
    </row>
    <row r="1203" customFormat="false" ht="14.4" hidden="true" customHeight="false" outlineLevel="0" collapsed="false">
      <c r="A1203" s="0" t="s">
        <v>28</v>
      </c>
      <c r="B1203" s="0" t="n">
        <v>1</v>
      </c>
      <c r="C1203" s="0" t="s">
        <v>3574</v>
      </c>
      <c r="D1203" s="0" t="s">
        <v>90</v>
      </c>
      <c r="E1203" s="0" t="s">
        <v>3575</v>
      </c>
      <c r="F1203" s="0" t="s">
        <v>3572</v>
      </c>
      <c r="G1203" s="0" t="s">
        <v>3573</v>
      </c>
      <c r="H1203" s="0" t="n">
        <v>0</v>
      </c>
      <c r="I1203" s="0" t="n">
        <v>0</v>
      </c>
      <c r="J1203" s="0" t="n">
        <v>0</v>
      </c>
      <c r="K1203" s="0" t="n">
        <v>6.7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s">
        <v>4</v>
      </c>
    </row>
    <row r="1204" customFormat="false" ht="14.4" hidden="true" customHeight="false" outlineLevel="0" collapsed="false">
      <c r="A1204" s="0" t="s">
        <v>28</v>
      </c>
      <c r="B1204" s="0" t="n">
        <v>1</v>
      </c>
      <c r="C1204" s="0" t="s">
        <v>3576</v>
      </c>
      <c r="D1204" s="0" t="s">
        <v>192</v>
      </c>
      <c r="E1204" s="0" t="s">
        <v>3577</v>
      </c>
      <c r="F1204" s="0" t="s">
        <v>3578</v>
      </c>
      <c r="G1204" s="0" t="s">
        <v>3579</v>
      </c>
      <c r="H1204" s="0" t="n">
        <v>0</v>
      </c>
      <c r="I1204" s="0" t="n">
        <v>0</v>
      </c>
      <c r="J1204" s="0" t="n">
        <v>0</v>
      </c>
      <c r="K1204" s="0" t="n">
        <v>7.5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s">
        <v>4</v>
      </c>
    </row>
    <row r="1205" customFormat="false" ht="14.4" hidden="true" customHeight="false" outlineLevel="0" collapsed="false">
      <c r="A1205" s="0" t="s">
        <v>28</v>
      </c>
      <c r="B1205" s="0" t="n">
        <v>1</v>
      </c>
      <c r="C1205" s="0" t="s">
        <v>3580</v>
      </c>
      <c r="D1205" s="0" t="s">
        <v>192</v>
      </c>
      <c r="E1205" s="0" t="s">
        <v>3581</v>
      </c>
      <c r="F1205" s="0" t="s">
        <v>3582</v>
      </c>
      <c r="G1205" s="0" t="s">
        <v>593</v>
      </c>
      <c r="H1205" s="0" t="n">
        <v>0</v>
      </c>
      <c r="I1205" s="0" t="n">
        <v>0</v>
      </c>
      <c r="J1205" s="0" t="n">
        <v>0</v>
      </c>
      <c r="K1205" s="0" t="n">
        <v>5.6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s">
        <v>4</v>
      </c>
    </row>
    <row r="1206" customFormat="false" ht="14.4" hidden="true" customHeight="false" outlineLevel="0" collapsed="false">
      <c r="A1206" s="0" t="s">
        <v>28</v>
      </c>
      <c r="B1206" s="0" t="n">
        <v>1</v>
      </c>
      <c r="C1206" s="0" t="s">
        <v>3583</v>
      </c>
      <c r="D1206" s="0" t="s">
        <v>30</v>
      </c>
      <c r="E1206" s="0" t="s">
        <v>1932</v>
      </c>
      <c r="F1206" s="0" t="s">
        <v>3582</v>
      </c>
      <c r="G1206" s="0" t="s">
        <v>593</v>
      </c>
      <c r="H1206" s="0" t="n">
        <v>0</v>
      </c>
      <c r="I1206" s="0" t="n">
        <v>0</v>
      </c>
      <c r="J1206" s="0" t="n">
        <v>0</v>
      </c>
      <c r="K1206" s="0" t="n">
        <v>5.1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s">
        <v>4</v>
      </c>
    </row>
    <row r="1207" customFormat="false" ht="14.4" hidden="true" customHeight="false" outlineLevel="0" collapsed="false">
      <c r="A1207" s="0" t="s">
        <v>28</v>
      </c>
      <c r="B1207" s="0" t="n">
        <v>1</v>
      </c>
      <c r="C1207" s="0" t="s">
        <v>3584</v>
      </c>
      <c r="D1207" s="0" t="s">
        <v>30</v>
      </c>
      <c r="E1207" s="0" t="s">
        <v>3585</v>
      </c>
      <c r="F1207" s="0" t="s">
        <v>3586</v>
      </c>
      <c r="G1207" s="0" t="s">
        <v>3587</v>
      </c>
      <c r="H1207" s="0" t="n">
        <v>0</v>
      </c>
      <c r="I1207" s="0" t="n">
        <v>0</v>
      </c>
      <c r="J1207" s="0" t="n">
        <v>0</v>
      </c>
      <c r="K1207" s="0" t="n">
        <v>7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s">
        <v>4</v>
      </c>
    </row>
    <row r="1208" customFormat="false" ht="14.4" hidden="true" customHeight="false" outlineLevel="0" collapsed="false">
      <c r="A1208" s="0" t="s">
        <v>28</v>
      </c>
      <c r="B1208" s="0" t="n">
        <v>1</v>
      </c>
      <c r="C1208" s="0" t="s">
        <v>3588</v>
      </c>
      <c r="D1208" s="0" t="s">
        <v>192</v>
      </c>
      <c r="E1208" s="0" t="s">
        <v>3589</v>
      </c>
      <c r="F1208" s="0" t="s">
        <v>3590</v>
      </c>
      <c r="G1208" s="0" t="s">
        <v>3591</v>
      </c>
      <c r="H1208" s="0" t="n">
        <v>0</v>
      </c>
      <c r="I1208" s="0" t="n">
        <v>0</v>
      </c>
      <c r="J1208" s="0" t="n">
        <v>0</v>
      </c>
      <c r="K1208" s="0" t="n">
        <v>8.8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s">
        <v>4</v>
      </c>
    </row>
    <row r="1209" customFormat="false" ht="14.4" hidden="true" customHeight="false" outlineLevel="0" collapsed="false">
      <c r="A1209" s="0" t="s">
        <v>28</v>
      </c>
      <c r="B1209" s="0" t="n">
        <v>1</v>
      </c>
      <c r="C1209" s="0" t="s">
        <v>3592</v>
      </c>
      <c r="D1209" s="0" t="s">
        <v>81</v>
      </c>
      <c r="E1209" s="0" t="s">
        <v>3593</v>
      </c>
      <c r="F1209" s="0" t="s">
        <v>3590</v>
      </c>
      <c r="G1209" s="0" t="s">
        <v>3591</v>
      </c>
      <c r="H1209" s="0" t="n">
        <v>0</v>
      </c>
      <c r="I1209" s="0" t="n">
        <v>0</v>
      </c>
      <c r="J1209" s="0" t="n">
        <v>0</v>
      </c>
      <c r="K1209" s="0" t="n">
        <v>10.1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s">
        <v>4</v>
      </c>
    </row>
    <row r="1210" customFormat="false" ht="14.4" hidden="true" customHeight="false" outlineLevel="0" collapsed="false">
      <c r="A1210" s="0" t="s">
        <v>28</v>
      </c>
      <c r="B1210" s="0" t="n">
        <v>1</v>
      </c>
      <c r="C1210" s="0" t="s">
        <v>3594</v>
      </c>
      <c r="D1210" s="0" t="s">
        <v>258</v>
      </c>
      <c r="E1210" s="0" t="s">
        <v>3595</v>
      </c>
      <c r="F1210" s="0" t="s">
        <v>3590</v>
      </c>
      <c r="G1210" s="0" t="s">
        <v>3591</v>
      </c>
      <c r="H1210" s="0" t="n">
        <v>0</v>
      </c>
      <c r="I1210" s="0" t="n">
        <v>0</v>
      </c>
      <c r="J1210" s="0" t="n">
        <v>0</v>
      </c>
      <c r="K1210" s="0" t="n">
        <v>5.4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s">
        <v>4</v>
      </c>
    </row>
    <row r="1211" customFormat="false" ht="14.4" hidden="true" customHeight="false" outlineLevel="0" collapsed="false">
      <c r="A1211" s="0" t="s">
        <v>28</v>
      </c>
      <c r="B1211" s="0" t="n">
        <v>1</v>
      </c>
      <c r="C1211" s="0" t="s">
        <v>3596</v>
      </c>
      <c r="D1211" s="0" t="s">
        <v>30</v>
      </c>
      <c r="E1211" s="0" t="s">
        <v>3597</v>
      </c>
      <c r="F1211" s="0" t="s">
        <v>3598</v>
      </c>
      <c r="G1211" s="0" t="s">
        <v>3599</v>
      </c>
      <c r="H1211" s="0" t="n">
        <v>0</v>
      </c>
      <c r="I1211" s="0" t="n">
        <v>0</v>
      </c>
      <c r="J1211" s="0" t="n">
        <v>0</v>
      </c>
      <c r="K1211" s="0" t="n">
        <v>6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s">
        <v>4</v>
      </c>
    </row>
    <row r="1212" customFormat="false" ht="14.4" hidden="true" customHeight="false" outlineLevel="0" collapsed="false">
      <c r="A1212" s="0" t="s">
        <v>28</v>
      </c>
      <c r="B1212" s="0" t="n">
        <v>1</v>
      </c>
      <c r="C1212" s="0" t="s">
        <v>3600</v>
      </c>
      <c r="D1212" s="0" t="s">
        <v>124</v>
      </c>
      <c r="E1212" s="0" t="s">
        <v>3601</v>
      </c>
      <c r="F1212" s="0" t="s">
        <v>3602</v>
      </c>
      <c r="G1212" s="0" t="s">
        <v>2044</v>
      </c>
      <c r="H1212" s="0" t="n">
        <v>0</v>
      </c>
      <c r="I1212" s="0" t="n">
        <v>0</v>
      </c>
      <c r="J1212" s="0" t="n">
        <v>0</v>
      </c>
      <c r="K1212" s="0" t="n">
        <v>5.6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s">
        <v>4</v>
      </c>
    </row>
    <row r="1213" customFormat="false" ht="14.4" hidden="true" customHeight="false" outlineLevel="0" collapsed="false">
      <c r="A1213" s="0" t="s">
        <v>28</v>
      </c>
      <c r="B1213" s="0" t="n">
        <v>1</v>
      </c>
      <c r="C1213" s="0" t="s">
        <v>3603</v>
      </c>
      <c r="D1213" s="0" t="s">
        <v>103</v>
      </c>
      <c r="E1213" s="0" t="s">
        <v>3604</v>
      </c>
      <c r="F1213" s="0" t="s">
        <v>3605</v>
      </c>
      <c r="G1213" s="0" t="s">
        <v>1278</v>
      </c>
      <c r="H1213" s="0" t="n">
        <v>0</v>
      </c>
      <c r="I1213" s="0" t="n">
        <v>0</v>
      </c>
      <c r="J1213" s="0" t="n">
        <v>0</v>
      </c>
      <c r="K1213" s="0" t="n">
        <v>6.2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s">
        <v>4</v>
      </c>
    </row>
    <row r="1214" customFormat="false" ht="14.4" hidden="true" customHeight="false" outlineLevel="0" collapsed="false">
      <c r="A1214" s="0" t="s">
        <v>28</v>
      </c>
      <c r="B1214" s="0" t="n">
        <v>1</v>
      </c>
      <c r="C1214" s="0" t="s">
        <v>3606</v>
      </c>
      <c r="D1214" s="0" t="s">
        <v>192</v>
      </c>
      <c r="E1214" s="0" t="s">
        <v>3607</v>
      </c>
      <c r="F1214" s="0" t="s">
        <v>3605</v>
      </c>
      <c r="G1214" s="0" t="s">
        <v>1278</v>
      </c>
      <c r="H1214" s="0" t="n">
        <v>0</v>
      </c>
      <c r="I1214" s="0" t="n">
        <v>0</v>
      </c>
      <c r="J1214" s="0" t="n">
        <v>0</v>
      </c>
      <c r="K1214" s="0" t="n">
        <v>8.4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s">
        <v>4</v>
      </c>
    </row>
    <row r="1215" customFormat="false" ht="14.4" hidden="true" customHeight="false" outlineLevel="0" collapsed="false">
      <c r="A1215" s="0" t="s">
        <v>28</v>
      </c>
      <c r="B1215" s="0" t="n">
        <v>1</v>
      </c>
      <c r="C1215" s="0" t="s">
        <v>3608</v>
      </c>
      <c r="D1215" s="0" t="s">
        <v>103</v>
      </c>
      <c r="E1215" s="0" t="s">
        <v>3609</v>
      </c>
      <c r="F1215" s="0" t="s">
        <v>3610</v>
      </c>
      <c r="G1215" s="0" t="s">
        <v>2138</v>
      </c>
      <c r="H1215" s="0" t="n">
        <v>0</v>
      </c>
      <c r="I1215" s="0" t="n">
        <v>0</v>
      </c>
      <c r="J1215" s="0" t="n">
        <v>0</v>
      </c>
      <c r="K1215" s="0" t="n">
        <v>6.2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s">
        <v>4</v>
      </c>
    </row>
    <row r="1216" customFormat="false" ht="14.4" hidden="true" customHeight="false" outlineLevel="0" collapsed="false">
      <c r="A1216" s="0" t="s">
        <v>28</v>
      </c>
      <c r="B1216" s="0" t="n">
        <v>1</v>
      </c>
      <c r="C1216" s="0" t="s">
        <v>3611</v>
      </c>
      <c r="D1216" s="0" t="s">
        <v>124</v>
      </c>
      <c r="E1216" s="0" t="s">
        <v>3612</v>
      </c>
      <c r="F1216" s="0" t="s">
        <v>3610</v>
      </c>
      <c r="G1216" s="0" t="s">
        <v>2138</v>
      </c>
      <c r="H1216" s="0" t="n">
        <v>0</v>
      </c>
      <c r="I1216" s="0" t="n">
        <v>0</v>
      </c>
      <c r="J1216" s="0" t="n">
        <v>0</v>
      </c>
      <c r="K1216" s="0" t="n">
        <v>5.2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s">
        <v>4</v>
      </c>
    </row>
    <row r="1217" customFormat="false" ht="14.4" hidden="true" customHeight="false" outlineLevel="0" collapsed="false">
      <c r="A1217" s="0" t="s">
        <v>28</v>
      </c>
      <c r="B1217" s="0" t="n">
        <v>1</v>
      </c>
      <c r="C1217" s="0" t="s">
        <v>3613</v>
      </c>
      <c r="D1217" s="0" t="s">
        <v>258</v>
      </c>
      <c r="E1217" s="0" t="s">
        <v>3614</v>
      </c>
      <c r="F1217" s="0" t="s">
        <v>3610</v>
      </c>
      <c r="G1217" s="0" t="s">
        <v>2138</v>
      </c>
      <c r="H1217" s="0" t="n">
        <v>0</v>
      </c>
      <c r="I1217" s="0" t="n">
        <v>0</v>
      </c>
      <c r="J1217" s="0" t="n">
        <v>0</v>
      </c>
      <c r="K1217" s="0" t="n">
        <v>5.2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s">
        <v>4</v>
      </c>
    </row>
    <row r="1218" customFormat="false" ht="14.4" hidden="true" customHeight="false" outlineLevel="0" collapsed="false">
      <c r="A1218" s="0" t="s">
        <v>28</v>
      </c>
      <c r="B1218" s="0" t="n">
        <v>1</v>
      </c>
      <c r="C1218" s="0" t="s">
        <v>3615</v>
      </c>
      <c r="D1218" s="0" t="s">
        <v>30</v>
      </c>
      <c r="E1218" s="0" t="s">
        <v>3616</v>
      </c>
      <c r="F1218" s="0" t="s">
        <v>3617</v>
      </c>
      <c r="G1218" s="0" t="s">
        <v>3618</v>
      </c>
      <c r="H1218" s="0" t="n">
        <v>0</v>
      </c>
      <c r="I1218" s="0" t="n">
        <v>0</v>
      </c>
      <c r="J1218" s="0" t="n">
        <v>0</v>
      </c>
      <c r="K1218" s="0" t="n">
        <v>6.3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s">
        <v>4</v>
      </c>
    </row>
    <row r="1219" customFormat="false" ht="14.4" hidden="true" customHeight="false" outlineLevel="0" collapsed="false">
      <c r="A1219" s="0" t="s">
        <v>28</v>
      </c>
      <c r="B1219" s="0" t="n">
        <v>1</v>
      </c>
      <c r="C1219" s="0" t="s">
        <v>3619</v>
      </c>
      <c r="D1219" s="0" t="s">
        <v>258</v>
      </c>
      <c r="E1219" s="0" t="s">
        <v>3620</v>
      </c>
      <c r="F1219" s="0" t="s">
        <v>3621</v>
      </c>
      <c r="G1219" s="0" t="s">
        <v>3622</v>
      </c>
      <c r="H1219" s="0" t="n">
        <v>0</v>
      </c>
      <c r="I1219" s="0" t="n">
        <v>0</v>
      </c>
      <c r="J1219" s="0" t="n">
        <v>0</v>
      </c>
      <c r="K1219" s="0" t="n">
        <v>5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s">
        <v>4</v>
      </c>
    </row>
    <row r="1220" customFormat="false" ht="14.4" hidden="true" customHeight="false" outlineLevel="0" collapsed="false">
      <c r="A1220" s="0" t="s">
        <v>28</v>
      </c>
      <c r="B1220" s="0" t="n">
        <v>1</v>
      </c>
      <c r="C1220" s="0" t="s">
        <v>3623</v>
      </c>
      <c r="D1220" s="0" t="s">
        <v>45</v>
      </c>
      <c r="E1220" s="0" t="s">
        <v>3624</v>
      </c>
      <c r="F1220" s="0" t="s">
        <v>3625</v>
      </c>
      <c r="G1220" s="0" t="s">
        <v>3626</v>
      </c>
      <c r="H1220" s="0" t="n">
        <v>0</v>
      </c>
      <c r="I1220" s="0" t="n">
        <v>0</v>
      </c>
      <c r="J1220" s="0" t="n">
        <v>0</v>
      </c>
      <c r="K1220" s="0" t="n">
        <v>6.1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s">
        <v>4</v>
      </c>
    </row>
    <row r="1221" customFormat="false" ht="14.4" hidden="true" customHeight="false" outlineLevel="0" collapsed="false">
      <c r="A1221" s="0" t="s">
        <v>28</v>
      </c>
      <c r="B1221" s="0" t="n">
        <v>1</v>
      </c>
      <c r="C1221" s="0" t="s">
        <v>3627</v>
      </c>
      <c r="D1221" s="0" t="s">
        <v>124</v>
      </c>
      <c r="E1221" s="0" t="s">
        <v>3628</v>
      </c>
      <c r="F1221" s="0" t="s">
        <v>3625</v>
      </c>
      <c r="G1221" s="0" t="s">
        <v>3626</v>
      </c>
      <c r="H1221" s="0" t="n">
        <v>0</v>
      </c>
      <c r="I1221" s="0" t="n">
        <v>0</v>
      </c>
      <c r="J1221" s="0" t="n">
        <v>0</v>
      </c>
      <c r="K1221" s="0" t="n">
        <v>5.1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s">
        <v>4</v>
      </c>
    </row>
    <row r="1222" customFormat="false" ht="14.4" hidden="true" customHeight="false" outlineLevel="0" collapsed="false">
      <c r="A1222" s="0" t="s">
        <v>28</v>
      </c>
      <c r="B1222" s="0" t="n">
        <v>1</v>
      </c>
      <c r="C1222" s="0" t="s">
        <v>3629</v>
      </c>
      <c r="D1222" s="0" t="s">
        <v>258</v>
      </c>
      <c r="E1222" s="0" t="s">
        <v>3630</v>
      </c>
      <c r="F1222" s="0" t="s">
        <v>3631</v>
      </c>
      <c r="G1222" s="0" t="s">
        <v>3632</v>
      </c>
      <c r="H1222" s="0" t="n">
        <v>0</v>
      </c>
      <c r="I1222" s="0" t="n">
        <v>0</v>
      </c>
      <c r="J1222" s="0" t="n">
        <v>0</v>
      </c>
      <c r="K1222" s="0" t="n">
        <v>6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s">
        <v>4</v>
      </c>
    </row>
    <row r="1223" customFormat="false" ht="14.4" hidden="true" customHeight="false" outlineLevel="0" collapsed="false">
      <c r="A1223" s="0" t="s">
        <v>28</v>
      </c>
      <c r="B1223" s="0" t="n">
        <v>1</v>
      </c>
      <c r="C1223" s="0" t="s">
        <v>3633</v>
      </c>
      <c r="D1223" s="0" t="s">
        <v>192</v>
      </c>
      <c r="E1223" s="0" t="s">
        <v>3634</v>
      </c>
      <c r="F1223" s="0" t="s">
        <v>3635</v>
      </c>
      <c r="G1223" s="0" t="s">
        <v>3636</v>
      </c>
      <c r="H1223" s="0" t="n">
        <v>0</v>
      </c>
      <c r="I1223" s="0" t="n">
        <v>0</v>
      </c>
      <c r="J1223" s="0" t="n">
        <v>0</v>
      </c>
      <c r="K1223" s="0" t="n">
        <v>5.4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s">
        <v>4</v>
      </c>
    </row>
    <row r="1224" customFormat="false" ht="14.4" hidden="true" customHeight="false" outlineLevel="0" collapsed="false">
      <c r="A1224" s="0" t="s">
        <v>28</v>
      </c>
      <c r="B1224" s="0" t="n">
        <v>1</v>
      </c>
      <c r="C1224" s="0" t="s">
        <v>3637</v>
      </c>
      <c r="D1224" s="0" t="s">
        <v>39</v>
      </c>
      <c r="E1224" s="0" t="s">
        <v>3638</v>
      </c>
      <c r="F1224" s="0" t="s">
        <v>3635</v>
      </c>
      <c r="G1224" s="0" t="s">
        <v>3636</v>
      </c>
      <c r="H1224" s="0" t="n">
        <v>0</v>
      </c>
      <c r="I1224" s="0" t="n">
        <v>0</v>
      </c>
      <c r="J1224" s="0" t="n">
        <v>0</v>
      </c>
      <c r="K1224" s="0" t="n">
        <v>13.3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8.1</v>
      </c>
      <c r="Q1224" s="0" t="n">
        <v>0</v>
      </c>
      <c r="R1224" s="0" t="n">
        <v>0</v>
      </c>
      <c r="S1224" s="0" t="s">
        <v>4</v>
      </c>
    </row>
    <row r="1225" customFormat="false" ht="14.4" hidden="true" customHeight="false" outlineLevel="0" collapsed="false">
      <c r="A1225" s="0" t="s">
        <v>28</v>
      </c>
      <c r="B1225" s="0" t="n">
        <v>1</v>
      </c>
      <c r="C1225" s="0" t="s">
        <v>3639</v>
      </c>
      <c r="D1225" s="0" t="s">
        <v>30</v>
      </c>
      <c r="E1225" s="0" t="s">
        <v>3640</v>
      </c>
      <c r="F1225" s="0" t="s">
        <v>3641</v>
      </c>
      <c r="G1225" s="0" t="s">
        <v>3642</v>
      </c>
      <c r="H1225" s="0" t="n">
        <v>0</v>
      </c>
      <c r="I1225" s="0" t="n">
        <v>0</v>
      </c>
      <c r="J1225" s="0" t="n">
        <v>0</v>
      </c>
      <c r="K1225" s="0" t="n">
        <v>6.1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s">
        <v>4</v>
      </c>
    </row>
    <row r="1226" customFormat="false" ht="14.4" hidden="true" customHeight="false" outlineLevel="0" collapsed="false">
      <c r="A1226" s="0" t="s">
        <v>28</v>
      </c>
      <c r="B1226" s="0" t="n">
        <v>1</v>
      </c>
      <c r="C1226" s="0" t="s">
        <v>3643</v>
      </c>
      <c r="D1226" s="0" t="s">
        <v>53</v>
      </c>
      <c r="E1226" s="0" t="s">
        <v>3644</v>
      </c>
      <c r="F1226" s="0" t="s">
        <v>3645</v>
      </c>
      <c r="G1226" s="0" t="s">
        <v>3646</v>
      </c>
      <c r="H1226" s="0" t="n">
        <v>0</v>
      </c>
      <c r="I1226" s="0" t="n">
        <v>0</v>
      </c>
      <c r="J1226" s="0" t="n">
        <v>0</v>
      </c>
      <c r="K1226" s="0" t="n">
        <v>8.3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s">
        <v>4</v>
      </c>
    </row>
    <row r="1227" customFormat="false" ht="14.4" hidden="true" customHeight="false" outlineLevel="0" collapsed="false">
      <c r="A1227" s="0" t="s">
        <v>28</v>
      </c>
      <c r="B1227" s="0" t="n">
        <v>1</v>
      </c>
      <c r="C1227" s="0" t="s">
        <v>3647</v>
      </c>
      <c r="D1227" s="0" t="s">
        <v>124</v>
      </c>
      <c r="E1227" s="0" t="s">
        <v>3648</v>
      </c>
      <c r="F1227" s="0" t="s">
        <v>3645</v>
      </c>
      <c r="G1227" s="0" t="s">
        <v>3646</v>
      </c>
      <c r="H1227" s="0" t="n">
        <v>0</v>
      </c>
      <c r="I1227" s="0" t="n">
        <v>0</v>
      </c>
      <c r="J1227" s="0" t="n">
        <v>0</v>
      </c>
      <c r="K1227" s="0" t="n">
        <v>5.1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s">
        <v>4</v>
      </c>
    </row>
    <row r="1228" customFormat="false" ht="14.4" hidden="true" customHeight="false" outlineLevel="0" collapsed="false">
      <c r="A1228" s="0" t="s">
        <v>28</v>
      </c>
      <c r="B1228" s="0" t="n">
        <v>1</v>
      </c>
      <c r="C1228" s="0" t="s">
        <v>3649</v>
      </c>
      <c r="D1228" s="0" t="s">
        <v>90</v>
      </c>
      <c r="E1228" s="0" t="s">
        <v>3650</v>
      </c>
      <c r="F1228" s="0" t="s">
        <v>3651</v>
      </c>
      <c r="G1228" s="0" t="s">
        <v>3652</v>
      </c>
      <c r="H1228" s="0" t="n">
        <v>0</v>
      </c>
      <c r="I1228" s="0" t="n">
        <v>0</v>
      </c>
      <c r="J1228" s="0" t="n">
        <v>0</v>
      </c>
      <c r="K1228" s="0" t="n">
        <v>6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s">
        <v>4</v>
      </c>
    </row>
    <row r="1229" customFormat="false" ht="14.4" hidden="true" customHeight="false" outlineLevel="0" collapsed="false">
      <c r="A1229" s="0" t="s">
        <v>28</v>
      </c>
      <c r="B1229" s="0" t="n">
        <v>1</v>
      </c>
      <c r="C1229" s="0" t="s">
        <v>3653</v>
      </c>
      <c r="D1229" s="0" t="s">
        <v>60</v>
      </c>
      <c r="E1229" s="0" t="s">
        <v>3654</v>
      </c>
      <c r="F1229" s="0" t="s">
        <v>3651</v>
      </c>
      <c r="G1229" s="0" t="s">
        <v>3652</v>
      </c>
      <c r="H1229" s="0" t="n">
        <v>0</v>
      </c>
      <c r="I1229" s="0" t="n">
        <v>0</v>
      </c>
      <c r="J1229" s="0" t="n">
        <v>0</v>
      </c>
      <c r="K1229" s="0" t="n">
        <v>5.2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s">
        <v>4</v>
      </c>
    </row>
    <row r="1230" customFormat="false" ht="14.4" hidden="true" customHeight="false" outlineLevel="0" collapsed="false">
      <c r="A1230" s="0" t="s">
        <v>28</v>
      </c>
      <c r="B1230" s="0" t="n">
        <v>1</v>
      </c>
      <c r="C1230" s="0" t="s">
        <v>3655</v>
      </c>
      <c r="D1230" s="0" t="s">
        <v>48</v>
      </c>
      <c r="E1230" s="0" t="s">
        <v>3656</v>
      </c>
      <c r="F1230" s="0" t="s">
        <v>3651</v>
      </c>
      <c r="G1230" s="0" t="s">
        <v>3652</v>
      </c>
      <c r="H1230" s="0" t="n">
        <v>0</v>
      </c>
      <c r="I1230" s="0" t="n">
        <v>0</v>
      </c>
      <c r="J1230" s="0" t="n">
        <v>0</v>
      </c>
      <c r="K1230" s="0" t="n">
        <v>5.2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s">
        <v>4</v>
      </c>
    </row>
    <row r="1231" customFormat="false" ht="14.4" hidden="true" customHeight="false" outlineLevel="0" collapsed="false">
      <c r="A1231" s="0" t="s">
        <v>28</v>
      </c>
      <c r="B1231" s="0" t="n">
        <v>1</v>
      </c>
      <c r="C1231" s="0" t="s">
        <v>3657</v>
      </c>
      <c r="D1231" s="0" t="s">
        <v>60</v>
      </c>
      <c r="E1231" s="0" t="s">
        <v>3658</v>
      </c>
      <c r="F1231" s="0" t="s">
        <v>3651</v>
      </c>
      <c r="G1231" s="0" t="s">
        <v>3652</v>
      </c>
      <c r="H1231" s="0" t="n">
        <v>0</v>
      </c>
      <c r="I1231" s="0" t="n">
        <v>0</v>
      </c>
      <c r="J1231" s="0" t="n">
        <v>0</v>
      </c>
      <c r="K1231" s="0" t="n">
        <v>7.5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s">
        <v>4</v>
      </c>
    </row>
    <row r="1232" customFormat="false" ht="14.4" hidden="true" customHeight="false" outlineLevel="0" collapsed="false">
      <c r="A1232" s="0" t="s">
        <v>28</v>
      </c>
      <c r="B1232" s="0" t="n">
        <v>1</v>
      </c>
      <c r="C1232" s="0" t="s">
        <v>3659</v>
      </c>
      <c r="D1232" s="0" t="s">
        <v>81</v>
      </c>
      <c r="E1232" s="0" t="s">
        <v>3660</v>
      </c>
      <c r="F1232" s="0" t="s">
        <v>3661</v>
      </c>
      <c r="G1232" s="0" t="s">
        <v>3662</v>
      </c>
      <c r="H1232" s="0" t="n">
        <v>0</v>
      </c>
      <c r="I1232" s="0" t="n">
        <v>0</v>
      </c>
      <c r="J1232" s="0" t="n">
        <v>0</v>
      </c>
      <c r="K1232" s="0" t="n">
        <v>6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s">
        <v>4</v>
      </c>
    </row>
    <row r="1233" customFormat="false" ht="14.4" hidden="true" customHeight="false" outlineLevel="0" collapsed="false">
      <c r="A1233" s="0" t="s">
        <v>28</v>
      </c>
      <c r="B1233" s="0" t="n">
        <v>1</v>
      </c>
      <c r="C1233" s="0" t="s">
        <v>3663</v>
      </c>
      <c r="D1233" s="0" t="s">
        <v>81</v>
      </c>
      <c r="E1233" s="0" t="s">
        <v>3664</v>
      </c>
      <c r="F1233" s="0" t="s">
        <v>3665</v>
      </c>
      <c r="G1233" s="0" t="s">
        <v>3666</v>
      </c>
      <c r="H1233" s="0" t="n">
        <v>0</v>
      </c>
      <c r="I1233" s="0" t="n">
        <v>0</v>
      </c>
      <c r="J1233" s="0" t="n">
        <v>0</v>
      </c>
      <c r="K1233" s="0" t="n">
        <v>5.1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s">
        <v>4</v>
      </c>
    </row>
    <row r="1234" customFormat="false" ht="14.4" hidden="true" customHeight="false" outlineLevel="0" collapsed="false">
      <c r="A1234" s="0" t="s">
        <v>28</v>
      </c>
      <c r="B1234" s="0" t="n">
        <v>1</v>
      </c>
      <c r="C1234" s="0" t="s">
        <v>3667</v>
      </c>
      <c r="D1234" s="0" t="s">
        <v>81</v>
      </c>
      <c r="E1234" s="0" t="s">
        <v>3668</v>
      </c>
      <c r="F1234" s="0" t="s">
        <v>3665</v>
      </c>
      <c r="G1234" s="0" t="s">
        <v>3666</v>
      </c>
      <c r="H1234" s="0" t="n">
        <v>0</v>
      </c>
      <c r="I1234" s="0" t="n">
        <v>0</v>
      </c>
      <c r="J1234" s="0" t="n">
        <v>0</v>
      </c>
      <c r="K1234" s="0" t="n">
        <v>5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s">
        <v>4</v>
      </c>
    </row>
    <row r="1235" customFormat="false" ht="14.4" hidden="true" customHeight="false" outlineLevel="0" collapsed="false">
      <c r="A1235" s="0" t="s">
        <v>28</v>
      </c>
      <c r="B1235" s="0" t="n">
        <v>1</v>
      </c>
      <c r="C1235" s="0" t="s">
        <v>3669</v>
      </c>
      <c r="D1235" s="0" t="s">
        <v>192</v>
      </c>
      <c r="E1235" s="0" t="s">
        <v>3670</v>
      </c>
      <c r="F1235" s="0" t="s">
        <v>3671</v>
      </c>
      <c r="G1235" s="0" t="s">
        <v>3672</v>
      </c>
      <c r="H1235" s="0" t="n">
        <v>0</v>
      </c>
      <c r="I1235" s="0" t="n">
        <v>0</v>
      </c>
      <c r="J1235" s="0" t="n">
        <v>0</v>
      </c>
      <c r="K1235" s="0" t="n">
        <v>11.2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s">
        <v>4</v>
      </c>
    </row>
    <row r="1236" customFormat="false" ht="14.4" hidden="true" customHeight="false" outlineLevel="0" collapsed="false">
      <c r="A1236" s="0" t="s">
        <v>28</v>
      </c>
      <c r="B1236" s="0" t="n">
        <v>1</v>
      </c>
      <c r="C1236" s="0" t="s">
        <v>3673</v>
      </c>
      <c r="D1236" s="0" t="s">
        <v>81</v>
      </c>
      <c r="E1236" s="0" t="s">
        <v>3674</v>
      </c>
      <c r="F1236" s="0" t="s">
        <v>3671</v>
      </c>
      <c r="G1236" s="0" t="s">
        <v>3672</v>
      </c>
      <c r="H1236" s="0" t="n">
        <v>0</v>
      </c>
      <c r="I1236" s="0" t="n">
        <v>0</v>
      </c>
      <c r="J1236" s="0" t="n">
        <v>0</v>
      </c>
      <c r="K1236" s="0" t="n">
        <v>9.7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s">
        <v>4</v>
      </c>
    </row>
    <row r="1237" customFormat="false" ht="14.4" hidden="true" customHeight="false" outlineLevel="0" collapsed="false">
      <c r="A1237" s="0" t="s">
        <v>28</v>
      </c>
      <c r="B1237" s="0" t="n">
        <v>1</v>
      </c>
      <c r="C1237" s="0" t="s">
        <v>3675</v>
      </c>
      <c r="D1237" s="0" t="s">
        <v>258</v>
      </c>
      <c r="E1237" s="0" t="s">
        <v>3676</v>
      </c>
      <c r="F1237" s="0" t="s">
        <v>3671</v>
      </c>
      <c r="G1237" s="0" t="s">
        <v>3672</v>
      </c>
      <c r="H1237" s="0" t="n">
        <v>0</v>
      </c>
      <c r="I1237" s="0" t="n">
        <v>0</v>
      </c>
      <c r="J1237" s="0" t="n">
        <v>0</v>
      </c>
      <c r="K1237" s="0" t="n">
        <v>5.4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s">
        <v>4</v>
      </c>
    </row>
    <row r="1238" customFormat="false" ht="14.4" hidden="true" customHeight="false" outlineLevel="0" collapsed="false">
      <c r="A1238" s="0" t="s">
        <v>28</v>
      </c>
      <c r="B1238" s="0" t="n">
        <v>1</v>
      </c>
      <c r="C1238" s="0" t="s">
        <v>3677</v>
      </c>
      <c r="D1238" s="0" t="s">
        <v>30</v>
      </c>
      <c r="E1238" s="0" t="s">
        <v>3678</v>
      </c>
      <c r="F1238" s="0" t="s">
        <v>3679</v>
      </c>
      <c r="G1238" s="0" t="s">
        <v>1399</v>
      </c>
      <c r="H1238" s="0" t="n">
        <v>0</v>
      </c>
      <c r="I1238" s="0" t="n">
        <v>0</v>
      </c>
      <c r="J1238" s="0" t="n">
        <v>0</v>
      </c>
      <c r="K1238" s="0" t="n">
        <v>6.7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s">
        <v>4</v>
      </c>
    </row>
    <row r="1239" customFormat="false" ht="14.4" hidden="true" customHeight="false" outlineLevel="0" collapsed="false">
      <c r="A1239" s="0" t="s">
        <v>28</v>
      </c>
      <c r="B1239" s="0" t="n">
        <v>1</v>
      </c>
      <c r="C1239" s="0" t="s">
        <v>3680</v>
      </c>
      <c r="D1239" s="0" t="s">
        <v>192</v>
      </c>
      <c r="E1239" s="0" t="s">
        <v>3681</v>
      </c>
      <c r="F1239" s="0" t="s">
        <v>3682</v>
      </c>
      <c r="G1239" s="0" t="s">
        <v>3375</v>
      </c>
      <c r="H1239" s="0" t="n">
        <v>0</v>
      </c>
      <c r="I1239" s="0" t="n">
        <v>0</v>
      </c>
      <c r="J1239" s="0" t="n">
        <v>0</v>
      </c>
      <c r="K1239" s="0" t="n">
        <v>5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s">
        <v>4</v>
      </c>
    </row>
    <row r="1240" customFormat="false" ht="14.4" hidden="true" customHeight="false" outlineLevel="0" collapsed="false">
      <c r="A1240" s="0" t="s">
        <v>28</v>
      </c>
      <c r="B1240" s="0" t="n">
        <v>1</v>
      </c>
      <c r="C1240" s="0" t="s">
        <v>3683</v>
      </c>
      <c r="D1240" s="0" t="s">
        <v>192</v>
      </c>
      <c r="E1240" s="0" t="s">
        <v>3684</v>
      </c>
      <c r="F1240" s="0" t="s">
        <v>3685</v>
      </c>
      <c r="G1240" s="0" t="s">
        <v>448</v>
      </c>
      <c r="H1240" s="0" t="n">
        <v>0</v>
      </c>
      <c r="I1240" s="0" t="n">
        <v>0</v>
      </c>
      <c r="J1240" s="0" t="n">
        <v>0</v>
      </c>
      <c r="K1240" s="0" t="n">
        <v>5.3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s">
        <v>4</v>
      </c>
    </row>
    <row r="1241" customFormat="false" ht="14.4" hidden="true" customHeight="false" outlineLevel="0" collapsed="false">
      <c r="A1241" s="0" t="s">
        <v>28</v>
      </c>
      <c r="B1241" s="0" t="n">
        <v>1</v>
      </c>
      <c r="C1241" s="0" t="s">
        <v>3686</v>
      </c>
      <c r="D1241" s="0" t="s">
        <v>192</v>
      </c>
      <c r="E1241" s="0" t="s">
        <v>3687</v>
      </c>
      <c r="F1241" s="0" t="s">
        <v>3685</v>
      </c>
      <c r="G1241" s="0" t="s">
        <v>448</v>
      </c>
      <c r="H1241" s="0" t="n">
        <v>0</v>
      </c>
      <c r="I1241" s="0" t="n">
        <v>0</v>
      </c>
      <c r="J1241" s="0" t="n">
        <v>0</v>
      </c>
      <c r="K1241" s="0" t="n">
        <v>6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s">
        <v>4</v>
      </c>
    </row>
    <row r="1242" customFormat="false" ht="14.4" hidden="true" customHeight="false" outlineLevel="0" collapsed="false">
      <c r="A1242" s="0" t="s">
        <v>28</v>
      </c>
      <c r="B1242" s="0" t="n">
        <v>1</v>
      </c>
      <c r="C1242" s="0" t="s">
        <v>3688</v>
      </c>
      <c r="D1242" s="0" t="s">
        <v>81</v>
      </c>
      <c r="E1242" s="0" t="s">
        <v>3689</v>
      </c>
      <c r="F1242" s="0" t="s">
        <v>3685</v>
      </c>
      <c r="G1242" s="0" t="s">
        <v>448</v>
      </c>
      <c r="H1242" s="0" t="n">
        <v>0</v>
      </c>
      <c r="I1242" s="0" t="n">
        <v>0</v>
      </c>
      <c r="J1242" s="0" t="n">
        <v>0</v>
      </c>
      <c r="K1242" s="0" t="n">
        <v>7.2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s">
        <v>4</v>
      </c>
    </row>
    <row r="1243" customFormat="false" ht="14.4" hidden="true" customHeight="false" outlineLevel="0" collapsed="false">
      <c r="A1243" s="0" t="s">
        <v>28</v>
      </c>
      <c r="B1243" s="0" t="n">
        <v>1</v>
      </c>
      <c r="C1243" s="0" t="s">
        <v>3690</v>
      </c>
      <c r="D1243" s="0" t="s">
        <v>258</v>
      </c>
      <c r="E1243" s="0" t="s">
        <v>3691</v>
      </c>
      <c r="F1243" s="0" t="s">
        <v>3692</v>
      </c>
      <c r="G1243" s="0" t="s">
        <v>3693</v>
      </c>
      <c r="H1243" s="0" t="n">
        <v>0</v>
      </c>
      <c r="I1243" s="0" t="n">
        <v>0</v>
      </c>
      <c r="J1243" s="0" t="n">
        <v>0</v>
      </c>
      <c r="K1243" s="0" t="n">
        <v>5.8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s">
        <v>4</v>
      </c>
    </row>
    <row r="1244" customFormat="false" ht="14.4" hidden="true" customHeight="false" outlineLevel="0" collapsed="false">
      <c r="A1244" s="0" t="s">
        <v>28</v>
      </c>
      <c r="B1244" s="0" t="n">
        <v>1</v>
      </c>
      <c r="C1244" s="0" t="s">
        <v>3694</v>
      </c>
      <c r="D1244" s="0" t="s">
        <v>258</v>
      </c>
      <c r="E1244" s="0" t="s">
        <v>3695</v>
      </c>
      <c r="F1244" s="0" t="s">
        <v>3696</v>
      </c>
      <c r="G1244" s="0" t="s">
        <v>3697</v>
      </c>
      <c r="H1244" s="0" t="n">
        <v>0</v>
      </c>
      <c r="I1244" s="0" t="n">
        <v>0</v>
      </c>
      <c r="J1244" s="0" t="n">
        <v>0</v>
      </c>
      <c r="K1244" s="0" t="n">
        <v>5.5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s">
        <v>4</v>
      </c>
    </row>
    <row r="1245" customFormat="false" ht="14.4" hidden="true" customHeight="false" outlineLevel="0" collapsed="false">
      <c r="A1245" s="0" t="s">
        <v>28</v>
      </c>
      <c r="B1245" s="0" t="n">
        <v>1</v>
      </c>
      <c r="C1245" s="0" t="s">
        <v>3698</v>
      </c>
      <c r="D1245" s="0" t="s">
        <v>30</v>
      </c>
      <c r="E1245" s="0" t="s">
        <v>3699</v>
      </c>
      <c r="F1245" s="0" t="s">
        <v>3696</v>
      </c>
      <c r="G1245" s="0" t="s">
        <v>3697</v>
      </c>
      <c r="H1245" s="0" t="n">
        <v>0</v>
      </c>
      <c r="I1245" s="0" t="n">
        <v>0</v>
      </c>
      <c r="J1245" s="0" t="n">
        <v>0</v>
      </c>
      <c r="K1245" s="0" t="n">
        <v>8.8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s">
        <v>4</v>
      </c>
    </row>
    <row r="1246" customFormat="false" ht="14.4" hidden="true" customHeight="false" outlineLevel="0" collapsed="false">
      <c r="A1246" s="0" t="s">
        <v>28</v>
      </c>
      <c r="B1246" s="0" t="n">
        <v>1</v>
      </c>
      <c r="C1246" s="0" t="s">
        <v>3700</v>
      </c>
      <c r="D1246" s="0" t="s">
        <v>81</v>
      </c>
      <c r="E1246" s="0" t="s">
        <v>3701</v>
      </c>
      <c r="F1246" s="0" t="s">
        <v>3696</v>
      </c>
      <c r="G1246" s="0" t="s">
        <v>3697</v>
      </c>
      <c r="H1246" s="0" t="n">
        <v>0</v>
      </c>
      <c r="I1246" s="0" t="n">
        <v>0</v>
      </c>
      <c r="J1246" s="0" t="n">
        <v>0</v>
      </c>
      <c r="K1246" s="0" t="n">
        <v>7.2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s">
        <v>4</v>
      </c>
    </row>
    <row r="1247" customFormat="false" ht="14.4" hidden="true" customHeight="false" outlineLevel="0" collapsed="false">
      <c r="A1247" s="0" t="s">
        <v>28</v>
      </c>
      <c r="B1247" s="0" t="n">
        <v>1</v>
      </c>
      <c r="C1247" s="0" t="s">
        <v>3702</v>
      </c>
      <c r="D1247" s="0" t="s">
        <v>30</v>
      </c>
      <c r="E1247" s="0" t="s">
        <v>3703</v>
      </c>
      <c r="F1247" s="0" t="s">
        <v>3696</v>
      </c>
      <c r="G1247" s="0" t="s">
        <v>3697</v>
      </c>
      <c r="H1247" s="0" t="n">
        <v>0</v>
      </c>
      <c r="I1247" s="0" t="n">
        <v>0</v>
      </c>
      <c r="J1247" s="0" t="n">
        <v>0</v>
      </c>
      <c r="K1247" s="0" t="n">
        <v>5.9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s">
        <v>4</v>
      </c>
    </row>
    <row r="1248" customFormat="false" ht="14.4" hidden="true" customHeight="false" outlineLevel="0" collapsed="false">
      <c r="A1248" s="0" t="s">
        <v>28</v>
      </c>
      <c r="B1248" s="0" t="n">
        <v>1</v>
      </c>
      <c r="C1248" s="0" t="s">
        <v>3704</v>
      </c>
      <c r="D1248" s="0" t="s">
        <v>81</v>
      </c>
      <c r="E1248" s="0" t="s">
        <v>3705</v>
      </c>
      <c r="F1248" s="0" t="s">
        <v>3696</v>
      </c>
      <c r="G1248" s="0" t="s">
        <v>3697</v>
      </c>
      <c r="H1248" s="0" t="n">
        <v>0</v>
      </c>
      <c r="I1248" s="0" t="n">
        <v>0</v>
      </c>
      <c r="J1248" s="0" t="n">
        <v>0</v>
      </c>
      <c r="K1248" s="0" t="n">
        <v>6.5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s">
        <v>4</v>
      </c>
    </row>
    <row r="1249" customFormat="false" ht="14.4" hidden="true" customHeight="false" outlineLevel="0" collapsed="false">
      <c r="A1249" s="0" t="s">
        <v>28</v>
      </c>
      <c r="B1249" s="0" t="n">
        <v>1</v>
      </c>
      <c r="C1249" s="0" t="s">
        <v>3706</v>
      </c>
      <c r="D1249" s="0" t="s">
        <v>258</v>
      </c>
      <c r="E1249" s="0" t="s">
        <v>3707</v>
      </c>
      <c r="F1249" s="0" t="s">
        <v>3696</v>
      </c>
      <c r="G1249" s="0" t="s">
        <v>3697</v>
      </c>
      <c r="H1249" s="0" t="n">
        <v>0</v>
      </c>
      <c r="I1249" s="0" t="n">
        <v>0</v>
      </c>
      <c r="J1249" s="0" t="n">
        <v>0</v>
      </c>
      <c r="K1249" s="0" t="n">
        <v>5.9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s">
        <v>4</v>
      </c>
    </row>
    <row r="1250" customFormat="false" ht="14.4" hidden="true" customHeight="false" outlineLevel="0" collapsed="false">
      <c r="A1250" s="0" t="s">
        <v>28</v>
      </c>
      <c r="B1250" s="0" t="n">
        <v>1</v>
      </c>
      <c r="C1250" s="0" t="s">
        <v>3708</v>
      </c>
      <c r="D1250" s="0" t="s">
        <v>124</v>
      </c>
      <c r="E1250" s="0" t="s">
        <v>3709</v>
      </c>
      <c r="F1250" s="0" t="s">
        <v>3696</v>
      </c>
      <c r="G1250" s="0" t="s">
        <v>3697</v>
      </c>
      <c r="H1250" s="0" t="n">
        <v>0</v>
      </c>
      <c r="I1250" s="0" t="n">
        <v>0</v>
      </c>
      <c r="J1250" s="0" t="n">
        <v>0</v>
      </c>
      <c r="K1250" s="0" t="n">
        <v>6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s">
        <v>4</v>
      </c>
    </row>
    <row r="1251" customFormat="false" ht="14.4" hidden="true" customHeight="false" outlineLevel="0" collapsed="false">
      <c r="A1251" s="0" t="s">
        <v>28</v>
      </c>
      <c r="B1251" s="0" t="n">
        <v>1</v>
      </c>
      <c r="C1251" s="0" t="s">
        <v>3710</v>
      </c>
      <c r="D1251" s="0" t="s">
        <v>30</v>
      </c>
      <c r="E1251" s="0" t="s">
        <v>3711</v>
      </c>
      <c r="F1251" s="0" t="s">
        <v>3696</v>
      </c>
      <c r="G1251" s="0" t="s">
        <v>3697</v>
      </c>
      <c r="H1251" s="0" t="n">
        <v>0</v>
      </c>
      <c r="I1251" s="0" t="n">
        <v>0</v>
      </c>
      <c r="J1251" s="0" t="n">
        <v>0</v>
      </c>
      <c r="K1251" s="0" t="n">
        <v>7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s">
        <v>4</v>
      </c>
    </row>
    <row r="1252" customFormat="false" ht="14.4" hidden="true" customHeight="false" outlineLevel="0" collapsed="false">
      <c r="A1252" s="0" t="s">
        <v>28</v>
      </c>
      <c r="B1252" s="0" t="n">
        <v>1</v>
      </c>
      <c r="C1252" s="0" t="s">
        <v>3712</v>
      </c>
      <c r="D1252" s="0" t="s">
        <v>30</v>
      </c>
      <c r="E1252" s="0" t="s">
        <v>3713</v>
      </c>
      <c r="F1252" s="0" t="s">
        <v>3696</v>
      </c>
      <c r="G1252" s="0" t="s">
        <v>3697</v>
      </c>
      <c r="H1252" s="0" t="n">
        <v>0</v>
      </c>
      <c r="I1252" s="0" t="n">
        <v>0</v>
      </c>
      <c r="J1252" s="0" t="n">
        <v>0</v>
      </c>
      <c r="K1252" s="0" t="n">
        <v>6.3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s">
        <v>4</v>
      </c>
    </row>
    <row r="1253" customFormat="false" ht="14.4" hidden="true" customHeight="false" outlineLevel="0" collapsed="false">
      <c r="A1253" s="0" t="s">
        <v>28</v>
      </c>
      <c r="B1253" s="0" t="n">
        <v>1</v>
      </c>
      <c r="C1253" s="0" t="s">
        <v>3714</v>
      </c>
      <c r="D1253" s="0" t="s">
        <v>192</v>
      </c>
      <c r="E1253" s="0" t="s">
        <v>3715</v>
      </c>
      <c r="F1253" s="0" t="s">
        <v>3696</v>
      </c>
      <c r="G1253" s="0" t="s">
        <v>3697</v>
      </c>
      <c r="H1253" s="0" t="n">
        <v>0</v>
      </c>
      <c r="I1253" s="0" t="n">
        <v>0</v>
      </c>
      <c r="J1253" s="0" t="n">
        <v>0</v>
      </c>
      <c r="K1253" s="0" t="n">
        <v>6.5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s">
        <v>4</v>
      </c>
    </row>
    <row r="1254" customFormat="false" ht="14.4" hidden="true" customHeight="false" outlineLevel="0" collapsed="false">
      <c r="A1254" s="0" t="s">
        <v>28</v>
      </c>
      <c r="B1254" s="0" t="n">
        <v>1</v>
      </c>
      <c r="C1254" s="0" t="s">
        <v>3716</v>
      </c>
      <c r="D1254" s="0" t="s">
        <v>192</v>
      </c>
      <c r="E1254" s="0" t="s">
        <v>3717</v>
      </c>
      <c r="F1254" s="0" t="s">
        <v>3696</v>
      </c>
      <c r="G1254" s="0" t="s">
        <v>3697</v>
      </c>
      <c r="H1254" s="0" t="n">
        <v>0</v>
      </c>
      <c r="I1254" s="0" t="n">
        <v>0</v>
      </c>
      <c r="J1254" s="0" t="n">
        <v>0</v>
      </c>
      <c r="K1254" s="0" t="n">
        <v>5.7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s">
        <v>4</v>
      </c>
    </row>
    <row r="1255" customFormat="false" ht="14.4" hidden="true" customHeight="false" outlineLevel="0" collapsed="false">
      <c r="A1255" s="0" t="s">
        <v>28</v>
      </c>
      <c r="B1255" s="0" t="n">
        <v>1</v>
      </c>
      <c r="C1255" s="0" t="s">
        <v>3718</v>
      </c>
      <c r="D1255" s="0" t="s">
        <v>258</v>
      </c>
      <c r="E1255" s="0" t="s">
        <v>3719</v>
      </c>
      <c r="F1255" s="0" t="s">
        <v>3720</v>
      </c>
      <c r="G1255" s="0" t="s">
        <v>390</v>
      </c>
      <c r="H1255" s="0" t="n">
        <v>0</v>
      </c>
      <c r="I1255" s="0" t="n">
        <v>0</v>
      </c>
      <c r="J1255" s="0" t="n">
        <v>0</v>
      </c>
      <c r="K1255" s="0" t="n">
        <v>5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s">
        <v>4</v>
      </c>
    </row>
    <row r="1256" customFormat="false" ht="14.4" hidden="true" customHeight="false" outlineLevel="0" collapsed="false">
      <c r="A1256" s="0" t="s">
        <v>28</v>
      </c>
      <c r="B1256" s="0" t="n">
        <v>1</v>
      </c>
      <c r="C1256" s="0" t="s">
        <v>3721</v>
      </c>
      <c r="D1256" s="0" t="s">
        <v>124</v>
      </c>
      <c r="E1256" s="0" t="s">
        <v>3722</v>
      </c>
      <c r="F1256" s="0" t="s">
        <v>3723</v>
      </c>
      <c r="G1256" s="0" t="s">
        <v>1399</v>
      </c>
      <c r="H1256" s="0" t="n">
        <v>0</v>
      </c>
      <c r="I1256" s="0" t="n">
        <v>0</v>
      </c>
      <c r="J1256" s="0" t="n">
        <v>0</v>
      </c>
      <c r="K1256" s="0" t="n">
        <v>6.8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s">
        <v>4</v>
      </c>
    </row>
    <row r="1257" customFormat="false" ht="14.4" hidden="true" customHeight="false" outlineLevel="0" collapsed="false">
      <c r="A1257" s="0" t="s">
        <v>28</v>
      </c>
      <c r="B1257" s="0" t="n">
        <v>1</v>
      </c>
      <c r="C1257" s="0" t="s">
        <v>3724</v>
      </c>
      <c r="D1257" s="0" t="s">
        <v>39</v>
      </c>
      <c r="E1257" s="0" t="s">
        <v>3725</v>
      </c>
      <c r="F1257" s="0" t="s">
        <v>3723</v>
      </c>
      <c r="G1257" s="0" t="s">
        <v>1399</v>
      </c>
      <c r="H1257" s="0" t="n">
        <v>0</v>
      </c>
      <c r="I1257" s="0" t="n">
        <v>0</v>
      </c>
      <c r="J1257" s="0" t="n">
        <v>0</v>
      </c>
      <c r="K1257" s="0" t="n">
        <v>5.7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s">
        <v>4</v>
      </c>
    </row>
    <row r="1258" customFormat="false" ht="14.4" hidden="true" customHeight="false" outlineLevel="0" collapsed="false">
      <c r="A1258" s="0" t="s">
        <v>28</v>
      </c>
      <c r="B1258" s="0" t="n">
        <v>1</v>
      </c>
      <c r="C1258" s="0" t="s">
        <v>3726</v>
      </c>
      <c r="D1258" s="0" t="s">
        <v>60</v>
      </c>
      <c r="E1258" s="0" t="s">
        <v>3727</v>
      </c>
      <c r="F1258" s="0" t="s">
        <v>3728</v>
      </c>
      <c r="G1258" s="0" t="s">
        <v>3729</v>
      </c>
      <c r="H1258" s="0" t="n">
        <v>0</v>
      </c>
      <c r="I1258" s="0" t="n">
        <v>0</v>
      </c>
      <c r="J1258" s="0" t="n">
        <v>0</v>
      </c>
      <c r="K1258" s="0" t="n">
        <v>6.7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s">
        <v>4</v>
      </c>
    </row>
    <row r="1259" customFormat="false" ht="14.4" hidden="true" customHeight="false" outlineLevel="0" collapsed="false">
      <c r="A1259" s="0" t="s">
        <v>28</v>
      </c>
      <c r="B1259" s="0" t="n">
        <v>1</v>
      </c>
      <c r="C1259" s="0" t="s">
        <v>3730</v>
      </c>
      <c r="D1259" s="0" t="s">
        <v>90</v>
      </c>
      <c r="E1259" s="0" t="s">
        <v>3731</v>
      </c>
      <c r="F1259" s="0" t="s">
        <v>3732</v>
      </c>
      <c r="G1259" s="0" t="s">
        <v>3733</v>
      </c>
      <c r="H1259" s="0" t="n">
        <v>0</v>
      </c>
      <c r="I1259" s="0" t="n">
        <v>0</v>
      </c>
      <c r="J1259" s="0" t="n">
        <v>0</v>
      </c>
      <c r="K1259" s="0" t="n">
        <v>6.2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s">
        <v>4</v>
      </c>
    </row>
    <row r="1260" customFormat="false" ht="14.4" hidden="true" customHeight="false" outlineLevel="0" collapsed="false">
      <c r="A1260" s="0" t="s">
        <v>28</v>
      </c>
      <c r="B1260" s="0" t="n">
        <v>1</v>
      </c>
      <c r="C1260" s="0" t="s">
        <v>3734</v>
      </c>
      <c r="D1260" s="0" t="s">
        <v>53</v>
      </c>
      <c r="E1260" s="0" t="s">
        <v>3735</v>
      </c>
      <c r="F1260" s="0" t="s">
        <v>3732</v>
      </c>
      <c r="G1260" s="0" t="s">
        <v>3733</v>
      </c>
      <c r="H1260" s="0" t="n">
        <v>0</v>
      </c>
      <c r="I1260" s="0" t="n">
        <v>0</v>
      </c>
      <c r="J1260" s="0" t="n">
        <v>0</v>
      </c>
      <c r="K1260" s="0" t="n">
        <v>7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s">
        <v>4</v>
      </c>
    </row>
    <row r="1261" customFormat="false" ht="14.4" hidden="true" customHeight="false" outlineLevel="0" collapsed="false">
      <c r="A1261" s="0" t="s">
        <v>28</v>
      </c>
      <c r="B1261" s="0" t="n">
        <v>1</v>
      </c>
      <c r="C1261" s="0" t="s">
        <v>3736</v>
      </c>
      <c r="D1261" s="0" t="s">
        <v>81</v>
      </c>
      <c r="E1261" s="0" t="s">
        <v>3737</v>
      </c>
      <c r="F1261" s="0" t="s">
        <v>3732</v>
      </c>
      <c r="G1261" s="0" t="s">
        <v>3733</v>
      </c>
      <c r="H1261" s="0" t="n">
        <v>0</v>
      </c>
      <c r="I1261" s="0" t="n">
        <v>0</v>
      </c>
      <c r="J1261" s="0" t="n">
        <v>0</v>
      </c>
      <c r="K1261" s="0" t="n">
        <v>6.2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s">
        <v>4</v>
      </c>
    </row>
    <row r="1262" customFormat="false" ht="14.4" hidden="true" customHeight="false" outlineLevel="0" collapsed="false">
      <c r="A1262" s="0" t="s">
        <v>28</v>
      </c>
      <c r="B1262" s="0" t="n">
        <v>1</v>
      </c>
      <c r="C1262" s="0" t="s">
        <v>3738</v>
      </c>
      <c r="D1262" s="0" t="s">
        <v>30</v>
      </c>
      <c r="E1262" s="0" t="s">
        <v>3739</v>
      </c>
      <c r="F1262" s="0" t="s">
        <v>3732</v>
      </c>
      <c r="G1262" s="0" t="s">
        <v>3733</v>
      </c>
      <c r="H1262" s="0" t="n">
        <v>0</v>
      </c>
      <c r="I1262" s="0" t="n">
        <v>0</v>
      </c>
      <c r="J1262" s="0" t="n">
        <v>0</v>
      </c>
      <c r="K1262" s="0" t="n">
        <v>6.2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s">
        <v>4</v>
      </c>
    </row>
    <row r="1263" customFormat="false" ht="14.4" hidden="true" customHeight="false" outlineLevel="0" collapsed="false">
      <c r="A1263" s="0" t="s">
        <v>28</v>
      </c>
      <c r="B1263" s="0" t="n">
        <v>1</v>
      </c>
      <c r="C1263" s="0" t="s">
        <v>3740</v>
      </c>
      <c r="D1263" s="0" t="s">
        <v>124</v>
      </c>
      <c r="E1263" s="0" t="s">
        <v>3741</v>
      </c>
      <c r="F1263" s="0" t="s">
        <v>3732</v>
      </c>
      <c r="G1263" s="0" t="s">
        <v>3733</v>
      </c>
      <c r="H1263" s="0" t="n">
        <v>0</v>
      </c>
      <c r="I1263" s="0" t="n">
        <v>0</v>
      </c>
      <c r="J1263" s="0" t="n">
        <v>0</v>
      </c>
      <c r="K1263" s="0" t="n">
        <v>5.1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s">
        <v>4</v>
      </c>
    </row>
    <row r="1264" customFormat="false" ht="14.4" hidden="true" customHeight="false" outlineLevel="0" collapsed="false">
      <c r="A1264" s="0" t="s">
        <v>28</v>
      </c>
      <c r="B1264" s="0" t="n">
        <v>1</v>
      </c>
      <c r="C1264" s="0" t="s">
        <v>3742</v>
      </c>
      <c r="D1264" s="0" t="s">
        <v>90</v>
      </c>
      <c r="E1264" s="0" t="s">
        <v>3743</v>
      </c>
      <c r="F1264" s="0" t="s">
        <v>3732</v>
      </c>
      <c r="G1264" s="0" t="s">
        <v>3733</v>
      </c>
      <c r="H1264" s="0" t="n">
        <v>0</v>
      </c>
      <c r="I1264" s="0" t="n">
        <v>0</v>
      </c>
      <c r="J1264" s="0" t="n">
        <v>0</v>
      </c>
      <c r="K1264" s="0" t="n">
        <v>5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s">
        <v>4</v>
      </c>
    </row>
    <row r="1265" customFormat="false" ht="14.4" hidden="true" customHeight="false" outlineLevel="0" collapsed="false">
      <c r="A1265" s="0" t="s">
        <v>28</v>
      </c>
      <c r="B1265" s="0" t="n">
        <v>1</v>
      </c>
      <c r="C1265" s="0" t="s">
        <v>3744</v>
      </c>
      <c r="D1265" s="0" t="s">
        <v>103</v>
      </c>
      <c r="E1265" s="0" t="s">
        <v>3745</v>
      </c>
      <c r="F1265" s="0" t="s">
        <v>3746</v>
      </c>
      <c r="G1265" s="0" t="s">
        <v>1399</v>
      </c>
      <c r="H1265" s="0" t="n">
        <v>0</v>
      </c>
      <c r="I1265" s="0" t="n">
        <v>0</v>
      </c>
      <c r="J1265" s="0" t="n">
        <v>0</v>
      </c>
      <c r="K1265" s="0" t="n">
        <v>5.9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s">
        <v>4</v>
      </c>
    </row>
    <row r="1266" customFormat="false" ht="14.4" hidden="true" customHeight="false" outlineLevel="0" collapsed="false">
      <c r="A1266" s="0" t="s">
        <v>28</v>
      </c>
      <c r="B1266" s="0" t="n">
        <v>1</v>
      </c>
      <c r="C1266" s="0" t="s">
        <v>3747</v>
      </c>
      <c r="D1266" s="0" t="s">
        <v>48</v>
      </c>
      <c r="E1266" s="0" t="s">
        <v>3748</v>
      </c>
      <c r="F1266" s="0" t="s">
        <v>3746</v>
      </c>
      <c r="G1266" s="0" t="s">
        <v>1399</v>
      </c>
      <c r="H1266" s="0" t="n">
        <v>0</v>
      </c>
      <c r="I1266" s="0" t="n">
        <v>0</v>
      </c>
      <c r="J1266" s="0" t="n">
        <v>0</v>
      </c>
      <c r="K1266" s="0" t="n">
        <v>6.9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s">
        <v>4</v>
      </c>
    </row>
    <row r="1267" customFormat="false" ht="14.4" hidden="true" customHeight="false" outlineLevel="0" collapsed="false">
      <c r="A1267" s="0" t="s">
        <v>28</v>
      </c>
      <c r="B1267" s="0" t="n">
        <v>1</v>
      </c>
      <c r="C1267" s="0" t="s">
        <v>3749</v>
      </c>
      <c r="D1267" s="0" t="s">
        <v>248</v>
      </c>
      <c r="E1267" s="0" t="s">
        <v>3750</v>
      </c>
      <c r="F1267" s="0" t="s">
        <v>3751</v>
      </c>
      <c r="G1267" s="0" t="s">
        <v>2993</v>
      </c>
      <c r="H1267" s="0" t="n">
        <v>0</v>
      </c>
      <c r="I1267" s="0" t="n">
        <v>0</v>
      </c>
      <c r="J1267" s="0" t="n">
        <v>0</v>
      </c>
      <c r="K1267" s="0" t="n">
        <v>5.3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s">
        <v>4</v>
      </c>
    </row>
    <row r="1268" customFormat="false" ht="14.4" hidden="true" customHeight="false" outlineLevel="0" collapsed="false">
      <c r="A1268" s="0" t="s">
        <v>28</v>
      </c>
      <c r="B1268" s="0" t="n">
        <v>1</v>
      </c>
      <c r="C1268" s="0" t="s">
        <v>3752</v>
      </c>
      <c r="D1268" s="0" t="s">
        <v>258</v>
      </c>
      <c r="E1268" s="0" t="s">
        <v>3753</v>
      </c>
      <c r="F1268" s="0" t="s">
        <v>3751</v>
      </c>
      <c r="G1268" s="0" t="s">
        <v>2993</v>
      </c>
      <c r="H1268" s="0" t="n">
        <v>0</v>
      </c>
      <c r="I1268" s="0" t="n">
        <v>0</v>
      </c>
      <c r="J1268" s="0" t="n">
        <v>0</v>
      </c>
      <c r="K1268" s="0" t="n">
        <v>5.3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s">
        <v>4</v>
      </c>
    </row>
    <row r="1269" customFormat="false" ht="14.4" hidden="true" customHeight="false" outlineLevel="0" collapsed="false">
      <c r="A1269" s="0" t="s">
        <v>28</v>
      </c>
      <c r="B1269" s="0" t="n">
        <v>1</v>
      </c>
      <c r="C1269" s="0" t="s">
        <v>3754</v>
      </c>
      <c r="D1269" s="0" t="s">
        <v>81</v>
      </c>
      <c r="E1269" s="0" t="s">
        <v>3755</v>
      </c>
      <c r="F1269" s="0" t="s">
        <v>3756</v>
      </c>
      <c r="G1269" s="0" t="s">
        <v>593</v>
      </c>
      <c r="H1269" s="0" t="n">
        <v>0</v>
      </c>
      <c r="I1269" s="0" t="n">
        <v>0</v>
      </c>
      <c r="J1269" s="0" t="n">
        <v>0</v>
      </c>
      <c r="K1269" s="0" t="n">
        <v>5.5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s">
        <v>4</v>
      </c>
    </row>
    <row r="1270" customFormat="false" ht="14.4" hidden="true" customHeight="false" outlineLevel="0" collapsed="false">
      <c r="A1270" s="0" t="s">
        <v>28</v>
      </c>
      <c r="B1270" s="0" t="n">
        <v>1</v>
      </c>
      <c r="C1270" s="0" t="s">
        <v>3757</v>
      </c>
      <c r="D1270" s="0" t="s">
        <v>258</v>
      </c>
      <c r="E1270" s="0" t="s">
        <v>3758</v>
      </c>
      <c r="F1270" s="0" t="s">
        <v>3756</v>
      </c>
      <c r="G1270" s="0" t="s">
        <v>593</v>
      </c>
      <c r="H1270" s="0" t="n">
        <v>0</v>
      </c>
      <c r="I1270" s="0" t="n">
        <v>0</v>
      </c>
      <c r="J1270" s="0" t="n">
        <v>0</v>
      </c>
      <c r="K1270" s="0" t="n">
        <v>5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s">
        <v>4</v>
      </c>
    </row>
    <row r="1271" customFormat="false" ht="14.4" hidden="true" customHeight="false" outlineLevel="0" collapsed="false">
      <c r="A1271" s="0" t="s">
        <v>28</v>
      </c>
      <c r="B1271" s="0" t="n">
        <v>1</v>
      </c>
      <c r="C1271" s="0" t="s">
        <v>3759</v>
      </c>
      <c r="D1271" s="0" t="s">
        <v>53</v>
      </c>
      <c r="E1271" s="0" t="s">
        <v>3760</v>
      </c>
      <c r="F1271" s="0" t="s">
        <v>3761</v>
      </c>
      <c r="G1271" s="0" t="s">
        <v>448</v>
      </c>
      <c r="H1271" s="0" t="n">
        <v>0</v>
      </c>
      <c r="I1271" s="0" t="n">
        <v>0</v>
      </c>
      <c r="J1271" s="0" t="n">
        <v>0</v>
      </c>
      <c r="K1271" s="0" t="n">
        <v>6.6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s">
        <v>4</v>
      </c>
    </row>
    <row r="1272" customFormat="false" ht="14.4" hidden="true" customHeight="false" outlineLevel="0" collapsed="false">
      <c r="A1272" s="0" t="s">
        <v>28</v>
      </c>
      <c r="B1272" s="0" t="n">
        <v>1</v>
      </c>
      <c r="C1272" s="0" t="s">
        <v>3762</v>
      </c>
      <c r="D1272" s="0" t="s">
        <v>192</v>
      </c>
      <c r="E1272" s="0" t="s">
        <v>3763</v>
      </c>
      <c r="F1272" s="0" t="s">
        <v>3761</v>
      </c>
      <c r="G1272" s="0" t="s">
        <v>448</v>
      </c>
      <c r="H1272" s="0" t="n">
        <v>0</v>
      </c>
      <c r="I1272" s="0" t="n">
        <v>0</v>
      </c>
      <c r="J1272" s="0" t="n">
        <v>0</v>
      </c>
      <c r="K1272" s="0" t="n">
        <v>6.6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s">
        <v>4</v>
      </c>
    </row>
    <row r="1273" customFormat="false" ht="14.4" hidden="true" customHeight="false" outlineLevel="0" collapsed="false">
      <c r="A1273" s="0" t="s">
        <v>28</v>
      </c>
      <c r="B1273" s="0" t="n">
        <v>1</v>
      </c>
      <c r="C1273" s="0" t="s">
        <v>3764</v>
      </c>
      <c r="D1273" s="0" t="s">
        <v>30</v>
      </c>
      <c r="E1273" s="0" t="s">
        <v>3765</v>
      </c>
      <c r="F1273" s="0" t="s">
        <v>3766</v>
      </c>
      <c r="G1273" s="0" t="s">
        <v>448</v>
      </c>
      <c r="H1273" s="0" t="n">
        <v>0</v>
      </c>
      <c r="I1273" s="0" t="n">
        <v>0</v>
      </c>
      <c r="J1273" s="0" t="n">
        <v>0</v>
      </c>
      <c r="K1273" s="0" t="n">
        <v>5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s">
        <v>4</v>
      </c>
    </row>
    <row r="1274" customFormat="false" ht="14.4" hidden="true" customHeight="false" outlineLevel="0" collapsed="false">
      <c r="A1274" s="0" t="s">
        <v>28</v>
      </c>
      <c r="B1274" s="0" t="n">
        <v>1</v>
      </c>
      <c r="C1274" s="0" t="s">
        <v>3767</v>
      </c>
      <c r="D1274" s="0" t="s">
        <v>30</v>
      </c>
      <c r="E1274" s="0" t="s">
        <v>3768</v>
      </c>
      <c r="F1274" s="0" t="s">
        <v>3766</v>
      </c>
      <c r="G1274" s="0" t="s">
        <v>448</v>
      </c>
      <c r="H1274" s="0" t="n">
        <v>0</v>
      </c>
      <c r="I1274" s="0" t="n">
        <v>0</v>
      </c>
      <c r="J1274" s="0" t="n">
        <v>0</v>
      </c>
      <c r="K1274" s="0" t="n">
        <v>5.8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s">
        <v>4</v>
      </c>
    </row>
    <row r="1275" customFormat="false" ht="14.4" hidden="true" customHeight="false" outlineLevel="0" collapsed="false">
      <c r="A1275" s="0" t="s">
        <v>28</v>
      </c>
      <c r="B1275" s="0" t="n">
        <v>1</v>
      </c>
      <c r="C1275" s="0" t="s">
        <v>3769</v>
      </c>
      <c r="D1275" s="0" t="s">
        <v>48</v>
      </c>
      <c r="E1275" s="0" t="s">
        <v>3770</v>
      </c>
      <c r="F1275" s="0" t="s">
        <v>3766</v>
      </c>
      <c r="G1275" s="0" t="s">
        <v>448</v>
      </c>
      <c r="H1275" s="0" t="n">
        <v>0</v>
      </c>
      <c r="I1275" s="0" t="n">
        <v>0</v>
      </c>
      <c r="J1275" s="0" t="n">
        <v>0</v>
      </c>
      <c r="K1275" s="0" t="n">
        <v>6.3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s">
        <v>4</v>
      </c>
    </row>
    <row r="1276" customFormat="false" ht="14.4" hidden="true" customHeight="false" outlineLevel="0" collapsed="false">
      <c r="A1276" s="0" t="s">
        <v>28</v>
      </c>
      <c r="B1276" s="0" t="n">
        <v>1</v>
      </c>
      <c r="C1276" s="0" t="s">
        <v>3771</v>
      </c>
      <c r="D1276" s="0" t="s">
        <v>53</v>
      </c>
      <c r="E1276" s="0" t="s">
        <v>3772</v>
      </c>
      <c r="F1276" s="0" t="s">
        <v>3773</v>
      </c>
      <c r="G1276" s="0" t="s">
        <v>2044</v>
      </c>
      <c r="H1276" s="0" t="n">
        <v>0</v>
      </c>
      <c r="I1276" s="0" t="n">
        <v>0</v>
      </c>
      <c r="J1276" s="0" t="n">
        <v>0</v>
      </c>
      <c r="K1276" s="0" t="n">
        <v>5.4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s">
        <v>4</v>
      </c>
    </row>
    <row r="1277" customFormat="false" ht="14.4" hidden="true" customHeight="false" outlineLevel="0" collapsed="false">
      <c r="A1277" s="0" t="s">
        <v>28</v>
      </c>
      <c r="B1277" s="0" t="n">
        <v>1</v>
      </c>
      <c r="C1277" s="0" t="s">
        <v>3774</v>
      </c>
      <c r="D1277" s="0" t="s">
        <v>30</v>
      </c>
      <c r="E1277" s="0" t="s">
        <v>3775</v>
      </c>
      <c r="F1277" s="0" t="s">
        <v>3776</v>
      </c>
      <c r="G1277" s="0" t="s">
        <v>3777</v>
      </c>
      <c r="H1277" s="0" t="n">
        <v>0</v>
      </c>
      <c r="I1277" s="0" t="n">
        <v>0</v>
      </c>
      <c r="J1277" s="0" t="n">
        <v>0</v>
      </c>
      <c r="K1277" s="0" t="n">
        <v>5.1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s">
        <v>4</v>
      </c>
    </row>
    <row r="1278" customFormat="false" ht="14.4" hidden="true" customHeight="false" outlineLevel="0" collapsed="false">
      <c r="A1278" s="0" t="s">
        <v>28</v>
      </c>
      <c r="B1278" s="0" t="n">
        <v>1</v>
      </c>
      <c r="C1278" s="0" t="s">
        <v>3778</v>
      </c>
      <c r="D1278" s="0" t="s">
        <v>258</v>
      </c>
      <c r="E1278" s="0" t="s">
        <v>3779</v>
      </c>
      <c r="F1278" s="0" t="s">
        <v>3780</v>
      </c>
      <c r="G1278" s="0" t="s">
        <v>3781</v>
      </c>
      <c r="H1278" s="0" t="n">
        <v>0</v>
      </c>
      <c r="I1278" s="0" t="n">
        <v>0</v>
      </c>
      <c r="J1278" s="0" t="n">
        <v>0</v>
      </c>
      <c r="K1278" s="0" t="n">
        <v>5.8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s">
        <v>4</v>
      </c>
    </row>
    <row r="1279" customFormat="false" ht="14.4" hidden="true" customHeight="false" outlineLevel="0" collapsed="false">
      <c r="A1279" s="0" t="s">
        <v>28</v>
      </c>
      <c r="B1279" s="0" t="n">
        <v>1</v>
      </c>
      <c r="C1279" s="0" t="s">
        <v>3782</v>
      </c>
      <c r="D1279" s="0" t="s">
        <v>258</v>
      </c>
      <c r="E1279" s="0" t="s">
        <v>3783</v>
      </c>
      <c r="F1279" s="0" t="s">
        <v>3784</v>
      </c>
      <c r="G1279" s="0" t="s">
        <v>361</v>
      </c>
      <c r="H1279" s="0" t="n">
        <v>0</v>
      </c>
      <c r="I1279" s="0" t="n">
        <v>0</v>
      </c>
      <c r="J1279" s="0" t="n">
        <v>0</v>
      </c>
      <c r="K1279" s="0" t="n">
        <v>7.8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s">
        <v>4</v>
      </c>
    </row>
    <row r="1280" customFormat="false" ht="14.4" hidden="true" customHeight="false" outlineLevel="0" collapsed="false">
      <c r="A1280" s="0" t="s">
        <v>28</v>
      </c>
      <c r="B1280" s="0" t="n">
        <v>1</v>
      </c>
      <c r="C1280" s="0" t="s">
        <v>3785</v>
      </c>
      <c r="D1280" s="0" t="s">
        <v>53</v>
      </c>
      <c r="E1280" s="0" t="s">
        <v>3786</v>
      </c>
      <c r="F1280" s="0" t="s">
        <v>3787</v>
      </c>
      <c r="G1280" s="0" t="s">
        <v>3788</v>
      </c>
      <c r="H1280" s="0" t="n">
        <v>0</v>
      </c>
      <c r="I1280" s="0" t="n">
        <v>0</v>
      </c>
      <c r="J1280" s="0" t="n">
        <v>0</v>
      </c>
      <c r="K1280" s="0" t="n">
        <v>5.3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s">
        <v>4</v>
      </c>
    </row>
    <row r="1281" customFormat="false" ht="14.4" hidden="true" customHeight="false" outlineLevel="0" collapsed="false">
      <c r="A1281" s="0" t="s">
        <v>28</v>
      </c>
      <c r="B1281" s="0" t="n">
        <v>1</v>
      </c>
      <c r="C1281" s="0" t="s">
        <v>3789</v>
      </c>
      <c r="D1281" s="0" t="s">
        <v>124</v>
      </c>
      <c r="E1281" s="0" t="s">
        <v>3790</v>
      </c>
      <c r="F1281" s="0" t="s">
        <v>3787</v>
      </c>
      <c r="G1281" s="0" t="s">
        <v>3788</v>
      </c>
      <c r="H1281" s="0" t="n">
        <v>0</v>
      </c>
      <c r="I1281" s="0" t="n">
        <v>0</v>
      </c>
      <c r="J1281" s="0" t="n">
        <v>0</v>
      </c>
      <c r="K1281" s="0" t="n">
        <v>6.5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s">
        <v>4</v>
      </c>
    </row>
    <row r="1282" customFormat="false" ht="14.4" hidden="true" customHeight="false" outlineLevel="0" collapsed="false">
      <c r="A1282" s="0" t="s">
        <v>28</v>
      </c>
      <c r="B1282" s="0" t="n">
        <v>1</v>
      </c>
      <c r="C1282" s="0" t="s">
        <v>3791</v>
      </c>
      <c r="D1282" s="0" t="s">
        <v>258</v>
      </c>
      <c r="E1282" s="0" t="s">
        <v>3792</v>
      </c>
      <c r="F1282" s="0" t="s">
        <v>3793</v>
      </c>
      <c r="G1282" s="0" t="s">
        <v>361</v>
      </c>
      <c r="H1282" s="0" t="n">
        <v>0</v>
      </c>
      <c r="I1282" s="0" t="n">
        <v>0</v>
      </c>
      <c r="J1282" s="0" t="n">
        <v>0</v>
      </c>
      <c r="K1282" s="0" t="n">
        <v>6.1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s">
        <v>4</v>
      </c>
    </row>
    <row r="1283" customFormat="false" ht="14.4" hidden="true" customHeight="false" outlineLevel="0" collapsed="false">
      <c r="A1283" s="0" t="s">
        <v>28</v>
      </c>
      <c r="B1283" s="0" t="n">
        <v>1</v>
      </c>
      <c r="C1283" s="0" t="s">
        <v>3794</v>
      </c>
      <c r="D1283" s="0" t="s">
        <v>103</v>
      </c>
      <c r="E1283" s="0" t="s">
        <v>3795</v>
      </c>
      <c r="F1283" s="0" t="s">
        <v>3796</v>
      </c>
      <c r="G1283" s="0" t="s">
        <v>361</v>
      </c>
      <c r="H1283" s="0" t="n">
        <v>0</v>
      </c>
      <c r="I1283" s="0" t="n">
        <v>0</v>
      </c>
      <c r="J1283" s="0" t="n">
        <v>0</v>
      </c>
      <c r="K1283" s="0" t="n">
        <v>5.6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s">
        <v>4</v>
      </c>
    </row>
    <row r="1284" customFormat="false" ht="14.4" hidden="true" customHeight="false" outlineLevel="0" collapsed="false">
      <c r="A1284" s="0" t="s">
        <v>28</v>
      </c>
      <c r="B1284" s="0" t="n">
        <v>1</v>
      </c>
      <c r="C1284" s="0" t="s">
        <v>3797</v>
      </c>
      <c r="D1284" s="0" t="s">
        <v>39</v>
      </c>
      <c r="E1284" s="0" t="s">
        <v>3798</v>
      </c>
      <c r="F1284" s="0" t="s">
        <v>3799</v>
      </c>
      <c r="G1284" s="0" t="s">
        <v>1399</v>
      </c>
      <c r="H1284" s="0" t="n">
        <v>0</v>
      </c>
      <c r="I1284" s="0" t="n">
        <v>0</v>
      </c>
      <c r="J1284" s="0" t="n">
        <v>0</v>
      </c>
      <c r="K1284" s="0" t="n">
        <v>5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s">
        <v>4</v>
      </c>
    </row>
    <row r="1285" customFormat="false" ht="14.4" hidden="true" customHeight="false" outlineLevel="0" collapsed="false">
      <c r="A1285" s="0" t="s">
        <v>28</v>
      </c>
      <c r="B1285" s="0" t="n">
        <v>1</v>
      </c>
      <c r="C1285" s="0" t="s">
        <v>3800</v>
      </c>
      <c r="D1285" s="0" t="s">
        <v>258</v>
      </c>
      <c r="E1285" s="0" t="s">
        <v>3801</v>
      </c>
      <c r="F1285" s="0" t="s">
        <v>3799</v>
      </c>
      <c r="G1285" s="0" t="s">
        <v>1399</v>
      </c>
      <c r="H1285" s="0" t="n">
        <v>0</v>
      </c>
      <c r="I1285" s="0" t="n">
        <v>0</v>
      </c>
      <c r="J1285" s="0" t="n">
        <v>0</v>
      </c>
      <c r="K1285" s="0" t="n">
        <v>5.1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s">
        <v>4</v>
      </c>
    </row>
    <row r="1286" customFormat="false" ht="14.4" hidden="true" customHeight="false" outlineLevel="0" collapsed="false">
      <c r="A1286" s="0" t="s">
        <v>28</v>
      </c>
      <c r="B1286" s="0" t="n">
        <v>1</v>
      </c>
      <c r="C1286" s="0" t="s">
        <v>3802</v>
      </c>
      <c r="D1286" s="0" t="s">
        <v>81</v>
      </c>
      <c r="E1286" s="0" t="s">
        <v>3803</v>
      </c>
      <c r="F1286" s="0" t="s">
        <v>3804</v>
      </c>
      <c r="G1286" s="0" t="s">
        <v>3805</v>
      </c>
      <c r="H1286" s="0" t="n">
        <v>0</v>
      </c>
      <c r="I1286" s="0" t="n">
        <v>0</v>
      </c>
      <c r="J1286" s="0" t="n">
        <v>0</v>
      </c>
      <c r="K1286" s="0" t="n">
        <v>5.4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s">
        <v>4</v>
      </c>
    </row>
    <row r="1287" customFormat="false" ht="14.4" hidden="true" customHeight="false" outlineLevel="0" collapsed="false">
      <c r="A1287" s="0" t="s">
        <v>28</v>
      </c>
      <c r="B1287" s="0" t="n">
        <v>1</v>
      </c>
      <c r="C1287" s="0" t="s">
        <v>3806</v>
      </c>
      <c r="D1287" s="0" t="s">
        <v>39</v>
      </c>
      <c r="E1287" s="0" t="s">
        <v>3807</v>
      </c>
      <c r="F1287" s="0" t="s">
        <v>3804</v>
      </c>
      <c r="G1287" s="0" t="s">
        <v>3805</v>
      </c>
      <c r="H1287" s="0" t="n">
        <v>0</v>
      </c>
      <c r="I1287" s="0" t="n">
        <v>0</v>
      </c>
      <c r="J1287" s="0" t="n">
        <v>0</v>
      </c>
      <c r="K1287" s="0" t="n">
        <v>6.1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s">
        <v>4</v>
      </c>
    </row>
    <row r="1288" customFormat="false" ht="14.4" hidden="true" customHeight="false" outlineLevel="0" collapsed="false">
      <c r="A1288" s="0" t="s">
        <v>28</v>
      </c>
      <c r="B1288" s="0" t="n">
        <v>1</v>
      </c>
      <c r="C1288" s="0" t="s">
        <v>3808</v>
      </c>
      <c r="D1288" s="0" t="s">
        <v>45</v>
      </c>
      <c r="E1288" s="0" t="s">
        <v>3809</v>
      </c>
      <c r="F1288" s="0" t="s">
        <v>3810</v>
      </c>
      <c r="G1288" s="0" t="s">
        <v>361</v>
      </c>
      <c r="H1288" s="0" t="n">
        <v>0</v>
      </c>
      <c r="I1288" s="0" t="n">
        <v>0</v>
      </c>
      <c r="J1288" s="0" t="n">
        <v>0</v>
      </c>
      <c r="K1288" s="0" t="n">
        <v>5.6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s">
        <v>4</v>
      </c>
    </row>
    <row r="1289" customFormat="false" ht="14.4" hidden="true" customHeight="false" outlineLevel="0" collapsed="false">
      <c r="A1289" s="0" t="s">
        <v>28</v>
      </c>
      <c r="B1289" s="0" t="n">
        <v>1</v>
      </c>
      <c r="C1289" s="0" t="s">
        <v>3811</v>
      </c>
      <c r="D1289" s="0" t="s">
        <v>45</v>
      </c>
      <c r="E1289" s="0" t="s">
        <v>3812</v>
      </c>
      <c r="F1289" s="0" t="s">
        <v>3813</v>
      </c>
      <c r="G1289" s="0" t="s">
        <v>3814</v>
      </c>
      <c r="H1289" s="0" t="n">
        <v>0</v>
      </c>
      <c r="I1289" s="0" t="n">
        <v>0</v>
      </c>
      <c r="J1289" s="0" t="n">
        <v>0</v>
      </c>
      <c r="K1289" s="0" t="n">
        <v>6.6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s">
        <v>4</v>
      </c>
    </row>
    <row r="1290" customFormat="false" ht="14.4" hidden="true" customHeight="false" outlineLevel="0" collapsed="false">
      <c r="A1290" s="0" t="s">
        <v>28</v>
      </c>
      <c r="B1290" s="0" t="n">
        <v>1</v>
      </c>
      <c r="C1290" s="0" t="s">
        <v>3815</v>
      </c>
      <c r="D1290" s="0" t="s">
        <v>258</v>
      </c>
      <c r="E1290" s="0" t="s">
        <v>3816</v>
      </c>
      <c r="F1290" s="0" t="s">
        <v>3817</v>
      </c>
      <c r="G1290" s="0" t="s">
        <v>3818</v>
      </c>
      <c r="H1290" s="0" t="n">
        <v>0</v>
      </c>
      <c r="I1290" s="0" t="n">
        <v>0</v>
      </c>
      <c r="J1290" s="0" t="n">
        <v>0</v>
      </c>
      <c r="K1290" s="0" t="n">
        <v>5.7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s">
        <v>4</v>
      </c>
    </row>
    <row r="1291" customFormat="false" ht="14.4" hidden="true" customHeight="false" outlineLevel="0" collapsed="false">
      <c r="A1291" s="0" t="s">
        <v>28</v>
      </c>
      <c r="B1291" s="0" t="n">
        <v>1</v>
      </c>
      <c r="C1291" s="0" t="s">
        <v>3819</v>
      </c>
      <c r="D1291" s="0" t="s">
        <v>30</v>
      </c>
      <c r="E1291" s="0" t="s">
        <v>3820</v>
      </c>
      <c r="F1291" s="0" t="s">
        <v>3821</v>
      </c>
      <c r="G1291" s="0" t="s">
        <v>3822</v>
      </c>
      <c r="H1291" s="0" t="n">
        <v>0</v>
      </c>
      <c r="I1291" s="0" t="n">
        <v>0</v>
      </c>
      <c r="J1291" s="0" t="n">
        <v>0</v>
      </c>
      <c r="K1291" s="0" t="n">
        <v>5.7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s">
        <v>4</v>
      </c>
    </row>
    <row r="1292" customFormat="false" ht="14.4" hidden="true" customHeight="false" outlineLevel="0" collapsed="false">
      <c r="A1292" s="0" t="s">
        <v>28</v>
      </c>
      <c r="B1292" s="0" t="n">
        <v>1</v>
      </c>
      <c r="C1292" s="0" t="s">
        <v>3823</v>
      </c>
      <c r="D1292" s="0" t="s">
        <v>192</v>
      </c>
      <c r="E1292" s="0" t="s">
        <v>3824</v>
      </c>
      <c r="F1292" s="0" t="s">
        <v>3825</v>
      </c>
      <c r="G1292" s="0" t="s">
        <v>3826</v>
      </c>
      <c r="H1292" s="0" t="n">
        <v>0</v>
      </c>
      <c r="I1292" s="0" t="n">
        <v>0</v>
      </c>
      <c r="J1292" s="0" t="n">
        <v>0</v>
      </c>
      <c r="K1292" s="0" t="n">
        <v>6.6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s">
        <v>4</v>
      </c>
    </row>
    <row r="1293" customFormat="false" ht="14.4" hidden="true" customHeight="false" outlineLevel="0" collapsed="false">
      <c r="A1293" s="0" t="s">
        <v>28</v>
      </c>
      <c r="B1293" s="0" t="n">
        <v>1</v>
      </c>
      <c r="C1293" s="0" t="s">
        <v>3827</v>
      </c>
      <c r="D1293" s="0" t="s">
        <v>90</v>
      </c>
      <c r="E1293" s="0" t="s">
        <v>3828</v>
      </c>
      <c r="F1293" s="0" t="s">
        <v>3829</v>
      </c>
      <c r="G1293" s="0" t="s">
        <v>3830</v>
      </c>
      <c r="H1293" s="0" t="n">
        <v>0</v>
      </c>
      <c r="I1293" s="0" t="n">
        <v>0</v>
      </c>
      <c r="J1293" s="0" t="n">
        <v>0</v>
      </c>
      <c r="K1293" s="0" t="n">
        <v>5.8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s">
        <v>4</v>
      </c>
    </row>
    <row r="1294" customFormat="false" ht="14.4" hidden="true" customHeight="false" outlineLevel="0" collapsed="false">
      <c r="A1294" s="0" t="s">
        <v>28</v>
      </c>
      <c r="B1294" s="0" t="n">
        <v>1</v>
      </c>
      <c r="C1294" s="0" t="s">
        <v>3831</v>
      </c>
      <c r="D1294" s="0" t="s">
        <v>124</v>
      </c>
      <c r="E1294" s="0" t="s">
        <v>3832</v>
      </c>
      <c r="F1294" s="0" t="s">
        <v>3829</v>
      </c>
      <c r="G1294" s="0" t="s">
        <v>3830</v>
      </c>
      <c r="H1294" s="0" t="n">
        <v>0</v>
      </c>
      <c r="I1294" s="0" t="n">
        <v>0</v>
      </c>
      <c r="J1294" s="0" t="n">
        <v>0</v>
      </c>
      <c r="K1294" s="0" t="n">
        <v>5.5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s">
        <v>4</v>
      </c>
    </row>
    <row r="1295" customFormat="false" ht="14.4" hidden="true" customHeight="false" outlineLevel="0" collapsed="false">
      <c r="A1295" s="0" t="s">
        <v>28</v>
      </c>
      <c r="B1295" s="0" t="n">
        <v>1</v>
      </c>
      <c r="C1295" s="0" t="s">
        <v>3833</v>
      </c>
      <c r="D1295" s="0" t="s">
        <v>90</v>
      </c>
      <c r="E1295" s="0" t="s">
        <v>3834</v>
      </c>
      <c r="F1295" s="0" t="s">
        <v>3829</v>
      </c>
      <c r="G1295" s="0" t="s">
        <v>3830</v>
      </c>
      <c r="H1295" s="0" t="n">
        <v>0</v>
      </c>
      <c r="I1295" s="0" t="n">
        <v>0</v>
      </c>
      <c r="J1295" s="0" t="n">
        <v>0</v>
      </c>
      <c r="K1295" s="0" t="n">
        <v>7.9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s">
        <v>4</v>
      </c>
    </row>
    <row r="1296" customFormat="false" ht="14.4" hidden="true" customHeight="false" outlineLevel="0" collapsed="false">
      <c r="A1296" s="0" t="s">
        <v>28</v>
      </c>
      <c r="B1296" s="0" t="n">
        <v>1</v>
      </c>
      <c r="C1296" s="0" t="s">
        <v>3835</v>
      </c>
      <c r="D1296" s="0" t="s">
        <v>81</v>
      </c>
      <c r="E1296" s="0" t="s">
        <v>3836</v>
      </c>
      <c r="F1296" s="0" t="s">
        <v>3829</v>
      </c>
      <c r="G1296" s="0" t="s">
        <v>3830</v>
      </c>
      <c r="H1296" s="0" t="n">
        <v>0</v>
      </c>
      <c r="I1296" s="0" t="n">
        <v>0</v>
      </c>
      <c r="J1296" s="0" t="n">
        <v>0</v>
      </c>
      <c r="K1296" s="0" t="n">
        <v>6.8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s">
        <v>4</v>
      </c>
    </row>
    <row r="1297" customFormat="false" ht="14.4" hidden="true" customHeight="false" outlineLevel="0" collapsed="false">
      <c r="A1297" s="0" t="s">
        <v>28</v>
      </c>
      <c r="B1297" s="0" t="n">
        <v>1</v>
      </c>
      <c r="C1297" s="0" t="s">
        <v>3837</v>
      </c>
      <c r="D1297" s="0" t="s">
        <v>48</v>
      </c>
      <c r="E1297" s="0" t="s">
        <v>3838</v>
      </c>
      <c r="F1297" s="0" t="s">
        <v>3839</v>
      </c>
      <c r="G1297" s="0" t="s">
        <v>3840</v>
      </c>
      <c r="H1297" s="0" t="n">
        <v>0</v>
      </c>
      <c r="I1297" s="0" t="n">
        <v>0</v>
      </c>
      <c r="J1297" s="0" t="n">
        <v>0</v>
      </c>
      <c r="K1297" s="0" t="n">
        <v>6.4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s">
        <v>4</v>
      </c>
    </row>
    <row r="1298" customFormat="false" ht="14.4" hidden="true" customHeight="false" outlineLevel="0" collapsed="false">
      <c r="A1298" s="0" t="s">
        <v>28</v>
      </c>
      <c r="B1298" s="0" t="n">
        <v>1</v>
      </c>
      <c r="C1298" s="0" t="s">
        <v>3841</v>
      </c>
      <c r="D1298" s="0" t="s">
        <v>81</v>
      </c>
      <c r="E1298" s="0" t="s">
        <v>3842</v>
      </c>
      <c r="F1298" s="0" t="s">
        <v>3839</v>
      </c>
      <c r="G1298" s="0" t="s">
        <v>3840</v>
      </c>
      <c r="H1298" s="0" t="n">
        <v>0</v>
      </c>
      <c r="I1298" s="0" t="n">
        <v>0</v>
      </c>
      <c r="J1298" s="0" t="n">
        <v>0</v>
      </c>
      <c r="K1298" s="0" t="n">
        <v>6.1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s">
        <v>4</v>
      </c>
    </row>
    <row r="1299" customFormat="false" ht="14.4" hidden="true" customHeight="false" outlineLevel="0" collapsed="false">
      <c r="A1299" s="0" t="s">
        <v>28</v>
      </c>
      <c r="B1299" s="0" t="n">
        <v>1</v>
      </c>
      <c r="C1299" s="0" t="s">
        <v>3843</v>
      </c>
      <c r="D1299" s="0" t="s">
        <v>103</v>
      </c>
      <c r="E1299" s="0" t="s">
        <v>3844</v>
      </c>
      <c r="F1299" s="0" t="s">
        <v>3845</v>
      </c>
      <c r="G1299" s="0" t="s">
        <v>593</v>
      </c>
      <c r="H1299" s="0" t="n">
        <v>0</v>
      </c>
      <c r="I1299" s="0" t="n">
        <v>0</v>
      </c>
      <c r="J1299" s="0" t="n">
        <v>0</v>
      </c>
      <c r="K1299" s="0" t="n">
        <v>8.2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s">
        <v>4</v>
      </c>
    </row>
    <row r="1300" customFormat="false" ht="14.4" hidden="true" customHeight="false" outlineLevel="0" collapsed="false">
      <c r="A1300" s="0" t="s">
        <v>28</v>
      </c>
      <c r="B1300" s="0" t="n">
        <v>1</v>
      </c>
      <c r="C1300" s="0" t="s">
        <v>3846</v>
      </c>
      <c r="D1300" s="0" t="s">
        <v>103</v>
      </c>
      <c r="E1300" s="0" t="s">
        <v>3847</v>
      </c>
      <c r="F1300" s="0" t="s">
        <v>3845</v>
      </c>
      <c r="G1300" s="0" t="s">
        <v>593</v>
      </c>
      <c r="H1300" s="0" t="n">
        <v>0</v>
      </c>
      <c r="I1300" s="0" t="n">
        <v>0</v>
      </c>
      <c r="J1300" s="0" t="n">
        <v>0</v>
      </c>
      <c r="K1300" s="0" t="n">
        <v>7.4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s">
        <v>4</v>
      </c>
    </row>
    <row r="1301" customFormat="false" ht="14.4" hidden="true" customHeight="false" outlineLevel="0" collapsed="false">
      <c r="A1301" s="0" t="s">
        <v>28</v>
      </c>
      <c r="B1301" s="0" t="n">
        <v>1</v>
      </c>
      <c r="C1301" s="0" t="s">
        <v>3848</v>
      </c>
      <c r="D1301" s="0" t="s">
        <v>45</v>
      </c>
      <c r="E1301" s="0" t="s">
        <v>3849</v>
      </c>
      <c r="F1301" s="0" t="s">
        <v>3850</v>
      </c>
      <c r="G1301" s="0" t="s">
        <v>3851</v>
      </c>
      <c r="H1301" s="0" t="n">
        <v>0</v>
      </c>
      <c r="I1301" s="0" t="n">
        <v>0</v>
      </c>
      <c r="J1301" s="0" t="n">
        <v>0</v>
      </c>
      <c r="K1301" s="0" t="n">
        <v>5.3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s">
        <v>4</v>
      </c>
    </row>
    <row r="1302" customFormat="false" ht="14.4" hidden="true" customHeight="false" outlineLevel="0" collapsed="false">
      <c r="A1302" s="0" t="s">
        <v>28</v>
      </c>
      <c r="B1302" s="0" t="n">
        <v>1</v>
      </c>
      <c r="C1302" s="0" t="s">
        <v>3852</v>
      </c>
      <c r="D1302" s="0" t="s">
        <v>81</v>
      </c>
      <c r="E1302" s="0" t="s">
        <v>3853</v>
      </c>
      <c r="F1302" s="0" t="s">
        <v>3854</v>
      </c>
      <c r="G1302" s="0" t="s">
        <v>3855</v>
      </c>
      <c r="H1302" s="0" t="n">
        <v>0</v>
      </c>
      <c r="I1302" s="0" t="n">
        <v>0</v>
      </c>
      <c r="J1302" s="0" t="n">
        <v>0</v>
      </c>
      <c r="K1302" s="0" t="n">
        <v>5.3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s">
        <v>4</v>
      </c>
    </row>
    <row r="1303" customFormat="false" ht="14.4" hidden="true" customHeight="false" outlineLevel="0" collapsed="false">
      <c r="A1303" s="0" t="s">
        <v>28</v>
      </c>
      <c r="B1303" s="0" t="n">
        <v>1</v>
      </c>
      <c r="C1303" s="0" t="s">
        <v>3856</v>
      </c>
      <c r="D1303" s="0" t="s">
        <v>192</v>
      </c>
      <c r="E1303" s="0" t="s">
        <v>3857</v>
      </c>
      <c r="F1303" s="0" t="s">
        <v>490</v>
      </c>
      <c r="G1303" s="0" t="s">
        <v>491</v>
      </c>
      <c r="H1303" s="0" t="n">
        <v>0</v>
      </c>
      <c r="I1303" s="0" t="n">
        <v>0</v>
      </c>
      <c r="J1303" s="0" t="n">
        <v>0</v>
      </c>
      <c r="K1303" s="0" t="n">
        <v>7.7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s">
        <v>4</v>
      </c>
    </row>
    <row r="1304" customFormat="false" ht="14.4" hidden="true" customHeight="false" outlineLevel="0" collapsed="false">
      <c r="A1304" s="0" t="s">
        <v>28</v>
      </c>
      <c r="B1304" s="0" t="n">
        <v>1</v>
      </c>
      <c r="C1304" s="0" t="s">
        <v>3858</v>
      </c>
      <c r="D1304" s="0" t="s">
        <v>81</v>
      </c>
      <c r="E1304" s="0" t="s">
        <v>3859</v>
      </c>
      <c r="F1304" s="0" t="s">
        <v>490</v>
      </c>
      <c r="G1304" s="0" t="s">
        <v>491</v>
      </c>
      <c r="H1304" s="0" t="n">
        <v>0</v>
      </c>
      <c r="I1304" s="0" t="n">
        <v>0</v>
      </c>
      <c r="J1304" s="0" t="n">
        <v>0</v>
      </c>
      <c r="K1304" s="0" t="n">
        <v>12.2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s">
        <v>4</v>
      </c>
    </row>
    <row r="1305" customFormat="false" ht="14.4" hidden="true" customHeight="false" outlineLevel="0" collapsed="false">
      <c r="A1305" s="0" t="s">
        <v>28</v>
      </c>
      <c r="B1305" s="0" t="n">
        <v>1</v>
      </c>
      <c r="C1305" s="0" t="s">
        <v>3860</v>
      </c>
      <c r="D1305" s="0" t="s">
        <v>81</v>
      </c>
      <c r="E1305" s="0" t="s">
        <v>3861</v>
      </c>
      <c r="F1305" s="0" t="s">
        <v>490</v>
      </c>
      <c r="G1305" s="0" t="s">
        <v>491</v>
      </c>
      <c r="H1305" s="0" t="n">
        <v>0</v>
      </c>
      <c r="I1305" s="0" t="n">
        <v>0</v>
      </c>
      <c r="J1305" s="0" t="n">
        <v>0</v>
      </c>
      <c r="K1305" s="0" t="n">
        <v>5.7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s">
        <v>4</v>
      </c>
    </row>
    <row r="1306" customFormat="false" ht="14.4" hidden="true" customHeight="false" outlineLevel="0" collapsed="false">
      <c r="A1306" s="0" t="s">
        <v>28</v>
      </c>
      <c r="B1306" s="0" t="n">
        <v>1</v>
      </c>
      <c r="C1306" s="0" t="s">
        <v>3862</v>
      </c>
      <c r="D1306" s="0" t="s">
        <v>258</v>
      </c>
      <c r="E1306" s="0" t="s">
        <v>3863</v>
      </c>
      <c r="F1306" s="0" t="s">
        <v>3864</v>
      </c>
      <c r="G1306" s="0" t="s">
        <v>3865</v>
      </c>
      <c r="H1306" s="0" t="n">
        <v>0</v>
      </c>
      <c r="I1306" s="0" t="n">
        <v>0</v>
      </c>
      <c r="J1306" s="0" t="n">
        <v>0</v>
      </c>
      <c r="K1306" s="0" t="n">
        <v>5.1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s">
        <v>4</v>
      </c>
    </row>
    <row r="1307" customFormat="false" ht="14.4" hidden="true" customHeight="false" outlineLevel="0" collapsed="false">
      <c r="A1307" s="0" t="s">
        <v>28</v>
      </c>
      <c r="B1307" s="0" t="n">
        <v>1</v>
      </c>
      <c r="C1307" s="0" t="s">
        <v>3866</v>
      </c>
      <c r="D1307" s="0" t="s">
        <v>39</v>
      </c>
      <c r="E1307" s="0" t="s">
        <v>3867</v>
      </c>
      <c r="F1307" s="0" t="s">
        <v>3868</v>
      </c>
      <c r="G1307" s="0" t="s">
        <v>3869</v>
      </c>
      <c r="H1307" s="0" t="n">
        <v>0</v>
      </c>
      <c r="I1307" s="0" t="n">
        <v>0</v>
      </c>
      <c r="J1307" s="0" t="n">
        <v>0</v>
      </c>
      <c r="K1307" s="0" t="n">
        <v>6.9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s">
        <v>4</v>
      </c>
    </row>
    <row r="1308" customFormat="false" ht="14.4" hidden="true" customHeight="false" outlineLevel="0" collapsed="false">
      <c r="A1308" s="0" t="s">
        <v>28</v>
      </c>
      <c r="B1308" s="0" t="n">
        <v>1</v>
      </c>
      <c r="C1308" s="0" t="s">
        <v>3870</v>
      </c>
      <c r="D1308" s="0" t="s">
        <v>30</v>
      </c>
      <c r="E1308" s="0" t="s">
        <v>3871</v>
      </c>
      <c r="F1308" s="0" t="s">
        <v>3872</v>
      </c>
      <c r="G1308" s="0" t="s">
        <v>3873</v>
      </c>
      <c r="H1308" s="0" t="n">
        <v>0</v>
      </c>
      <c r="I1308" s="0" t="n">
        <v>0</v>
      </c>
      <c r="J1308" s="0" t="n">
        <v>0</v>
      </c>
      <c r="K1308" s="0" t="n">
        <v>11.6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s">
        <v>4</v>
      </c>
    </row>
    <row r="1309" customFormat="false" ht="14.4" hidden="true" customHeight="false" outlineLevel="0" collapsed="false">
      <c r="A1309" s="0" t="s">
        <v>28</v>
      </c>
      <c r="B1309" s="0" t="n">
        <v>1</v>
      </c>
      <c r="C1309" s="0" t="s">
        <v>3874</v>
      </c>
      <c r="D1309" s="0" t="s">
        <v>258</v>
      </c>
      <c r="E1309" s="0" t="s">
        <v>3875</v>
      </c>
      <c r="F1309" s="0" t="s">
        <v>3876</v>
      </c>
      <c r="G1309" s="0" t="s">
        <v>3877</v>
      </c>
      <c r="H1309" s="0" t="n">
        <v>0</v>
      </c>
      <c r="I1309" s="0" t="n">
        <v>0</v>
      </c>
      <c r="J1309" s="0" t="n">
        <v>0</v>
      </c>
      <c r="K1309" s="0" t="n">
        <v>6.4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s">
        <v>4</v>
      </c>
    </row>
    <row r="1310" customFormat="false" ht="14.4" hidden="true" customHeight="false" outlineLevel="0" collapsed="false">
      <c r="A1310" s="0" t="s">
        <v>28</v>
      </c>
      <c r="B1310" s="0" t="n">
        <v>1</v>
      </c>
      <c r="C1310" s="0" t="s">
        <v>3878</v>
      </c>
      <c r="D1310" s="0" t="s">
        <v>258</v>
      </c>
      <c r="E1310" s="0" t="s">
        <v>3879</v>
      </c>
      <c r="F1310" s="0" t="s">
        <v>3876</v>
      </c>
      <c r="G1310" s="0" t="s">
        <v>3877</v>
      </c>
      <c r="H1310" s="0" t="n">
        <v>0</v>
      </c>
      <c r="I1310" s="0" t="n">
        <v>0</v>
      </c>
      <c r="J1310" s="0" t="n">
        <v>0</v>
      </c>
      <c r="K1310" s="0" t="n">
        <v>6.8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s">
        <v>4</v>
      </c>
    </row>
    <row r="1311" customFormat="false" ht="14.4" hidden="true" customHeight="false" outlineLevel="0" collapsed="false">
      <c r="A1311" s="0" t="s">
        <v>28</v>
      </c>
      <c r="B1311" s="0" t="n">
        <v>1</v>
      </c>
      <c r="C1311" s="0" t="s">
        <v>3880</v>
      </c>
      <c r="D1311" s="0" t="s">
        <v>60</v>
      </c>
      <c r="E1311" s="0" t="s">
        <v>3881</v>
      </c>
      <c r="F1311" s="0" t="s">
        <v>3876</v>
      </c>
      <c r="G1311" s="0" t="s">
        <v>3877</v>
      </c>
      <c r="H1311" s="0" t="n">
        <v>0</v>
      </c>
      <c r="I1311" s="0" t="n">
        <v>0</v>
      </c>
      <c r="J1311" s="0" t="n">
        <v>0</v>
      </c>
      <c r="K1311" s="0" t="n">
        <v>7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s">
        <v>4</v>
      </c>
    </row>
    <row r="1312" customFormat="false" ht="14.4" hidden="true" customHeight="false" outlineLevel="0" collapsed="false">
      <c r="A1312" s="0" t="s">
        <v>28</v>
      </c>
      <c r="B1312" s="0" t="n">
        <v>1</v>
      </c>
      <c r="C1312" s="0" t="s">
        <v>3882</v>
      </c>
      <c r="D1312" s="0" t="s">
        <v>48</v>
      </c>
      <c r="E1312" s="0" t="s">
        <v>3883</v>
      </c>
      <c r="F1312" s="0" t="s">
        <v>3884</v>
      </c>
      <c r="G1312" s="0" t="s">
        <v>3885</v>
      </c>
      <c r="H1312" s="0" t="n">
        <v>0</v>
      </c>
      <c r="I1312" s="0" t="n">
        <v>0</v>
      </c>
      <c r="J1312" s="0" t="n">
        <v>0</v>
      </c>
      <c r="K1312" s="0" t="n">
        <v>6.9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s">
        <v>4</v>
      </c>
    </row>
    <row r="1313" customFormat="false" ht="14.4" hidden="true" customHeight="false" outlineLevel="0" collapsed="false">
      <c r="A1313" s="0" t="s">
        <v>28</v>
      </c>
      <c r="B1313" s="0" t="n">
        <v>1</v>
      </c>
      <c r="C1313" s="0" t="s">
        <v>3886</v>
      </c>
      <c r="D1313" s="0" t="s">
        <v>30</v>
      </c>
      <c r="E1313" s="0" t="s">
        <v>3887</v>
      </c>
      <c r="F1313" s="0" t="s">
        <v>3888</v>
      </c>
      <c r="G1313" s="0" t="s">
        <v>3889</v>
      </c>
      <c r="H1313" s="0" t="n">
        <v>0</v>
      </c>
      <c r="I1313" s="0" t="n">
        <v>0</v>
      </c>
      <c r="J1313" s="0" t="n">
        <v>0</v>
      </c>
      <c r="K1313" s="0" t="n">
        <v>5.4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s">
        <v>4</v>
      </c>
    </row>
    <row r="1314" customFormat="false" ht="14.4" hidden="true" customHeight="false" outlineLevel="0" collapsed="false">
      <c r="A1314" s="0" t="s">
        <v>28</v>
      </c>
      <c r="B1314" s="0" t="n">
        <v>1</v>
      </c>
      <c r="C1314" s="0" t="s">
        <v>3890</v>
      </c>
      <c r="D1314" s="0" t="s">
        <v>81</v>
      </c>
      <c r="E1314" s="0" t="s">
        <v>3891</v>
      </c>
      <c r="F1314" s="0" t="s">
        <v>3888</v>
      </c>
      <c r="G1314" s="0" t="s">
        <v>3889</v>
      </c>
      <c r="H1314" s="0" t="n">
        <v>0</v>
      </c>
      <c r="I1314" s="0" t="n">
        <v>0</v>
      </c>
      <c r="J1314" s="0" t="n">
        <v>0</v>
      </c>
      <c r="K1314" s="0" t="n">
        <v>5.1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s">
        <v>4</v>
      </c>
    </row>
    <row r="1315" customFormat="false" ht="14.4" hidden="true" customHeight="false" outlineLevel="0" collapsed="false">
      <c r="A1315" s="0" t="s">
        <v>28</v>
      </c>
      <c r="B1315" s="0" t="n">
        <v>1</v>
      </c>
      <c r="C1315" s="0" t="s">
        <v>3892</v>
      </c>
      <c r="D1315" s="0" t="s">
        <v>192</v>
      </c>
      <c r="E1315" s="0" t="s">
        <v>3893</v>
      </c>
      <c r="F1315" s="0" t="s">
        <v>3888</v>
      </c>
      <c r="G1315" s="0" t="s">
        <v>3889</v>
      </c>
      <c r="H1315" s="0" t="n">
        <v>0</v>
      </c>
      <c r="I1315" s="0" t="n">
        <v>0</v>
      </c>
      <c r="J1315" s="0" t="n">
        <v>0</v>
      </c>
      <c r="K1315" s="0" t="n">
        <v>5.6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s">
        <v>4</v>
      </c>
    </row>
    <row r="1316" customFormat="false" ht="14.4" hidden="true" customHeight="false" outlineLevel="0" collapsed="false">
      <c r="A1316" s="0" t="s">
        <v>28</v>
      </c>
      <c r="B1316" s="0" t="n">
        <v>1</v>
      </c>
      <c r="C1316" s="0" t="s">
        <v>3894</v>
      </c>
      <c r="D1316" s="0" t="s">
        <v>53</v>
      </c>
      <c r="E1316" s="0" t="s">
        <v>3895</v>
      </c>
      <c r="F1316" s="0" t="s">
        <v>3896</v>
      </c>
      <c r="G1316" s="0" t="s">
        <v>3897</v>
      </c>
      <c r="H1316" s="0" t="n">
        <v>0</v>
      </c>
      <c r="I1316" s="0" t="n">
        <v>0</v>
      </c>
      <c r="J1316" s="0" t="n">
        <v>0</v>
      </c>
      <c r="K1316" s="0" t="n">
        <v>8.2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s">
        <v>4</v>
      </c>
    </row>
    <row r="1317" customFormat="false" ht="14.4" hidden="true" customHeight="false" outlineLevel="0" collapsed="false">
      <c r="A1317" s="0" t="s">
        <v>28</v>
      </c>
      <c r="B1317" s="0" t="n">
        <v>1</v>
      </c>
      <c r="C1317" s="0" t="s">
        <v>3898</v>
      </c>
      <c r="D1317" s="0" t="s">
        <v>30</v>
      </c>
      <c r="E1317" s="0" t="s">
        <v>3899</v>
      </c>
      <c r="F1317" s="0" t="s">
        <v>3896</v>
      </c>
      <c r="G1317" s="0" t="s">
        <v>3897</v>
      </c>
      <c r="H1317" s="0" t="n">
        <v>0</v>
      </c>
      <c r="I1317" s="0" t="n">
        <v>0</v>
      </c>
      <c r="J1317" s="0" t="n">
        <v>0</v>
      </c>
      <c r="K1317" s="0" t="n">
        <v>5.9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s">
        <v>4</v>
      </c>
    </row>
    <row r="1318" customFormat="false" ht="14.4" hidden="true" customHeight="false" outlineLevel="0" collapsed="false">
      <c r="A1318" s="0" t="s">
        <v>28</v>
      </c>
      <c r="B1318" s="0" t="n">
        <v>1</v>
      </c>
      <c r="C1318" s="0" t="s">
        <v>3900</v>
      </c>
      <c r="D1318" s="0" t="s">
        <v>192</v>
      </c>
      <c r="E1318" s="0" t="s">
        <v>3901</v>
      </c>
      <c r="F1318" s="0" t="s">
        <v>3902</v>
      </c>
      <c r="G1318" s="0" t="s">
        <v>3903</v>
      </c>
      <c r="H1318" s="0" t="n">
        <v>0</v>
      </c>
      <c r="I1318" s="0" t="n">
        <v>0</v>
      </c>
      <c r="J1318" s="0" t="n">
        <v>0</v>
      </c>
      <c r="K1318" s="0" t="n">
        <v>7.5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s">
        <v>4</v>
      </c>
    </row>
    <row r="1319" customFormat="false" ht="14.4" hidden="true" customHeight="false" outlineLevel="0" collapsed="false">
      <c r="A1319" s="0" t="s">
        <v>28</v>
      </c>
      <c r="B1319" s="0" t="n">
        <v>1</v>
      </c>
      <c r="C1319" s="0" t="s">
        <v>3904</v>
      </c>
      <c r="D1319" s="0" t="s">
        <v>30</v>
      </c>
      <c r="E1319" s="0" t="s">
        <v>3905</v>
      </c>
      <c r="F1319" s="0" t="s">
        <v>3906</v>
      </c>
      <c r="G1319" s="0" t="s">
        <v>3907</v>
      </c>
      <c r="H1319" s="0" t="n">
        <v>0</v>
      </c>
      <c r="I1319" s="0" t="n">
        <v>0</v>
      </c>
      <c r="J1319" s="0" t="n">
        <v>0</v>
      </c>
      <c r="K1319" s="0" t="n">
        <v>5.4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s">
        <v>4</v>
      </c>
    </row>
    <row r="1320" customFormat="false" ht="14.4" hidden="true" customHeight="false" outlineLevel="0" collapsed="false">
      <c r="A1320" s="0" t="s">
        <v>28</v>
      </c>
      <c r="B1320" s="0" t="n">
        <v>1</v>
      </c>
      <c r="C1320" s="0" t="s">
        <v>3908</v>
      </c>
      <c r="D1320" s="0" t="s">
        <v>192</v>
      </c>
      <c r="E1320" s="0" t="s">
        <v>3909</v>
      </c>
      <c r="F1320" s="0" t="s">
        <v>3910</v>
      </c>
      <c r="G1320" s="0" t="s">
        <v>390</v>
      </c>
      <c r="H1320" s="0" t="n">
        <v>0</v>
      </c>
      <c r="I1320" s="0" t="n">
        <v>0</v>
      </c>
      <c r="J1320" s="0" t="n">
        <v>0</v>
      </c>
      <c r="K1320" s="0" t="n">
        <v>5.2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s">
        <v>4</v>
      </c>
    </row>
    <row r="1321" customFormat="false" ht="14.4" hidden="true" customHeight="false" outlineLevel="0" collapsed="false">
      <c r="A1321" s="0" t="s">
        <v>28</v>
      </c>
      <c r="B1321" s="0" t="n">
        <v>1</v>
      </c>
      <c r="C1321" s="0" t="s">
        <v>3911</v>
      </c>
      <c r="D1321" s="0" t="s">
        <v>30</v>
      </c>
      <c r="E1321" s="0" t="s">
        <v>3912</v>
      </c>
      <c r="F1321" s="0" t="s">
        <v>3913</v>
      </c>
      <c r="G1321" s="0" t="s">
        <v>3914</v>
      </c>
      <c r="H1321" s="0" t="n">
        <v>0</v>
      </c>
      <c r="I1321" s="0" t="n">
        <v>0</v>
      </c>
      <c r="J1321" s="0" t="n">
        <v>0</v>
      </c>
      <c r="K1321" s="0" t="n">
        <v>6.7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s">
        <v>4</v>
      </c>
    </row>
    <row r="1322" customFormat="false" ht="14.4" hidden="true" customHeight="false" outlineLevel="0" collapsed="false">
      <c r="A1322" s="0" t="s">
        <v>28</v>
      </c>
      <c r="B1322" s="0" t="n">
        <v>1</v>
      </c>
      <c r="C1322" s="0" t="s">
        <v>3915</v>
      </c>
      <c r="D1322" s="0" t="s">
        <v>192</v>
      </c>
      <c r="E1322" s="0" t="s">
        <v>3916</v>
      </c>
      <c r="F1322" s="0" t="s">
        <v>3913</v>
      </c>
      <c r="G1322" s="0" t="s">
        <v>3914</v>
      </c>
      <c r="H1322" s="0" t="n">
        <v>0</v>
      </c>
      <c r="I1322" s="0" t="n">
        <v>0</v>
      </c>
      <c r="J1322" s="0" t="n">
        <v>0</v>
      </c>
      <c r="K1322" s="0" t="n">
        <v>7.7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s">
        <v>4</v>
      </c>
    </row>
    <row r="1323" customFormat="false" ht="14.4" hidden="true" customHeight="false" outlineLevel="0" collapsed="false">
      <c r="A1323" s="0" t="s">
        <v>28</v>
      </c>
      <c r="B1323" s="0" t="n">
        <v>1</v>
      </c>
      <c r="C1323" s="0" t="s">
        <v>3917</v>
      </c>
      <c r="D1323" s="0" t="s">
        <v>81</v>
      </c>
      <c r="E1323" s="0" t="s">
        <v>3918</v>
      </c>
      <c r="F1323" s="0" t="s">
        <v>3913</v>
      </c>
      <c r="G1323" s="0" t="s">
        <v>3914</v>
      </c>
      <c r="H1323" s="0" t="n">
        <v>0</v>
      </c>
      <c r="I1323" s="0" t="n">
        <v>0</v>
      </c>
      <c r="J1323" s="0" t="n">
        <v>0</v>
      </c>
      <c r="K1323" s="0" t="n">
        <v>7.4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s">
        <v>4</v>
      </c>
    </row>
    <row r="1324" customFormat="false" ht="14.4" hidden="true" customHeight="false" outlineLevel="0" collapsed="false">
      <c r="A1324" s="0" t="s">
        <v>28</v>
      </c>
      <c r="B1324" s="0" t="n">
        <v>1</v>
      </c>
      <c r="C1324" s="0" t="s">
        <v>3919</v>
      </c>
      <c r="D1324" s="0" t="s">
        <v>60</v>
      </c>
      <c r="E1324" s="0" t="s">
        <v>3920</v>
      </c>
      <c r="F1324" s="0" t="s">
        <v>3913</v>
      </c>
      <c r="G1324" s="0" t="s">
        <v>3914</v>
      </c>
      <c r="H1324" s="0" t="n">
        <v>0</v>
      </c>
      <c r="I1324" s="0" t="n">
        <v>0</v>
      </c>
      <c r="J1324" s="0" t="n">
        <v>0</v>
      </c>
      <c r="K1324" s="0" t="n">
        <v>7.8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s">
        <v>4</v>
      </c>
    </row>
    <row r="1325" customFormat="false" ht="14.4" hidden="true" customHeight="false" outlineLevel="0" collapsed="false">
      <c r="A1325" s="0" t="s">
        <v>28</v>
      </c>
      <c r="B1325" s="0" t="n">
        <v>1</v>
      </c>
      <c r="C1325" s="0" t="s">
        <v>3921</v>
      </c>
      <c r="D1325" s="0" t="s">
        <v>124</v>
      </c>
      <c r="E1325" s="0" t="s">
        <v>3922</v>
      </c>
      <c r="F1325" s="0" t="s">
        <v>3923</v>
      </c>
      <c r="G1325" s="0" t="s">
        <v>593</v>
      </c>
      <c r="H1325" s="0" t="n">
        <v>0</v>
      </c>
      <c r="I1325" s="0" t="n">
        <v>0</v>
      </c>
      <c r="J1325" s="0" t="n">
        <v>0</v>
      </c>
      <c r="K1325" s="0" t="n">
        <v>5.5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s">
        <v>4</v>
      </c>
    </row>
    <row r="1326" customFormat="false" ht="14.4" hidden="true" customHeight="false" outlineLevel="0" collapsed="false">
      <c r="A1326" s="0" t="s">
        <v>28</v>
      </c>
      <c r="B1326" s="0" t="n">
        <v>1</v>
      </c>
      <c r="C1326" s="0" t="s">
        <v>3924</v>
      </c>
      <c r="D1326" s="0" t="s">
        <v>258</v>
      </c>
      <c r="E1326" s="0" t="s">
        <v>3925</v>
      </c>
      <c r="F1326" s="0" t="s">
        <v>3923</v>
      </c>
      <c r="G1326" s="0" t="s">
        <v>593</v>
      </c>
      <c r="H1326" s="0" t="n">
        <v>0</v>
      </c>
      <c r="I1326" s="0" t="n">
        <v>0</v>
      </c>
      <c r="J1326" s="0" t="n">
        <v>0</v>
      </c>
      <c r="K1326" s="0" t="n">
        <v>5.6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s">
        <v>4</v>
      </c>
    </row>
    <row r="1327" customFormat="false" ht="14.4" hidden="true" customHeight="false" outlineLevel="0" collapsed="false">
      <c r="A1327" s="0" t="s">
        <v>28</v>
      </c>
      <c r="B1327" s="0" t="n">
        <v>1</v>
      </c>
      <c r="C1327" s="0" t="s">
        <v>3926</v>
      </c>
      <c r="D1327" s="0" t="s">
        <v>48</v>
      </c>
      <c r="E1327" s="0" t="s">
        <v>3927</v>
      </c>
      <c r="F1327" s="0" t="s">
        <v>3923</v>
      </c>
      <c r="G1327" s="0" t="s">
        <v>593</v>
      </c>
      <c r="H1327" s="0" t="n">
        <v>0</v>
      </c>
      <c r="I1327" s="0" t="n">
        <v>0</v>
      </c>
      <c r="J1327" s="0" t="n">
        <v>0</v>
      </c>
      <c r="K1327" s="0" t="n">
        <v>5.9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s">
        <v>4</v>
      </c>
    </row>
    <row r="1328" customFormat="false" ht="14.4" hidden="true" customHeight="false" outlineLevel="0" collapsed="false">
      <c r="A1328" s="0" t="s">
        <v>28</v>
      </c>
      <c r="B1328" s="0" t="n">
        <v>1</v>
      </c>
      <c r="C1328" s="0" t="s">
        <v>3928</v>
      </c>
      <c r="D1328" s="0" t="s">
        <v>30</v>
      </c>
      <c r="E1328" s="0" t="s">
        <v>3929</v>
      </c>
      <c r="F1328" s="0" t="s">
        <v>3930</v>
      </c>
      <c r="G1328" s="0" t="s">
        <v>3931</v>
      </c>
      <c r="H1328" s="0" t="n">
        <v>0</v>
      </c>
      <c r="I1328" s="0" t="n">
        <v>0</v>
      </c>
      <c r="J1328" s="0" t="n">
        <v>0</v>
      </c>
      <c r="K1328" s="0" t="n">
        <v>7.3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s">
        <v>4</v>
      </c>
    </row>
    <row r="1329" customFormat="false" ht="14.4" hidden="true" customHeight="false" outlineLevel="0" collapsed="false">
      <c r="A1329" s="0" t="s">
        <v>28</v>
      </c>
      <c r="B1329" s="0" t="n">
        <v>1</v>
      </c>
      <c r="C1329" s="0" t="s">
        <v>3932</v>
      </c>
      <c r="D1329" s="0" t="s">
        <v>258</v>
      </c>
      <c r="E1329" s="0" t="s">
        <v>3933</v>
      </c>
      <c r="F1329" s="0" t="s">
        <v>3934</v>
      </c>
      <c r="G1329" s="0" t="s">
        <v>3935</v>
      </c>
      <c r="H1329" s="0" t="n">
        <v>0</v>
      </c>
      <c r="I1329" s="0" t="n">
        <v>0</v>
      </c>
      <c r="J1329" s="0" t="n">
        <v>0</v>
      </c>
      <c r="K1329" s="0" t="n">
        <v>5.6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s">
        <v>4</v>
      </c>
    </row>
    <row r="1330" customFormat="false" ht="14.4" hidden="true" customHeight="false" outlineLevel="0" collapsed="false">
      <c r="A1330" s="0" t="s">
        <v>28</v>
      </c>
      <c r="B1330" s="0" t="n">
        <v>1</v>
      </c>
      <c r="C1330" s="0" t="s">
        <v>3936</v>
      </c>
      <c r="D1330" s="0" t="s">
        <v>30</v>
      </c>
      <c r="E1330" s="0" t="s">
        <v>3937</v>
      </c>
      <c r="F1330" s="0" t="s">
        <v>3934</v>
      </c>
      <c r="G1330" s="0" t="s">
        <v>3935</v>
      </c>
      <c r="H1330" s="0" t="n">
        <v>0</v>
      </c>
      <c r="I1330" s="0" t="n">
        <v>0</v>
      </c>
      <c r="J1330" s="0" t="n">
        <v>0</v>
      </c>
      <c r="K1330" s="0" t="n">
        <v>5.1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s">
        <v>4</v>
      </c>
    </row>
    <row r="1331" customFormat="false" ht="14.4" hidden="true" customHeight="false" outlineLevel="0" collapsed="false">
      <c r="A1331" s="0" t="s">
        <v>28</v>
      </c>
      <c r="B1331" s="0" t="n">
        <v>1</v>
      </c>
      <c r="C1331" s="0" t="s">
        <v>3938</v>
      </c>
      <c r="D1331" s="0" t="s">
        <v>30</v>
      </c>
      <c r="E1331" s="0" t="s">
        <v>3939</v>
      </c>
      <c r="F1331" s="0" t="s">
        <v>3940</v>
      </c>
      <c r="G1331" s="0" t="s">
        <v>3941</v>
      </c>
      <c r="H1331" s="0" t="n">
        <v>0</v>
      </c>
      <c r="I1331" s="0" t="n">
        <v>0</v>
      </c>
      <c r="J1331" s="0" t="n">
        <v>0</v>
      </c>
      <c r="K1331" s="0" t="n">
        <v>6.3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s">
        <v>4</v>
      </c>
    </row>
    <row r="1332" customFormat="false" ht="14.4" hidden="true" customHeight="false" outlineLevel="0" collapsed="false">
      <c r="A1332" s="0" t="s">
        <v>28</v>
      </c>
      <c r="B1332" s="0" t="n">
        <v>1</v>
      </c>
      <c r="C1332" s="0" t="s">
        <v>3942</v>
      </c>
      <c r="D1332" s="0" t="s">
        <v>258</v>
      </c>
      <c r="E1332" s="0" t="s">
        <v>3943</v>
      </c>
      <c r="F1332" s="0" t="s">
        <v>3940</v>
      </c>
      <c r="G1332" s="0" t="s">
        <v>3941</v>
      </c>
      <c r="H1332" s="0" t="n">
        <v>0</v>
      </c>
      <c r="I1332" s="0" t="n">
        <v>0</v>
      </c>
      <c r="J1332" s="0" t="n">
        <v>0</v>
      </c>
      <c r="K1332" s="0" t="n">
        <v>7.2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s">
        <v>4</v>
      </c>
    </row>
    <row r="1333" customFormat="false" ht="14.4" hidden="true" customHeight="false" outlineLevel="0" collapsed="false">
      <c r="A1333" s="0" t="s">
        <v>28</v>
      </c>
      <c r="B1333" s="0" t="n">
        <v>1</v>
      </c>
      <c r="C1333" s="0" t="s">
        <v>3944</v>
      </c>
      <c r="D1333" s="0" t="s">
        <v>45</v>
      </c>
      <c r="E1333" s="0" t="s">
        <v>3945</v>
      </c>
      <c r="F1333" s="0" t="s">
        <v>3946</v>
      </c>
      <c r="G1333" s="0" t="s">
        <v>3947</v>
      </c>
      <c r="H1333" s="0" t="n">
        <v>0</v>
      </c>
      <c r="I1333" s="0" t="n">
        <v>0</v>
      </c>
      <c r="J1333" s="0" t="n">
        <v>0</v>
      </c>
      <c r="K1333" s="0" t="n">
        <v>7.7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s">
        <v>4</v>
      </c>
    </row>
    <row r="1334" customFormat="false" ht="14.4" hidden="true" customHeight="false" outlineLevel="0" collapsed="false">
      <c r="A1334" s="0" t="s">
        <v>28</v>
      </c>
      <c r="B1334" s="0" t="n">
        <v>1</v>
      </c>
      <c r="C1334" s="0" t="s">
        <v>3948</v>
      </c>
      <c r="D1334" s="0" t="s">
        <v>192</v>
      </c>
      <c r="E1334" s="0" t="s">
        <v>3949</v>
      </c>
      <c r="F1334" s="0" t="s">
        <v>3946</v>
      </c>
      <c r="G1334" s="0" t="s">
        <v>3947</v>
      </c>
      <c r="H1334" s="0" t="n">
        <v>0</v>
      </c>
      <c r="I1334" s="0" t="n">
        <v>0</v>
      </c>
      <c r="J1334" s="0" t="n">
        <v>0</v>
      </c>
      <c r="K1334" s="0" t="n">
        <v>8.4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s">
        <v>4</v>
      </c>
    </row>
    <row r="1335" customFormat="false" ht="14.4" hidden="true" customHeight="false" outlineLevel="0" collapsed="false">
      <c r="A1335" s="0" t="s">
        <v>28</v>
      </c>
      <c r="B1335" s="0" t="n">
        <v>1</v>
      </c>
      <c r="C1335" s="0" t="s">
        <v>3950</v>
      </c>
      <c r="D1335" s="0" t="s">
        <v>258</v>
      </c>
      <c r="E1335" s="0" t="s">
        <v>3951</v>
      </c>
      <c r="F1335" s="0" t="s">
        <v>3946</v>
      </c>
      <c r="G1335" s="0" t="s">
        <v>3947</v>
      </c>
      <c r="H1335" s="0" t="n">
        <v>0</v>
      </c>
      <c r="I1335" s="0" t="n">
        <v>0</v>
      </c>
      <c r="J1335" s="0" t="n">
        <v>0</v>
      </c>
      <c r="K1335" s="0" t="n">
        <v>10.1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s">
        <v>4</v>
      </c>
    </row>
    <row r="1336" customFormat="false" ht="14.4" hidden="true" customHeight="false" outlineLevel="0" collapsed="false">
      <c r="A1336" s="0" t="s">
        <v>28</v>
      </c>
      <c r="B1336" s="0" t="n">
        <v>1</v>
      </c>
      <c r="C1336" s="0" t="s">
        <v>3952</v>
      </c>
      <c r="D1336" s="0" t="s">
        <v>124</v>
      </c>
      <c r="E1336" s="0" t="s">
        <v>3953</v>
      </c>
      <c r="F1336" s="0" t="s">
        <v>3946</v>
      </c>
      <c r="G1336" s="0" t="s">
        <v>3947</v>
      </c>
      <c r="H1336" s="0" t="n">
        <v>0</v>
      </c>
      <c r="I1336" s="0" t="n">
        <v>0</v>
      </c>
      <c r="J1336" s="0" t="n">
        <v>0</v>
      </c>
      <c r="K1336" s="0" t="n">
        <v>9.8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s">
        <v>4</v>
      </c>
    </row>
    <row r="1337" customFormat="false" ht="14.4" hidden="true" customHeight="false" outlineLevel="0" collapsed="false">
      <c r="A1337" s="0" t="s">
        <v>28</v>
      </c>
      <c r="B1337" s="0" t="n">
        <v>1</v>
      </c>
      <c r="C1337" s="0" t="s">
        <v>3954</v>
      </c>
      <c r="D1337" s="0" t="s">
        <v>81</v>
      </c>
      <c r="E1337" s="0" t="s">
        <v>3955</v>
      </c>
      <c r="F1337" s="0" t="s">
        <v>3946</v>
      </c>
      <c r="G1337" s="0" t="s">
        <v>3947</v>
      </c>
      <c r="H1337" s="0" t="n">
        <v>0</v>
      </c>
      <c r="I1337" s="0" t="n">
        <v>0</v>
      </c>
      <c r="J1337" s="0" t="n">
        <v>0</v>
      </c>
      <c r="K1337" s="0" t="n">
        <v>9.8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s">
        <v>4</v>
      </c>
    </row>
    <row r="1338" customFormat="false" ht="14.4" hidden="true" customHeight="false" outlineLevel="0" collapsed="false">
      <c r="A1338" s="0" t="s">
        <v>28</v>
      </c>
      <c r="B1338" s="0" t="n">
        <v>1</v>
      </c>
      <c r="C1338" s="0" t="s">
        <v>3956</v>
      </c>
      <c r="D1338" s="0" t="s">
        <v>258</v>
      </c>
      <c r="E1338" s="0" t="s">
        <v>3957</v>
      </c>
      <c r="F1338" s="0" t="s">
        <v>3946</v>
      </c>
      <c r="G1338" s="0" t="s">
        <v>3947</v>
      </c>
      <c r="H1338" s="0" t="n">
        <v>0</v>
      </c>
      <c r="I1338" s="0" t="n">
        <v>0</v>
      </c>
      <c r="J1338" s="0" t="n">
        <v>0</v>
      </c>
      <c r="K1338" s="0" t="n">
        <v>9.3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s">
        <v>4</v>
      </c>
    </row>
    <row r="1339" customFormat="false" ht="14.4" hidden="true" customHeight="false" outlineLevel="0" collapsed="false">
      <c r="A1339" s="0" t="s">
        <v>28</v>
      </c>
      <c r="B1339" s="0" t="n">
        <v>1</v>
      </c>
      <c r="C1339" s="0" t="s">
        <v>3958</v>
      </c>
      <c r="D1339" s="0" t="s">
        <v>192</v>
      </c>
      <c r="E1339" s="0" t="s">
        <v>3959</v>
      </c>
      <c r="F1339" s="0" t="s">
        <v>3960</v>
      </c>
      <c r="G1339" s="0" t="s">
        <v>3961</v>
      </c>
      <c r="H1339" s="0" t="n">
        <v>0</v>
      </c>
      <c r="I1339" s="0" t="n">
        <v>0</v>
      </c>
      <c r="J1339" s="0" t="n">
        <v>0</v>
      </c>
      <c r="K1339" s="0" t="n">
        <v>7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s">
        <v>4</v>
      </c>
    </row>
    <row r="1340" customFormat="false" ht="14.4" hidden="true" customHeight="false" outlineLevel="0" collapsed="false">
      <c r="A1340" s="0" t="s">
        <v>28</v>
      </c>
      <c r="B1340" s="0" t="n">
        <v>1</v>
      </c>
      <c r="C1340" s="0" t="s">
        <v>3962</v>
      </c>
      <c r="D1340" s="0" t="s">
        <v>192</v>
      </c>
      <c r="E1340" s="0" t="s">
        <v>3963</v>
      </c>
      <c r="F1340" s="0" t="s">
        <v>3964</v>
      </c>
      <c r="G1340" s="0" t="s">
        <v>3965</v>
      </c>
      <c r="H1340" s="0" t="n">
        <v>0</v>
      </c>
      <c r="I1340" s="0" t="n">
        <v>0</v>
      </c>
      <c r="J1340" s="0" t="n">
        <v>0</v>
      </c>
      <c r="K1340" s="0" t="n">
        <v>5.7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s">
        <v>4</v>
      </c>
    </row>
    <row r="1341" customFormat="false" ht="14.4" hidden="true" customHeight="false" outlineLevel="0" collapsed="false">
      <c r="A1341" s="0" t="s">
        <v>28</v>
      </c>
      <c r="B1341" s="0" t="n">
        <v>1</v>
      </c>
      <c r="C1341" s="0" t="s">
        <v>3966</v>
      </c>
      <c r="D1341" s="0" t="s">
        <v>30</v>
      </c>
      <c r="E1341" s="0" t="s">
        <v>3967</v>
      </c>
      <c r="F1341" s="0" t="s">
        <v>3968</v>
      </c>
      <c r="G1341" s="0" t="s">
        <v>636</v>
      </c>
      <c r="H1341" s="0" t="n">
        <v>0</v>
      </c>
      <c r="I1341" s="0" t="n">
        <v>0</v>
      </c>
      <c r="J1341" s="0" t="n">
        <v>0</v>
      </c>
      <c r="K1341" s="0" t="n">
        <v>8.5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s">
        <v>4</v>
      </c>
    </row>
    <row r="1342" customFormat="false" ht="14.4" hidden="true" customHeight="false" outlineLevel="0" collapsed="false">
      <c r="A1342" s="0" t="s">
        <v>28</v>
      </c>
      <c r="B1342" s="0" t="n">
        <v>1</v>
      </c>
      <c r="C1342" s="0" t="s">
        <v>3969</v>
      </c>
      <c r="D1342" s="0" t="s">
        <v>192</v>
      </c>
      <c r="E1342" s="0" t="s">
        <v>3970</v>
      </c>
      <c r="F1342" s="0" t="s">
        <v>3971</v>
      </c>
      <c r="G1342" s="0" t="s">
        <v>3972</v>
      </c>
      <c r="H1342" s="0" t="n">
        <v>0</v>
      </c>
      <c r="I1342" s="0" t="n">
        <v>0</v>
      </c>
      <c r="J1342" s="0" t="n">
        <v>0</v>
      </c>
      <c r="K1342" s="0" t="n">
        <v>5.3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s">
        <v>4</v>
      </c>
    </row>
    <row r="1343" customFormat="false" ht="14.4" hidden="true" customHeight="false" outlineLevel="0" collapsed="false">
      <c r="A1343" s="0" t="s">
        <v>28</v>
      </c>
      <c r="B1343" s="0" t="n">
        <v>1</v>
      </c>
      <c r="C1343" s="0" t="s">
        <v>3973</v>
      </c>
      <c r="D1343" s="0" t="s">
        <v>60</v>
      </c>
      <c r="E1343" s="0" t="s">
        <v>3974</v>
      </c>
      <c r="F1343" s="0" t="s">
        <v>3971</v>
      </c>
      <c r="G1343" s="0" t="s">
        <v>3972</v>
      </c>
      <c r="H1343" s="0" t="n">
        <v>0</v>
      </c>
      <c r="I1343" s="0" t="n">
        <v>0</v>
      </c>
      <c r="J1343" s="0" t="n">
        <v>0</v>
      </c>
      <c r="K1343" s="0" t="n">
        <v>6.7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s">
        <v>4</v>
      </c>
    </row>
    <row r="1344" customFormat="false" ht="14.4" hidden="true" customHeight="false" outlineLevel="0" collapsed="false">
      <c r="A1344" s="0" t="s">
        <v>28</v>
      </c>
      <c r="B1344" s="0" t="n">
        <v>1</v>
      </c>
      <c r="C1344" s="0" t="s">
        <v>3975</v>
      </c>
      <c r="D1344" s="0" t="s">
        <v>81</v>
      </c>
      <c r="E1344" s="0" t="s">
        <v>3976</v>
      </c>
      <c r="F1344" s="0" t="s">
        <v>3971</v>
      </c>
      <c r="G1344" s="0" t="s">
        <v>3972</v>
      </c>
      <c r="H1344" s="0" t="n">
        <v>0</v>
      </c>
      <c r="I1344" s="0" t="n">
        <v>0</v>
      </c>
      <c r="J1344" s="0" t="n">
        <v>0</v>
      </c>
      <c r="K1344" s="0" t="n">
        <v>7.4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s">
        <v>4</v>
      </c>
    </row>
    <row r="1345" customFormat="false" ht="14.4" hidden="true" customHeight="false" outlineLevel="0" collapsed="false">
      <c r="A1345" s="0" t="s">
        <v>28</v>
      </c>
      <c r="B1345" s="0" t="n">
        <v>1</v>
      </c>
      <c r="C1345" s="0" t="s">
        <v>3977</v>
      </c>
      <c r="D1345" s="0" t="s">
        <v>124</v>
      </c>
      <c r="E1345" s="0" t="s">
        <v>3978</v>
      </c>
      <c r="F1345" s="0" t="s">
        <v>3971</v>
      </c>
      <c r="G1345" s="0" t="s">
        <v>3972</v>
      </c>
      <c r="H1345" s="0" t="n">
        <v>0</v>
      </c>
      <c r="I1345" s="0" t="n">
        <v>0</v>
      </c>
      <c r="J1345" s="0" t="n">
        <v>0</v>
      </c>
      <c r="K1345" s="0" t="n">
        <v>6.9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s">
        <v>4</v>
      </c>
    </row>
    <row r="1346" customFormat="false" ht="14.4" hidden="true" customHeight="false" outlineLevel="0" collapsed="false">
      <c r="A1346" s="0" t="s">
        <v>28</v>
      </c>
      <c r="B1346" s="0" t="n">
        <v>1</v>
      </c>
      <c r="C1346" s="0" t="s">
        <v>3979</v>
      </c>
      <c r="D1346" s="0" t="s">
        <v>258</v>
      </c>
      <c r="E1346" s="0" t="s">
        <v>3980</v>
      </c>
      <c r="F1346" s="0" t="s">
        <v>3971</v>
      </c>
      <c r="G1346" s="0" t="s">
        <v>3972</v>
      </c>
      <c r="H1346" s="0" t="n">
        <v>0</v>
      </c>
      <c r="I1346" s="0" t="n">
        <v>0</v>
      </c>
      <c r="J1346" s="0" t="n">
        <v>0</v>
      </c>
      <c r="K1346" s="0" t="n">
        <v>8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s">
        <v>4</v>
      </c>
    </row>
    <row r="1347" customFormat="false" ht="14.4" hidden="true" customHeight="false" outlineLevel="0" collapsed="false">
      <c r="A1347" s="0" t="s">
        <v>28</v>
      </c>
      <c r="B1347" s="0" t="n">
        <v>1</v>
      </c>
      <c r="C1347" s="0" t="s">
        <v>3981</v>
      </c>
      <c r="D1347" s="0" t="s">
        <v>258</v>
      </c>
      <c r="E1347" s="0" t="s">
        <v>3982</v>
      </c>
      <c r="F1347" s="0" t="s">
        <v>3983</v>
      </c>
      <c r="G1347" s="0" t="s">
        <v>3984</v>
      </c>
      <c r="H1347" s="0" t="n">
        <v>0</v>
      </c>
      <c r="I1347" s="0" t="n">
        <v>0</v>
      </c>
      <c r="J1347" s="0" t="n">
        <v>0</v>
      </c>
      <c r="K1347" s="0" t="n">
        <v>5.3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s">
        <v>4</v>
      </c>
    </row>
    <row r="1348" customFormat="false" ht="14.4" hidden="true" customHeight="false" outlineLevel="0" collapsed="false">
      <c r="A1348" s="0" t="s">
        <v>28</v>
      </c>
      <c r="B1348" s="0" t="n">
        <v>1</v>
      </c>
      <c r="C1348" s="0" t="s">
        <v>3985</v>
      </c>
      <c r="D1348" s="0" t="s">
        <v>258</v>
      </c>
      <c r="E1348" s="0" t="s">
        <v>3986</v>
      </c>
      <c r="F1348" s="0" t="s">
        <v>3987</v>
      </c>
      <c r="G1348" s="0" t="s">
        <v>3988</v>
      </c>
      <c r="H1348" s="0" t="n">
        <v>0</v>
      </c>
      <c r="I1348" s="0" t="n">
        <v>0</v>
      </c>
      <c r="J1348" s="0" t="n">
        <v>0</v>
      </c>
      <c r="K1348" s="0" t="n">
        <v>5.3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s">
        <v>4</v>
      </c>
    </row>
    <row r="1349" customFormat="false" ht="14.4" hidden="true" customHeight="false" outlineLevel="0" collapsed="false">
      <c r="A1349" s="0" t="s">
        <v>28</v>
      </c>
      <c r="B1349" s="0" t="n">
        <v>1</v>
      </c>
      <c r="C1349" s="0" t="s">
        <v>3989</v>
      </c>
      <c r="D1349" s="0" t="s">
        <v>124</v>
      </c>
      <c r="E1349" s="0" t="s">
        <v>3990</v>
      </c>
      <c r="F1349" s="0" t="s">
        <v>3987</v>
      </c>
      <c r="G1349" s="0" t="s">
        <v>3988</v>
      </c>
      <c r="H1349" s="0" t="n">
        <v>0</v>
      </c>
      <c r="I1349" s="0" t="n">
        <v>0</v>
      </c>
      <c r="J1349" s="0" t="n">
        <v>0</v>
      </c>
      <c r="K1349" s="0" t="n">
        <v>6.1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s">
        <v>4</v>
      </c>
    </row>
    <row r="1350" customFormat="false" ht="14.4" hidden="true" customHeight="false" outlineLevel="0" collapsed="false">
      <c r="A1350" s="0" t="s">
        <v>28</v>
      </c>
      <c r="B1350" s="0" t="n">
        <v>1</v>
      </c>
      <c r="C1350" s="0" t="s">
        <v>3991</v>
      </c>
      <c r="D1350" s="0" t="s">
        <v>258</v>
      </c>
      <c r="E1350" s="0" t="s">
        <v>3992</v>
      </c>
      <c r="F1350" s="0" t="s">
        <v>3987</v>
      </c>
      <c r="G1350" s="0" t="s">
        <v>3988</v>
      </c>
      <c r="H1350" s="0" t="n">
        <v>0</v>
      </c>
      <c r="I1350" s="0" t="n">
        <v>0</v>
      </c>
      <c r="J1350" s="0" t="n">
        <v>0</v>
      </c>
      <c r="K1350" s="0" t="n">
        <v>6.6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s">
        <v>4</v>
      </c>
    </row>
    <row r="1351" customFormat="false" ht="14.4" hidden="true" customHeight="false" outlineLevel="0" collapsed="false">
      <c r="A1351" s="0" t="s">
        <v>28</v>
      </c>
      <c r="B1351" s="0" t="n">
        <v>1</v>
      </c>
      <c r="C1351" s="0" t="s">
        <v>3993</v>
      </c>
      <c r="D1351" s="0" t="s">
        <v>124</v>
      </c>
      <c r="E1351" s="0" t="s">
        <v>3994</v>
      </c>
      <c r="F1351" s="0" t="s">
        <v>3987</v>
      </c>
      <c r="G1351" s="0" t="s">
        <v>3988</v>
      </c>
      <c r="H1351" s="0" t="n">
        <v>0</v>
      </c>
      <c r="I1351" s="0" t="n">
        <v>0</v>
      </c>
      <c r="J1351" s="0" t="n">
        <v>0</v>
      </c>
      <c r="K1351" s="0" t="n">
        <v>5.5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s">
        <v>4</v>
      </c>
    </row>
    <row r="1352" customFormat="false" ht="14.4" hidden="true" customHeight="false" outlineLevel="0" collapsed="false">
      <c r="A1352" s="0" t="s">
        <v>28</v>
      </c>
      <c r="B1352" s="0" t="n">
        <v>1</v>
      </c>
      <c r="C1352" s="0" t="s">
        <v>3995</v>
      </c>
      <c r="D1352" s="0" t="s">
        <v>39</v>
      </c>
      <c r="E1352" s="0" t="s">
        <v>3996</v>
      </c>
      <c r="F1352" s="0" t="s">
        <v>3997</v>
      </c>
      <c r="G1352" s="0" t="s">
        <v>3998</v>
      </c>
      <c r="H1352" s="0" t="n">
        <v>0</v>
      </c>
      <c r="I1352" s="0" t="n">
        <v>0</v>
      </c>
      <c r="J1352" s="0" t="n">
        <v>0</v>
      </c>
      <c r="K1352" s="0" t="n">
        <v>5.6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s">
        <v>4</v>
      </c>
    </row>
    <row r="1353" customFormat="false" ht="14.4" hidden="true" customHeight="false" outlineLevel="0" collapsed="false">
      <c r="A1353" s="0" t="s">
        <v>419</v>
      </c>
      <c r="B1353" s="0" t="n">
        <v>1</v>
      </c>
      <c r="C1353" s="0" t="s">
        <v>3999</v>
      </c>
      <c r="D1353" s="0" t="s">
        <v>4000</v>
      </c>
      <c r="E1353" s="0" t="s">
        <v>4001</v>
      </c>
      <c r="F1353" s="0" t="s">
        <v>4002</v>
      </c>
      <c r="G1353" s="0" t="s">
        <v>361</v>
      </c>
      <c r="H1353" s="0" t="n">
        <v>0</v>
      </c>
      <c r="I1353" s="0" t="n">
        <v>0</v>
      </c>
      <c r="J1353" s="0" t="n">
        <v>0</v>
      </c>
      <c r="K1353" s="0" t="n">
        <v>9.2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s">
        <v>4</v>
      </c>
    </row>
    <row r="1354" customFormat="false" ht="14.4" hidden="true" customHeight="false" outlineLevel="0" collapsed="false">
      <c r="A1354" s="0" t="s">
        <v>28</v>
      </c>
      <c r="B1354" s="0" t="n">
        <v>1</v>
      </c>
      <c r="C1354" s="0" t="s">
        <v>4003</v>
      </c>
      <c r="D1354" s="0" t="s">
        <v>53</v>
      </c>
      <c r="E1354" s="0" t="s">
        <v>4004</v>
      </c>
      <c r="F1354" s="0" t="s">
        <v>4005</v>
      </c>
      <c r="G1354" s="0" t="s">
        <v>4006</v>
      </c>
      <c r="H1354" s="0" t="n">
        <v>0</v>
      </c>
      <c r="I1354" s="0" t="n">
        <v>0</v>
      </c>
      <c r="J1354" s="0" t="n">
        <v>0</v>
      </c>
      <c r="K1354" s="0" t="n">
        <v>5.4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s">
        <v>4</v>
      </c>
    </row>
    <row r="1355" customFormat="false" ht="14.4" hidden="true" customHeight="false" outlineLevel="0" collapsed="false">
      <c r="A1355" s="0" t="s">
        <v>28</v>
      </c>
      <c r="B1355" s="0" t="n">
        <v>1</v>
      </c>
      <c r="C1355" s="0" t="s">
        <v>4007</v>
      </c>
      <c r="D1355" s="0" t="s">
        <v>30</v>
      </c>
      <c r="E1355" s="0" t="s">
        <v>4008</v>
      </c>
      <c r="F1355" s="0" t="s">
        <v>4005</v>
      </c>
      <c r="G1355" s="0" t="s">
        <v>4006</v>
      </c>
      <c r="H1355" s="0" t="n">
        <v>0</v>
      </c>
      <c r="I1355" s="0" t="n">
        <v>0</v>
      </c>
      <c r="J1355" s="0" t="n">
        <v>0</v>
      </c>
      <c r="K1355" s="0" t="n">
        <v>6.5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s">
        <v>4</v>
      </c>
    </row>
    <row r="1356" customFormat="false" ht="14.4" hidden="true" customHeight="false" outlineLevel="0" collapsed="false">
      <c r="A1356" s="0" t="s">
        <v>28</v>
      </c>
      <c r="B1356" s="0" t="n">
        <v>1</v>
      </c>
      <c r="C1356" s="0" t="s">
        <v>4009</v>
      </c>
      <c r="D1356" s="0" t="s">
        <v>192</v>
      </c>
      <c r="E1356" s="0" t="s">
        <v>4010</v>
      </c>
      <c r="F1356" s="0" t="s">
        <v>4011</v>
      </c>
      <c r="G1356" s="0" t="s">
        <v>4012</v>
      </c>
      <c r="H1356" s="0" t="n">
        <v>0</v>
      </c>
      <c r="I1356" s="0" t="n">
        <v>0</v>
      </c>
      <c r="J1356" s="0" t="n">
        <v>0</v>
      </c>
      <c r="K1356" s="0" t="n">
        <v>7.7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s">
        <v>4</v>
      </c>
    </row>
    <row r="1357" customFormat="false" ht="14.4" hidden="true" customHeight="false" outlineLevel="0" collapsed="false">
      <c r="A1357" s="0" t="s">
        <v>28</v>
      </c>
      <c r="B1357" s="0" t="n">
        <v>1</v>
      </c>
      <c r="C1357" s="0" t="s">
        <v>4013</v>
      </c>
      <c r="D1357" s="0" t="s">
        <v>258</v>
      </c>
      <c r="E1357" s="0" t="s">
        <v>4014</v>
      </c>
      <c r="F1357" s="0" t="s">
        <v>4015</v>
      </c>
      <c r="G1357" s="0" t="s">
        <v>4016</v>
      </c>
      <c r="H1357" s="0" t="n">
        <v>0</v>
      </c>
      <c r="I1357" s="0" t="n">
        <v>0</v>
      </c>
      <c r="J1357" s="0" t="n">
        <v>0</v>
      </c>
      <c r="K1357" s="0" t="n">
        <v>5.8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s">
        <v>4</v>
      </c>
    </row>
    <row r="1358" customFormat="false" ht="14.4" hidden="true" customHeight="false" outlineLevel="0" collapsed="false">
      <c r="A1358" s="0" t="s">
        <v>28</v>
      </c>
      <c r="B1358" s="0" t="n">
        <v>1</v>
      </c>
      <c r="C1358" s="0" t="s">
        <v>4017</v>
      </c>
      <c r="D1358" s="0" t="s">
        <v>30</v>
      </c>
      <c r="E1358" s="0" t="s">
        <v>4018</v>
      </c>
      <c r="F1358" s="0" t="s">
        <v>4019</v>
      </c>
      <c r="G1358" s="0" t="s">
        <v>2560</v>
      </c>
      <c r="H1358" s="0" t="n">
        <v>0</v>
      </c>
      <c r="I1358" s="0" t="n">
        <v>0</v>
      </c>
      <c r="J1358" s="0" t="n">
        <v>0</v>
      </c>
      <c r="K1358" s="0" t="n">
        <v>9.8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s">
        <v>4</v>
      </c>
    </row>
    <row r="1359" customFormat="false" ht="14.4" hidden="true" customHeight="false" outlineLevel="0" collapsed="false">
      <c r="A1359" s="0" t="s">
        <v>28</v>
      </c>
      <c r="B1359" s="0" t="n">
        <v>1</v>
      </c>
      <c r="C1359" s="0" t="s">
        <v>4020</v>
      </c>
      <c r="D1359" s="0" t="s">
        <v>30</v>
      </c>
      <c r="E1359" s="0" t="s">
        <v>4021</v>
      </c>
      <c r="F1359" s="0" t="s">
        <v>4019</v>
      </c>
      <c r="G1359" s="0" t="s">
        <v>2560</v>
      </c>
      <c r="H1359" s="0" t="n">
        <v>0</v>
      </c>
      <c r="I1359" s="0" t="n">
        <v>0</v>
      </c>
      <c r="J1359" s="0" t="n">
        <v>0</v>
      </c>
      <c r="K1359" s="0" t="n">
        <v>5.2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s">
        <v>4</v>
      </c>
    </row>
    <row r="1360" customFormat="false" ht="14.4" hidden="true" customHeight="false" outlineLevel="0" collapsed="false">
      <c r="A1360" s="0" t="s">
        <v>28</v>
      </c>
      <c r="B1360" s="0" t="n">
        <v>1</v>
      </c>
      <c r="C1360" s="0" t="s">
        <v>4022</v>
      </c>
      <c r="D1360" s="0" t="s">
        <v>258</v>
      </c>
      <c r="E1360" s="0" t="s">
        <v>4023</v>
      </c>
      <c r="F1360" s="0" t="s">
        <v>4024</v>
      </c>
      <c r="G1360" s="0" t="s">
        <v>4025</v>
      </c>
      <c r="H1360" s="0" t="n">
        <v>0</v>
      </c>
      <c r="I1360" s="0" t="n">
        <v>0</v>
      </c>
      <c r="J1360" s="0" t="n">
        <v>0</v>
      </c>
      <c r="K1360" s="0" t="n">
        <v>6.7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s">
        <v>4</v>
      </c>
    </row>
    <row r="1361" customFormat="false" ht="14.4" hidden="true" customHeight="false" outlineLevel="0" collapsed="false">
      <c r="A1361" s="0" t="s">
        <v>28</v>
      </c>
      <c r="B1361" s="0" t="n">
        <v>1</v>
      </c>
      <c r="C1361" s="0" t="s">
        <v>4026</v>
      </c>
      <c r="D1361" s="0" t="s">
        <v>124</v>
      </c>
      <c r="E1361" s="0" t="s">
        <v>4027</v>
      </c>
      <c r="F1361" s="0" t="s">
        <v>4024</v>
      </c>
      <c r="G1361" s="0" t="s">
        <v>4025</v>
      </c>
      <c r="H1361" s="0" t="n">
        <v>0</v>
      </c>
      <c r="I1361" s="0" t="n">
        <v>0</v>
      </c>
      <c r="J1361" s="0" t="n">
        <v>0</v>
      </c>
      <c r="K1361" s="0" t="n">
        <v>8.2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s">
        <v>4</v>
      </c>
    </row>
    <row r="1362" customFormat="false" ht="14.4" hidden="true" customHeight="false" outlineLevel="0" collapsed="false">
      <c r="A1362" s="0" t="s">
        <v>28</v>
      </c>
      <c r="B1362" s="0" t="n">
        <v>1</v>
      </c>
      <c r="C1362" s="0" t="s">
        <v>4028</v>
      </c>
      <c r="D1362" s="0" t="s">
        <v>90</v>
      </c>
      <c r="E1362" s="0" t="s">
        <v>4029</v>
      </c>
      <c r="F1362" s="0" t="s">
        <v>154</v>
      </c>
      <c r="G1362" s="0" t="s">
        <v>155</v>
      </c>
      <c r="H1362" s="0" t="n">
        <v>0</v>
      </c>
      <c r="I1362" s="0" t="n">
        <v>0</v>
      </c>
      <c r="J1362" s="0" t="n">
        <v>0</v>
      </c>
      <c r="K1362" s="0" t="n">
        <v>8.9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s">
        <v>4</v>
      </c>
    </row>
    <row r="1363" customFormat="false" ht="14.4" hidden="true" customHeight="false" outlineLevel="0" collapsed="false">
      <c r="A1363" s="0" t="s">
        <v>28</v>
      </c>
      <c r="B1363" s="0" t="n">
        <v>1</v>
      </c>
      <c r="C1363" s="0" t="s">
        <v>4030</v>
      </c>
      <c r="D1363" s="0" t="s">
        <v>30</v>
      </c>
      <c r="E1363" s="0" t="s">
        <v>4031</v>
      </c>
      <c r="F1363" s="0" t="s">
        <v>154</v>
      </c>
      <c r="G1363" s="0" t="s">
        <v>155</v>
      </c>
      <c r="H1363" s="0" t="n">
        <v>0</v>
      </c>
      <c r="I1363" s="0" t="n">
        <v>0</v>
      </c>
      <c r="J1363" s="0" t="n">
        <v>0</v>
      </c>
      <c r="K1363" s="0" t="n">
        <v>5.8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s">
        <v>4</v>
      </c>
    </row>
    <row r="1364" customFormat="false" ht="14.4" hidden="true" customHeight="false" outlineLevel="0" collapsed="false">
      <c r="A1364" s="0" t="s">
        <v>28</v>
      </c>
      <c r="B1364" s="0" t="n">
        <v>1</v>
      </c>
      <c r="C1364" s="0" t="s">
        <v>4032</v>
      </c>
      <c r="D1364" s="0" t="s">
        <v>81</v>
      </c>
      <c r="E1364" s="0" t="s">
        <v>4033</v>
      </c>
      <c r="F1364" s="0" t="s">
        <v>4034</v>
      </c>
      <c r="G1364" s="0" t="s">
        <v>4035</v>
      </c>
      <c r="H1364" s="0" t="n">
        <v>0</v>
      </c>
      <c r="I1364" s="0" t="n">
        <v>0</v>
      </c>
      <c r="J1364" s="0" t="n">
        <v>0</v>
      </c>
      <c r="K1364" s="0" t="n">
        <v>5.7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s">
        <v>4</v>
      </c>
    </row>
    <row r="1365" customFormat="false" ht="14.4" hidden="true" customHeight="false" outlineLevel="0" collapsed="false">
      <c r="A1365" s="0" t="s">
        <v>28</v>
      </c>
      <c r="B1365" s="0" t="n">
        <v>1</v>
      </c>
      <c r="C1365" s="0" t="s">
        <v>4036</v>
      </c>
      <c r="D1365" s="0" t="s">
        <v>81</v>
      </c>
      <c r="E1365" s="0" t="s">
        <v>4037</v>
      </c>
      <c r="F1365" s="0" t="s">
        <v>4034</v>
      </c>
      <c r="G1365" s="0" t="s">
        <v>4035</v>
      </c>
      <c r="H1365" s="0" t="n">
        <v>0</v>
      </c>
      <c r="I1365" s="0" t="n">
        <v>0</v>
      </c>
      <c r="J1365" s="0" t="n">
        <v>0</v>
      </c>
      <c r="K1365" s="0" t="n">
        <v>5.8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s">
        <v>4</v>
      </c>
    </row>
    <row r="1366" customFormat="false" ht="14.4" hidden="true" customHeight="false" outlineLevel="0" collapsed="false">
      <c r="A1366" s="0" t="s">
        <v>28</v>
      </c>
      <c r="B1366" s="0" t="n">
        <v>1</v>
      </c>
      <c r="C1366" s="0" t="s">
        <v>4038</v>
      </c>
      <c r="D1366" s="0" t="s">
        <v>192</v>
      </c>
      <c r="E1366" s="0" t="s">
        <v>4039</v>
      </c>
      <c r="F1366" s="0" t="s">
        <v>4040</v>
      </c>
      <c r="G1366" s="0" t="s">
        <v>361</v>
      </c>
      <c r="H1366" s="0" t="n">
        <v>0</v>
      </c>
      <c r="I1366" s="0" t="n">
        <v>0</v>
      </c>
      <c r="J1366" s="0" t="n">
        <v>0</v>
      </c>
      <c r="K1366" s="0" t="n">
        <v>9.5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s">
        <v>4</v>
      </c>
    </row>
    <row r="1367" customFormat="false" ht="14.4" hidden="true" customHeight="false" outlineLevel="0" collapsed="false">
      <c r="A1367" s="0" t="s">
        <v>28</v>
      </c>
      <c r="B1367" s="0" t="n">
        <v>1</v>
      </c>
      <c r="C1367" s="0" t="s">
        <v>4041</v>
      </c>
      <c r="D1367" s="0" t="s">
        <v>39</v>
      </c>
      <c r="E1367" s="0" t="s">
        <v>4042</v>
      </c>
      <c r="F1367" s="0" t="s">
        <v>4040</v>
      </c>
      <c r="G1367" s="0" t="s">
        <v>361</v>
      </c>
      <c r="H1367" s="0" t="n">
        <v>0</v>
      </c>
      <c r="I1367" s="0" t="n">
        <v>0</v>
      </c>
      <c r="J1367" s="0" t="n">
        <v>0</v>
      </c>
      <c r="K1367" s="0" t="n">
        <v>10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s">
        <v>4</v>
      </c>
    </row>
    <row r="1368" customFormat="false" ht="14.4" hidden="true" customHeight="false" outlineLevel="0" collapsed="false">
      <c r="A1368" s="0" t="s">
        <v>28</v>
      </c>
      <c r="B1368" s="0" t="n">
        <v>1</v>
      </c>
      <c r="C1368" s="0" t="s">
        <v>4043</v>
      </c>
      <c r="D1368" s="0" t="s">
        <v>258</v>
      </c>
      <c r="E1368" s="0" t="s">
        <v>4044</v>
      </c>
      <c r="F1368" s="0" t="s">
        <v>4045</v>
      </c>
      <c r="G1368" s="0" t="s">
        <v>3587</v>
      </c>
      <c r="H1368" s="0" t="n">
        <v>0</v>
      </c>
      <c r="I1368" s="0" t="n">
        <v>0</v>
      </c>
      <c r="J1368" s="0" t="n">
        <v>0</v>
      </c>
      <c r="K1368" s="0" t="n">
        <v>8.3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s">
        <v>4</v>
      </c>
    </row>
    <row r="1369" customFormat="false" ht="14.4" hidden="true" customHeight="false" outlineLevel="0" collapsed="false">
      <c r="A1369" s="0" t="s">
        <v>28</v>
      </c>
      <c r="B1369" s="0" t="n">
        <v>1</v>
      </c>
      <c r="C1369" s="0" t="s">
        <v>4046</v>
      </c>
      <c r="D1369" s="0" t="s">
        <v>103</v>
      </c>
      <c r="E1369" s="0" t="s">
        <v>4047</v>
      </c>
      <c r="F1369" s="0" t="s">
        <v>4045</v>
      </c>
      <c r="G1369" s="0" t="s">
        <v>3587</v>
      </c>
      <c r="H1369" s="0" t="n">
        <v>0</v>
      </c>
      <c r="I1369" s="0" t="n">
        <v>0</v>
      </c>
      <c r="J1369" s="0" t="n">
        <v>0</v>
      </c>
      <c r="K1369" s="0" t="n">
        <v>8.1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s">
        <v>4</v>
      </c>
    </row>
    <row r="1370" customFormat="false" ht="14.4" hidden="true" customHeight="false" outlineLevel="0" collapsed="false">
      <c r="A1370" s="0" t="s">
        <v>28</v>
      </c>
      <c r="B1370" s="0" t="n">
        <v>1</v>
      </c>
      <c r="C1370" s="0" t="s">
        <v>4048</v>
      </c>
      <c r="D1370" s="0" t="s">
        <v>258</v>
      </c>
      <c r="E1370" s="0" t="s">
        <v>4049</v>
      </c>
      <c r="F1370" s="0" t="s">
        <v>4045</v>
      </c>
      <c r="G1370" s="0" t="s">
        <v>3587</v>
      </c>
      <c r="H1370" s="0" t="n">
        <v>0</v>
      </c>
      <c r="I1370" s="0" t="n">
        <v>0</v>
      </c>
      <c r="J1370" s="0" t="n">
        <v>0</v>
      </c>
      <c r="K1370" s="0" t="n">
        <v>6.6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s">
        <v>4</v>
      </c>
    </row>
    <row r="1371" customFormat="false" ht="14.4" hidden="true" customHeight="false" outlineLevel="0" collapsed="false">
      <c r="A1371" s="0" t="s">
        <v>28</v>
      </c>
      <c r="B1371" s="0" t="n">
        <v>1</v>
      </c>
      <c r="C1371" s="0" t="s">
        <v>4050</v>
      </c>
      <c r="D1371" s="0" t="s">
        <v>192</v>
      </c>
      <c r="E1371" s="0" t="s">
        <v>4051</v>
      </c>
      <c r="F1371" s="0" t="s">
        <v>4045</v>
      </c>
      <c r="G1371" s="0" t="s">
        <v>3587</v>
      </c>
      <c r="H1371" s="0" t="n">
        <v>0</v>
      </c>
      <c r="I1371" s="0" t="n">
        <v>0</v>
      </c>
      <c r="J1371" s="0" t="n">
        <v>0</v>
      </c>
      <c r="K1371" s="0" t="n">
        <v>5.3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s">
        <v>4</v>
      </c>
    </row>
    <row r="1372" customFormat="false" ht="14.4" hidden="true" customHeight="false" outlineLevel="0" collapsed="false">
      <c r="A1372" s="0" t="s">
        <v>28</v>
      </c>
      <c r="B1372" s="0" t="n">
        <v>1</v>
      </c>
      <c r="C1372" s="0" t="s">
        <v>4052</v>
      </c>
      <c r="D1372" s="0" t="s">
        <v>81</v>
      </c>
      <c r="E1372" s="0" t="s">
        <v>4053</v>
      </c>
      <c r="F1372" s="0" t="s">
        <v>4045</v>
      </c>
      <c r="G1372" s="0" t="s">
        <v>3587</v>
      </c>
      <c r="H1372" s="0" t="n">
        <v>0</v>
      </c>
      <c r="I1372" s="0" t="n">
        <v>0</v>
      </c>
      <c r="J1372" s="0" t="n">
        <v>0</v>
      </c>
      <c r="K1372" s="0" t="n">
        <v>5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s">
        <v>4</v>
      </c>
    </row>
    <row r="1373" customFormat="false" ht="14.4" hidden="true" customHeight="false" outlineLevel="0" collapsed="false">
      <c r="A1373" s="0" t="s">
        <v>28</v>
      </c>
      <c r="B1373" s="0" t="n">
        <v>1</v>
      </c>
      <c r="C1373" s="0" t="s">
        <v>4054</v>
      </c>
      <c r="D1373" s="0" t="s">
        <v>81</v>
      </c>
      <c r="E1373" s="0" t="s">
        <v>4055</v>
      </c>
      <c r="F1373" s="0" t="s">
        <v>4045</v>
      </c>
      <c r="G1373" s="0" t="s">
        <v>3587</v>
      </c>
      <c r="H1373" s="0" t="n">
        <v>0</v>
      </c>
      <c r="I1373" s="0" t="n">
        <v>0</v>
      </c>
      <c r="J1373" s="0" t="n">
        <v>0</v>
      </c>
      <c r="K1373" s="0" t="n">
        <v>5.6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s">
        <v>4</v>
      </c>
    </row>
    <row r="1374" customFormat="false" ht="14.4" hidden="true" customHeight="false" outlineLevel="0" collapsed="false">
      <c r="A1374" s="0" t="s">
        <v>28</v>
      </c>
      <c r="B1374" s="0" t="n">
        <v>1</v>
      </c>
      <c r="C1374" s="0" t="s">
        <v>4056</v>
      </c>
      <c r="D1374" s="0" t="s">
        <v>48</v>
      </c>
      <c r="E1374" s="0" t="s">
        <v>4057</v>
      </c>
      <c r="F1374" s="0" t="s">
        <v>4045</v>
      </c>
      <c r="G1374" s="0" t="s">
        <v>3587</v>
      </c>
      <c r="H1374" s="0" t="n">
        <v>0</v>
      </c>
      <c r="I1374" s="0" t="n">
        <v>0</v>
      </c>
      <c r="J1374" s="0" t="n">
        <v>0</v>
      </c>
      <c r="K1374" s="0" t="n">
        <v>5.2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s">
        <v>4</v>
      </c>
    </row>
    <row r="1375" customFormat="false" ht="14.4" hidden="true" customHeight="false" outlineLevel="0" collapsed="false">
      <c r="A1375" s="0" t="s">
        <v>28</v>
      </c>
      <c r="B1375" s="0" t="n">
        <v>1</v>
      </c>
      <c r="C1375" s="0" t="s">
        <v>4058</v>
      </c>
      <c r="D1375" s="0" t="s">
        <v>60</v>
      </c>
      <c r="E1375" s="0" t="s">
        <v>4059</v>
      </c>
      <c r="F1375" s="0" t="s">
        <v>4045</v>
      </c>
      <c r="G1375" s="0" t="s">
        <v>3587</v>
      </c>
      <c r="H1375" s="0" t="n">
        <v>0</v>
      </c>
      <c r="I1375" s="0" t="n">
        <v>0</v>
      </c>
      <c r="J1375" s="0" t="n">
        <v>0</v>
      </c>
      <c r="K1375" s="0" t="n">
        <v>6.3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s">
        <v>4</v>
      </c>
    </row>
    <row r="1376" customFormat="false" ht="14.4" hidden="true" customHeight="false" outlineLevel="0" collapsed="false">
      <c r="A1376" s="0" t="s">
        <v>28</v>
      </c>
      <c r="B1376" s="0" t="n">
        <v>1</v>
      </c>
      <c r="C1376" s="0" t="s">
        <v>4060</v>
      </c>
      <c r="D1376" s="0" t="s">
        <v>81</v>
      </c>
      <c r="E1376" s="0" t="s">
        <v>4061</v>
      </c>
      <c r="F1376" s="0" t="s">
        <v>4045</v>
      </c>
      <c r="G1376" s="0" t="s">
        <v>3587</v>
      </c>
      <c r="H1376" s="0" t="n">
        <v>0</v>
      </c>
      <c r="I1376" s="0" t="n">
        <v>0</v>
      </c>
      <c r="J1376" s="0" t="n">
        <v>0</v>
      </c>
      <c r="K1376" s="0" t="n">
        <v>6.9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s">
        <v>4</v>
      </c>
    </row>
    <row r="1377" customFormat="false" ht="14.4" hidden="true" customHeight="false" outlineLevel="0" collapsed="false">
      <c r="A1377" s="0" t="s">
        <v>28</v>
      </c>
      <c r="B1377" s="0" t="n">
        <v>1</v>
      </c>
      <c r="C1377" s="0" t="s">
        <v>4062</v>
      </c>
      <c r="D1377" s="0" t="s">
        <v>192</v>
      </c>
      <c r="E1377" s="0" t="s">
        <v>4063</v>
      </c>
      <c r="F1377" s="0" t="s">
        <v>4045</v>
      </c>
      <c r="G1377" s="0" t="s">
        <v>3587</v>
      </c>
      <c r="H1377" s="0" t="n">
        <v>0</v>
      </c>
      <c r="I1377" s="0" t="n">
        <v>0</v>
      </c>
      <c r="J1377" s="0" t="n">
        <v>0</v>
      </c>
      <c r="K1377" s="0" t="n">
        <v>6.2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s">
        <v>4</v>
      </c>
    </row>
    <row r="1378" customFormat="false" ht="14.4" hidden="true" customHeight="false" outlineLevel="0" collapsed="false">
      <c r="A1378" s="0" t="s">
        <v>28</v>
      </c>
      <c r="B1378" s="0" t="n">
        <v>1</v>
      </c>
      <c r="C1378" s="0" t="s">
        <v>4064</v>
      </c>
      <c r="D1378" s="0" t="s">
        <v>192</v>
      </c>
      <c r="E1378" s="0" t="s">
        <v>4065</v>
      </c>
      <c r="F1378" s="0" t="s">
        <v>4045</v>
      </c>
      <c r="G1378" s="0" t="s">
        <v>3587</v>
      </c>
      <c r="H1378" s="0" t="n">
        <v>0</v>
      </c>
      <c r="I1378" s="0" t="n">
        <v>0</v>
      </c>
      <c r="J1378" s="0" t="n">
        <v>0</v>
      </c>
      <c r="K1378" s="0" t="n">
        <v>6.3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s">
        <v>4</v>
      </c>
    </row>
    <row r="1379" customFormat="false" ht="14.4" hidden="true" customHeight="false" outlineLevel="0" collapsed="false">
      <c r="A1379" s="0" t="s">
        <v>28</v>
      </c>
      <c r="B1379" s="0" t="n">
        <v>1</v>
      </c>
      <c r="C1379" s="0" t="s">
        <v>4066</v>
      </c>
      <c r="D1379" s="0" t="s">
        <v>103</v>
      </c>
      <c r="E1379" s="0" t="s">
        <v>4067</v>
      </c>
      <c r="F1379" s="0" t="s">
        <v>4045</v>
      </c>
      <c r="G1379" s="0" t="s">
        <v>3587</v>
      </c>
      <c r="H1379" s="0" t="n">
        <v>0</v>
      </c>
      <c r="I1379" s="0" t="n">
        <v>0</v>
      </c>
      <c r="J1379" s="0" t="n">
        <v>0</v>
      </c>
      <c r="K1379" s="0" t="n">
        <v>7.2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s">
        <v>4</v>
      </c>
    </row>
    <row r="1380" customFormat="false" ht="14.4" hidden="true" customHeight="false" outlineLevel="0" collapsed="false">
      <c r="A1380" s="0" t="s">
        <v>28</v>
      </c>
      <c r="B1380" s="0" t="n">
        <v>1</v>
      </c>
      <c r="C1380" s="0" t="s">
        <v>4068</v>
      </c>
      <c r="D1380" s="0" t="s">
        <v>81</v>
      </c>
      <c r="E1380" s="0" t="s">
        <v>4069</v>
      </c>
      <c r="F1380" s="0" t="s">
        <v>4045</v>
      </c>
      <c r="G1380" s="0" t="s">
        <v>3587</v>
      </c>
      <c r="H1380" s="0" t="n">
        <v>0</v>
      </c>
      <c r="I1380" s="0" t="n">
        <v>0</v>
      </c>
      <c r="J1380" s="0" t="n">
        <v>0</v>
      </c>
      <c r="K1380" s="0" t="n">
        <v>7.5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s">
        <v>4</v>
      </c>
    </row>
    <row r="1381" customFormat="false" ht="14.4" hidden="true" customHeight="false" outlineLevel="0" collapsed="false">
      <c r="A1381" s="0" t="s">
        <v>28</v>
      </c>
      <c r="B1381" s="0" t="n">
        <v>1</v>
      </c>
      <c r="C1381" s="0" t="s">
        <v>4070</v>
      </c>
      <c r="D1381" s="0" t="s">
        <v>60</v>
      </c>
      <c r="E1381" s="0" t="s">
        <v>4071</v>
      </c>
      <c r="F1381" s="0" t="s">
        <v>4072</v>
      </c>
      <c r="G1381" s="0" t="s">
        <v>4073</v>
      </c>
      <c r="H1381" s="0" t="n">
        <v>0</v>
      </c>
      <c r="I1381" s="0" t="n">
        <v>0</v>
      </c>
      <c r="J1381" s="0" t="n">
        <v>0</v>
      </c>
      <c r="K1381" s="0" t="n">
        <v>7.2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s">
        <v>4</v>
      </c>
    </row>
    <row r="1382" customFormat="false" ht="14.4" hidden="true" customHeight="false" outlineLevel="0" collapsed="false">
      <c r="A1382" s="0" t="s">
        <v>28</v>
      </c>
      <c r="B1382" s="0" t="n">
        <v>1</v>
      </c>
      <c r="C1382" s="0" t="s">
        <v>4074</v>
      </c>
      <c r="D1382" s="0" t="s">
        <v>81</v>
      </c>
      <c r="E1382" s="0" t="s">
        <v>4075</v>
      </c>
      <c r="F1382" s="0" t="s">
        <v>4076</v>
      </c>
      <c r="G1382" s="0" t="s">
        <v>4077</v>
      </c>
      <c r="H1382" s="0" t="n">
        <v>0</v>
      </c>
      <c r="I1382" s="0" t="n">
        <v>0</v>
      </c>
      <c r="J1382" s="0" t="n">
        <v>0</v>
      </c>
      <c r="K1382" s="0" t="n">
        <v>5.1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s">
        <v>4</v>
      </c>
    </row>
    <row r="1383" customFormat="false" ht="14.4" hidden="true" customHeight="false" outlineLevel="0" collapsed="false">
      <c r="A1383" s="0" t="s">
        <v>28</v>
      </c>
      <c r="B1383" s="0" t="n">
        <v>1</v>
      </c>
      <c r="C1383" s="0" t="s">
        <v>4078</v>
      </c>
      <c r="D1383" s="0" t="s">
        <v>81</v>
      </c>
      <c r="E1383" s="0" t="s">
        <v>4079</v>
      </c>
      <c r="F1383" s="0" t="s">
        <v>4076</v>
      </c>
      <c r="G1383" s="0" t="s">
        <v>4077</v>
      </c>
      <c r="H1383" s="0" t="n">
        <v>0</v>
      </c>
      <c r="I1383" s="0" t="n">
        <v>0</v>
      </c>
      <c r="J1383" s="0" t="n">
        <v>0</v>
      </c>
      <c r="K1383" s="0" t="n">
        <v>6.7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s">
        <v>4</v>
      </c>
    </row>
    <row r="1384" customFormat="false" ht="14.4" hidden="true" customHeight="false" outlineLevel="0" collapsed="false">
      <c r="A1384" s="0" t="s">
        <v>28</v>
      </c>
      <c r="B1384" s="0" t="n">
        <v>1</v>
      </c>
      <c r="C1384" s="0" t="s">
        <v>4080</v>
      </c>
      <c r="D1384" s="0" t="s">
        <v>103</v>
      </c>
      <c r="E1384" s="0" t="s">
        <v>4081</v>
      </c>
      <c r="F1384" s="0" t="s">
        <v>4076</v>
      </c>
      <c r="G1384" s="0" t="s">
        <v>4077</v>
      </c>
      <c r="H1384" s="0" t="n">
        <v>0</v>
      </c>
      <c r="I1384" s="0" t="n">
        <v>0</v>
      </c>
      <c r="J1384" s="0" t="n">
        <v>0</v>
      </c>
      <c r="K1384" s="0" t="n">
        <v>5.7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s">
        <v>4</v>
      </c>
    </row>
    <row r="1385" customFormat="false" ht="14.4" hidden="true" customHeight="false" outlineLevel="0" collapsed="false">
      <c r="A1385" s="0" t="s">
        <v>28</v>
      </c>
      <c r="B1385" s="0" t="n">
        <v>1</v>
      </c>
      <c r="C1385" s="0" t="s">
        <v>4082</v>
      </c>
      <c r="D1385" s="0" t="s">
        <v>81</v>
      </c>
      <c r="E1385" s="0" t="s">
        <v>4083</v>
      </c>
      <c r="F1385" s="0" t="s">
        <v>4084</v>
      </c>
      <c r="G1385" s="0" t="s">
        <v>4085</v>
      </c>
      <c r="H1385" s="0" t="n">
        <v>0</v>
      </c>
      <c r="I1385" s="0" t="n">
        <v>0</v>
      </c>
      <c r="J1385" s="0" t="n">
        <v>0</v>
      </c>
      <c r="K1385" s="0" t="n">
        <v>9.5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s">
        <v>4</v>
      </c>
    </row>
    <row r="1386" customFormat="false" ht="14.4" hidden="true" customHeight="false" outlineLevel="0" collapsed="false">
      <c r="A1386" s="0" t="s">
        <v>28</v>
      </c>
      <c r="B1386" s="0" t="n">
        <v>1</v>
      </c>
      <c r="C1386" s="0" t="s">
        <v>4086</v>
      </c>
      <c r="D1386" s="0" t="s">
        <v>258</v>
      </c>
      <c r="E1386" s="0" t="s">
        <v>4087</v>
      </c>
      <c r="F1386" s="0" t="s">
        <v>4084</v>
      </c>
      <c r="G1386" s="0" t="s">
        <v>4085</v>
      </c>
      <c r="H1386" s="0" t="n">
        <v>0</v>
      </c>
      <c r="I1386" s="0" t="n">
        <v>0</v>
      </c>
      <c r="J1386" s="0" t="n">
        <v>0</v>
      </c>
      <c r="K1386" s="0" t="n">
        <v>9.1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s">
        <v>4</v>
      </c>
    </row>
    <row r="1387" customFormat="false" ht="14.4" hidden="true" customHeight="false" outlineLevel="0" collapsed="false">
      <c r="A1387" s="0" t="s">
        <v>28</v>
      </c>
      <c r="B1387" s="0" t="n">
        <v>1</v>
      </c>
      <c r="C1387" s="0" t="s">
        <v>4088</v>
      </c>
      <c r="D1387" s="0" t="s">
        <v>81</v>
      </c>
      <c r="E1387" s="0" t="s">
        <v>4089</v>
      </c>
      <c r="F1387" s="0" t="s">
        <v>4090</v>
      </c>
      <c r="G1387" s="0" t="s">
        <v>4091</v>
      </c>
      <c r="H1387" s="0" t="n">
        <v>0</v>
      </c>
      <c r="I1387" s="0" t="n">
        <v>0</v>
      </c>
      <c r="J1387" s="0" t="n">
        <v>0</v>
      </c>
      <c r="K1387" s="0" t="n">
        <v>6.4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s">
        <v>4</v>
      </c>
    </row>
    <row r="1388" customFormat="false" ht="14.4" hidden="true" customHeight="false" outlineLevel="0" collapsed="false">
      <c r="A1388" s="0" t="s">
        <v>28</v>
      </c>
      <c r="B1388" s="0" t="n">
        <v>1</v>
      </c>
      <c r="C1388" s="0" t="s">
        <v>4092</v>
      </c>
      <c r="D1388" s="0" t="s">
        <v>90</v>
      </c>
      <c r="E1388" s="0" t="s">
        <v>4093</v>
      </c>
      <c r="F1388" s="0" t="s">
        <v>4094</v>
      </c>
      <c r="G1388" s="0" t="s">
        <v>593</v>
      </c>
      <c r="H1388" s="0" t="n">
        <v>0</v>
      </c>
      <c r="I1388" s="0" t="n">
        <v>0</v>
      </c>
      <c r="J1388" s="0" t="n">
        <v>0</v>
      </c>
      <c r="K1388" s="0" t="n">
        <v>5.4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s">
        <v>4</v>
      </c>
    </row>
    <row r="1389" customFormat="false" ht="14.4" hidden="true" customHeight="false" outlineLevel="0" collapsed="false">
      <c r="A1389" s="0" t="s">
        <v>28</v>
      </c>
      <c r="B1389" s="0" t="n">
        <v>1</v>
      </c>
      <c r="C1389" s="0" t="s">
        <v>4095</v>
      </c>
      <c r="D1389" s="0" t="s">
        <v>39</v>
      </c>
      <c r="E1389" s="0" t="s">
        <v>4096</v>
      </c>
      <c r="F1389" s="0" t="s">
        <v>4097</v>
      </c>
      <c r="G1389" s="0" t="s">
        <v>4098</v>
      </c>
      <c r="H1389" s="0" t="n">
        <v>0</v>
      </c>
      <c r="I1389" s="0" t="n">
        <v>0</v>
      </c>
      <c r="J1389" s="0" t="n">
        <v>0</v>
      </c>
      <c r="K1389" s="0" t="n">
        <v>9.6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s">
        <v>4</v>
      </c>
    </row>
    <row r="1390" customFormat="false" ht="14.4" hidden="true" customHeight="false" outlineLevel="0" collapsed="false">
      <c r="A1390" s="0" t="s">
        <v>28</v>
      </c>
      <c r="B1390" s="0" t="n">
        <v>1</v>
      </c>
      <c r="C1390" s="0" t="s">
        <v>4099</v>
      </c>
      <c r="D1390" s="0" t="s">
        <v>192</v>
      </c>
      <c r="E1390" s="0" t="s">
        <v>4100</v>
      </c>
      <c r="F1390" s="0" t="s">
        <v>4101</v>
      </c>
      <c r="G1390" s="0" t="s">
        <v>4102</v>
      </c>
      <c r="H1390" s="0" t="n">
        <v>0</v>
      </c>
      <c r="I1390" s="0" t="n">
        <v>0</v>
      </c>
      <c r="J1390" s="0" t="n">
        <v>0</v>
      </c>
      <c r="K1390" s="0" t="n">
        <v>5.5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s">
        <v>4</v>
      </c>
    </row>
    <row r="1391" customFormat="false" ht="14.4" hidden="true" customHeight="false" outlineLevel="0" collapsed="false">
      <c r="A1391" s="0" t="s">
        <v>28</v>
      </c>
      <c r="B1391" s="0" t="n">
        <v>1</v>
      </c>
      <c r="C1391" s="0" t="s">
        <v>4103</v>
      </c>
      <c r="D1391" s="0" t="s">
        <v>192</v>
      </c>
      <c r="E1391" s="0" t="s">
        <v>4104</v>
      </c>
      <c r="F1391" s="0" t="s">
        <v>4105</v>
      </c>
      <c r="G1391" s="0" t="s">
        <v>4106</v>
      </c>
      <c r="H1391" s="0" t="n">
        <v>0</v>
      </c>
      <c r="I1391" s="0" t="n">
        <v>0</v>
      </c>
      <c r="J1391" s="0" t="n">
        <v>0</v>
      </c>
      <c r="K1391" s="0" t="n">
        <v>7.8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s">
        <v>4</v>
      </c>
    </row>
    <row r="1392" customFormat="false" ht="14.4" hidden="true" customHeight="false" outlineLevel="0" collapsed="false">
      <c r="A1392" s="0" t="s">
        <v>28</v>
      </c>
      <c r="B1392" s="0" t="n">
        <v>1</v>
      </c>
      <c r="C1392" s="0" t="s">
        <v>4107</v>
      </c>
      <c r="D1392" s="0" t="s">
        <v>81</v>
      </c>
      <c r="E1392" s="0" t="s">
        <v>4108</v>
      </c>
      <c r="F1392" s="0" t="s">
        <v>4105</v>
      </c>
      <c r="G1392" s="0" t="s">
        <v>4106</v>
      </c>
      <c r="H1392" s="0" t="n">
        <v>0</v>
      </c>
      <c r="I1392" s="0" t="n">
        <v>0</v>
      </c>
      <c r="J1392" s="0" t="n">
        <v>0</v>
      </c>
      <c r="K1392" s="0" t="n">
        <v>5.4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s">
        <v>4</v>
      </c>
    </row>
    <row r="1393" customFormat="false" ht="14.4" hidden="true" customHeight="false" outlineLevel="0" collapsed="false">
      <c r="A1393" s="0" t="s">
        <v>28</v>
      </c>
      <c r="B1393" s="0" t="n">
        <v>1</v>
      </c>
      <c r="C1393" s="0" t="s">
        <v>4109</v>
      </c>
      <c r="D1393" s="0" t="s">
        <v>30</v>
      </c>
      <c r="E1393" s="0" t="s">
        <v>4110</v>
      </c>
      <c r="F1393" s="0" t="s">
        <v>4105</v>
      </c>
      <c r="G1393" s="0" t="s">
        <v>4106</v>
      </c>
      <c r="H1393" s="0" t="n">
        <v>0</v>
      </c>
      <c r="I1393" s="0" t="n">
        <v>0</v>
      </c>
      <c r="J1393" s="0" t="n">
        <v>0</v>
      </c>
      <c r="K1393" s="0" t="n">
        <v>5.1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s">
        <v>4</v>
      </c>
    </row>
    <row r="1394" customFormat="false" ht="14.4" hidden="true" customHeight="false" outlineLevel="0" collapsed="false">
      <c r="A1394" s="0" t="s">
        <v>28</v>
      </c>
      <c r="B1394" s="0" t="n">
        <v>1</v>
      </c>
      <c r="C1394" s="0" t="s">
        <v>4111</v>
      </c>
      <c r="D1394" s="0" t="s">
        <v>45</v>
      </c>
      <c r="E1394" s="0" t="s">
        <v>4112</v>
      </c>
      <c r="F1394" s="0" t="s">
        <v>4113</v>
      </c>
      <c r="G1394" s="0" t="s">
        <v>4114</v>
      </c>
      <c r="H1394" s="0" t="n">
        <v>0</v>
      </c>
      <c r="I1394" s="0" t="n">
        <v>0</v>
      </c>
      <c r="J1394" s="0" t="n">
        <v>0</v>
      </c>
      <c r="K1394" s="0" t="n">
        <v>5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s">
        <v>4</v>
      </c>
    </row>
    <row r="1395" customFormat="false" ht="14.4" hidden="true" customHeight="false" outlineLevel="0" collapsed="false">
      <c r="A1395" s="0" t="s">
        <v>28</v>
      </c>
      <c r="B1395" s="0" t="n">
        <v>1</v>
      </c>
      <c r="C1395" s="0" t="s">
        <v>4115</v>
      </c>
      <c r="D1395" s="0" t="s">
        <v>81</v>
      </c>
      <c r="E1395" s="0" t="s">
        <v>4116</v>
      </c>
      <c r="F1395" s="0" t="s">
        <v>4113</v>
      </c>
      <c r="G1395" s="0" t="s">
        <v>4114</v>
      </c>
      <c r="H1395" s="0" t="n">
        <v>0</v>
      </c>
      <c r="I1395" s="0" t="n">
        <v>0</v>
      </c>
      <c r="J1395" s="0" t="n">
        <v>0</v>
      </c>
      <c r="K1395" s="0" t="n">
        <v>5.7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s">
        <v>4</v>
      </c>
    </row>
    <row r="1396" customFormat="false" ht="14.4" hidden="true" customHeight="false" outlineLevel="0" collapsed="false">
      <c r="A1396" s="0" t="s">
        <v>28</v>
      </c>
      <c r="B1396" s="0" t="n">
        <v>1</v>
      </c>
      <c r="C1396" s="0" t="s">
        <v>4117</v>
      </c>
      <c r="D1396" s="0" t="s">
        <v>30</v>
      </c>
      <c r="E1396" s="0" t="s">
        <v>4118</v>
      </c>
      <c r="F1396" s="0" t="s">
        <v>4119</v>
      </c>
      <c r="G1396" s="0" t="s">
        <v>2138</v>
      </c>
      <c r="H1396" s="0" t="n">
        <v>0</v>
      </c>
      <c r="I1396" s="0" t="n">
        <v>0</v>
      </c>
      <c r="J1396" s="0" t="n">
        <v>0</v>
      </c>
      <c r="K1396" s="0" t="n">
        <v>5.1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s">
        <v>4</v>
      </c>
    </row>
    <row r="1397" customFormat="false" ht="14.4" hidden="true" customHeight="false" outlineLevel="0" collapsed="false">
      <c r="A1397" s="0" t="s">
        <v>28</v>
      </c>
      <c r="B1397" s="0" t="n">
        <v>1</v>
      </c>
      <c r="C1397" s="0" t="s">
        <v>4120</v>
      </c>
      <c r="D1397" s="0" t="s">
        <v>258</v>
      </c>
      <c r="E1397" s="0" t="s">
        <v>4121</v>
      </c>
      <c r="F1397" s="0" t="s">
        <v>4119</v>
      </c>
      <c r="G1397" s="0" t="s">
        <v>2138</v>
      </c>
      <c r="H1397" s="0" t="n">
        <v>0</v>
      </c>
      <c r="I1397" s="0" t="n">
        <v>0</v>
      </c>
      <c r="J1397" s="0" t="n">
        <v>0</v>
      </c>
      <c r="K1397" s="0" t="n">
        <v>8.5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s">
        <v>4</v>
      </c>
    </row>
    <row r="1398" customFormat="false" ht="14.4" hidden="true" customHeight="false" outlineLevel="0" collapsed="false">
      <c r="A1398" s="0" t="s">
        <v>28</v>
      </c>
      <c r="B1398" s="0" t="n">
        <v>1</v>
      </c>
      <c r="C1398" s="0" t="s">
        <v>4122</v>
      </c>
      <c r="D1398" s="0" t="s">
        <v>81</v>
      </c>
      <c r="E1398" s="0" t="s">
        <v>4123</v>
      </c>
      <c r="F1398" s="0" t="s">
        <v>4119</v>
      </c>
      <c r="G1398" s="0" t="s">
        <v>2138</v>
      </c>
      <c r="H1398" s="0" t="n">
        <v>0</v>
      </c>
      <c r="I1398" s="0" t="n">
        <v>0</v>
      </c>
      <c r="J1398" s="0" t="n">
        <v>0</v>
      </c>
      <c r="K1398" s="0" t="n">
        <v>10.3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s">
        <v>4</v>
      </c>
    </row>
    <row r="1399" customFormat="false" ht="14.4" hidden="true" customHeight="false" outlineLevel="0" collapsed="false">
      <c r="A1399" s="0" t="s">
        <v>28</v>
      </c>
      <c r="B1399" s="0" t="n">
        <v>1</v>
      </c>
      <c r="C1399" s="0" t="s">
        <v>4124</v>
      </c>
      <c r="D1399" s="0" t="s">
        <v>30</v>
      </c>
      <c r="E1399" s="0" t="s">
        <v>4125</v>
      </c>
      <c r="F1399" s="0" t="s">
        <v>4126</v>
      </c>
      <c r="G1399" s="0" t="s">
        <v>2044</v>
      </c>
      <c r="H1399" s="0" t="n">
        <v>0</v>
      </c>
      <c r="I1399" s="0" t="n">
        <v>0</v>
      </c>
      <c r="J1399" s="0" t="n">
        <v>0</v>
      </c>
      <c r="K1399" s="0" t="n">
        <v>5.3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s">
        <v>4</v>
      </c>
    </row>
    <row r="1400" customFormat="false" ht="14.4" hidden="true" customHeight="false" outlineLevel="0" collapsed="false">
      <c r="A1400" s="0" t="s">
        <v>28</v>
      </c>
      <c r="B1400" s="0" t="n">
        <v>1</v>
      </c>
      <c r="C1400" s="0" t="s">
        <v>4127</v>
      </c>
      <c r="D1400" s="0" t="s">
        <v>258</v>
      </c>
      <c r="E1400" s="0" t="s">
        <v>4128</v>
      </c>
      <c r="F1400" s="0" t="s">
        <v>4129</v>
      </c>
      <c r="G1400" s="0" t="s">
        <v>1278</v>
      </c>
      <c r="H1400" s="0" t="n">
        <v>0</v>
      </c>
      <c r="I1400" s="0" t="n">
        <v>0</v>
      </c>
      <c r="J1400" s="0" t="n">
        <v>0</v>
      </c>
      <c r="K1400" s="0" t="n">
        <v>6.4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s">
        <v>4</v>
      </c>
    </row>
    <row r="1401" customFormat="false" ht="14.4" hidden="true" customHeight="false" outlineLevel="0" collapsed="false">
      <c r="A1401" s="0" t="s">
        <v>28</v>
      </c>
      <c r="B1401" s="0" t="n">
        <v>1</v>
      </c>
      <c r="C1401" s="0" t="s">
        <v>4130</v>
      </c>
      <c r="D1401" s="0" t="s">
        <v>30</v>
      </c>
      <c r="E1401" s="0" t="s">
        <v>4131</v>
      </c>
      <c r="F1401" s="0" t="s">
        <v>4129</v>
      </c>
      <c r="G1401" s="0" t="s">
        <v>1278</v>
      </c>
      <c r="H1401" s="0" t="n">
        <v>0</v>
      </c>
      <c r="I1401" s="0" t="n">
        <v>0</v>
      </c>
      <c r="J1401" s="0" t="n">
        <v>0</v>
      </c>
      <c r="K1401" s="0" t="n">
        <v>7.8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s">
        <v>4</v>
      </c>
    </row>
    <row r="1402" customFormat="false" ht="14.4" hidden="true" customHeight="false" outlineLevel="0" collapsed="false">
      <c r="A1402" s="0" t="s">
        <v>28</v>
      </c>
      <c r="B1402" s="0" t="n">
        <v>1</v>
      </c>
      <c r="C1402" s="0" t="s">
        <v>4132</v>
      </c>
      <c r="D1402" s="0" t="s">
        <v>258</v>
      </c>
      <c r="E1402" s="0" t="s">
        <v>4133</v>
      </c>
      <c r="F1402" s="0" t="s">
        <v>4134</v>
      </c>
      <c r="G1402" s="0" t="s">
        <v>4135</v>
      </c>
      <c r="H1402" s="0" t="n">
        <v>0</v>
      </c>
      <c r="I1402" s="0" t="n">
        <v>0</v>
      </c>
      <c r="J1402" s="0" t="n">
        <v>0</v>
      </c>
      <c r="K1402" s="0" t="n">
        <v>5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s">
        <v>4</v>
      </c>
    </row>
    <row r="1403" customFormat="false" ht="14.4" hidden="true" customHeight="false" outlineLevel="0" collapsed="false">
      <c r="A1403" s="0" t="s">
        <v>28</v>
      </c>
      <c r="B1403" s="0" t="n">
        <v>1</v>
      </c>
      <c r="C1403" s="0" t="s">
        <v>4136</v>
      </c>
      <c r="D1403" s="0" t="s">
        <v>192</v>
      </c>
      <c r="E1403" s="0" t="s">
        <v>4137</v>
      </c>
      <c r="F1403" s="0" t="s">
        <v>4138</v>
      </c>
      <c r="G1403" s="0" t="s">
        <v>3234</v>
      </c>
      <c r="H1403" s="0" t="n">
        <v>0</v>
      </c>
      <c r="I1403" s="0" t="n">
        <v>0</v>
      </c>
      <c r="J1403" s="0" t="n">
        <v>0</v>
      </c>
      <c r="K1403" s="0" t="n">
        <v>5.3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s">
        <v>4</v>
      </c>
    </row>
    <row r="1404" customFormat="false" ht="14.4" hidden="true" customHeight="false" outlineLevel="0" collapsed="false">
      <c r="A1404" s="0" t="s">
        <v>28</v>
      </c>
      <c r="B1404" s="0" t="n">
        <v>1</v>
      </c>
      <c r="C1404" s="0" t="s">
        <v>4139</v>
      </c>
      <c r="D1404" s="0" t="s">
        <v>81</v>
      </c>
      <c r="E1404" s="0" t="s">
        <v>4140</v>
      </c>
      <c r="F1404" s="0" t="s">
        <v>4138</v>
      </c>
      <c r="G1404" s="0" t="s">
        <v>3234</v>
      </c>
      <c r="H1404" s="0" t="n">
        <v>0</v>
      </c>
      <c r="I1404" s="0" t="n">
        <v>0</v>
      </c>
      <c r="J1404" s="0" t="n">
        <v>0</v>
      </c>
      <c r="K1404" s="0" t="n">
        <v>6.3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s">
        <v>4</v>
      </c>
    </row>
    <row r="1405" customFormat="false" ht="14.4" hidden="true" customHeight="false" outlineLevel="0" collapsed="false">
      <c r="A1405" s="0" t="s">
        <v>28</v>
      </c>
      <c r="B1405" s="0" t="n">
        <v>1</v>
      </c>
      <c r="C1405" s="0" t="s">
        <v>4141</v>
      </c>
      <c r="D1405" s="0" t="s">
        <v>30</v>
      </c>
      <c r="E1405" s="0" t="s">
        <v>4142</v>
      </c>
      <c r="F1405" s="0" t="s">
        <v>4138</v>
      </c>
      <c r="G1405" s="0" t="s">
        <v>3234</v>
      </c>
      <c r="H1405" s="0" t="n">
        <v>0</v>
      </c>
      <c r="I1405" s="0" t="n">
        <v>0</v>
      </c>
      <c r="J1405" s="0" t="n">
        <v>0</v>
      </c>
      <c r="K1405" s="0" t="n">
        <v>9.2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s">
        <v>4</v>
      </c>
    </row>
    <row r="1406" customFormat="false" ht="14.4" hidden="true" customHeight="false" outlineLevel="0" collapsed="false">
      <c r="A1406" s="0" t="s">
        <v>28</v>
      </c>
      <c r="B1406" s="0" t="n">
        <v>1</v>
      </c>
      <c r="C1406" s="0" t="s">
        <v>4143</v>
      </c>
      <c r="D1406" s="0" t="s">
        <v>81</v>
      </c>
      <c r="E1406" s="0" t="s">
        <v>4144</v>
      </c>
      <c r="F1406" s="0" t="s">
        <v>4138</v>
      </c>
      <c r="G1406" s="0" t="s">
        <v>3234</v>
      </c>
      <c r="H1406" s="0" t="n">
        <v>0</v>
      </c>
      <c r="I1406" s="0" t="n">
        <v>0</v>
      </c>
      <c r="J1406" s="0" t="n">
        <v>0</v>
      </c>
      <c r="K1406" s="0" t="n">
        <v>6.6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s">
        <v>4</v>
      </c>
    </row>
    <row r="1407" customFormat="false" ht="14.4" hidden="true" customHeight="false" outlineLevel="0" collapsed="false">
      <c r="A1407" s="0" t="s">
        <v>28</v>
      </c>
      <c r="B1407" s="0" t="n">
        <v>1</v>
      </c>
      <c r="C1407" s="0" t="s">
        <v>4145</v>
      </c>
      <c r="D1407" s="0" t="s">
        <v>192</v>
      </c>
      <c r="E1407" s="0" t="s">
        <v>4146</v>
      </c>
      <c r="F1407" s="0" t="s">
        <v>4147</v>
      </c>
      <c r="G1407" s="0" t="s">
        <v>4148</v>
      </c>
      <c r="H1407" s="0" t="n">
        <v>0</v>
      </c>
      <c r="I1407" s="0" t="n">
        <v>0</v>
      </c>
      <c r="J1407" s="0" t="n">
        <v>0</v>
      </c>
      <c r="K1407" s="0" t="n">
        <v>8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s">
        <v>4</v>
      </c>
    </row>
    <row r="1408" customFormat="false" ht="14.4" hidden="true" customHeight="false" outlineLevel="0" collapsed="false">
      <c r="A1408" s="0" t="s">
        <v>28</v>
      </c>
      <c r="B1408" s="0" t="n">
        <v>1</v>
      </c>
      <c r="C1408" s="0" t="s">
        <v>4149</v>
      </c>
      <c r="D1408" s="0" t="s">
        <v>258</v>
      </c>
      <c r="E1408" s="0" t="s">
        <v>1635</v>
      </c>
      <c r="F1408" s="0" t="s">
        <v>4147</v>
      </c>
      <c r="G1408" s="0" t="s">
        <v>4148</v>
      </c>
      <c r="H1408" s="0" t="n">
        <v>0</v>
      </c>
      <c r="I1408" s="0" t="n">
        <v>0</v>
      </c>
      <c r="J1408" s="0" t="n">
        <v>0</v>
      </c>
      <c r="K1408" s="0" t="n">
        <v>8.7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s">
        <v>4</v>
      </c>
    </row>
    <row r="1409" customFormat="false" ht="14.4" hidden="true" customHeight="false" outlineLevel="0" collapsed="false">
      <c r="A1409" s="0" t="s">
        <v>28</v>
      </c>
      <c r="B1409" s="0" t="n">
        <v>1</v>
      </c>
      <c r="C1409" s="0" t="s">
        <v>4150</v>
      </c>
      <c r="D1409" s="0" t="s">
        <v>60</v>
      </c>
      <c r="E1409" s="0" t="s">
        <v>4151</v>
      </c>
      <c r="F1409" s="0" t="s">
        <v>4152</v>
      </c>
      <c r="G1409" s="0" t="s">
        <v>4153</v>
      </c>
      <c r="H1409" s="0" t="n">
        <v>0</v>
      </c>
      <c r="I1409" s="0" t="n">
        <v>0</v>
      </c>
      <c r="J1409" s="0" t="n">
        <v>0</v>
      </c>
      <c r="K1409" s="0" t="n">
        <v>6.7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s">
        <v>4</v>
      </c>
    </row>
    <row r="1410" customFormat="false" ht="14.4" hidden="true" customHeight="false" outlineLevel="0" collapsed="false">
      <c r="A1410" s="0" t="s">
        <v>28</v>
      </c>
      <c r="B1410" s="0" t="n">
        <v>1</v>
      </c>
      <c r="C1410" s="0" t="s">
        <v>4154</v>
      </c>
      <c r="D1410" s="0" t="s">
        <v>103</v>
      </c>
      <c r="E1410" s="0" t="s">
        <v>4155</v>
      </c>
      <c r="F1410" s="0" t="s">
        <v>4152</v>
      </c>
      <c r="G1410" s="0" t="s">
        <v>4153</v>
      </c>
      <c r="H1410" s="0" t="n">
        <v>0</v>
      </c>
      <c r="I1410" s="0" t="n">
        <v>0</v>
      </c>
      <c r="J1410" s="0" t="n">
        <v>0</v>
      </c>
      <c r="K1410" s="0" t="n">
        <v>6.5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s">
        <v>4</v>
      </c>
    </row>
    <row r="1411" customFormat="false" ht="14.4" hidden="true" customHeight="false" outlineLevel="0" collapsed="false">
      <c r="A1411" s="0" t="s">
        <v>28</v>
      </c>
      <c r="B1411" s="0" t="n">
        <v>1</v>
      </c>
      <c r="C1411" s="0" t="s">
        <v>4156</v>
      </c>
      <c r="D1411" s="0" t="s">
        <v>53</v>
      </c>
      <c r="E1411" s="0" t="s">
        <v>4157</v>
      </c>
      <c r="F1411" s="0" t="s">
        <v>4158</v>
      </c>
      <c r="G1411" s="0" t="s">
        <v>4159</v>
      </c>
      <c r="H1411" s="0" t="n">
        <v>0</v>
      </c>
      <c r="I1411" s="0" t="n">
        <v>0</v>
      </c>
      <c r="J1411" s="0" t="n">
        <v>0</v>
      </c>
      <c r="K1411" s="0" t="n">
        <v>5.8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s">
        <v>4</v>
      </c>
    </row>
    <row r="1412" customFormat="false" ht="14.4" hidden="true" customHeight="false" outlineLevel="0" collapsed="false">
      <c r="A1412" s="0" t="s">
        <v>28</v>
      </c>
      <c r="B1412" s="0" t="n">
        <v>1</v>
      </c>
      <c r="C1412" s="0" t="s">
        <v>4160</v>
      </c>
      <c r="D1412" s="0" t="s">
        <v>103</v>
      </c>
      <c r="E1412" s="0" t="s">
        <v>4161</v>
      </c>
      <c r="F1412" s="0" t="s">
        <v>4162</v>
      </c>
      <c r="G1412" s="0" t="s">
        <v>4106</v>
      </c>
      <c r="H1412" s="0" t="n">
        <v>0</v>
      </c>
      <c r="I1412" s="0" t="n">
        <v>0</v>
      </c>
      <c r="J1412" s="0" t="n">
        <v>0</v>
      </c>
      <c r="K1412" s="0" t="n">
        <v>5.8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s">
        <v>4</v>
      </c>
    </row>
    <row r="1413" customFormat="false" ht="14.4" hidden="true" customHeight="false" outlineLevel="0" collapsed="false">
      <c r="A1413" s="0" t="s">
        <v>28</v>
      </c>
      <c r="B1413" s="0" t="n">
        <v>1</v>
      </c>
      <c r="C1413" s="0" t="s">
        <v>4163</v>
      </c>
      <c r="D1413" s="0" t="s">
        <v>30</v>
      </c>
      <c r="E1413" s="0" t="s">
        <v>4164</v>
      </c>
      <c r="F1413" s="0" t="s">
        <v>4165</v>
      </c>
      <c r="G1413" s="0" t="s">
        <v>4166</v>
      </c>
      <c r="H1413" s="0" t="n">
        <v>0</v>
      </c>
      <c r="I1413" s="0" t="n">
        <v>0</v>
      </c>
      <c r="J1413" s="0" t="n">
        <v>0</v>
      </c>
      <c r="K1413" s="0" t="n">
        <v>8.6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s">
        <v>4</v>
      </c>
    </row>
    <row r="1414" customFormat="false" ht="14.4" hidden="true" customHeight="false" outlineLevel="0" collapsed="false">
      <c r="A1414" s="0" t="s">
        <v>28</v>
      </c>
      <c r="B1414" s="0" t="n">
        <v>1</v>
      </c>
      <c r="C1414" s="0" t="s">
        <v>4167</v>
      </c>
      <c r="D1414" s="0" t="s">
        <v>192</v>
      </c>
      <c r="E1414" s="0" t="s">
        <v>4168</v>
      </c>
      <c r="F1414" s="0" t="s">
        <v>4169</v>
      </c>
      <c r="G1414" s="0" t="s">
        <v>4170</v>
      </c>
      <c r="H1414" s="0" t="n">
        <v>0</v>
      </c>
      <c r="I1414" s="0" t="n">
        <v>0</v>
      </c>
      <c r="J1414" s="0" t="n">
        <v>0</v>
      </c>
      <c r="K1414" s="0" t="n">
        <v>5.2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s">
        <v>4</v>
      </c>
    </row>
    <row r="1415" customFormat="false" ht="14.4" hidden="true" customHeight="false" outlineLevel="0" collapsed="false">
      <c r="A1415" s="0" t="s">
        <v>28</v>
      </c>
      <c r="B1415" s="0" t="n">
        <v>1</v>
      </c>
      <c r="C1415" s="0" t="s">
        <v>4171</v>
      </c>
      <c r="D1415" s="0" t="s">
        <v>192</v>
      </c>
      <c r="E1415" s="0" t="s">
        <v>4172</v>
      </c>
      <c r="F1415" s="0" t="s">
        <v>4169</v>
      </c>
      <c r="G1415" s="0" t="s">
        <v>4170</v>
      </c>
      <c r="H1415" s="0" t="n">
        <v>0</v>
      </c>
      <c r="I1415" s="0" t="n">
        <v>0</v>
      </c>
      <c r="J1415" s="0" t="n">
        <v>0</v>
      </c>
      <c r="K1415" s="0" t="n">
        <v>5.3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s">
        <v>4</v>
      </c>
    </row>
    <row r="1416" customFormat="false" ht="14.4" hidden="true" customHeight="false" outlineLevel="0" collapsed="false">
      <c r="A1416" s="0" t="s">
        <v>28</v>
      </c>
      <c r="B1416" s="0" t="n">
        <v>1</v>
      </c>
      <c r="C1416" s="0" t="s">
        <v>4173</v>
      </c>
      <c r="D1416" s="0" t="s">
        <v>258</v>
      </c>
      <c r="E1416" s="0" t="s">
        <v>4174</v>
      </c>
      <c r="F1416" s="0" t="s">
        <v>4169</v>
      </c>
      <c r="G1416" s="0" t="s">
        <v>4170</v>
      </c>
      <c r="H1416" s="0" t="n">
        <v>0</v>
      </c>
      <c r="I1416" s="0" t="n">
        <v>0</v>
      </c>
      <c r="J1416" s="0" t="n">
        <v>0</v>
      </c>
      <c r="K1416" s="0" t="n">
        <v>7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s">
        <v>4</v>
      </c>
    </row>
    <row r="1417" customFormat="false" ht="14.4" hidden="true" customHeight="false" outlineLevel="0" collapsed="false">
      <c r="A1417" s="0" t="s">
        <v>28</v>
      </c>
      <c r="B1417" s="0" t="n">
        <v>1</v>
      </c>
      <c r="C1417" s="0" t="s">
        <v>4175</v>
      </c>
      <c r="D1417" s="0" t="s">
        <v>30</v>
      </c>
      <c r="E1417" s="0" t="s">
        <v>4176</v>
      </c>
      <c r="F1417" s="0" t="s">
        <v>4177</v>
      </c>
      <c r="G1417" s="0" t="s">
        <v>4178</v>
      </c>
      <c r="H1417" s="0" t="n">
        <v>0</v>
      </c>
      <c r="I1417" s="0" t="n">
        <v>0</v>
      </c>
      <c r="J1417" s="0" t="n">
        <v>0</v>
      </c>
      <c r="K1417" s="0" t="n">
        <v>5.9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s">
        <v>4</v>
      </c>
    </row>
    <row r="1418" customFormat="false" ht="14.4" hidden="true" customHeight="false" outlineLevel="0" collapsed="false">
      <c r="A1418" s="0" t="s">
        <v>28</v>
      </c>
      <c r="B1418" s="0" t="n">
        <v>1</v>
      </c>
      <c r="C1418" s="0" t="s">
        <v>4179</v>
      </c>
      <c r="D1418" s="0" t="s">
        <v>258</v>
      </c>
      <c r="E1418" s="0" t="s">
        <v>4180</v>
      </c>
      <c r="F1418" s="0" t="s">
        <v>4177</v>
      </c>
      <c r="G1418" s="0" t="s">
        <v>4178</v>
      </c>
      <c r="H1418" s="0" t="n">
        <v>0</v>
      </c>
      <c r="I1418" s="0" t="n">
        <v>0</v>
      </c>
      <c r="J1418" s="0" t="n">
        <v>0</v>
      </c>
      <c r="K1418" s="0" t="n">
        <v>6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s">
        <v>4</v>
      </c>
    </row>
    <row r="1419" customFormat="false" ht="14.4" hidden="true" customHeight="false" outlineLevel="0" collapsed="false">
      <c r="A1419" s="0" t="s">
        <v>28</v>
      </c>
      <c r="B1419" s="0" t="n">
        <v>1</v>
      </c>
      <c r="C1419" s="0" t="s">
        <v>4181</v>
      </c>
      <c r="D1419" s="0" t="s">
        <v>192</v>
      </c>
      <c r="E1419" s="0" t="s">
        <v>4182</v>
      </c>
      <c r="F1419" s="0" t="s">
        <v>4177</v>
      </c>
      <c r="G1419" s="0" t="s">
        <v>4178</v>
      </c>
      <c r="H1419" s="0" t="n">
        <v>0</v>
      </c>
      <c r="I1419" s="0" t="n">
        <v>0</v>
      </c>
      <c r="J1419" s="0" t="n">
        <v>0</v>
      </c>
      <c r="K1419" s="0" t="n">
        <v>8.3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s">
        <v>4</v>
      </c>
    </row>
    <row r="1420" customFormat="false" ht="14.4" hidden="true" customHeight="false" outlineLevel="0" collapsed="false">
      <c r="A1420" s="0" t="s">
        <v>28</v>
      </c>
      <c r="B1420" s="0" t="n">
        <v>1</v>
      </c>
      <c r="C1420" s="0" t="s">
        <v>4183</v>
      </c>
      <c r="D1420" s="0" t="s">
        <v>258</v>
      </c>
      <c r="E1420" s="0" t="s">
        <v>4184</v>
      </c>
      <c r="F1420" s="0" t="s">
        <v>4185</v>
      </c>
      <c r="G1420" s="0" t="s">
        <v>4186</v>
      </c>
      <c r="H1420" s="0" t="n">
        <v>0</v>
      </c>
      <c r="I1420" s="0" t="n">
        <v>0</v>
      </c>
      <c r="J1420" s="0" t="n">
        <v>0</v>
      </c>
      <c r="K1420" s="0" t="n">
        <v>6.6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s">
        <v>4</v>
      </c>
    </row>
    <row r="1421" customFormat="false" ht="14.4" hidden="true" customHeight="false" outlineLevel="0" collapsed="false">
      <c r="A1421" s="0" t="s">
        <v>28</v>
      </c>
      <c r="B1421" s="0" t="n">
        <v>1</v>
      </c>
      <c r="C1421" s="0" t="s">
        <v>4187</v>
      </c>
      <c r="D1421" s="0" t="s">
        <v>30</v>
      </c>
      <c r="E1421" s="0" t="s">
        <v>4188</v>
      </c>
      <c r="F1421" s="0" t="s">
        <v>4185</v>
      </c>
      <c r="G1421" s="0" t="s">
        <v>4186</v>
      </c>
      <c r="H1421" s="0" t="n">
        <v>0</v>
      </c>
      <c r="I1421" s="0" t="n">
        <v>0</v>
      </c>
      <c r="J1421" s="0" t="n">
        <v>0</v>
      </c>
      <c r="K1421" s="0" t="n">
        <v>7.3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s">
        <v>4</v>
      </c>
    </row>
    <row r="1422" customFormat="false" ht="14.4" hidden="true" customHeight="false" outlineLevel="0" collapsed="false">
      <c r="A1422" s="0" t="s">
        <v>28</v>
      </c>
      <c r="B1422" s="0" t="n">
        <v>1</v>
      </c>
      <c r="C1422" s="0" t="s">
        <v>4189</v>
      </c>
      <c r="D1422" s="0" t="s">
        <v>45</v>
      </c>
      <c r="E1422" s="0" t="s">
        <v>4190</v>
      </c>
      <c r="F1422" s="0" t="s">
        <v>4191</v>
      </c>
      <c r="G1422" s="0" t="s">
        <v>4192</v>
      </c>
      <c r="H1422" s="0" t="n">
        <v>0</v>
      </c>
      <c r="I1422" s="0" t="n">
        <v>0</v>
      </c>
      <c r="J1422" s="0" t="n">
        <v>0</v>
      </c>
      <c r="K1422" s="0" t="n">
        <v>7.4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s">
        <v>4</v>
      </c>
    </row>
    <row r="1423" customFormat="false" ht="14.4" hidden="true" customHeight="false" outlineLevel="0" collapsed="false">
      <c r="A1423" s="0" t="s">
        <v>28</v>
      </c>
      <c r="B1423" s="0" t="n">
        <v>1</v>
      </c>
      <c r="C1423" s="0" t="s">
        <v>4193</v>
      </c>
      <c r="D1423" s="0" t="s">
        <v>39</v>
      </c>
      <c r="E1423" s="0" t="s">
        <v>4194</v>
      </c>
      <c r="F1423" s="0" t="s">
        <v>4195</v>
      </c>
      <c r="G1423" s="0" t="s">
        <v>4196</v>
      </c>
      <c r="H1423" s="0" t="n">
        <v>0</v>
      </c>
      <c r="I1423" s="0" t="n">
        <v>0</v>
      </c>
      <c r="J1423" s="0" t="n">
        <v>0</v>
      </c>
      <c r="K1423" s="0" t="n">
        <v>6.2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s">
        <v>4</v>
      </c>
    </row>
    <row r="1424" customFormat="false" ht="14.4" hidden="true" customHeight="false" outlineLevel="0" collapsed="false">
      <c r="A1424" s="0" t="s">
        <v>28</v>
      </c>
      <c r="B1424" s="0" t="n">
        <v>1</v>
      </c>
      <c r="C1424" s="0" t="s">
        <v>4197</v>
      </c>
      <c r="D1424" s="0" t="s">
        <v>258</v>
      </c>
      <c r="E1424" s="0" t="s">
        <v>4198</v>
      </c>
      <c r="F1424" s="0" t="s">
        <v>4199</v>
      </c>
      <c r="G1424" s="0" t="s">
        <v>4200</v>
      </c>
      <c r="H1424" s="0" t="n">
        <v>0</v>
      </c>
      <c r="I1424" s="0" t="n">
        <v>0</v>
      </c>
      <c r="J1424" s="0" t="n">
        <v>0</v>
      </c>
      <c r="K1424" s="0" t="n">
        <v>5.9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s">
        <v>4</v>
      </c>
    </row>
    <row r="1425" customFormat="false" ht="14.4" hidden="true" customHeight="false" outlineLevel="0" collapsed="false">
      <c r="A1425" s="0" t="s">
        <v>28</v>
      </c>
      <c r="B1425" s="0" t="n">
        <v>1</v>
      </c>
      <c r="C1425" s="0" t="s">
        <v>4201</v>
      </c>
      <c r="D1425" s="0" t="s">
        <v>81</v>
      </c>
      <c r="E1425" s="0" t="s">
        <v>4202</v>
      </c>
      <c r="F1425" s="0" t="s">
        <v>4199</v>
      </c>
      <c r="G1425" s="0" t="s">
        <v>4200</v>
      </c>
      <c r="H1425" s="0" t="n">
        <v>0</v>
      </c>
      <c r="I1425" s="0" t="n">
        <v>0</v>
      </c>
      <c r="J1425" s="0" t="n">
        <v>0</v>
      </c>
      <c r="K1425" s="0" t="n">
        <v>6.3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s">
        <v>4</v>
      </c>
    </row>
    <row r="1426" customFormat="false" ht="14.4" hidden="true" customHeight="false" outlineLevel="0" collapsed="false">
      <c r="A1426" s="0" t="s">
        <v>28</v>
      </c>
      <c r="B1426" s="0" t="n">
        <v>1</v>
      </c>
      <c r="C1426" s="0" t="s">
        <v>4203</v>
      </c>
      <c r="D1426" s="0" t="s">
        <v>45</v>
      </c>
      <c r="E1426" s="0" t="s">
        <v>4204</v>
      </c>
      <c r="F1426" s="0" t="s">
        <v>4199</v>
      </c>
      <c r="G1426" s="0" t="s">
        <v>4200</v>
      </c>
      <c r="H1426" s="0" t="n">
        <v>0</v>
      </c>
      <c r="I1426" s="0" t="n">
        <v>0</v>
      </c>
      <c r="J1426" s="0" t="n">
        <v>0</v>
      </c>
      <c r="K1426" s="0" t="n">
        <v>6.2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s">
        <v>4</v>
      </c>
    </row>
    <row r="1427" customFormat="false" ht="14.4" hidden="true" customHeight="false" outlineLevel="0" collapsed="false">
      <c r="A1427" s="0" t="s">
        <v>28</v>
      </c>
      <c r="B1427" s="0" t="n">
        <v>1</v>
      </c>
      <c r="C1427" s="0" t="s">
        <v>4205</v>
      </c>
      <c r="D1427" s="0" t="s">
        <v>90</v>
      </c>
      <c r="E1427" s="0" t="s">
        <v>4206</v>
      </c>
      <c r="F1427" s="0" t="s">
        <v>4207</v>
      </c>
      <c r="G1427" s="0" t="s">
        <v>2138</v>
      </c>
      <c r="H1427" s="0" t="n">
        <v>0</v>
      </c>
      <c r="I1427" s="0" t="n">
        <v>0</v>
      </c>
      <c r="J1427" s="0" t="n">
        <v>0</v>
      </c>
      <c r="K1427" s="0" t="n">
        <v>7.5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s">
        <v>4</v>
      </c>
    </row>
    <row r="1428" customFormat="false" ht="14.4" hidden="true" customHeight="false" outlineLevel="0" collapsed="false">
      <c r="A1428" s="0" t="s">
        <v>28</v>
      </c>
      <c r="B1428" s="0" t="n">
        <v>1</v>
      </c>
      <c r="C1428" s="0" t="s">
        <v>4208</v>
      </c>
      <c r="D1428" s="0" t="s">
        <v>48</v>
      </c>
      <c r="E1428" s="0" t="s">
        <v>4209</v>
      </c>
      <c r="F1428" s="0" t="s">
        <v>4207</v>
      </c>
      <c r="G1428" s="0" t="s">
        <v>2138</v>
      </c>
      <c r="H1428" s="0" t="n">
        <v>0</v>
      </c>
      <c r="I1428" s="0" t="n">
        <v>0</v>
      </c>
      <c r="J1428" s="0" t="n">
        <v>0</v>
      </c>
      <c r="K1428" s="0" t="n">
        <v>6.6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s">
        <v>4</v>
      </c>
    </row>
    <row r="1429" customFormat="false" ht="14.4" hidden="true" customHeight="false" outlineLevel="0" collapsed="false">
      <c r="A1429" s="0" t="s">
        <v>28</v>
      </c>
      <c r="B1429" s="0" t="n">
        <v>1</v>
      </c>
      <c r="C1429" s="0" t="s">
        <v>4210</v>
      </c>
      <c r="D1429" s="0" t="s">
        <v>30</v>
      </c>
      <c r="E1429" s="0" t="s">
        <v>4211</v>
      </c>
      <c r="F1429" s="0" t="s">
        <v>4207</v>
      </c>
      <c r="G1429" s="0" t="s">
        <v>2138</v>
      </c>
      <c r="H1429" s="0" t="n">
        <v>0</v>
      </c>
      <c r="I1429" s="0" t="n">
        <v>0</v>
      </c>
      <c r="J1429" s="0" t="n">
        <v>0</v>
      </c>
      <c r="K1429" s="0" t="n">
        <v>6.8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s">
        <v>4</v>
      </c>
    </row>
    <row r="1430" customFormat="false" ht="14.4" hidden="true" customHeight="false" outlineLevel="0" collapsed="false">
      <c r="A1430" s="0" t="s">
        <v>28</v>
      </c>
      <c r="B1430" s="0" t="n">
        <v>1</v>
      </c>
      <c r="C1430" s="0" t="s">
        <v>4212</v>
      </c>
      <c r="D1430" s="0" t="s">
        <v>30</v>
      </c>
      <c r="E1430" s="0" t="s">
        <v>4213</v>
      </c>
      <c r="F1430" s="0" t="s">
        <v>4207</v>
      </c>
      <c r="G1430" s="0" t="s">
        <v>2138</v>
      </c>
      <c r="H1430" s="0" t="n">
        <v>0</v>
      </c>
      <c r="I1430" s="0" t="n">
        <v>0</v>
      </c>
      <c r="J1430" s="0" t="n">
        <v>0</v>
      </c>
      <c r="K1430" s="0" t="n">
        <v>6.8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s">
        <v>4</v>
      </c>
    </row>
    <row r="1431" customFormat="false" ht="14.4" hidden="true" customHeight="false" outlineLevel="0" collapsed="false">
      <c r="A1431" s="0" t="s">
        <v>28</v>
      </c>
      <c r="B1431" s="0" t="n">
        <v>1</v>
      </c>
      <c r="C1431" s="0" t="s">
        <v>4214</v>
      </c>
      <c r="D1431" s="0" t="s">
        <v>30</v>
      </c>
      <c r="E1431" s="0" t="s">
        <v>4215</v>
      </c>
      <c r="F1431" s="0" t="s">
        <v>4207</v>
      </c>
      <c r="G1431" s="0" t="s">
        <v>2138</v>
      </c>
      <c r="H1431" s="0" t="n">
        <v>0</v>
      </c>
      <c r="I1431" s="0" t="n">
        <v>0</v>
      </c>
      <c r="J1431" s="0" t="n">
        <v>0</v>
      </c>
      <c r="K1431" s="0" t="n">
        <v>10.4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s">
        <v>4</v>
      </c>
    </row>
    <row r="1432" customFormat="false" ht="14.4" hidden="true" customHeight="false" outlineLevel="0" collapsed="false">
      <c r="A1432" s="0" t="s">
        <v>28</v>
      </c>
      <c r="B1432" s="0" t="n">
        <v>1</v>
      </c>
      <c r="C1432" s="0" t="s">
        <v>4216</v>
      </c>
      <c r="D1432" s="0" t="s">
        <v>39</v>
      </c>
      <c r="E1432" s="0" t="s">
        <v>4217</v>
      </c>
      <c r="F1432" s="0" t="s">
        <v>4207</v>
      </c>
      <c r="G1432" s="0" t="s">
        <v>2138</v>
      </c>
      <c r="H1432" s="0" t="n">
        <v>0</v>
      </c>
      <c r="I1432" s="0" t="n">
        <v>0</v>
      </c>
      <c r="J1432" s="0" t="n">
        <v>0</v>
      </c>
      <c r="K1432" s="0" t="n">
        <v>8.9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s">
        <v>4</v>
      </c>
    </row>
    <row r="1433" customFormat="false" ht="14.4" hidden="true" customHeight="false" outlineLevel="0" collapsed="false">
      <c r="A1433" s="0" t="s">
        <v>28</v>
      </c>
      <c r="B1433" s="0" t="n">
        <v>1</v>
      </c>
      <c r="C1433" s="0" t="s">
        <v>4218</v>
      </c>
      <c r="D1433" s="0" t="s">
        <v>192</v>
      </c>
      <c r="E1433" s="0" t="s">
        <v>4219</v>
      </c>
      <c r="F1433" s="0" t="s">
        <v>4207</v>
      </c>
      <c r="G1433" s="0" t="s">
        <v>2138</v>
      </c>
      <c r="H1433" s="0" t="n">
        <v>0</v>
      </c>
      <c r="I1433" s="0" t="n">
        <v>0</v>
      </c>
      <c r="J1433" s="0" t="n">
        <v>0</v>
      </c>
      <c r="K1433" s="0" t="n">
        <v>5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s">
        <v>4</v>
      </c>
    </row>
    <row r="1434" customFormat="false" ht="14.4" hidden="true" customHeight="false" outlineLevel="0" collapsed="false">
      <c r="A1434" s="0" t="s">
        <v>28</v>
      </c>
      <c r="B1434" s="0" t="n">
        <v>1</v>
      </c>
      <c r="C1434" s="0" t="s">
        <v>4220</v>
      </c>
      <c r="D1434" s="0" t="s">
        <v>192</v>
      </c>
      <c r="E1434" s="0" t="s">
        <v>4221</v>
      </c>
      <c r="F1434" s="0" t="s">
        <v>4207</v>
      </c>
      <c r="G1434" s="0" t="s">
        <v>2138</v>
      </c>
      <c r="H1434" s="0" t="n">
        <v>0</v>
      </c>
      <c r="I1434" s="0" t="n">
        <v>0</v>
      </c>
      <c r="J1434" s="0" t="n">
        <v>0</v>
      </c>
      <c r="K1434" s="0" t="n">
        <v>5.6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s">
        <v>4</v>
      </c>
    </row>
    <row r="1435" customFormat="false" ht="14.4" hidden="true" customHeight="false" outlineLevel="0" collapsed="false">
      <c r="A1435" s="0" t="s">
        <v>28</v>
      </c>
      <c r="B1435" s="0" t="n">
        <v>1</v>
      </c>
      <c r="C1435" s="0" t="s">
        <v>4222</v>
      </c>
      <c r="D1435" s="0" t="s">
        <v>53</v>
      </c>
      <c r="E1435" s="0" t="s">
        <v>4223</v>
      </c>
      <c r="F1435" s="0" t="s">
        <v>4207</v>
      </c>
      <c r="G1435" s="0" t="s">
        <v>2138</v>
      </c>
      <c r="H1435" s="0" t="n">
        <v>0</v>
      </c>
      <c r="I1435" s="0" t="n">
        <v>0</v>
      </c>
      <c r="J1435" s="0" t="n">
        <v>0</v>
      </c>
      <c r="K1435" s="0" t="n">
        <v>5.8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s">
        <v>4</v>
      </c>
    </row>
    <row r="1436" customFormat="false" ht="14.4" hidden="true" customHeight="false" outlineLevel="0" collapsed="false">
      <c r="A1436" s="0" t="s">
        <v>28</v>
      </c>
      <c r="B1436" s="0" t="n">
        <v>1</v>
      </c>
      <c r="C1436" s="0" t="s">
        <v>4224</v>
      </c>
      <c r="D1436" s="0" t="s">
        <v>30</v>
      </c>
      <c r="E1436" s="0" t="s">
        <v>4225</v>
      </c>
      <c r="F1436" s="0" t="s">
        <v>4226</v>
      </c>
      <c r="G1436" s="0" t="s">
        <v>4227</v>
      </c>
      <c r="H1436" s="0" t="n">
        <v>0</v>
      </c>
      <c r="I1436" s="0" t="n">
        <v>0</v>
      </c>
      <c r="J1436" s="0" t="n">
        <v>0</v>
      </c>
      <c r="K1436" s="0" t="n">
        <v>5.8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s">
        <v>4</v>
      </c>
    </row>
    <row r="1437" customFormat="false" ht="14.4" hidden="true" customHeight="false" outlineLevel="0" collapsed="false">
      <c r="A1437" s="0" t="s">
        <v>28</v>
      </c>
      <c r="B1437" s="0" t="n">
        <v>1</v>
      </c>
      <c r="C1437" s="0" t="s">
        <v>4228</v>
      </c>
      <c r="D1437" s="0" t="s">
        <v>90</v>
      </c>
      <c r="E1437" s="0" t="s">
        <v>4229</v>
      </c>
      <c r="F1437" s="0" t="s">
        <v>4226</v>
      </c>
      <c r="G1437" s="0" t="s">
        <v>4227</v>
      </c>
      <c r="H1437" s="0" t="n">
        <v>0</v>
      </c>
      <c r="I1437" s="0" t="n">
        <v>0</v>
      </c>
      <c r="J1437" s="0" t="n">
        <v>0</v>
      </c>
      <c r="K1437" s="0" t="n">
        <v>5.9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s">
        <v>4</v>
      </c>
    </row>
    <row r="1438" customFormat="false" ht="14.4" hidden="true" customHeight="false" outlineLevel="0" collapsed="false">
      <c r="A1438" s="0" t="s">
        <v>28</v>
      </c>
      <c r="B1438" s="0" t="n">
        <v>1</v>
      </c>
      <c r="C1438" s="0" t="s">
        <v>4230</v>
      </c>
      <c r="D1438" s="0" t="s">
        <v>192</v>
      </c>
      <c r="E1438" s="0" t="s">
        <v>4231</v>
      </c>
      <c r="F1438" s="0" t="s">
        <v>4232</v>
      </c>
      <c r="G1438" s="0" t="s">
        <v>4233</v>
      </c>
      <c r="H1438" s="0" t="n">
        <v>0</v>
      </c>
      <c r="I1438" s="0" t="n">
        <v>0</v>
      </c>
      <c r="J1438" s="0" t="n">
        <v>0</v>
      </c>
      <c r="K1438" s="0" t="n">
        <v>5.2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s">
        <v>4</v>
      </c>
    </row>
    <row r="1439" customFormat="false" ht="14.4" hidden="true" customHeight="false" outlineLevel="0" collapsed="false">
      <c r="A1439" s="0" t="s">
        <v>28</v>
      </c>
      <c r="B1439" s="0" t="n">
        <v>1</v>
      </c>
      <c r="C1439" s="0" t="s">
        <v>4234</v>
      </c>
      <c r="D1439" s="0" t="s">
        <v>39</v>
      </c>
      <c r="E1439" s="0" t="s">
        <v>4235</v>
      </c>
      <c r="F1439" s="0" t="s">
        <v>4236</v>
      </c>
      <c r="G1439" s="0" t="s">
        <v>4237</v>
      </c>
      <c r="H1439" s="0" t="n">
        <v>0</v>
      </c>
      <c r="I1439" s="0" t="n">
        <v>0</v>
      </c>
      <c r="J1439" s="0" t="n">
        <v>0</v>
      </c>
      <c r="K1439" s="0" t="n">
        <v>9.6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s">
        <v>4</v>
      </c>
    </row>
    <row r="1440" customFormat="false" ht="14.4" hidden="true" customHeight="false" outlineLevel="0" collapsed="false">
      <c r="A1440" s="0" t="s">
        <v>28</v>
      </c>
      <c r="B1440" s="0" t="n">
        <v>1</v>
      </c>
      <c r="C1440" s="0" t="s">
        <v>4238</v>
      </c>
      <c r="D1440" s="0" t="s">
        <v>103</v>
      </c>
      <c r="E1440" s="0" t="s">
        <v>4239</v>
      </c>
      <c r="F1440" s="0" t="s">
        <v>4236</v>
      </c>
      <c r="G1440" s="0" t="s">
        <v>4237</v>
      </c>
      <c r="H1440" s="0" t="n">
        <v>0</v>
      </c>
      <c r="I1440" s="0" t="n">
        <v>0</v>
      </c>
      <c r="J1440" s="0" t="n">
        <v>0</v>
      </c>
      <c r="K1440" s="0" t="n">
        <v>6.8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s">
        <v>4</v>
      </c>
    </row>
    <row r="1441" customFormat="false" ht="14.4" hidden="true" customHeight="false" outlineLevel="0" collapsed="false">
      <c r="A1441" s="0" t="s">
        <v>28</v>
      </c>
      <c r="B1441" s="0" t="n">
        <v>1</v>
      </c>
      <c r="C1441" s="0" t="s">
        <v>4240</v>
      </c>
      <c r="D1441" s="0" t="s">
        <v>90</v>
      </c>
      <c r="E1441" s="0" t="s">
        <v>4241</v>
      </c>
      <c r="F1441" s="0" t="s">
        <v>4236</v>
      </c>
      <c r="G1441" s="0" t="s">
        <v>4237</v>
      </c>
      <c r="H1441" s="0" t="n">
        <v>0</v>
      </c>
      <c r="I1441" s="0" t="n">
        <v>0</v>
      </c>
      <c r="J1441" s="0" t="n">
        <v>0</v>
      </c>
      <c r="K1441" s="0" t="n">
        <v>6.7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s">
        <v>4</v>
      </c>
    </row>
    <row r="1442" customFormat="false" ht="14.4" hidden="true" customHeight="false" outlineLevel="0" collapsed="false">
      <c r="A1442" s="0" t="s">
        <v>28</v>
      </c>
      <c r="B1442" s="0" t="n">
        <v>1</v>
      </c>
      <c r="C1442" s="0" t="s">
        <v>4242</v>
      </c>
      <c r="D1442" s="0" t="s">
        <v>81</v>
      </c>
      <c r="E1442" s="0" t="s">
        <v>4243</v>
      </c>
      <c r="F1442" s="0" t="s">
        <v>4244</v>
      </c>
      <c r="G1442" s="0" t="s">
        <v>4245</v>
      </c>
      <c r="H1442" s="0" t="n">
        <v>0</v>
      </c>
      <c r="I1442" s="0" t="n">
        <v>0</v>
      </c>
      <c r="J1442" s="0" t="n">
        <v>0</v>
      </c>
      <c r="K1442" s="0" t="n">
        <v>5.5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s">
        <v>4</v>
      </c>
    </row>
    <row r="1443" customFormat="false" ht="14.4" hidden="true" customHeight="false" outlineLevel="0" collapsed="false">
      <c r="A1443" s="0" t="s">
        <v>28</v>
      </c>
      <c r="B1443" s="0" t="n">
        <v>1</v>
      </c>
      <c r="C1443" s="0" t="s">
        <v>4246</v>
      </c>
      <c r="D1443" s="0" t="s">
        <v>45</v>
      </c>
      <c r="E1443" s="0" t="s">
        <v>4247</v>
      </c>
      <c r="F1443" s="0" t="s">
        <v>4244</v>
      </c>
      <c r="G1443" s="0" t="s">
        <v>4245</v>
      </c>
      <c r="H1443" s="0" t="n">
        <v>0</v>
      </c>
      <c r="I1443" s="0" t="n">
        <v>0</v>
      </c>
      <c r="J1443" s="0" t="n">
        <v>0</v>
      </c>
      <c r="K1443" s="0" t="n">
        <v>5.8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s">
        <v>4</v>
      </c>
    </row>
    <row r="1444" customFormat="false" ht="14.4" hidden="true" customHeight="false" outlineLevel="0" collapsed="false">
      <c r="A1444" s="0" t="s">
        <v>28</v>
      </c>
      <c r="B1444" s="0" t="n">
        <v>1</v>
      </c>
      <c r="C1444" s="0" t="s">
        <v>4248</v>
      </c>
      <c r="D1444" s="0" t="s">
        <v>258</v>
      </c>
      <c r="E1444" s="0" t="s">
        <v>4249</v>
      </c>
      <c r="F1444" s="0" t="s">
        <v>4250</v>
      </c>
      <c r="G1444" s="0" t="s">
        <v>632</v>
      </c>
      <c r="H1444" s="0" t="n">
        <v>0</v>
      </c>
      <c r="I1444" s="0" t="n">
        <v>0</v>
      </c>
      <c r="J1444" s="0" t="n">
        <v>0</v>
      </c>
      <c r="K1444" s="0" t="n">
        <v>6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s">
        <v>4</v>
      </c>
    </row>
    <row r="1445" customFormat="false" ht="14.4" hidden="true" customHeight="false" outlineLevel="0" collapsed="false">
      <c r="A1445" s="0" t="s">
        <v>28</v>
      </c>
      <c r="B1445" s="0" t="n">
        <v>1</v>
      </c>
      <c r="C1445" s="0" t="s">
        <v>4251</v>
      </c>
      <c r="D1445" s="0" t="s">
        <v>39</v>
      </c>
      <c r="E1445" s="0" t="s">
        <v>4252</v>
      </c>
      <c r="F1445" s="0" t="s">
        <v>4253</v>
      </c>
      <c r="G1445" s="0" t="s">
        <v>4254</v>
      </c>
      <c r="H1445" s="0" t="n">
        <v>0</v>
      </c>
      <c r="I1445" s="0" t="n">
        <v>0</v>
      </c>
      <c r="J1445" s="0" t="n">
        <v>0</v>
      </c>
      <c r="K1445" s="0" t="n">
        <v>5.1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s">
        <v>4</v>
      </c>
    </row>
    <row r="1446" customFormat="false" ht="14.4" hidden="true" customHeight="false" outlineLevel="0" collapsed="false">
      <c r="A1446" s="0" t="s">
        <v>28</v>
      </c>
      <c r="B1446" s="0" t="n">
        <v>1</v>
      </c>
      <c r="C1446" s="0" t="s">
        <v>4255</v>
      </c>
      <c r="D1446" s="0" t="s">
        <v>258</v>
      </c>
      <c r="E1446" s="0" t="s">
        <v>4256</v>
      </c>
      <c r="F1446" s="0" t="s">
        <v>4253</v>
      </c>
      <c r="G1446" s="0" t="s">
        <v>4254</v>
      </c>
      <c r="H1446" s="0" t="n">
        <v>0</v>
      </c>
      <c r="I1446" s="0" t="n">
        <v>0</v>
      </c>
      <c r="J1446" s="0" t="n">
        <v>0</v>
      </c>
      <c r="K1446" s="0" t="n">
        <v>5.7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s">
        <v>4</v>
      </c>
    </row>
    <row r="1447" customFormat="false" ht="14.4" hidden="true" customHeight="false" outlineLevel="0" collapsed="false">
      <c r="A1447" s="0" t="s">
        <v>28</v>
      </c>
      <c r="B1447" s="0" t="n">
        <v>1</v>
      </c>
      <c r="C1447" s="0" t="s">
        <v>4257</v>
      </c>
      <c r="D1447" s="0" t="s">
        <v>81</v>
      </c>
      <c r="E1447" s="0" t="s">
        <v>4258</v>
      </c>
      <c r="F1447" s="0" t="s">
        <v>494</v>
      </c>
      <c r="G1447" s="0" t="s">
        <v>495</v>
      </c>
      <c r="H1447" s="0" t="n">
        <v>0</v>
      </c>
      <c r="I1447" s="0" t="n">
        <v>0</v>
      </c>
      <c r="J1447" s="0" t="n">
        <v>0</v>
      </c>
      <c r="K1447" s="0" t="n">
        <v>6.2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s">
        <v>4</v>
      </c>
    </row>
    <row r="1448" customFormat="false" ht="14.4" hidden="true" customHeight="false" outlineLevel="0" collapsed="false">
      <c r="A1448" s="0" t="s">
        <v>28</v>
      </c>
      <c r="B1448" s="0" t="n">
        <v>1</v>
      </c>
      <c r="C1448" s="0" t="s">
        <v>4259</v>
      </c>
      <c r="D1448" s="0" t="s">
        <v>258</v>
      </c>
      <c r="E1448" s="0" t="s">
        <v>4260</v>
      </c>
      <c r="F1448" s="0" t="s">
        <v>4261</v>
      </c>
      <c r="G1448" s="0" t="s">
        <v>4262</v>
      </c>
      <c r="H1448" s="0" t="n">
        <v>0</v>
      </c>
      <c r="I1448" s="0" t="n">
        <v>0</v>
      </c>
      <c r="J1448" s="0" t="n">
        <v>0</v>
      </c>
      <c r="K1448" s="0" t="n">
        <v>9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s">
        <v>4</v>
      </c>
    </row>
    <row r="1449" customFormat="false" ht="14.4" hidden="true" customHeight="false" outlineLevel="0" collapsed="false">
      <c r="A1449" s="0" t="s">
        <v>28</v>
      </c>
      <c r="B1449" s="0" t="n">
        <v>1</v>
      </c>
      <c r="C1449" s="0" t="s">
        <v>4263</v>
      </c>
      <c r="D1449" s="0" t="s">
        <v>124</v>
      </c>
      <c r="E1449" s="0" t="s">
        <v>4264</v>
      </c>
      <c r="F1449" s="0" t="s">
        <v>4265</v>
      </c>
      <c r="G1449" s="0" t="s">
        <v>361</v>
      </c>
      <c r="H1449" s="0" t="n">
        <v>0</v>
      </c>
      <c r="I1449" s="0" t="n">
        <v>0</v>
      </c>
      <c r="J1449" s="0" t="n">
        <v>0</v>
      </c>
      <c r="K1449" s="0" t="n">
        <v>6.1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s">
        <v>4</v>
      </c>
    </row>
    <row r="1450" customFormat="false" ht="14.4" hidden="true" customHeight="false" outlineLevel="0" collapsed="false">
      <c r="A1450" s="0" t="s">
        <v>28</v>
      </c>
      <c r="B1450" s="0" t="n">
        <v>1</v>
      </c>
      <c r="C1450" s="0" t="s">
        <v>4266</v>
      </c>
      <c r="D1450" s="0" t="s">
        <v>60</v>
      </c>
      <c r="E1450" s="0" t="s">
        <v>4267</v>
      </c>
      <c r="F1450" s="0" t="s">
        <v>4268</v>
      </c>
      <c r="G1450" s="0" t="s">
        <v>4269</v>
      </c>
      <c r="H1450" s="0" t="n">
        <v>0</v>
      </c>
      <c r="I1450" s="0" t="n">
        <v>0</v>
      </c>
      <c r="J1450" s="0" t="n">
        <v>0</v>
      </c>
      <c r="K1450" s="0" t="n">
        <v>8.1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s">
        <v>4</v>
      </c>
    </row>
    <row r="1451" customFormat="false" ht="14.4" hidden="true" customHeight="false" outlineLevel="0" collapsed="false">
      <c r="A1451" s="0" t="s">
        <v>28</v>
      </c>
      <c r="B1451" s="0" t="n">
        <v>1</v>
      </c>
      <c r="C1451" s="0" t="s">
        <v>4270</v>
      </c>
      <c r="D1451" s="0" t="s">
        <v>192</v>
      </c>
      <c r="E1451" s="0" t="s">
        <v>4271</v>
      </c>
      <c r="F1451" s="0" t="s">
        <v>4272</v>
      </c>
      <c r="G1451" s="0" t="s">
        <v>4273</v>
      </c>
      <c r="H1451" s="0" t="n">
        <v>0</v>
      </c>
      <c r="I1451" s="0" t="n">
        <v>0</v>
      </c>
      <c r="J1451" s="0" t="n">
        <v>0</v>
      </c>
      <c r="K1451" s="0" t="n">
        <v>5.1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s">
        <v>4</v>
      </c>
    </row>
    <row r="1452" customFormat="false" ht="14.4" hidden="true" customHeight="false" outlineLevel="0" collapsed="false">
      <c r="A1452" s="0" t="s">
        <v>28</v>
      </c>
      <c r="B1452" s="0" t="n">
        <v>1</v>
      </c>
      <c r="C1452" s="0" t="s">
        <v>4274</v>
      </c>
      <c r="D1452" s="0" t="s">
        <v>192</v>
      </c>
      <c r="E1452" s="0" t="s">
        <v>4275</v>
      </c>
      <c r="F1452" s="0" t="s">
        <v>4276</v>
      </c>
      <c r="G1452" s="0" t="s">
        <v>361</v>
      </c>
      <c r="H1452" s="0" t="n">
        <v>0</v>
      </c>
      <c r="I1452" s="0" t="n">
        <v>0</v>
      </c>
      <c r="J1452" s="0" t="n">
        <v>0</v>
      </c>
      <c r="K1452" s="0" t="n">
        <v>6.3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s">
        <v>4</v>
      </c>
    </row>
    <row r="1453" customFormat="false" ht="14.4" hidden="true" customHeight="false" outlineLevel="0" collapsed="false">
      <c r="A1453" s="0" t="s">
        <v>28</v>
      </c>
      <c r="B1453" s="0" t="n">
        <v>1</v>
      </c>
      <c r="C1453" s="0" t="s">
        <v>4277</v>
      </c>
      <c r="D1453" s="0" t="s">
        <v>258</v>
      </c>
      <c r="E1453" s="0" t="s">
        <v>4278</v>
      </c>
      <c r="F1453" s="0" t="s">
        <v>4279</v>
      </c>
      <c r="G1453" s="0" t="s">
        <v>4280</v>
      </c>
      <c r="H1453" s="0" t="n">
        <v>0</v>
      </c>
      <c r="I1453" s="0" t="n">
        <v>0</v>
      </c>
      <c r="J1453" s="0" t="n">
        <v>0</v>
      </c>
      <c r="K1453" s="0" t="n">
        <v>6.2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s">
        <v>4</v>
      </c>
    </row>
    <row r="1454" customFormat="false" ht="14.4" hidden="true" customHeight="false" outlineLevel="0" collapsed="false">
      <c r="A1454" s="0" t="s">
        <v>28</v>
      </c>
      <c r="B1454" s="0" t="n">
        <v>1</v>
      </c>
      <c r="C1454" s="0" t="s">
        <v>4281</v>
      </c>
      <c r="D1454" s="0" t="s">
        <v>258</v>
      </c>
      <c r="E1454" s="0" t="s">
        <v>4282</v>
      </c>
      <c r="F1454" s="0" t="s">
        <v>4279</v>
      </c>
      <c r="G1454" s="0" t="s">
        <v>4280</v>
      </c>
      <c r="H1454" s="0" t="n">
        <v>0</v>
      </c>
      <c r="I1454" s="0" t="n">
        <v>0</v>
      </c>
      <c r="J1454" s="0" t="n">
        <v>0</v>
      </c>
      <c r="K1454" s="0" t="n">
        <v>5.9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s">
        <v>4</v>
      </c>
    </row>
    <row r="1455" customFormat="false" ht="14.4" hidden="true" customHeight="false" outlineLevel="0" collapsed="false">
      <c r="A1455" s="0" t="s">
        <v>28</v>
      </c>
      <c r="B1455" s="0" t="n">
        <v>1</v>
      </c>
      <c r="C1455" s="0" t="s">
        <v>4283</v>
      </c>
      <c r="D1455" s="0" t="s">
        <v>45</v>
      </c>
      <c r="E1455" s="0" t="s">
        <v>4284</v>
      </c>
      <c r="F1455" s="0" t="s">
        <v>4279</v>
      </c>
      <c r="G1455" s="0" t="s">
        <v>4280</v>
      </c>
      <c r="H1455" s="0" t="n">
        <v>0</v>
      </c>
      <c r="I1455" s="0" t="n">
        <v>0</v>
      </c>
      <c r="J1455" s="0" t="n">
        <v>0</v>
      </c>
      <c r="K1455" s="0" t="n">
        <v>7.7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s">
        <v>4</v>
      </c>
    </row>
    <row r="1456" customFormat="false" ht="14.4" hidden="true" customHeight="false" outlineLevel="0" collapsed="false">
      <c r="A1456" s="0" t="s">
        <v>419</v>
      </c>
      <c r="B1456" s="0" t="n">
        <v>1</v>
      </c>
      <c r="C1456" s="0" t="s">
        <v>4285</v>
      </c>
      <c r="D1456" s="0" t="s">
        <v>4286</v>
      </c>
      <c r="E1456" s="0" t="s">
        <v>4287</v>
      </c>
      <c r="F1456" s="0" t="s">
        <v>4288</v>
      </c>
      <c r="G1456" s="0" t="s">
        <v>4289</v>
      </c>
      <c r="H1456" s="0" t="n">
        <v>0</v>
      </c>
      <c r="I1456" s="0" t="n">
        <v>0</v>
      </c>
      <c r="J1456" s="0" t="n">
        <v>0</v>
      </c>
      <c r="K1456" s="0" t="n">
        <v>6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s">
        <v>4</v>
      </c>
    </row>
    <row r="1457" customFormat="false" ht="14.4" hidden="true" customHeight="false" outlineLevel="0" collapsed="false">
      <c r="A1457" s="0" t="s">
        <v>28</v>
      </c>
      <c r="B1457" s="0" t="n">
        <v>1</v>
      </c>
      <c r="C1457" s="0" t="s">
        <v>4290</v>
      </c>
      <c r="D1457" s="0" t="s">
        <v>81</v>
      </c>
      <c r="E1457" s="0" t="s">
        <v>4291</v>
      </c>
      <c r="F1457" s="0" t="s">
        <v>4288</v>
      </c>
      <c r="G1457" s="0" t="s">
        <v>4289</v>
      </c>
      <c r="H1457" s="0" t="n">
        <v>0</v>
      </c>
      <c r="I1457" s="0" t="n">
        <v>0</v>
      </c>
      <c r="J1457" s="0" t="n">
        <v>0</v>
      </c>
      <c r="K1457" s="0" t="n">
        <v>5.5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s">
        <v>4</v>
      </c>
    </row>
    <row r="1458" customFormat="false" ht="14.4" hidden="true" customHeight="false" outlineLevel="0" collapsed="false">
      <c r="A1458" s="0" t="s">
        <v>28</v>
      </c>
      <c r="B1458" s="0" t="n">
        <v>1</v>
      </c>
      <c r="C1458" s="0" t="s">
        <v>4292</v>
      </c>
      <c r="D1458" s="0" t="s">
        <v>48</v>
      </c>
      <c r="E1458" s="0" t="s">
        <v>4293</v>
      </c>
      <c r="F1458" s="0" t="s">
        <v>4294</v>
      </c>
      <c r="G1458" s="0" t="s">
        <v>4295</v>
      </c>
      <c r="H1458" s="0" t="n">
        <v>0</v>
      </c>
      <c r="I1458" s="0" t="n">
        <v>0</v>
      </c>
      <c r="J1458" s="0" t="n">
        <v>0</v>
      </c>
      <c r="K1458" s="0" t="n">
        <v>5.5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s">
        <v>4</v>
      </c>
    </row>
    <row r="1459" customFormat="false" ht="14.4" hidden="true" customHeight="false" outlineLevel="0" collapsed="false">
      <c r="A1459" s="0" t="s">
        <v>28</v>
      </c>
      <c r="B1459" s="0" t="n">
        <v>1</v>
      </c>
      <c r="C1459" s="0" t="s">
        <v>4296</v>
      </c>
      <c r="D1459" s="0" t="s">
        <v>39</v>
      </c>
      <c r="E1459" s="0" t="s">
        <v>4297</v>
      </c>
      <c r="F1459" s="0" t="s">
        <v>4298</v>
      </c>
      <c r="G1459" s="0" t="s">
        <v>2044</v>
      </c>
      <c r="H1459" s="0" t="n">
        <v>0</v>
      </c>
      <c r="I1459" s="0" t="n">
        <v>0</v>
      </c>
      <c r="J1459" s="0" t="n">
        <v>0</v>
      </c>
      <c r="K1459" s="0" t="n">
        <v>7.1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s">
        <v>4</v>
      </c>
    </row>
    <row r="1460" customFormat="false" ht="14.4" hidden="true" customHeight="false" outlineLevel="0" collapsed="false">
      <c r="A1460" s="0" t="s">
        <v>28</v>
      </c>
      <c r="B1460" s="0" t="n">
        <v>1</v>
      </c>
      <c r="C1460" s="0" t="s">
        <v>4299</v>
      </c>
      <c r="D1460" s="0" t="s">
        <v>53</v>
      </c>
      <c r="E1460" s="0" t="s">
        <v>4300</v>
      </c>
      <c r="F1460" s="0" t="s">
        <v>4298</v>
      </c>
      <c r="G1460" s="0" t="s">
        <v>2044</v>
      </c>
      <c r="H1460" s="0" t="n">
        <v>0</v>
      </c>
      <c r="I1460" s="0" t="n">
        <v>0</v>
      </c>
      <c r="J1460" s="0" t="n">
        <v>0</v>
      </c>
      <c r="K1460" s="0" t="n">
        <v>5.1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s">
        <v>4</v>
      </c>
    </row>
    <row r="1461" customFormat="false" ht="14.4" hidden="true" customHeight="false" outlineLevel="0" collapsed="false">
      <c r="A1461" s="0" t="s">
        <v>28</v>
      </c>
      <c r="B1461" s="0" t="n">
        <v>1</v>
      </c>
      <c r="C1461" s="0" t="s">
        <v>4301</v>
      </c>
      <c r="D1461" s="0" t="s">
        <v>30</v>
      </c>
      <c r="E1461" s="0" t="s">
        <v>4302</v>
      </c>
      <c r="F1461" s="0" t="s">
        <v>4303</v>
      </c>
      <c r="G1461" s="0" t="s">
        <v>4304</v>
      </c>
      <c r="H1461" s="0" t="n">
        <v>0</v>
      </c>
      <c r="I1461" s="0" t="n">
        <v>0</v>
      </c>
      <c r="J1461" s="0" t="n">
        <v>0</v>
      </c>
      <c r="K1461" s="0" t="n">
        <v>5.2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s">
        <v>4</v>
      </c>
    </row>
    <row r="1462" customFormat="false" ht="14.4" hidden="true" customHeight="false" outlineLevel="0" collapsed="false">
      <c r="A1462" s="0" t="s">
        <v>28</v>
      </c>
      <c r="B1462" s="0" t="n">
        <v>1</v>
      </c>
      <c r="C1462" s="0" t="s">
        <v>4305</v>
      </c>
      <c r="D1462" s="0" t="s">
        <v>30</v>
      </c>
      <c r="E1462" s="0" t="s">
        <v>4306</v>
      </c>
      <c r="F1462" s="0" t="s">
        <v>4307</v>
      </c>
      <c r="G1462" s="0" t="s">
        <v>4308</v>
      </c>
      <c r="H1462" s="0" t="n">
        <v>0</v>
      </c>
      <c r="I1462" s="0" t="n">
        <v>0</v>
      </c>
      <c r="J1462" s="0" t="n">
        <v>0</v>
      </c>
      <c r="K1462" s="0" t="n">
        <v>5.3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s">
        <v>4</v>
      </c>
    </row>
    <row r="1463" customFormat="false" ht="14.4" hidden="true" customHeight="false" outlineLevel="0" collapsed="false">
      <c r="A1463" s="0" t="s">
        <v>28</v>
      </c>
      <c r="B1463" s="0" t="n">
        <v>1</v>
      </c>
      <c r="C1463" s="0" t="s">
        <v>4309</v>
      </c>
      <c r="D1463" s="0" t="s">
        <v>124</v>
      </c>
      <c r="E1463" s="0" t="s">
        <v>4310</v>
      </c>
      <c r="F1463" s="0" t="s">
        <v>4307</v>
      </c>
      <c r="G1463" s="0" t="s">
        <v>4308</v>
      </c>
      <c r="H1463" s="0" t="n">
        <v>0</v>
      </c>
      <c r="I1463" s="0" t="n">
        <v>0</v>
      </c>
      <c r="J1463" s="0" t="n">
        <v>0</v>
      </c>
      <c r="K1463" s="0" t="n">
        <v>7.1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s">
        <v>4</v>
      </c>
    </row>
    <row r="1464" customFormat="false" ht="14.4" hidden="true" customHeight="false" outlineLevel="0" collapsed="false">
      <c r="A1464" s="0" t="s">
        <v>28</v>
      </c>
      <c r="B1464" s="0" t="n">
        <v>1</v>
      </c>
      <c r="C1464" s="0" t="s">
        <v>4311</v>
      </c>
      <c r="D1464" s="0" t="s">
        <v>192</v>
      </c>
      <c r="E1464" s="0" t="s">
        <v>4312</v>
      </c>
      <c r="F1464" s="0" t="s">
        <v>4307</v>
      </c>
      <c r="G1464" s="0" t="s">
        <v>4308</v>
      </c>
      <c r="H1464" s="0" t="n">
        <v>0</v>
      </c>
      <c r="I1464" s="0" t="n">
        <v>0</v>
      </c>
      <c r="J1464" s="0" t="n">
        <v>0</v>
      </c>
      <c r="K1464" s="0" t="n">
        <v>5.4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s">
        <v>4</v>
      </c>
    </row>
    <row r="1465" customFormat="false" ht="14.4" hidden="true" customHeight="false" outlineLevel="0" collapsed="false">
      <c r="A1465" s="0" t="s">
        <v>28</v>
      </c>
      <c r="B1465" s="0" t="n">
        <v>1</v>
      </c>
      <c r="C1465" s="0" t="s">
        <v>4313</v>
      </c>
      <c r="D1465" s="0" t="s">
        <v>192</v>
      </c>
      <c r="E1465" s="0" t="s">
        <v>4314</v>
      </c>
      <c r="F1465" s="0" t="s">
        <v>4315</v>
      </c>
      <c r="G1465" s="0" t="s">
        <v>4316</v>
      </c>
      <c r="H1465" s="0" t="n">
        <v>0</v>
      </c>
      <c r="I1465" s="0" t="n">
        <v>0</v>
      </c>
      <c r="J1465" s="0" t="n">
        <v>0</v>
      </c>
      <c r="K1465" s="0" t="n">
        <v>5.3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s">
        <v>4</v>
      </c>
    </row>
    <row r="1466" customFormat="false" ht="14.4" hidden="true" customHeight="false" outlineLevel="0" collapsed="false">
      <c r="A1466" s="0" t="s">
        <v>28</v>
      </c>
      <c r="B1466" s="0" t="n">
        <v>1</v>
      </c>
      <c r="C1466" s="0" t="s">
        <v>4317</v>
      </c>
      <c r="D1466" s="0" t="s">
        <v>81</v>
      </c>
      <c r="E1466" s="0" t="s">
        <v>4318</v>
      </c>
      <c r="F1466" s="0" t="s">
        <v>4315</v>
      </c>
      <c r="G1466" s="0" t="s">
        <v>4316</v>
      </c>
      <c r="H1466" s="0" t="n">
        <v>0</v>
      </c>
      <c r="I1466" s="0" t="n">
        <v>0</v>
      </c>
      <c r="J1466" s="0" t="n">
        <v>0</v>
      </c>
      <c r="K1466" s="0" t="n">
        <v>5.7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s">
        <v>4</v>
      </c>
    </row>
    <row r="1467" customFormat="false" ht="14.4" hidden="true" customHeight="false" outlineLevel="0" collapsed="false">
      <c r="A1467" s="0" t="s">
        <v>28</v>
      </c>
      <c r="B1467" s="0" t="n">
        <v>1</v>
      </c>
      <c r="C1467" s="0" t="s">
        <v>4319</v>
      </c>
      <c r="D1467" s="0" t="s">
        <v>258</v>
      </c>
      <c r="E1467" s="0" t="s">
        <v>4320</v>
      </c>
      <c r="F1467" s="0" t="s">
        <v>4321</v>
      </c>
      <c r="G1467" s="0" t="s">
        <v>1310</v>
      </c>
      <c r="H1467" s="0" t="n">
        <v>0</v>
      </c>
      <c r="I1467" s="0" t="n">
        <v>0</v>
      </c>
      <c r="J1467" s="0" t="n">
        <v>0</v>
      </c>
      <c r="K1467" s="0" t="n">
        <v>8.8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s">
        <v>4</v>
      </c>
    </row>
    <row r="1468" customFormat="false" ht="14.4" hidden="true" customHeight="false" outlineLevel="0" collapsed="false">
      <c r="A1468" s="0" t="s">
        <v>28</v>
      </c>
      <c r="B1468" s="0" t="n">
        <v>1</v>
      </c>
      <c r="C1468" s="0" t="s">
        <v>4322</v>
      </c>
      <c r="D1468" s="0" t="s">
        <v>192</v>
      </c>
      <c r="E1468" s="0" t="s">
        <v>4323</v>
      </c>
      <c r="F1468" s="0" t="s">
        <v>4324</v>
      </c>
      <c r="G1468" s="0" t="s">
        <v>4098</v>
      </c>
      <c r="H1468" s="0" t="n">
        <v>0</v>
      </c>
      <c r="I1468" s="0" t="n">
        <v>0</v>
      </c>
      <c r="J1468" s="0" t="n">
        <v>0</v>
      </c>
      <c r="K1468" s="0" t="n">
        <v>6.1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s">
        <v>4</v>
      </c>
    </row>
    <row r="1469" customFormat="false" ht="14.4" hidden="true" customHeight="false" outlineLevel="0" collapsed="false">
      <c r="A1469" s="0" t="s">
        <v>28</v>
      </c>
      <c r="B1469" s="0" t="n">
        <v>1</v>
      </c>
      <c r="C1469" s="0" t="s">
        <v>4325</v>
      </c>
      <c r="D1469" s="0" t="s">
        <v>39</v>
      </c>
      <c r="E1469" s="0" t="s">
        <v>4326</v>
      </c>
      <c r="F1469" s="0" t="s">
        <v>4324</v>
      </c>
      <c r="G1469" s="0" t="s">
        <v>4098</v>
      </c>
      <c r="H1469" s="0" t="n">
        <v>0</v>
      </c>
      <c r="I1469" s="0" t="n">
        <v>0</v>
      </c>
      <c r="J1469" s="0" t="n">
        <v>0</v>
      </c>
      <c r="K1469" s="0" t="n">
        <v>11.6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s">
        <v>4</v>
      </c>
    </row>
    <row r="1470" customFormat="false" ht="14.4" hidden="true" customHeight="false" outlineLevel="0" collapsed="false">
      <c r="A1470" s="0" t="s">
        <v>28</v>
      </c>
      <c r="B1470" s="0" t="n">
        <v>1</v>
      </c>
      <c r="C1470" s="0" t="s">
        <v>4327</v>
      </c>
      <c r="D1470" s="0" t="s">
        <v>258</v>
      </c>
      <c r="E1470" s="0" t="s">
        <v>4328</v>
      </c>
      <c r="F1470" s="0" t="s">
        <v>4324</v>
      </c>
      <c r="G1470" s="0" t="s">
        <v>4098</v>
      </c>
      <c r="H1470" s="0" t="n">
        <v>0</v>
      </c>
      <c r="I1470" s="0" t="n">
        <v>0</v>
      </c>
      <c r="J1470" s="0" t="n">
        <v>0</v>
      </c>
      <c r="K1470" s="0" t="n">
        <v>9.9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s">
        <v>4</v>
      </c>
    </row>
    <row r="1471" customFormat="false" ht="14.4" hidden="true" customHeight="false" outlineLevel="0" collapsed="false">
      <c r="A1471" s="0" t="s">
        <v>28</v>
      </c>
      <c r="B1471" s="0" t="n">
        <v>1</v>
      </c>
      <c r="C1471" s="0" t="s">
        <v>4329</v>
      </c>
      <c r="D1471" s="0" t="s">
        <v>90</v>
      </c>
      <c r="E1471" s="0" t="s">
        <v>4330</v>
      </c>
      <c r="F1471" s="0" t="s">
        <v>4331</v>
      </c>
      <c r="G1471" s="0" t="s">
        <v>4106</v>
      </c>
      <c r="H1471" s="0" t="n">
        <v>0</v>
      </c>
      <c r="I1471" s="0" t="n">
        <v>0</v>
      </c>
      <c r="J1471" s="0" t="n">
        <v>0</v>
      </c>
      <c r="K1471" s="0" t="n">
        <v>5.9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s">
        <v>4</v>
      </c>
    </row>
    <row r="1472" customFormat="false" ht="14.4" hidden="true" customHeight="false" outlineLevel="0" collapsed="false">
      <c r="A1472" s="0" t="s">
        <v>28</v>
      </c>
      <c r="B1472" s="0" t="n">
        <v>1</v>
      </c>
      <c r="C1472" s="0" t="s">
        <v>4332</v>
      </c>
      <c r="D1472" s="0" t="s">
        <v>81</v>
      </c>
      <c r="E1472" s="0" t="s">
        <v>4333</v>
      </c>
      <c r="F1472" s="0" t="s">
        <v>4331</v>
      </c>
      <c r="G1472" s="0" t="s">
        <v>4106</v>
      </c>
      <c r="H1472" s="0" t="n">
        <v>0</v>
      </c>
      <c r="I1472" s="0" t="n">
        <v>0</v>
      </c>
      <c r="J1472" s="0" t="n">
        <v>0</v>
      </c>
      <c r="K1472" s="0" t="n">
        <v>6.9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s">
        <v>4</v>
      </c>
    </row>
    <row r="1473" customFormat="false" ht="14.4" hidden="true" customHeight="false" outlineLevel="0" collapsed="false">
      <c r="A1473" s="0" t="s">
        <v>28</v>
      </c>
      <c r="B1473" s="0" t="n">
        <v>1</v>
      </c>
      <c r="C1473" s="0" t="s">
        <v>4334</v>
      </c>
      <c r="D1473" s="0" t="s">
        <v>30</v>
      </c>
      <c r="E1473" s="0" t="s">
        <v>4335</v>
      </c>
      <c r="F1473" s="0" t="s">
        <v>4331</v>
      </c>
      <c r="G1473" s="0" t="s">
        <v>4106</v>
      </c>
      <c r="H1473" s="0" t="n">
        <v>0</v>
      </c>
      <c r="I1473" s="0" t="n">
        <v>0</v>
      </c>
      <c r="J1473" s="0" t="n">
        <v>0</v>
      </c>
      <c r="K1473" s="0" t="n">
        <v>6.6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s">
        <v>4</v>
      </c>
    </row>
    <row r="1474" customFormat="false" ht="14.4" hidden="true" customHeight="false" outlineLevel="0" collapsed="false">
      <c r="A1474" s="0" t="s">
        <v>28</v>
      </c>
      <c r="B1474" s="0" t="n">
        <v>1</v>
      </c>
      <c r="C1474" s="0" t="s">
        <v>4336</v>
      </c>
      <c r="D1474" s="0" t="s">
        <v>90</v>
      </c>
      <c r="E1474" s="0" t="s">
        <v>4337</v>
      </c>
      <c r="F1474" s="0" t="s">
        <v>4331</v>
      </c>
      <c r="G1474" s="0" t="s">
        <v>4106</v>
      </c>
      <c r="H1474" s="0" t="n">
        <v>0</v>
      </c>
      <c r="I1474" s="0" t="n">
        <v>0</v>
      </c>
      <c r="J1474" s="0" t="n">
        <v>0</v>
      </c>
      <c r="K1474" s="0" t="n">
        <v>5.2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s">
        <v>4</v>
      </c>
    </row>
    <row r="1475" customFormat="false" ht="14.4" hidden="true" customHeight="false" outlineLevel="0" collapsed="false">
      <c r="A1475" s="0" t="s">
        <v>28</v>
      </c>
      <c r="B1475" s="0" t="n">
        <v>1</v>
      </c>
      <c r="C1475" s="0" t="s">
        <v>4338</v>
      </c>
      <c r="D1475" s="0" t="s">
        <v>192</v>
      </c>
      <c r="E1475" s="0" t="s">
        <v>4339</v>
      </c>
      <c r="F1475" s="0" t="s">
        <v>4340</v>
      </c>
      <c r="G1475" s="0" t="s">
        <v>1320</v>
      </c>
      <c r="H1475" s="0" t="n">
        <v>0</v>
      </c>
      <c r="I1475" s="0" t="n">
        <v>0</v>
      </c>
      <c r="J1475" s="0" t="n">
        <v>0</v>
      </c>
      <c r="K1475" s="0" t="n">
        <v>8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s">
        <v>4</v>
      </c>
    </row>
    <row r="1476" customFormat="false" ht="14.4" hidden="true" customHeight="false" outlineLevel="0" collapsed="false">
      <c r="A1476" s="0" t="s">
        <v>28</v>
      </c>
      <c r="B1476" s="0" t="n">
        <v>1</v>
      </c>
      <c r="C1476" s="0" t="s">
        <v>4341</v>
      </c>
      <c r="D1476" s="0" t="s">
        <v>81</v>
      </c>
      <c r="E1476" s="0" t="s">
        <v>4342</v>
      </c>
      <c r="F1476" s="0" t="s">
        <v>4340</v>
      </c>
      <c r="G1476" s="0" t="s">
        <v>1320</v>
      </c>
      <c r="H1476" s="0" t="n">
        <v>0</v>
      </c>
      <c r="I1476" s="0" t="n">
        <v>0</v>
      </c>
      <c r="J1476" s="0" t="n">
        <v>0</v>
      </c>
      <c r="K1476" s="0" t="n">
        <v>5.5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s">
        <v>4</v>
      </c>
    </row>
    <row r="1477" customFormat="false" ht="14.4" hidden="true" customHeight="false" outlineLevel="0" collapsed="false">
      <c r="A1477" s="0" t="s">
        <v>28</v>
      </c>
      <c r="B1477" s="0" t="n">
        <v>1</v>
      </c>
      <c r="C1477" s="0" t="s">
        <v>4343</v>
      </c>
      <c r="D1477" s="0" t="s">
        <v>30</v>
      </c>
      <c r="E1477" s="0" t="s">
        <v>4344</v>
      </c>
      <c r="F1477" s="0" t="s">
        <v>4340</v>
      </c>
      <c r="G1477" s="0" t="s">
        <v>1320</v>
      </c>
      <c r="H1477" s="0" t="n">
        <v>0</v>
      </c>
      <c r="I1477" s="0" t="n">
        <v>0</v>
      </c>
      <c r="J1477" s="0" t="n">
        <v>0</v>
      </c>
      <c r="K1477" s="0" t="n">
        <v>12.4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s">
        <v>4</v>
      </c>
    </row>
    <row r="1478" customFormat="false" ht="14.4" hidden="true" customHeight="false" outlineLevel="0" collapsed="false">
      <c r="A1478" s="0" t="s">
        <v>28</v>
      </c>
      <c r="B1478" s="0" t="n">
        <v>1</v>
      </c>
      <c r="C1478" s="0" t="s">
        <v>4345</v>
      </c>
      <c r="D1478" s="0" t="s">
        <v>39</v>
      </c>
      <c r="E1478" s="0" t="s">
        <v>4346</v>
      </c>
      <c r="F1478" s="0" t="s">
        <v>4347</v>
      </c>
      <c r="G1478" s="0" t="s">
        <v>4348</v>
      </c>
      <c r="H1478" s="0" t="n">
        <v>0</v>
      </c>
      <c r="I1478" s="0" t="n">
        <v>0</v>
      </c>
      <c r="J1478" s="0" t="n">
        <v>0</v>
      </c>
      <c r="K1478" s="0" t="n">
        <v>5.2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s">
        <v>4</v>
      </c>
    </row>
    <row r="1479" customFormat="false" ht="14.4" hidden="true" customHeight="false" outlineLevel="0" collapsed="false">
      <c r="A1479" s="0" t="s">
        <v>28</v>
      </c>
      <c r="B1479" s="0" t="n">
        <v>1</v>
      </c>
      <c r="C1479" s="0" t="s">
        <v>4349</v>
      </c>
      <c r="D1479" s="0" t="s">
        <v>258</v>
      </c>
      <c r="E1479" s="0" t="s">
        <v>4350</v>
      </c>
      <c r="F1479" s="0" t="s">
        <v>4351</v>
      </c>
      <c r="G1479" s="0" t="s">
        <v>4352</v>
      </c>
      <c r="H1479" s="0" t="n">
        <v>0</v>
      </c>
      <c r="I1479" s="0" t="n">
        <v>0</v>
      </c>
      <c r="J1479" s="0" t="n">
        <v>0</v>
      </c>
      <c r="K1479" s="0" t="n">
        <v>7.2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s">
        <v>4</v>
      </c>
    </row>
    <row r="1480" customFormat="false" ht="14.4" hidden="true" customHeight="false" outlineLevel="0" collapsed="false">
      <c r="A1480" s="0" t="s">
        <v>28</v>
      </c>
      <c r="B1480" s="0" t="n">
        <v>1</v>
      </c>
      <c r="C1480" s="0" t="s">
        <v>4353</v>
      </c>
      <c r="D1480" s="0" t="s">
        <v>192</v>
      </c>
      <c r="E1480" s="0" t="s">
        <v>4354</v>
      </c>
      <c r="F1480" s="0" t="s">
        <v>4355</v>
      </c>
      <c r="G1480" s="0" t="s">
        <v>4356</v>
      </c>
      <c r="H1480" s="0" t="n">
        <v>0</v>
      </c>
      <c r="I1480" s="0" t="n">
        <v>0</v>
      </c>
      <c r="J1480" s="0" t="n">
        <v>0</v>
      </c>
      <c r="K1480" s="0" t="n">
        <v>5.5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s">
        <v>4</v>
      </c>
    </row>
    <row r="1481" customFormat="false" ht="14.4" hidden="true" customHeight="false" outlineLevel="0" collapsed="false">
      <c r="A1481" s="0" t="s">
        <v>28</v>
      </c>
      <c r="B1481" s="0" t="n">
        <v>1</v>
      </c>
      <c r="C1481" s="0" t="s">
        <v>4357</v>
      </c>
      <c r="D1481" s="0" t="s">
        <v>192</v>
      </c>
      <c r="E1481" s="0" t="s">
        <v>4358</v>
      </c>
      <c r="F1481" s="0" t="s">
        <v>4355</v>
      </c>
      <c r="G1481" s="0" t="s">
        <v>4356</v>
      </c>
      <c r="H1481" s="0" t="n">
        <v>0</v>
      </c>
      <c r="I1481" s="0" t="n">
        <v>0</v>
      </c>
      <c r="J1481" s="0" t="n">
        <v>0</v>
      </c>
      <c r="K1481" s="0" t="n">
        <v>7.4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s">
        <v>4</v>
      </c>
    </row>
    <row r="1482" customFormat="false" ht="14.4" hidden="true" customHeight="false" outlineLevel="0" collapsed="false">
      <c r="A1482" s="0" t="s">
        <v>28</v>
      </c>
      <c r="B1482" s="0" t="n">
        <v>1</v>
      </c>
      <c r="C1482" s="0" t="s">
        <v>4359</v>
      </c>
      <c r="D1482" s="0" t="s">
        <v>48</v>
      </c>
      <c r="E1482" s="0" t="s">
        <v>4360</v>
      </c>
      <c r="F1482" s="0" t="s">
        <v>4361</v>
      </c>
      <c r="G1482" s="0" t="s">
        <v>4362</v>
      </c>
      <c r="H1482" s="0" t="n">
        <v>0</v>
      </c>
      <c r="I1482" s="0" t="n">
        <v>0</v>
      </c>
      <c r="J1482" s="0" t="n">
        <v>0</v>
      </c>
      <c r="K1482" s="0" t="n">
        <v>5.9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s">
        <v>4</v>
      </c>
    </row>
    <row r="1483" customFormat="false" ht="14.4" hidden="true" customHeight="false" outlineLevel="0" collapsed="false">
      <c r="A1483" s="0" t="s">
        <v>28</v>
      </c>
      <c r="B1483" s="0" t="n">
        <v>1</v>
      </c>
      <c r="C1483" s="0" t="s">
        <v>4363</v>
      </c>
      <c r="D1483" s="0" t="s">
        <v>30</v>
      </c>
      <c r="E1483" s="0" t="s">
        <v>4364</v>
      </c>
      <c r="F1483" s="0" t="s">
        <v>4361</v>
      </c>
      <c r="G1483" s="0" t="s">
        <v>4362</v>
      </c>
      <c r="H1483" s="0" t="n">
        <v>0</v>
      </c>
      <c r="I1483" s="0" t="n">
        <v>0</v>
      </c>
      <c r="J1483" s="0" t="n">
        <v>0</v>
      </c>
      <c r="K1483" s="0" t="n">
        <v>5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s">
        <v>4</v>
      </c>
    </row>
    <row r="1484" customFormat="false" ht="14.4" hidden="true" customHeight="false" outlineLevel="0" collapsed="false">
      <c r="A1484" s="0" t="s">
        <v>28</v>
      </c>
      <c r="B1484" s="0" t="n">
        <v>1</v>
      </c>
      <c r="C1484" s="0" t="s">
        <v>4365</v>
      </c>
      <c r="D1484" s="0" t="s">
        <v>30</v>
      </c>
      <c r="E1484" s="0" t="s">
        <v>4366</v>
      </c>
      <c r="F1484" s="0" t="s">
        <v>4361</v>
      </c>
      <c r="G1484" s="0" t="s">
        <v>4362</v>
      </c>
      <c r="H1484" s="0" t="n">
        <v>0</v>
      </c>
      <c r="I1484" s="0" t="n">
        <v>0</v>
      </c>
      <c r="J1484" s="0" t="n">
        <v>0</v>
      </c>
      <c r="K1484" s="0" t="n">
        <v>5.5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s">
        <v>4</v>
      </c>
    </row>
    <row r="1485" customFormat="false" ht="14.4" hidden="true" customHeight="false" outlineLevel="0" collapsed="false">
      <c r="A1485" s="0" t="s">
        <v>28</v>
      </c>
      <c r="B1485" s="0" t="n">
        <v>1</v>
      </c>
      <c r="C1485" s="0" t="s">
        <v>4367</v>
      </c>
      <c r="D1485" s="0" t="s">
        <v>30</v>
      </c>
      <c r="E1485" s="0" t="s">
        <v>4368</v>
      </c>
      <c r="F1485" s="0" t="s">
        <v>4361</v>
      </c>
      <c r="G1485" s="0" t="s">
        <v>4362</v>
      </c>
      <c r="H1485" s="0" t="n">
        <v>0</v>
      </c>
      <c r="I1485" s="0" t="n">
        <v>0</v>
      </c>
      <c r="J1485" s="0" t="n">
        <v>0</v>
      </c>
      <c r="K1485" s="0" t="n">
        <v>5.3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s">
        <v>4</v>
      </c>
    </row>
    <row r="1486" customFormat="false" ht="14.4" hidden="true" customHeight="false" outlineLevel="0" collapsed="false">
      <c r="A1486" s="0" t="s">
        <v>28</v>
      </c>
      <c r="B1486" s="0" t="n">
        <v>1</v>
      </c>
      <c r="C1486" s="0" t="s">
        <v>4369</v>
      </c>
      <c r="D1486" s="0" t="s">
        <v>30</v>
      </c>
      <c r="E1486" s="0" t="s">
        <v>4370</v>
      </c>
      <c r="F1486" s="0" t="s">
        <v>4361</v>
      </c>
      <c r="G1486" s="0" t="s">
        <v>4362</v>
      </c>
      <c r="H1486" s="0" t="n">
        <v>0</v>
      </c>
      <c r="I1486" s="0" t="n">
        <v>0</v>
      </c>
      <c r="J1486" s="0" t="n">
        <v>0</v>
      </c>
      <c r="K1486" s="0" t="n">
        <v>6.4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s">
        <v>4</v>
      </c>
    </row>
    <row r="1487" customFormat="false" ht="14.4" hidden="true" customHeight="false" outlineLevel="0" collapsed="false">
      <c r="A1487" s="0" t="s">
        <v>28</v>
      </c>
      <c r="B1487" s="0" t="n">
        <v>1</v>
      </c>
      <c r="C1487" s="0" t="s">
        <v>4371</v>
      </c>
      <c r="D1487" s="0" t="s">
        <v>192</v>
      </c>
      <c r="E1487" s="0" t="s">
        <v>4372</v>
      </c>
      <c r="F1487" s="0" t="s">
        <v>4373</v>
      </c>
      <c r="G1487" s="0" t="s">
        <v>4374</v>
      </c>
      <c r="H1487" s="0" t="n">
        <v>0</v>
      </c>
      <c r="I1487" s="0" t="n">
        <v>0</v>
      </c>
      <c r="J1487" s="0" t="n">
        <v>0</v>
      </c>
      <c r="K1487" s="0" t="n">
        <v>5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s">
        <v>4</v>
      </c>
    </row>
    <row r="1488" customFormat="false" ht="14.4" hidden="true" customHeight="false" outlineLevel="0" collapsed="false">
      <c r="A1488" s="0" t="s">
        <v>28</v>
      </c>
      <c r="B1488" s="0" t="n">
        <v>1</v>
      </c>
      <c r="C1488" s="0" t="s">
        <v>4375</v>
      </c>
      <c r="D1488" s="0" t="s">
        <v>53</v>
      </c>
      <c r="E1488" s="0" t="s">
        <v>4376</v>
      </c>
      <c r="F1488" s="0" t="s">
        <v>4373</v>
      </c>
      <c r="G1488" s="0" t="s">
        <v>4374</v>
      </c>
      <c r="H1488" s="0" t="n">
        <v>0</v>
      </c>
      <c r="I1488" s="0" t="n">
        <v>0</v>
      </c>
      <c r="J1488" s="0" t="n">
        <v>0</v>
      </c>
      <c r="K1488" s="0" t="n">
        <v>5.1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s">
        <v>4</v>
      </c>
    </row>
    <row r="1489" customFormat="false" ht="14.4" hidden="true" customHeight="false" outlineLevel="0" collapsed="false">
      <c r="A1489" s="0" t="s">
        <v>28</v>
      </c>
      <c r="B1489" s="0" t="n">
        <v>1</v>
      </c>
      <c r="C1489" s="0" t="s">
        <v>4377</v>
      </c>
      <c r="D1489" s="0" t="s">
        <v>258</v>
      </c>
      <c r="E1489" s="0" t="s">
        <v>4378</v>
      </c>
      <c r="F1489" s="0" t="s">
        <v>4373</v>
      </c>
      <c r="G1489" s="0" t="s">
        <v>4374</v>
      </c>
      <c r="H1489" s="0" t="n">
        <v>0</v>
      </c>
      <c r="I1489" s="0" t="n">
        <v>0</v>
      </c>
      <c r="J1489" s="0" t="n">
        <v>0</v>
      </c>
      <c r="K1489" s="0" t="n">
        <v>6.4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s">
        <v>4</v>
      </c>
    </row>
    <row r="1490" customFormat="false" ht="14.4" hidden="true" customHeight="false" outlineLevel="0" collapsed="false">
      <c r="A1490" s="0" t="s">
        <v>28</v>
      </c>
      <c r="B1490" s="0" t="n">
        <v>1</v>
      </c>
      <c r="C1490" s="0" t="s">
        <v>4379</v>
      </c>
      <c r="D1490" s="0" t="s">
        <v>258</v>
      </c>
      <c r="E1490" s="0" t="s">
        <v>4380</v>
      </c>
      <c r="F1490" s="0" t="s">
        <v>4381</v>
      </c>
      <c r="G1490" s="0" t="s">
        <v>4374</v>
      </c>
      <c r="H1490" s="0" t="n">
        <v>0</v>
      </c>
      <c r="I1490" s="0" t="n">
        <v>0</v>
      </c>
      <c r="J1490" s="0" t="n">
        <v>0</v>
      </c>
      <c r="K1490" s="0" t="n">
        <v>5.1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s">
        <v>4</v>
      </c>
    </row>
    <row r="1491" customFormat="false" ht="14.4" hidden="true" customHeight="false" outlineLevel="0" collapsed="false">
      <c r="A1491" s="0" t="s">
        <v>28</v>
      </c>
      <c r="B1491" s="0" t="n">
        <v>1</v>
      </c>
      <c r="C1491" s="0" t="s">
        <v>4382</v>
      </c>
      <c r="D1491" s="0" t="s">
        <v>192</v>
      </c>
      <c r="E1491" s="0" t="s">
        <v>4383</v>
      </c>
      <c r="F1491" s="0" t="s">
        <v>4384</v>
      </c>
      <c r="G1491" s="0" t="s">
        <v>4385</v>
      </c>
      <c r="H1491" s="0" t="n">
        <v>0</v>
      </c>
      <c r="I1491" s="0" t="n">
        <v>0</v>
      </c>
      <c r="J1491" s="0" t="n">
        <v>0</v>
      </c>
      <c r="K1491" s="0" t="n">
        <v>7.7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s">
        <v>4</v>
      </c>
    </row>
    <row r="1492" customFormat="false" ht="14.4" hidden="true" customHeight="false" outlineLevel="0" collapsed="false">
      <c r="A1492" s="0" t="s">
        <v>28</v>
      </c>
      <c r="B1492" s="0" t="n">
        <v>1</v>
      </c>
      <c r="C1492" s="0" t="s">
        <v>4386</v>
      </c>
      <c r="D1492" s="0" t="s">
        <v>30</v>
      </c>
      <c r="E1492" s="0" t="s">
        <v>4387</v>
      </c>
      <c r="F1492" s="0" t="s">
        <v>4388</v>
      </c>
      <c r="G1492" s="0" t="s">
        <v>4389</v>
      </c>
      <c r="H1492" s="0" t="n">
        <v>0</v>
      </c>
      <c r="I1492" s="0" t="n">
        <v>0</v>
      </c>
      <c r="J1492" s="0" t="n">
        <v>0</v>
      </c>
      <c r="K1492" s="0" t="n">
        <v>6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s">
        <v>4</v>
      </c>
    </row>
    <row r="1493" customFormat="false" ht="14.4" hidden="true" customHeight="false" outlineLevel="0" collapsed="false">
      <c r="A1493" s="0" t="s">
        <v>28</v>
      </c>
      <c r="B1493" s="0" t="n">
        <v>1</v>
      </c>
      <c r="C1493" s="0" t="s">
        <v>4390</v>
      </c>
      <c r="D1493" s="0" t="s">
        <v>124</v>
      </c>
      <c r="E1493" s="0" t="s">
        <v>4391</v>
      </c>
      <c r="F1493" s="0" t="s">
        <v>4388</v>
      </c>
      <c r="G1493" s="0" t="s">
        <v>4389</v>
      </c>
      <c r="H1493" s="0" t="n">
        <v>0</v>
      </c>
      <c r="I1493" s="0" t="n">
        <v>0</v>
      </c>
      <c r="J1493" s="0" t="n">
        <v>0</v>
      </c>
      <c r="K1493" s="0" t="n">
        <v>6.3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s">
        <v>4</v>
      </c>
    </row>
    <row r="1494" customFormat="false" ht="14.4" hidden="true" customHeight="false" outlineLevel="0" collapsed="false">
      <c r="A1494" s="0" t="s">
        <v>28</v>
      </c>
      <c r="B1494" s="0" t="n">
        <v>1</v>
      </c>
      <c r="C1494" s="0" t="s">
        <v>4392</v>
      </c>
      <c r="D1494" s="0" t="s">
        <v>81</v>
      </c>
      <c r="E1494" s="0" t="s">
        <v>4393</v>
      </c>
      <c r="F1494" s="0" t="s">
        <v>4388</v>
      </c>
      <c r="G1494" s="0" t="s">
        <v>4389</v>
      </c>
      <c r="H1494" s="0" t="n">
        <v>0</v>
      </c>
      <c r="I1494" s="0" t="n">
        <v>0</v>
      </c>
      <c r="J1494" s="0" t="n">
        <v>0</v>
      </c>
      <c r="K1494" s="0" t="n">
        <v>5.4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s">
        <v>4</v>
      </c>
    </row>
    <row r="1495" customFormat="false" ht="14.4" hidden="true" customHeight="false" outlineLevel="0" collapsed="false">
      <c r="A1495" s="0" t="s">
        <v>28</v>
      </c>
      <c r="B1495" s="0" t="n">
        <v>1</v>
      </c>
      <c r="C1495" s="0" t="s">
        <v>4394</v>
      </c>
      <c r="D1495" s="0" t="s">
        <v>45</v>
      </c>
      <c r="E1495" s="0" t="s">
        <v>4395</v>
      </c>
      <c r="F1495" s="0" t="s">
        <v>4388</v>
      </c>
      <c r="G1495" s="0" t="s">
        <v>4389</v>
      </c>
      <c r="H1495" s="0" t="n">
        <v>0</v>
      </c>
      <c r="I1495" s="0" t="n">
        <v>0</v>
      </c>
      <c r="J1495" s="0" t="n">
        <v>0</v>
      </c>
      <c r="K1495" s="0" t="n">
        <v>10.2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s">
        <v>4</v>
      </c>
    </row>
    <row r="1496" customFormat="false" ht="14.4" hidden="true" customHeight="false" outlineLevel="0" collapsed="false">
      <c r="A1496" s="0" t="s">
        <v>28</v>
      </c>
      <c r="B1496" s="0" t="n">
        <v>1</v>
      </c>
      <c r="C1496" s="0" t="s">
        <v>4396</v>
      </c>
      <c r="D1496" s="0" t="s">
        <v>258</v>
      </c>
      <c r="E1496" s="0" t="s">
        <v>4397</v>
      </c>
      <c r="F1496" s="0" t="s">
        <v>4388</v>
      </c>
      <c r="G1496" s="0" t="s">
        <v>4389</v>
      </c>
      <c r="H1496" s="0" t="n">
        <v>0</v>
      </c>
      <c r="I1496" s="0" t="n">
        <v>0</v>
      </c>
      <c r="J1496" s="0" t="n">
        <v>0</v>
      </c>
      <c r="K1496" s="0" t="n">
        <v>10.6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s">
        <v>4</v>
      </c>
    </row>
    <row r="1497" customFormat="false" ht="14.4" hidden="true" customHeight="false" outlineLevel="0" collapsed="false">
      <c r="A1497" s="0" t="s">
        <v>28</v>
      </c>
      <c r="B1497" s="0" t="n">
        <v>1</v>
      </c>
      <c r="C1497" s="0" t="s">
        <v>4398</v>
      </c>
      <c r="D1497" s="0" t="s">
        <v>258</v>
      </c>
      <c r="E1497" s="0" t="s">
        <v>4399</v>
      </c>
      <c r="F1497" s="0" t="s">
        <v>4388</v>
      </c>
      <c r="G1497" s="0" t="s">
        <v>4389</v>
      </c>
      <c r="H1497" s="0" t="n">
        <v>0</v>
      </c>
      <c r="I1497" s="0" t="n">
        <v>0</v>
      </c>
      <c r="J1497" s="0" t="n">
        <v>0</v>
      </c>
      <c r="K1497" s="0" t="n">
        <v>10.7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s">
        <v>4</v>
      </c>
    </row>
    <row r="1498" customFormat="false" ht="14.4" hidden="true" customHeight="false" outlineLevel="0" collapsed="false">
      <c r="A1498" s="0" t="s">
        <v>28</v>
      </c>
      <c r="B1498" s="0" t="n">
        <v>1</v>
      </c>
      <c r="C1498" s="0" t="s">
        <v>4400</v>
      </c>
      <c r="D1498" s="0" t="s">
        <v>90</v>
      </c>
      <c r="E1498" s="0" t="s">
        <v>4401</v>
      </c>
      <c r="F1498" s="0" t="s">
        <v>4388</v>
      </c>
      <c r="G1498" s="0" t="s">
        <v>4389</v>
      </c>
      <c r="H1498" s="0" t="n">
        <v>0</v>
      </c>
      <c r="I1498" s="0" t="n">
        <v>0</v>
      </c>
      <c r="J1498" s="0" t="n">
        <v>0</v>
      </c>
      <c r="K1498" s="0" t="n">
        <v>10.2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s">
        <v>4</v>
      </c>
    </row>
    <row r="1499" customFormat="false" ht="14.4" hidden="true" customHeight="false" outlineLevel="0" collapsed="false">
      <c r="A1499" s="0" t="s">
        <v>28</v>
      </c>
      <c r="B1499" s="0" t="n">
        <v>1</v>
      </c>
      <c r="C1499" s="0" t="s">
        <v>4402</v>
      </c>
      <c r="D1499" s="0" t="s">
        <v>81</v>
      </c>
      <c r="E1499" s="0" t="s">
        <v>4403</v>
      </c>
      <c r="F1499" s="0" t="s">
        <v>4388</v>
      </c>
      <c r="G1499" s="0" t="s">
        <v>4389</v>
      </c>
      <c r="H1499" s="0" t="n">
        <v>0</v>
      </c>
      <c r="I1499" s="0" t="n">
        <v>0</v>
      </c>
      <c r="J1499" s="0" t="n">
        <v>0</v>
      </c>
      <c r="K1499" s="0" t="n">
        <v>9.7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s">
        <v>4</v>
      </c>
    </row>
    <row r="1500" customFormat="false" ht="14.4" hidden="true" customHeight="false" outlineLevel="0" collapsed="false">
      <c r="A1500" s="0" t="s">
        <v>28</v>
      </c>
      <c r="B1500" s="0" t="n">
        <v>1</v>
      </c>
      <c r="C1500" s="0" t="s">
        <v>4404</v>
      </c>
      <c r="D1500" s="0" t="s">
        <v>30</v>
      </c>
      <c r="E1500" s="0" t="s">
        <v>4405</v>
      </c>
      <c r="F1500" s="0" t="s">
        <v>4388</v>
      </c>
      <c r="G1500" s="0" t="s">
        <v>4389</v>
      </c>
      <c r="H1500" s="0" t="n">
        <v>0</v>
      </c>
      <c r="I1500" s="0" t="n">
        <v>0</v>
      </c>
      <c r="J1500" s="0" t="n">
        <v>0</v>
      </c>
      <c r="K1500" s="0" t="n">
        <v>8.5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s">
        <v>4</v>
      </c>
    </row>
    <row r="1501" customFormat="false" ht="14.4" hidden="true" customHeight="false" outlineLevel="0" collapsed="false">
      <c r="A1501" s="0" t="s">
        <v>28</v>
      </c>
      <c r="B1501" s="0" t="n">
        <v>1</v>
      </c>
      <c r="C1501" s="0" t="s">
        <v>4406</v>
      </c>
      <c r="D1501" s="0" t="s">
        <v>258</v>
      </c>
      <c r="E1501" s="0" t="s">
        <v>4407</v>
      </c>
      <c r="F1501" s="0" t="s">
        <v>4408</v>
      </c>
      <c r="G1501" s="0" t="s">
        <v>4409</v>
      </c>
      <c r="H1501" s="0" t="n">
        <v>0</v>
      </c>
      <c r="I1501" s="0" t="n">
        <v>0</v>
      </c>
      <c r="J1501" s="0" t="n">
        <v>0</v>
      </c>
      <c r="K1501" s="0" t="n">
        <v>7.8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s">
        <v>4</v>
      </c>
    </row>
    <row r="1502" customFormat="false" ht="14.4" hidden="true" customHeight="false" outlineLevel="0" collapsed="false">
      <c r="A1502" s="0" t="s">
        <v>28</v>
      </c>
      <c r="B1502" s="0" t="n">
        <v>1</v>
      </c>
      <c r="C1502" s="0" t="s">
        <v>4410</v>
      </c>
      <c r="D1502" s="0" t="s">
        <v>81</v>
      </c>
      <c r="E1502" s="0" t="s">
        <v>4411</v>
      </c>
      <c r="F1502" s="0" t="s">
        <v>4408</v>
      </c>
      <c r="G1502" s="0" t="s">
        <v>4409</v>
      </c>
      <c r="H1502" s="0" t="n">
        <v>0</v>
      </c>
      <c r="I1502" s="0" t="n">
        <v>0</v>
      </c>
      <c r="J1502" s="0" t="n">
        <v>0</v>
      </c>
      <c r="K1502" s="0" t="n">
        <v>5.2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s">
        <v>4</v>
      </c>
    </row>
    <row r="1503" customFormat="false" ht="14.4" hidden="true" customHeight="false" outlineLevel="0" collapsed="false">
      <c r="A1503" s="0" t="s">
        <v>28</v>
      </c>
      <c r="B1503" s="0" t="n">
        <v>1</v>
      </c>
      <c r="C1503" s="0" t="s">
        <v>4412</v>
      </c>
      <c r="D1503" s="0" t="s">
        <v>192</v>
      </c>
      <c r="E1503" s="0" t="s">
        <v>4413</v>
      </c>
      <c r="F1503" s="0" t="s">
        <v>4414</v>
      </c>
      <c r="G1503" s="0" t="s">
        <v>4415</v>
      </c>
      <c r="H1503" s="0" t="n">
        <v>0</v>
      </c>
      <c r="I1503" s="0" t="n">
        <v>0</v>
      </c>
      <c r="J1503" s="0" t="n">
        <v>0</v>
      </c>
      <c r="K1503" s="0" t="n">
        <v>5.7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s">
        <v>4</v>
      </c>
    </row>
    <row r="1504" customFormat="false" ht="14.4" hidden="true" customHeight="false" outlineLevel="0" collapsed="false">
      <c r="A1504" s="0" t="s">
        <v>28</v>
      </c>
      <c r="B1504" s="0" t="n">
        <v>1</v>
      </c>
      <c r="C1504" s="0" t="s">
        <v>4416</v>
      </c>
      <c r="D1504" s="0" t="s">
        <v>81</v>
      </c>
      <c r="E1504" s="0" t="s">
        <v>4417</v>
      </c>
      <c r="F1504" s="0" t="s">
        <v>4414</v>
      </c>
      <c r="G1504" s="0" t="s">
        <v>4415</v>
      </c>
      <c r="H1504" s="0" t="n">
        <v>0</v>
      </c>
      <c r="I1504" s="0" t="n">
        <v>0</v>
      </c>
      <c r="J1504" s="0" t="n">
        <v>0</v>
      </c>
      <c r="K1504" s="0" t="n">
        <v>6.9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s">
        <v>4</v>
      </c>
    </row>
    <row r="1505" customFormat="false" ht="14.4" hidden="true" customHeight="false" outlineLevel="0" collapsed="false">
      <c r="A1505" s="0" t="s">
        <v>28</v>
      </c>
      <c r="B1505" s="0" t="n">
        <v>1</v>
      </c>
      <c r="C1505" s="0" t="s">
        <v>4418</v>
      </c>
      <c r="D1505" s="0" t="s">
        <v>81</v>
      </c>
      <c r="E1505" s="0" t="s">
        <v>4419</v>
      </c>
      <c r="F1505" s="0" t="s">
        <v>4414</v>
      </c>
      <c r="G1505" s="0" t="s">
        <v>4415</v>
      </c>
      <c r="H1505" s="0" t="n">
        <v>0</v>
      </c>
      <c r="I1505" s="0" t="n">
        <v>0</v>
      </c>
      <c r="J1505" s="0" t="n">
        <v>0</v>
      </c>
      <c r="K1505" s="0" t="n">
        <v>6.6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s">
        <v>4</v>
      </c>
    </row>
    <row r="1506" customFormat="false" ht="14.4" hidden="true" customHeight="false" outlineLevel="0" collapsed="false">
      <c r="A1506" s="0" t="s">
        <v>28</v>
      </c>
      <c r="B1506" s="0" t="n">
        <v>1</v>
      </c>
      <c r="C1506" s="0" t="s">
        <v>4420</v>
      </c>
      <c r="D1506" s="0" t="s">
        <v>81</v>
      </c>
      <c r="E1506" s="0" t="s">
        <v>4421</v>
      </c>
      <c r="F1506" s="0" t="s">
        <v>4414</v>
      </c>
      <c r="G1506" s="0" t="s">
        <v>4415</v>
      </c>
      <c r="H1506" s="0" t="n">
        <v>0</v>
      </c>
      <c r="I1506" s="0" t="n">
        <v>0</v>
      </c>
      <c r="J1506" s="0" t="n">
        <v>0</v>
      </c>
      <c r="K1506" s="0" t="n">
        <v>5.5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s">
        <v>4</v>
      </c>
    </row>
    <row r="1507" customFormat="false" ht="14.4" hidden="true" customHeight="false" outlineLevel="0" collapsed="false">
      <c r="A1507" s="0" t="s">
        <v>28</v>
      </c>
      <c r="B1507" s="0" t="n">
        <v>1</v>
      </c>
      <c r="C1507" s="0" t="s">
        <v>4422</v>
      </c>
      <c r="D1507" s="0" t="s">
        <v>53</v>
      </c>
      <c r="E1507" s="0" t="s">
        <v>4423</v>
      </c>
      <c r="F1507" s="0" t="s">
        <v>4414</v>
      </c>
      <c r="G1507" s="0" t="s">
        <v>4415</v>
      </c>
      <c r="H1507" s="0" t="n">
        <v>0</v>
      </c>
      <c r="I1507" s="0" t="n">
        <v>0</v>
      </c>
      <c r="J1507" s="0" t="n">
        <v>0</v>
      </c>
      <c r="K1507" s="0" t="n">
        <v>5.6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s">
        <v>4</v>
      </c>
    </row>
    <row r="1508" customFormat="false" ht="14.4" hidden="true" customHeight="false" outlineLevel="0" collapsed="false">
      <c r="A1508" s="0" t="s">
        <v>28</v>
      </c>
      <c r="B1508" s="0" t="n">
        <v>1</v>
      </c>
      <c r="C1508" s="0" t="s">
        <v>4424</v>
      </c>
      <c r="D1508" s="0" t="s">
        <v>53</v>
      </c>
      <c r="E1508" s="0" t="s">
        <v>4425</v>
      </c>
      <c r="F1508" s="0" t="s">
        <v>4414</v>
      </c>
      <c r="G1508" s="0" t="s">
        <v>4415</v>
      </c>
      <c r="H1508" s="0" t="n">
        <v>0</v>
      </c>
      <c r="I1508" s="0" t="n">
        <v>0</v>
      </c>
      <c r="J1508" s="0" t="n">
        <v>0</v>
      </c>
      <c r="K1508" s="0" t="n">
        <v>6.2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s">
        <v>4</v>
      </c>
    </row>
    <row r="1509" customFormat="false" ht="14.4" hidden="true" customHeight="false" outlineLevel="0" collapsed="false">
      <c r="A1509" s="0" t="s">
        <v>28</v>
      </c>
      <c r="B1509" s="0" t="n">
        <v>1</v>
      </c>
      <c r="C1509" s="0" t="s">
        <v>4426</v>
      </c>
      <c r="D1509" s="0" t="s">
        <v>39</v>
      </c>
      <c r="E1509" s="0" t="s">
        <v>4427</v>
      </c>
      <c r="F1509" s="0" t="s">
        <v>4428</v>
      </c>
      <c r="G1509" s="0" t="s">
        <v>4429</v>
      </c>
      <c r="H1509" s="0" t="n">
        <v>0</v>
      </c>
      <c r="I1509" s="0" t="n">
        <v>0</v>
      </c>
      <c r="J1509" s="0" t="n">
        <v>0</v>
      </c>
      <c r="K1509" s="0" t="n">
        <v>7.4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s">
        <v>4</v>
      </c>
    </row>
    <row r="1510" customFormat="false" ht="14.4" hidden="true" customHeight="false" outlineLevel="0" collapsed="false">
      <c r="A1510" s="0" t="s">
        <v>28</v>
      </c>
      <c r="B1510" s="0" t="n">
        <v>1</v>
      </c>
      <c r="C1510" s="0" t="s">
        <v>4430</v>
      </c>
      <c r="D1510" s="0" t="s">
        <v>30</v>
      </c>
      <c r="E1510" s="0" t="s">
        <v>4431</v>
      </c>
      <c r="F1510" s="0" t="s">
        <v>4432</v>
      </c>
      <c r="G1510" s="0" t="s">
        <v>4433</v>
      </c>
      <c r="H1510" s="0" t="n">
        <v>0</v>
      </c>
      <c r="I1510" s="0" t="n">
        <v>0</v>
      </c>
      <c r="J1510" s="0" t="n">
        <v>0</v>
      </c>
      <c r="K1510" s="0" t="n">
        <v>5.9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s">
        <v>4</v>
      </c>
    </row>
    <row r="1511" customFormat="false" ht="14.4" hidden="true" customHeight="false" outlineLevel="0" collapsed="false">
      <c r="A1511" s="0" t="s">
        <v>28</v>
      </c>
      <c r="B1511" s="0" t="n">
        <v>1</v>
      </c>
      <c r="C1511" s="0" t="s">
        <v>4434</v>
      </c>
      <c r="D1511" s="0" t="s">
        <v>124</v>
      </c>
      <c r="E1511" s="0" t="s">
        <v>4435</v>
      </c>
      <c r="F1511" s="0" t="s">
        <v>4436</v>
      </c>
      <c r="G1511" s="0" t="s">
        <v>4437</v>
      </c>
      <c r="H1511" s="0" t="n">
        <v>0</v>
      </c>
      <c r="I1511" s="0" t="n">
        <v>0</v>
      </c>
      <c r="J1511" s="0" t="n">
        <v>0</v>
      </c>
      <c r="K1511" s="0" t="n">
        <v>5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s">
        <v>4</v>
      </c>
    </row>
    <row r="1512" customFormat="false" ht="14.4" hidden="true" customHeight="false" outlineLevel="0" collapsed="false">
      <c r="A1512" s="0" t="s">
        <v>28</v>
      </c>
      <c r="B1512" s="0" t="n">
        <v>1</v>
      </c>
      <c r="C1512" s="0" t="s">
        <v>4438</v>
      </c>
      <c r="D1512" s="0" t="s">
        <v>60</v>
      </c>
      <c r="E1512" s="0" t="s">
        <v>4439</v>
      </c>
      <c r="F1512" s="0" t="s">
        <v>4436</v>
      </c>
      <c r="G1512" s="0" t="s">
        <v>4437</v>
      </c>
      <c r="H1512" s="0" t="n">
        <v>0</v>
      </c>
      <c r="I1512" s="0" t="n">
        <v>0</v>
      </c>
      <c r="J1512" s="0" t="n">
        <v>0</v>
      </c>
      <c r="K1512" s="0" t="n">
        <v>5.3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s">
        <v>4</v>
      </c>
    </row>
    <row r="1513" customFormat="false" ht="14.4" hidden="true" customHeight="false" outlineLevel="0" collapsed="false">
      <c r="A1513" s="0" t="s">
        <v>28</v>
      </c>
      <c r="B1513" s="0" t="n">
        <v>1</v>
      </c>
      <c r="C1513" s="0" t="s">
        <v>4440</v>
      </c>
      <c r="D1513" s="0" t="s">
        <v>90</v>
      </c>
      <c r="E1513" s="0" t="s">
        <v>4441</v>
      </c>
      <c r="F1513" s="0" t="s">
        <v>4436</v>
      </c>
      <c r="G1513" s="0" t="s">
        <v>4437</v>
      </c>
      <c r="H1513" s="0" t="n">
        <v>0</v>
      </c>
      <c r="I1513" s="0" t="n">
        <v>0</v>
      </c>
      <c r="J1513" s="0" t="n">
        <v>0</v>
      </c>
      <c r="K1513" s="0" t="n">
        <v>5.6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s">
        <v>4</v>
      </c>
    </row>
    <row r="1514" customFormat="false" ht="14.4" hidden="true" customHeight="false" outlineLevel="0" collapsed="false">
      <c r="A1514" s="0" t="s">
        <v>28</v>
      </c>
      <c r="B1514" s="0" t="n">
        <v>1</v>
      </c>
      <c r="C1514" s="0" t="s">
        <v>4442</v>
      </c>
      <c r="D1514" s="0" t="s">
        <v>90</v>
      </c>
      <c r="E1514" s="0" t="s">
        <v>4443</v>
      </c>
      <c r="F1514" s="0" t="s">
        <v>4444</v>
      </c>
      <c r="G1514" s="0" t="s">
        <v>4445</v>
      </c>
      <c r="H1514" s="0" t="n">
        <v>0</v>
      </c>
      <c r="I1514" s="0" t="n">
        <v>0</v>
      </c>
      <c r="J1514" s="0" t="n">
        <v>0</v>
      </c>
      <c r="K1514" s="0" t="n">
        <v>5.2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s">
        <v>4</v>
      </c>
    </row>
    <row r="1515" customFormat="false" ht="14.4" hidden="true" customHeight="false" outlineLevel="0" collapsed="false">
      <c r="A1515" s="0" t="s">
        <v>28</v>
      </c>
      <c r="B1515" s="0" t="n">
        <v>1</v>
      </c>
      <c r="C1515" s="0" t="s">
        <v>4446</v>
      </c>
      <c r="D1515" s="0" t="s">
        <v>192</v>
      </c>
      <c r="E1515" s="0" t="s">
        <v>4447</v>
      </c>
      <c r="F1515" s="0" t="s">
        <v>4444</v>
      </c>
      <c r="G1515" s="0" t="s">
        <v>4445</v>
      </c>
      <c r="H1515" s="0" t="n">
        <v>0</v>
      </c>
      <c r="I1515" s="0" t="n">
        <v>0</v>
      </c>
      <c r="J1515" s="0" t="n">
        <v>0</v>
      </c>
      <c r="K1515" s="0" t="n">
        <v>5.6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s">
        <v>4</v>
      </c>
    </row>
    <row r="1516" customFormat="false" ht="14.4" hidden="true" customHeight="false" outlineLevel="0" collapsed="false">
      <c r="A1516" s="0" t="s">
        <v>28</v>
      </c>
      <c r="B1516" s="0" t="n">
        <v>1</v>
      </c>
      <c r="C1516" s="0" t="s">
        <v>4448</v>
      </c>
      <c r="D1516" s="0" t="s">
        <v>90</v>
      </c>
      <c r="E1516" s="0" t="s">
        <v>4449</v>
      </c>
      <c r="F1516" s="0" t="s">
        <v>4444</v>
      </c>
      <c r="G1516" s="0" t="s">
        <v>4445</v>
      </c>
      <c r="H1516" s="0" t="n">
        <v>0</v>
      </c>
      <c r="I1516" s="0" t="n">
        <v>0</v>
      </c>
      <c r="J1516" s="0" t="n">
        <v>0</v>
      </c>
      <c r="K1516" s="0" t="n">
        <v>6.1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s">
        <v>4</v>
      </c>
    </row>
    <row r="1517" customFormat="false" ht="14.4" hidden="true" customHeight="false" outlineLevel="0" collapsed="false">
      <c r="A1517" s="0" t="s">
        <v>28</v>
      </c>
      <c r="B1517" s="0" t="n">
        <v>1</v>
      </c>
      <c r="C1517" s="0" t="s">
        <v>4450</v>
      </c>
      <c r="D1517" s="0" t="s">
        <v>53</v>
      </c>
      <c r="E1517" s="0" t="s">
        <v>4451</v>
      </c>
      <c r="F1517" s="0" t="s">
        <v>4452</v>
      </c>
      <c r="G1517" s="0" t="s">
        <v>4453</v>
      </c>
      <c r="H1517" s="0" t="n">
        <v>0</v>
      </c>
      <c r="I1517" s="0" t="n">
        <v>0</v>
      </c>
      <c r="J1517" s="0" t="n">
        <v>0</v>
      </c>
      <c r="K1517" s="0" t="n">
        <v>5.4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s">
        <v>4</v>
      </c>
    </row>
    <row r="1518" customFormat="false" ht="14.4" hidden="true" customHeight="false" outlineLevel="0" collapsed="false">
      <c r="A1518" s="0" t="s">
        <v>28</v>
      </c>
      <c r="B1518" s="0" t="n">
        <v>1</v>
      </c>
      <c r="C1518" s="0" t="s">
        <v>4454</v>
      </c>
      <c r="D1518" s="0" t="s">
        <v>192</v>
      </c>
      <c r="E1518" s="0" t="s">
        <v>4455</v>
      </c>
      <c r="F1518" s="0" t="s">
        <v>4456</v>
      </c>
      <c r="G1518" s="0" t="s">
        <v>4457</v>
      </c>
      <c r="H1518" s="0" t="n">
        <v>0</v>
      </c>
      <c r="I1518" s="0" t="n">
        <v>0</v>
      </c>
      <c r="J1518" s="0" t="n">
        <v>0</v>
      </c>
      <c r="K1518" s="0" t="n">
        <v>5.4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s">
        <v>4</v>
      </c>
    </row>
    <row r="1519" customFormat="false" ht="14.4" hidden="true" customHeight="false" outlineLevel="0" collapsed="false">
      <c r="A1519" s="0" t="s">
        <v>28</v>
      </c>
      <c r="B1519" s="0" t="n">
        <v>1</v>
      </c>
      <c r="C1519" s="0" t="s">
        <v>4458</v>
      </c>
      <c r="D1519" s="0" t="s">
        <v>30</v>
      </c>
      <c r="E1519" s="0" t="s">
        <v>4459</v>
      </c>
      <c r="F1519" s="0" t="s">
        <v>4460</v>
      </c>
      <c r="G1519" s="0" t="s">
        <v>4461</v>
      </c>
      <c r="H1519" s="0" t="n">
        <v>0</v>
      </c>
      <c r="I1519" s="0" t="n">
        <v>0</v>
      </c>
      <c r="J1519" s="0" t="n">
        <v>0</v>
      </c>
      <c r="K1519" s="0" t="n">
        <v>6.9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s">
        <v>4</v>
      </c>
    </row>
    <row r="1520" customFormat="false" ht="14.4" hidden="true" customHeight="false" outlineLevel="0" collapsed="false">
      <c r="A1520" s="0" t="s">
        <v>28</v>
      </c>
      <c r="B1520" s="0" t="n">
        <v>1</v>
      </c>
      <c r="C1520" s="0" t="s">
        <v>4462</v>
      </c>
      <c r="D1520" s="0" t="s">
        <v>30</v>
      </c>
      <c r="E1520" s="0" t="s">
        <v>4463</v>
      </c>
      <c r="F1520" s="0" t="s">
        <v>4464</v>
      </c>
      <c r="G1520" s="0" t="s">
        <v>2044</v>
      </c>
      <c r="H1520" s="0" t="n">
        <v>0</v>
      </c>
      <c r="I1520" s="0" t="n">
        <v>0</v>
      </c>
      <c r="J1520" s="0" t="n">
        <v>0</v>
      </c>
      <c r="K1520" s="0" t="n">
        <v>5.4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s">
        <v>4</v>
      </c>
    </row>
    <row r="1521" customFormat="false" ht="14.4" hidden="true" customHeight="false" outlineLevel="0" collapsed="false">
      <c r="A1521" s="0" t="s">
        <v>28</v>
      </c>
      <c r="B1521" s="0" t="n">
        <v>1</v>
      </c>
      <c r="C1521" s="0" t="s">
        <v>4465</v>
      </c>
      <c r="D1521" s="0" t="s">
        <v>53</v>
      </c>
      <c r="E1521" s="0" t="s">
        <v>4466</v>
      </c>
      <c r="F1521" s="0" t="s">
        <v>4464</v>
      </c>
      <c r="G1521" s="0" t="s">
        <v>2044</v>
      </c>
      <c r="H1521" s="0" t="n">
        <v>0</v>
      </c>
      <c r="I1521" s="0" t="n">
        <v>0</v>
      </c>
      <c r="J1521" s="0" t="n">
        <v>0</v>
      </c>
      <c r="K1521" s="0" t="n">
        <v>5.5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s">
        <v>4</v>
      </c>
    </row>
    <row r="1522" customFormat="false" ht="14.4" hidden="true" customHeight="false" outlineLevel="0" collapsed="false">
      <c r="A1522" s="0" t="s">
        <v>28</v>
      </c>
      <c r="B1522" s="0" t="n">
        <v>1</v>
      </c>
      <c r="C1522" s="0" t="s">
        <v>4467</v>
      </c>
      <c r="D1522" s="0" t="s">
        <v>258</v>
      </c>
      <c r="E1522" s="0" t="s">
        <v>4468</v>
      </c>
      <c r="F1522" s="0" t="s">
        <v>4464</v>
      </c>
      <c r="G1522" s="0" t="s">
        <v>2044</v>
      </c>
      <c r="H1522" s="0" t="n">
        <v>0</v>
      </c>
      <c r="I1522" s="0" t="n">
        <v>0</v>
      </c>
      <c r="J1522" s="0" t="n">
        <v>0</v>
      </c>
      <c r="K1522" s="0" t="n">
        <v>5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s">
        <v>4</v>
      </c>
    </row>
    <row r="1523" customFormat="false" ht="14.4" hidden="true" customHeight="false" outlineLevel="0" collapsed="false">
      <c r="A1523" s="0" t="s">
        <v>28</v>
      </c>
      <c r="B1523" s="0" t="n">
        <v>1</v>
      </c>
      <c r="C1523" s="0" t="s">
        <v>4469</v>
      </c>
      <c r="D1523" s="0" t="s">
        <v>81</v>
      </c>
      <c r="E1523" s="0" t="s">
        <v>4470</v>
      </c>
      <c r="F1523" s="0" t="s">
        <v>4464</v>
      </c>
      <c r="G1523" s="0" t="s">
        <v>2044</v>
      </c>
      <c r="H1523" s="0" t="n">
        <v>0</v>
      </c>
      <c r="I1523" s="0" t="n">
        <v>0</v>
      </c>
      <c r="J1523" s="0" t="n">
        <v>0</v>
      </c>
      <c r="K1523" s="0" t="n">
        <v>5.8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s">
        <v>4</v>
      </c>
    </row>
    <row r="1524" customFormat="false" ht="14.4" hidden="true" customHeight="false" outlineLevel="0" collapsed="false">
      <c r="A1524" s="0" t="s">
        <v>28</v>
      </c>
      <c r="B1524" s="0" t="n">
        <v>1</v>
      </c>
      <c r="C1524" s="0" t="s">
        <v>4471</v>
      </c>
      <c r="D1524" s="0" t="s">
        <v>30</v>
      </c>
      <c r="E1524" s="0" t="s">
        <v>4472</v>
      </c>
      <c r="F1524" s="0" t="s">
        <v>4464</v>
      </c>
      <c r="G1524" s="0" t="s">
        <v>2044</v>
      </c>
      <c r="H1524" s="0" t="n">
        <v>0</v>
      </c>
      <c r="I1524" s="0" t="n">
        <v>0</v>
      </c>
      <c r="J1524" s="0" t="n">
        <v>0</v>
      </c>
      <c r="K1524" s="0" t="n">
        <v>5.2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s">
        <v>4</v>
      </c>
    </row>
    <row r="1525" customFormat="false" ht="14.4" hidden="true" customHeight="false" outlineLevel="0" collapsed="false">
      <c r="A1525" s="0" t="s">
        <v>28</v>
      </c>
      <c r="B1525" s="0" t="n">
        <v>1</v>
      </c>
      <c r="C1525" s="0" t="s">
        <v>4473</v>
      </c>
      <c r="D1525" s="0" t="s">
        <v>124</v>
      </c>
      <c r="E1525" s="0" t="s">
        <v>4474</v>
      </c>
      <c r="F1525" s="0" t="s">
        <v>4464</v>
      </c>
      <c r="G1525" s="0" t="s">
        <v>2044</v>
      </c>
      <c r="H1525" s="0" t="n">
        <v>0</v>
      </c>
      <c r="I1525" s="0" t="n">
        <v>0</v>
      </c>
      <c r="J1525" s="0" t="n">
        <v>0</v>
      </c>
      <c r="K1525" s="0" t="n">
        <v>5.1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s">
        <v>4</v>
      </c>
    </row>
    <row r="1526" customFormat="false" ht="14.4" hidden="true" customHeight="false" outlineLevel="0" collapsed="false">
      <c r="A1526" s="0" t="s">
        <v>28</v>
      </c>
      <c r="B1526" s="0" t="n">
        <v>1</v>
      </c>
      <c r="C1526" s="0" t="s">
        <v>4475</v>
      </c>
      <c r="D1526" s="0" t="s">
        <v>258</v>
      </c>
      <c r="E1526" s="0" t="s">
        <v>4476</v>
      </c>
      <c r="F1526" s="0" t="s">
        <v>4477</v>
      </c>
      <c r="G1526" s="0" t="s">
        <v>4478</v>
      </c>
      <c r="H1526" s="0" t="n">
        <v>0</v>
      </c>
      <c r="I1526" s="0" t="n">
        <v>0</v>
      </c>
      <c r="J1526" s="0" t="n">
        <v>0</v>
      </c>
      <c r="K1526" s="0" t="n">
        <v>5.9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s">
        <v>4</v>
      </c>
    </row>
    <row r="1527" customFormat="false" ht="14.4" hidden="true" customHeight="false" outlineLevel="0" collapsed="false">
      <c r="A1527" s="0" t="s">
        <v>28</v>
      </c>
      <c r="B1527" s="0" t="n">
        <v>1</v>
      </c>
      <c r="C1527" s="0" t="s">
        <v>4479</v>
      </c>
      <c r="D1527" s="0" t="s">
        <v>192</v>
      </c>
      <c r="E1527" s="0" t="s">
        <v>4480</v>
      </c>
      <c r="F1527" s="0" t="s">
        <v>4477</v>
      </c>
      <c r="G1527" s="0" t="s">
        <v>4478</v>
      </c>
      <c r="H1527" s="0" t="n">
        <v>0</v>
      </c>
      <c r="I1527" s="0" t="n">
        <v>0</v>
      </c>
      <c r="J1527" s="0" t="n">
        <v>0</v>
      </c>
      <c r="K1527" s="0" t="n">
        <v>6.8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s">
        <v>4</v>
      </c>
    </row>
    <row r="1528" customFormat="false" ht="14.4" hidden="true" customHeight="false" outlineLevel="0" collapsed="false">
      <c r="A1528" s="0" t="s">
        <v>28</v>
      </c>
      <c r="B1528" s="0" t="n">
        <v>1</v>
      </c>
      <c r="C1528" s="0" t="s">
        <v>4481</v>
      </c>
      <c r="D1528" s="0" t="s">
        <v>124</v>
      </c>
      <c r="E1528" s="0" t="s">
        <v>4482</v>
      </c>
      <c r="F1528" s="0" t="s">
        <v>4483</v>
      </c>
      <c r="G1528" s="0" t="s">
        <v>440</v>
      </c>
      <c r="H1528" s="0" t="n">
        <v>0</v>
      </c>
      <c r="I1528" s="0" t="n">
        <v>0</v>
      </c>
      <c r="J1528" s="0" t="n">
        <v>0</v>
      </c>
      <c r="K1528" s="0" t="n">
        <v>5.3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s">
        <v>4</v>
      </c>
    </row>
    <row r="1529" customFormat="false" ht="14.4" hidden="true" customHeight="false" outlineLevel="0" collapsed="false">
      <c r="A1529" s="0" t="s">
        <v>28</v>
      </c>
      <c r="B1529" s="0" t="n">
        <v>1</v>
      </c>
      <c r="C1529" s="0" t="s">
        <v>4484</v>
      </c>
      <c r="D1529" s="0" t="s">
        <v>124</v>
      </c>
      <c r="E1529" s="0" t="s">
        <v>4485</v>
      </c>
      <c r="F1529" s="0" t="s">
        <v>4483</v>
      </c>
      <c r="G1529" s="0" t="s">
        <v>440</v>
      </c>
      <c r="H1529" s="0" t="n">
        <v>0</v>
      </c>
      <c r="I1529" s="0" t="n">
        <v>0</v>
      </c>
      <c r="J1529" s="0" t="n">
        <v>0</v>
      </c>
      <c r="K1529" s="0" t="n">
        <v>7.9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s">
        <v>4</v>
      </c>
    </row>
    <row r="1530" customFormat="false" ht="14.4" hidden="true" customHeight="false" outlineLevel="0" collapsed="false">
      <c r="A1530" s="0" t="s">
        <v>28</v>
      </c>
      <c r="B1530" s="0" t="n">
        <v>1</v>
      </c>
      <c r="C1530" s="0" t="s">
        <v>4486</v>
      </c>
      <c r="D1530" s="0" t="s">
        <v>81</v>
      </c>
      <c r="E1530" s="0" t="s">
        <v>4487</v>
      </c>
      <c r="F1530" s="0" t="s">
        <v>4488</v>
      </c>
      <c r="G1530" s="0" t="s">
        <v>1395</v>
      </c>
      <c r="H1530" s="0" t="n">
        <v>0</v>
      </c>
      <c r="I1530" s="0" t="n">
        <v>0</v>
      </c>
      <c r="J1530" s="0" t="n">
        <v>0</v>
      </c>
      <c r="K1530" s="0" t="n">
        <v>6.6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s">
        <v>4</v>
      </c>
    </row>
    <row r="1531" customFormat="false" ht="14.4" hidden="true" customHeight="false" outlineLevel="0" collapsed="false">
      <c r="A1531" s="0" t="s">
        <v>28</v>
      </c>
      <c r="B1531" s="0" t="n">
        <v>1</v>
      </c>
      <c r="C1531" s="0" t="s">
        <v>4489</v>
      </c>
      <c r="D1531" s="0" t="s">
        <v>60</v>
      </c>
      <c r="E1531" s="0" t="s">
        <v>4490</v>
      </c>
      <c r="F1531" s="0" t="s">
        <v>498</v>
      </c>
      <c r="G1531" s="0" t="s">
        <v>499</v>
      </c>
      <c r="H1531" s="0" t="n">
        <v>0</v>
      </c>
      <c r="I1531" s="0" t="n">
        <v>0</v>
      </c>
      <c r="J1531" s="0" t="n">
        <v>0</v>
      </c>
      <c r="K1531" s="0" t="n">
        <v>8.3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s">
        <v>4</v>
      </c>
    </row>
    <row r="1532" customFormat="false" ht="14.4" hidden="true" customHeight="false" outlineLevel="0" collapsed="false">
      <c r="A1532" s="0" t="s">
        <v>28</v>
      </c>
      <c r="B1532" s="0" t="n">
        <v>1</v>
      </c>
      <c r="C1532" s="0" t="s">
        <v>4491</v>
      </c>
      <c r="D1532" s="0" t="s">
        <v>124</v>
      </c>
      <c r="E1532" s="0" t="s">
        <v>4492</v>
      </c>
      <c r="F1532" s="0" t="s">
        <v>4493</v>
      </c>
      <c r="G1532" s="0" t="s">
        <v>4494</v>
      </c>
      <c r="H1532" s="0" t="n">
        <v>0</v>
      </c>
      <c r="I1532" s="0" t="n">
        <v>0</v>
      </c>
      <c r="J1532" s="0" t="n">
        <v>0</v>
      </c>
      <c r="K1532" s="0" t="n">
        <v>5.5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s">
        <v>4</v>
      </c>
    </row>
    <row r="1533" customFormat="false" ht="14.4" hidden="true" customHeight="false" outlineLevel="0" collapsed="false">
      <c r="A1533" s="0" t="s">
        <v>28</v>
      </c>
      <c r="B1533" s="0" t="n">
        <v>1</v>
      </c>
      <c r="C1533" s="0" t="s">
        <v>4495</v>
      </c>
      <c r="D1533" s="0" t="s">
        <v>258</v>
      </c>
      <c r="E1533" s="0" t="s">
        <v>4496</v>
      </c>
      <c r="F1533" s="0" t="s">
        <v>4493</v>
      </c>
      <c r="G1533" s="0" t="s">
        <v>4494</v>
      </c>
      <c r="H1533" s="0" t="n">
        <v>0</v>
      </c>
      <c r="I1533" s="0" t="n">
        <v>0</v>
      </c>
      <c r="J1533" s="0" t="n">
        <v>0</v>
      </c>
      <c r="K1533" s="0" t="n">
        <v>6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s">
        <v>4</v>
      </c>
    </row>
    <row r="1534" customFormat="false" ht="14.4" hidden="true" customHeight="false" outlineLevel="0" collapsed="false">
      <c r="A1534" s="0" t="s">
        <v>28</v>
      </c>
      <c r="B1534" s="0" t="n">
        <v>1</v>
      </c>
      <c r="C1534" s="0" t="s">
        <v>4497</v>
      </c>
      <c r="D1534" s="0" t="s">
        <v>258</v>
      </c>
      <c r="E1534" s="0" t="s">
        <v>4498</v>
      </c>
      <c r="F1534" s="0" t="s">
        <v>4493</v>
      </c>
      <c r="G1534" s="0" t="s">
        <v>4494</v>
      </c>
      <c r="H1534" s="0" t="n">
        <v>0</v>
      </c>
      <c r="I1534" s="0" t="n">
        <v>0</v>
      </c>
      <c r="J1534" s="0" t="n">
        <v>0</v>
      </c>
      <c r="K1534" s="0" t="n">
        <v>7.7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s">
        <v>4</v>
      </c>
    </row>
    <row r="1535" customFormat="false" ht="14.4" hidden="true" customHeight="false" outlineLevel="0" collapsed="false">
      <c r="A1535" s="0" t="s">
        <v>28</v>
      </c>
      <c r="B1535" s="0" t="n">
        <v>1</v>
      </c>
      <c r="C1535" s="0" t="s">
        <v>4499</v>
      </c>
      <c r="D1535" s="0" t="s">
        <v>192</v>
      </c>
      <c r="E1535" s="0" t="s">
        <v>4500</v>
      </c>
      <c r="F1535" s="0" t="s">
        <v>4493</v>
      </c>
      <c r="G1535" s="0" t="s">
        <v>4494</v>
      </c>
      <c r="H1535" s="0" t="n">
        <v>0</v>
      </c>
      <c r="I1535" s="0" t="n">
        <v>0</v>
      </c>
      <c r="J1535" s="0" t="n">
        <v>0</v>
      </c>
      <c r="K1535" s="0" t="n">
        <v>5.9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s">
        <v>4</v>
      </c>
    </row>
    <row r="1536" customFormat="false" ht="14.4" hidden="true" customHeight="false" outlineLevel="0" collapsed="false">
      <c r="A1536" s="0" t="s">
        <v>28</v>
      </c>
      <c r="B1536" s="0" t="n">
        <v>1</v>
      </c>
      <c r="C1536" s="0" t="s">
        <v>4501</v>
      </c>
      <c r="D1536" s="0" t="s">
        <v>48</v>
      </c>
      <c r="E1536" s="0" t="s">
        <v>4502</v>
      </c>
      <c r="F1536" s="0" t="s">
        <v>4503</v>
      </c>
      <c r="G1536" s="0" t="s">
        <v>3988</v>
      </c>
      <c r="H1536" s="0" t="n">
        <v>0</v>
      </c>
      <c r="I1536" s="0" t="n">
        <v>0</v>
      </c>
      <c r="J1536" s="0" t="n">
        <v>0</v>
      </c>
      <c r="K1536" s="0" t="n">
        <v>5.6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s">
        <v>4</v>
      </c>
    </row>
    <row r="1537" customFormat="false" ht="14.4" hidden="true" customHeight="false" outlineLevel="0" collapsed="false">
      <c r="A1537" s="0" t="s">
        <v>28</v>
      </c>
      <c r="B1537" s="0" t="n">
        <v>1</v>
      </c>
      <c r="C1537" s="0" t="s">
        <v>4504</v>
      </c>
      <c r="D1537" s="0" t="s">
        <v>53</v>
      </c>
      <c r="E1537" s="0" t="s">
        <v>4505</v>
      </c>
      <c r="F1537" s="0" t="s">
        <v>4506</v>
      </c>
      <c r="G1537" s="0" t="s">
        <v>361</v>
      </c>
      <c r="H1537" s="0" t="n">
        <v>0</v>
      </c>
      <c r="I1537" s="0" t="n">
        <v>0</v>
      </c>
      <c r="J1537" s="0" t="n">
        <v>0</v>
      </c>
      <c r="K1537" s="0" t="n">
        <v>6.2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s">
        <v>4</v>
      </c>
    </row>
    <row r="1538" customFormat="false" ht="14.4" hidden="true" customHeight="false" outlineLevel="0" collapsed="false">
      <c r="A1538" s="0" t="s">
        <v>28</v>
      </c>
      <c r="B1538" s="0" t="n">
        <v>1</v>
      </c>
      <c r="C1538" s="0" t="s">
        <v>4507</v>
      </c>
      <c r="D1538" s="0" t="s">
        <v>192</v>
      </c>
      <c r="E1538" s="0" t="s">
        <v>4508</v>
      </c>
      <c r="F1538" s="0" t="s">
        <v>4506</v>
      </c>
      <c r="G1538" s="0" t="s">
        <v>361</v>
      </c>
      <c r="H1538" s="0" t="n">
        <v>0</v>
      </c>
      <c r="I1538" s="0" t="n">
        <v>0</v>
      </c>
      <c r="J1538" s="0" t="n">
        <v>0</v>
      </c>
      <c r="K1538" s="0" t="n">
        <v>6.1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s">
        <v>4</v>
      </c>
    </row>
    <row r="1539" customFormat="false" ht="14.4" hidden="true" customHeight="false" outlineLevel="0" collapsed="false">
      <c r="A1539" s="0" t="s">
        <v>28</v>
      </c>
      <c r="B1539" s="0" t="n">
        <v>1</v>
      </c>
      <c r="C1539" s="0" t="s">
        <v>4509</v>
      </c>
      <c r="D1539" s="0" t="s">
        <v>39</v>
      </c>
      <c r="E1539" s="0" t="s">
        <v>4510</v>
      </c>
      <c r="F1539" s="0" t="s">
        <v>4506</v>
      </c>
      <c r="G1539" s="0" t="s">
        <v>361</v>
      </c>
      <c r="H1539" s="0" t="n">
        <v>0</v>
      </c>
      <c r="I1539" s="0" t="n">
        <v>0</v>
      </c>
      <c r="J1539" s="0" t="n">
        <v>0</v>
      </c>
      <c r="K1539" s="0" t="n">
        <v>6.3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s">
        <v>4</v>
      </c>
    </row>
    <row r="1540" customFormat="false" ht="14.4" hidden="true" customHeight="false" outlineLevel="0" collapsed="false">
      <c r="A1540" s="0" t="s">
        <v>28</v>
      </c>
      <c r="B1540" s="0" t="n">
        <v>1</v>
      </c>
      <c r="C1540" s="0" t="s">
        <v>4511</v>
      </c>
      <c r="D1540" s="0" t="s">
        <v>39</v>
      </c>
      <c r="E1540" s="0" t="s">
        <v>4512</v>
      </c>
      <c r="F1540" s="0" t="s">
        <v>4506</v>
      </c>
      <c r="G1540" s="0" t="s">
        <v>361</v>
      </c>
      <c r="H1540" s="0" t="n">
        <v>0</v>
      </c>
      <c r="I1540" s="0" t="n">
        <v>0</v>
      </c>
      <c r="J1540" s="0" t="n">
        <v>0</v>
      </c>
      <c r="K1540" s="0" t="n">
        <v>6.2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s">
        <v>4</v>
      </c>
    </row>
    <row r="1541" customFormat="false" ht="14.4" hidden="true" customHeight="false" outlineLevel="0" collapsed="false">
      <c r="A1541" s="0" t="s">
        <v>28</v>
      </c>
      <c r="B1541" s="0" t="n">
        <v>1</v>
      </c>
      <c r="C1541" s="0" t="s">
        <v>4513</v>
      </c>
      <c r="D1541" s="0" t="s">
        <v>30</v>
      </c>
      <c r="E1541" s="0" t="s">
        <v>4514</v>
      </c>
      <c r="F1541" s="0" t="s">
        <v>4515</v>
      </c>
      <c r="G1541" s="0" t="s">
        <v>495</v>
      </c>
      <c r="H1541" s="0" t="n">
        <v>0</v>
      </c>
      <c r="I1541" s="0" t="n">
        <v>0</v>
      </c>
      <c r="J1541" s="0" t="n">
        <v>0</v>
      </c>
      <c r="K1541" s="0" t="n">
        <v>5.3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s">
        <v>4</v>
      </c>
    </row>
    <row r="1542" customFormat="false" ht="14.4" hidden="true" customHeight="false" outlineLevel="0" collapsed="false">
      <c r="A1542" s="0" t="s">
        <v>28</v>
      </c>
      <c r="B1542" s="0" t="n">
        <v>1</v>
      </c>
      <c r="C1542" s="0" t="s">
        <v>4516</v>
      </c>
      <c r="D1542" s="0" t="s">
        <v>53</v>
      </c>
      <c r="E1542" s="0" t="s">
        <v>4517</v>
      </c>
      <c r="F1542" s="0" t="s">
        <v>4515</v>
      </c>
      <c r="G1542" s="0" t="s">
        <v>495</v>
      </c>
      <c r="H1542" s="0" t="n">
        <v>0</v>
      </c>
      <c r="I1542" s="0" t="n">
        <v>0</v>
      </c>
      <c r="J1542" s="0" t="n">
        <v>0</v>
      </c>
      <c r="K1542" s="0" t="n">
        <v>5.8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s">
        <v>4</v>
      </c>
    </row>
    <row r="1543" customFormat="false" ht="14.4" hidden="true" customHeight="false" outlineLevel="0" collapsed="false">
      <c r="A1543" s="0" t="s">
        <v>28</v>
      </c>
      <c r="B1543" s="0" t="n">
        <v>1</v>
      </c>
      <c r="C1543" s="0" t="s">
        <v>4518</v>
      </c>
      <c r="D1543" s="0" t="s">
        <v>124</v>
      </c>
      <c r="E1543" s="0" t="s">
        <v>4519</v>
      </c>
      <c r="F1543" s="0" t="s">
        <v>4515</v>
      </c>
      <c r="G1543" s="0" t="s">
        <v>495</v>
      </c>
      <c r="H1543" s="0" t="n">
        <v>0</v>
      </c>
      <c r="I1543" s="0" t="n">
        <v>0</v>
      </c>
      <c r="J1543" s="0" t="n">
        <v>0</v>
      </c>
      <c r="K1543" s="0" t="n">
        <v>5.2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s">
        <v>4</v>
      </c>
    </row>
    <row r="1544" customFormat="false" ht="14.4" hidden="true" customHeight="false" outlineLevel="0" collapsed="false">
      <c r="A1544" s="0" t="s">
        <v>28</v>
      </c>
      <c r="B1544" s="0" t="n">
        <v>1</v>
      </c>
      <c r="C1544" s="0" t="s">
        <v>4520</v>
      </c>
      <c r="D1544" s="0" t="s">
        <v>53</v>
      </c>
      <c r="E1544" s="0" t="s">
        <v>4521</v>
      </c>
      <c r="F1544" s="0" t="s">
        <v>4515</v>
      </c>
      <c r="G1544" s="0" t="s">
        <v>495</v>
      </c>
      <c r="H1544" s="0" t="n">
        <v>0</v>
      </c>
      <c r="I1544" s="0" t="n">
        <v>0</v>
      </c>
      <c r="J1544" s="0" t="n">
        <v>0</v>
      </c>
      <c r="K1544" s="0" t="n">
        <v>5.6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s">
        <v>4</v>
      </c>
    </row>
    <row r="1545" customFormat="false" ht="14.4" hidden="true" customHeight="false" outlineLevel="0" collapsed="false">
      <c r="A1545" s="0" t="s">
        <v>28</v>
      </c>
      <c r="B1545" s="0" t="n">
        <v>1</v>
      </c>
      <c r="C1545" s="0" t="s">
        <v>4522</v>
      </c>
      <c r="D1545" s="0" t="s">
        <v>53</v>
      </c>
      <c r="E1545" s="0" t="s">
        <v>4523</v>
      </c>
      <c r="F1545" s="0" t="s">
        <v>4515</v>
      </c>
      <c r="G1545" s="0" t="s">
        <v>495</v>
      </c>
      <c r="H1545" s="0" t="n">
        <v>0</v>
      </c>
      <c r="I1545" s="0" t="n">
        <v>0</v>
      </c>
      <c r="J1545" s="0" t="n">
        <v>0</v>
      </c>
      <c r="K1545" s="0" t="n">
        <v>5.6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s">
        <v>4</v>
      </c>
    </row>
    <row r="1546" customFormat="false" ht="14.4" hidden="true" customHeight="false" outlineLevel="0" collapsed="false">
      <c r="A1546" s="0" t="s">
        <v>28</v>
      </c>
      <c r="B1546" s="0" t="n">
        <v>1</v>
      </c>
      <c r="C1546" s="0" t="s">
        <v>4524</v>
      </c>
      <c r="D1546" s="0" t="s">
        <v>30</v>
      </c>
      <c r="E1546" s="0" t="s">
        <v>4525</v>
      </c>
      <c r="F1546" s="0" t="s">
        <v>4515</v>
      </c>
      <c r="G1546" s="0" t="s">
        <v>495</v>
      </c>
      <c r="H1546" s="0" t="n">
        <v>0</v>
      </c>
      <c r="I1546" s="0" t="n">
        <v>0</v>
      </c>
      <c r="J1546" s="0" t="n">
        <v>0</v>
      </c>
      <c r="K1546" s="0" t="n">
        <v>7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s">
        <v>4</v>
      </c>
    </row>
    <row r="1547" customFormat="false" ht="14.4" hidden="true" customHeight="false" outlineLevel="0" collapsed="false">
      <c r="A1547" s="0" t="s">
        <v>28</v>
      </c>
      <c r="B1547" s="0" t="n">
        <v>1</v>
      </c>
      <c r="C1547" s="0" t="s">
        <v>4526</v>
      </c>
      <c r="D1547" s="0" t="s">
        <v>103</v>
      </c>
      <c r="E1547" s="0" t="s">
        <v>4527</v>
      </c>
      <c r="F1547" s="0" t="s">
        <v>4515</v>
      </c>
      <c r="G1547" s="0" t="s">
        <v>495</v>
      </c>
      <c r="H1547" s="0" t="n">
        <v>0</v>
      </c>
      <c r="I1547" s="0" t="n">
        <v>0</v>
      </c>
      <c r="J1547" s="0" t="n">
        <v>0</v>
      </c>
      <c r="K1547" s="0" t="n">
        <v>7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s">
        <v>4</v>
      </c>
    </row>
    <row r="1548" customFormat="false" ht="14.4" hidden="true" customHeight="false" outlineLevel="0" collapsed="false">
      <c r="A1548" s="0" t="s">
        <v>28</v>
      </c>
      <c r="B1548" s="0" t="n">
        <v>1</v>
      </c>
      <c r="C1548" s="0" t="s">
        <v>4528</v>
      </c>
      <c r="D1548" s="0" t="s">
        <v>60</v>
      </c>
      <c r="E1548" s="0" t="s">
        <v>4529</v>
      </c>
      <c r="F1548" s="0" t="s">
        <v>4515</v>
      </c>
      <c r="G1548" s="0" t="s">
        <v>495</v>
      </c>
      <c r="H1548" s="0" t="n">
        <v>0</v>
      </c>
      <c r="I1548" s="0" t="n">
        <v>0</v>
      </c>
      <c r="J1548" s="0" t="n">
        <v>0</v>
      </c>
      <c r="K1548" s="0" t="n">
        <v>6.8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s">
        <v>4</v>
      </c>
    </row>
    <row r="1549" customFormat="false" ht="14.4" hidden="true" customHeight="false" outlineLevel="0" collapsed="false">
      <c r="A1549" s="0" t="s">
        <v>28</v>
      </c>
      <c r="B1549" s="0" t="n">
        <v>1</v>
      </c>
      <c r="C1549" s="0" t="s">
        <v>4530</v>
      </c>
      <c r="D1549" s="0" t="s">
        <v>53</v>
      </c>
      <c r="E1549" s="0" t="s">
        <v>4531</v>
      </c>
      <c r="F1549" s="0" t="s">
        <v>4532</v>
      </c>
      <c r="G1549" s="0" t="s">
        <v>3988</v>
      </c>
      <c r="H1549" s="0" t="n">
        <v>0</v>
      </c>
      <c r="I1549" s="0" t="n">
        <v>0</v>
      </c>
      <c r="J1549" s="0" t="n">
        <v>0</v>
      </c>
      <c r="K1549" s="0" t="n">
        <v>6.4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s">
        <v>4</v>
      </c>
    </row>
    <row r="1550" customFormat="false" ht="14.4" hidden="true" customHeight="false" outlineLevel="0" collapsed="false">
      <c r="A1550" s="0" t="s">
        <v>28</v>
      </c>
      <c r="B1550" s="0" t="n">
        <v>1</v>
      </c>
      <c r="C1550" s="0" t="s">
        <v>4533</v>
      </c>
      <c r="D1550" s="0" t="s">
        <v>192</v>
      </c>
      <c r="E1550" s="0" t="s">
        <v>4534</v>
      </c>
      <c r="F1550" s="0" t="s">
        <v>4535</v>
      </c>
      <c r="G1550" s="0" t="s">
        <v>3931</v>
      </c>
      <c r="H1550" s="0" t="n">
        <v>0</v>
      </c>
      <c r="I1550" s="0" t="n">
        <v>0</v>
      </c>
      <c r="J1550" s="0" t="n">
        <v>0</v>
      </c>
      <c r="K1550" s="0" t="n">
        <v>6.7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s">
        <v>4</v>
      </c>
    </row>
    <row r="1551" customFormat="false" ht="14.4" hidden="true" customHeight="false" outlineLevel="0" collapsed="false">
      <c r="A1551" s="0" t="s">
        <v>28</v>
      </c>
      <c r="B1551" s="0" t="n">
        <v>1</v>
      </c>
      <c r="C1551" s="0" t="s">
        <v>4536</v>
      </c>
      <c r="D1551" s="0" t="s">
        <v>258</v>
      </c>
      <c r="E1551" s="0" t="s">
        <v>4537</v>
      </c>
      <c r="F1551" s="0" t="s">
        <v>4535</v>
      </c>
      <c r="G1551" s="0" t="s">
        <v>3931</v>
      </c>
      <c r="H1551" s="0" t="n">
        <v>0</v>
      </c>
      <c r="I1551" s="0" t="n">
        <v>0</v>
      </c>
      <c r="J1551" s="0" t="n">
        <v>0</v>
      </c>
      <c r="K1551" s="0" t="n">
        <v>9.9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s">
        <v>4</v>
      </c>
    </row>
    <row r="1552" customFormat="false" ht="14.4" hidden="true" customHeight="false" outlineLevel="0" collapsed="false">
      <c r="A1552" s="0" t="s">
        <v>28</v>
      </c>
      <c r="B1552" s="0" t="n">
        <v>1</v>
      </c>
      <c r="C1552" s="0" t="s">
        <v>4538</v>
      </c>
      <c r="D1552" s="0" t="s">
        <v>258</v>
      </c>
      <c r="E1552" s="0" t="s">
        <v>4539</v>
      </c>
      <c r="F1552" s="0" t="s">
        <v>4535</v>
      </c>
      <c r="G1552" s="0" t="s">
        <v>3931</v>
      </c>
      <c r="H1552" s="0" t="n">
        <v>0</v>
      </c>
      <c r="I1552" s="0" t="n">
        <v>0</v>
      </c>
      <c r="J1552" s="0" t="n">
        <v>0</v>
      </c>
      <c r="K1552" s="0" t="n">
        <v>7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s">
        <v>4</v>
      </c>
    </row>
    <row r="1553" customFormat="false" ht="14.4" hidden="true" customHeight="false" outlineLevel="0" collapsed="false">
      <c r="A1553" s="0" t="s">
        <v>28</v>
      </c>
      <c r="B1553" s="0" t="n">
        <v>1</v>
      </c>
      <c r="C1553" s="0" t="s">
        <v>4540</v>
      </c>
      <c r="D1553" s="0" t="s">
        <v>81</v>
      </c>
      <c r="E1553" s="0" t="s">
        <v>4541</v>
      </c>
      <c r="F1553" s="0" t="s">
        <v>4535</v>
      </c>
      <c r="G1553" s="0" t="s">
        <v>3931</v>
      </c>
      <c r="H1553" s="0" t="n">
        <v>0</v>
      </c>
      <c r="I1553" s="0" t="n">
        <v>0</v>
      </c>
      <c r="J1553" s="0" t="n">
        <v>0</v>
      </c>
      <c r="K1553" s="0" t="n">
        <v>7.6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s">
        <v>4</v>
      </c>
    </row>
    <row r="1554" customFormat="false" ht="14.4" hidden="true" customHeight="false" outlineLevel="0" collapsed="false">
      <c r="A1554" s="0" t="s">
        <v>419</v>
      </c>
      <c r="B1554" s="0" t="n">
        <v>1</v>
      </c>
      <c r="C1554" s="0" t="s">
        <v>4542</v>
      </c>
      <c r="D1554" s="0" t="s">
        <v>4543</v>
      </c>
      <c r="E1554" s="0" t="s">
        <v>4544</v>
      </c>
      <c r="F1554" s="0" t="s">
        <v>4535</v>
      </c>
      <c r="G1554" s="0" t="s">
        <v>3931</v>
      </c>
      <c r="H1554" s="0" t="n">
        <v>0</v>
      </c>
      <c r="I1554" s="0" t="n">
        <v>0</v>
      </c>
      <c r="J1554" s="0" t="n">
        <v>0</v>
      </c>
      <c r="K1554" s="0" t="n">
        <v>7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s">
        <v>4</v>
      </c>
    </row>
    <row r="1555" customFormat="false" ht="14.4" hidden="true" customHeight="false" outlineLevel="0" collapsed="false">
      <c r="A1555" s="0" t="s">
        <v>28</v>
      </c>
      <c r="B1555" s="0" t="n">
        <v>1</v>
      </c>
      <c r="C1555" s="0" t="s">
        <v>4545</v>
      </c>
      <c r="D1555" s="0" t="s">
        <v>103</v>
      </c>
      <c r="E1555" s="0" t="s">
        <v>4546</v>
      </c>
      <c r="F1555" s="0" t="s">
        <v>4535</v>
      </c>
      <c r="G1555" s="0" t="s">
        <v>3931</v>
      </c>
      <c r="H1555" s="0" t="n">
        <v>0</v>
      </c>
      <c r="I1555" s="0" t="n">
        <v>0</v>
      </c>
      <c r="J1555" s="0" t="n">
        <v>0</v>
      </c>
      <c r="K1555" s="0" t="n">
        <v>5.7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s">
        <v>4</v>
      </c>
    </row>
    <row r="1556" customFormat="false" ht="14.4" hidden="true" customHeight="false" outlineLevel="0" collapsed="false">
      <c r="A1556" s="0" t="s">
        <v>28</v>
      </c>
      <c r="B1556" s="0" t="n">
        <v>1</v>
      </c>
      <c r="C1556" s="0" t="s">
        <v>4547</v>
      </c>
      <c r="D1556" s="0" t="s">
        <v>458</v>
      </c>
      <c r="E1556" s="0" t="s">
        <v>4548</v>
      </c>
      <c r="F1556" s="0" t="s">
        <v>4535</v>
      </c>
      <c r="G1556" s="0" t="s">
        <v>3931</v>
      </c>
      <c r="H1556" s="0" t="n">
        <v>0</v>
      </c>
      <c r="I1556" s="0" t="n">
        <v>0</v>
      </c>
      <c r="J1556" s="0" t="n">
        <v>0</v>
      </c>
      <c r="K1556" s="0" t="n">
        <v>5.8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s">
        <v>4</v>
      </c>
    </row>
    <row r="1557" customFormat="false" ht="14.4" hidden="true" customHeight="false" outlineLevel="0" collapsed="false">
      <c r="A1557" s="0" t="s">
        <v>28</v>
      </c>
      <c r="B1557" s="0" t="n">
        <v>1</v>
      </c>
      <c r="C1557" s="0" t="s">
        <v>4549</v>
      </c>
      <c r="D1557" s="0" t="s">
        <v>192</v>
      </c>
      <c r="E1557" s="0" t="s">
        <v>4550</v>
      </c>
      <c r="F1557" s="0" t="s">
        <v>4535</v>
      </c>
      <c r="G1557" s="0" t="s">
        <v>3931</v>
      </c>
      <c r="H1557" s="0" t="n">
        <v>0</v>
      </c>
      <c r="I1557" s="0" t="n">
        <v>0</v>
      </c>
      <c r="J1557" s="0" t="n">
        <v>0</v>
      </c>
      <c r="K1557" s="0" t="n">
        <v>6.6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s">
        <v>4</v>
      </c>
    </row>
    <row r="1558" customFormat="false" ht="14.4" hidden="true" customHeight="false" outlineLevel="0" collapsed="false">
      <c r="A1558" s="0" t="s">
        <v>419</v>
      </c>
      <c r="B1558" s="0" t="n">
        <v>1</v>
      </c>
      <c r="C1558" s="0" t="s">
        <v>4551</v>
      </c>
      <c r="D1558" s="0" t="s">
        <v>4552</v>
      </c>
      <c r="E1558" s="0" t="s">
        <v>4553</v>
      </c>
      <c r="F1558" s="0" t="s">
        <v>4535</v>
      </c>
      <c r="G1558" s="0" t="s">
        <v>3931</v>
      </c>
      <c r="H1558" s="0" t="n">
        <v>0</v>
      </c>
      <c r="I1558" s="0" t="n">
        <v>0</v>
      </c>
      <c r="J1558" s="0" t="n">
        <v>0</v>
      </c>
      <c r="K1558" s="0" t="n">
        <v>6.5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s">
        <v>4</v>
      </c>
    </row>
    <row r="1559" customFormat="false" ht="14.4" hidden="true" customHeight="false" outlineLevel="0" collapsed="false">
      <c r="A1559" s="0" t="s">
        <v>28</v>
      </c>
      <c r="B1559" s="0" t="n">
        <v>1</v>
      </c>
      <c r="C1559" s="0" t="s">
        <v>4554</v>
      </c>
      <c r="D1559" s="0" t="s">
        <v>81</v>
      </c>
      <c r="E1559" s="0" t="s">
        <v>4555</v>
      </c>
      <c r="F1559" s="0" t="s">
        <v>4556</v>
      </c>
      <c r="G1559" s="0" t="s">
        <v>361</v>
      </c>
      <c r="H1559" s="0" t="n">
        <v>0</v>
      </c>
      <c r="I1559" s="0" t="n">
        <v>0</v>
      </c>
      <c r="J1559" s="0" t="n">
        <v>0</v>
      </c>
      <c r="K1559" s="0" t="n">
        <v>6.1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s">
        <v>4</v>
      </c>
    </row>
    <row r="1560" customFormat="false" ht="14.4" hidden="true" customHeight="false" outlineLevel="0" collapsed="false">
      <c r="A1560" s="0" t="s">
        <v>28</v>
      </c>
      <c r="B1560" s="0" t="n">
        <v>1</v>
      </c>
      <c r="C1560" s="0" t="s">
        <v>4557</v>
      </c>
      <c r="D1560" s="0" t="s">
        <v>192</v>
      </c>
      <c r="E1560" s="0" t="s">
        <v>4558</v>
      </c>
      <c r="F1560" s="0" t="s">
        <v>4559</v>
      </c>
      <c r="G1560" s="0" t="s">
        <v>4560</v>
      </c>
      <c r="H1560" s="0" t="n">
        <v>0</v>
      </c>
      <c r="I1560" s="0" t="n">
        <v>0</v>
      </c>
      <c r="J1560" s="0" t="n">
        <v>0</v>
      </c>
      <c r="K1560" s="0" t="n">
        <v>5.6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s">
        <v>4</v>
      </c>
    </row>
    <row r="1561" customFormat="false" ht="14.4" hidden="true" customHeight="false" outlineLevel="0" collapsed="false">
      <c r="A1561" s="0" t="s">
        <v>28</v>
      </c>
      <c r="B1561" s="0" t="n">
        <v>1</v>
      </c>
      <c r="C1561" s="0" t="s">
        <v>4561</v>
      </c>
      <c r="D1561" s="0" t="s">
        <v>90</v>
      </c>
      <c r="E1561" s="0" t="s">
        <v>4562</v>
      </c>
      <c r="F1561" s="0" t="s">
        <v>4563</v>
      </c>
      <c r="G1561" s="0" t="s">
        <v>4564</v>
      </c>
      <c r="H1561" s="0" t="n">
        <v>0</v>
      </c>
      <c r="I1561" s="0" t="n">
        <v>0</v>
      </c>
      <c r="J1561" s="0" t="n">
        <v>0</v>
      </c>
      <c r="K1561" s="0" t="n">
        <v>8.8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s">
        <v>4</v>
      </c>
    </row>
    <row r="1562" customFormat="false" ht="14.4" hidden="true" customHeight="false" outlineLevel="0" collapsed="false">
      <c r="A1562" s="0" t="s">
        <v>28</v>
      </c>
      <c r="B1562" s="0" t="n">
        <v>1</v>
      </c>
      <c r="C1562" s="0" t="s">
        <v>4565</v>
      </c>
      <c r="D1562" s="0" t="s">
        <v>81</v>
      </c>
      <c r="E1562" s="0" t="s">
        <v>4566</v>
      </c>
      <c r="F1562" s="0" t="s">
        <v>4567</v>
      </c>
      <c r="G1562" s="0" t="s">
        <v>4568</v>
      </c>
      <c r="H1562" s="0" t="n">
        <v>0</v>
      </c>
      <c r="I1562" s="0" t="n">
        <v>0</v>
      </c>
      <c r="J1562" s="0" t="n">
        <v>0</v>
      </c>
      <c r="K1562" s="0" t="n">
        <v>6.8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s">
        <v>4</v>
      </c>
    </row>
    <row r="1563" customFormat="false" ht="14.4" hidden="true" customHeight="false" outlineLevel="0" collapsed="false">
      <c r="A1563" s="0" t="s">
        <v>28</v>
      </c>
      <c r="B1563" s="0" t="n">
        <v>1</v>
      </c>
      <c r="C1563" s="0" t="s">
        <v>4569</v>
      </c>
      <c r="D1563" s="0" t="s">
        <v>81</v>
      </c>
      <c r="E1563" s="0" t="s">
        <v>4570</v>
      </c>
      <c r="F1563" s="0" t="s">
        <v>4567</v>
      </c>
      <c r="G1563" s="0" t="s">
        <v>4568</v>
      </c>
      <c r="H1563" s="0" t="n">
        <v>0</v>
      </c>
      <c r="I1563" s="0" t="n">
        <v>0</v>
      </c>
      <c r="J1563" s="0" t="n">
        <v>0</v>
      </c>
      <c r="K1563" s="0" t="n">
        <v>5.5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s">
        <v>4</v>
      </c>
    </row>
    <row r="1564" customFormat="false" ht="14.4" hidden="true" customHeight="false" outlineLevel="0" collapsed="false">
      <c r="A1564" s="0" t="s">
        <v>28</v>
      </c>
      <c r="B1564" s="0" t="n">
        <v>1</v>
      </c>
      <c r="C1564" s="0" t="s">
        <v>4571</v>
      </c>
      <c r="D1564" s="0" t="s">
        <v>81</v>
      </c>
      <c r="E1564" s="0" t="s">
        <v>4572</v>
      </c>
      <c r="F1564" s="0" t="s">
        <v>4567</v>
      </c>
      <c r="G1564" s="0" t="s">
        <v>4568</v>
      </c>
      <c r="H1564" s="0" t="n">
        <v>0</v>
      </c>
      <c r="I1564" s="0" t="n">
        <v>0</v>
      </c>
      <c r="J1564" s="0" t="n">
        <v>0</v>
      </c>
      <c r="K1564" s="0" t="n">
        <v>5.3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s">
        <v>4</v>
      </c>
    </row>
    <row r="1565" customFormat="false" ht="14.4" hidden="true" customHeight="false" outlineLevel="0" collapsed="false">
      <c r="A1565" s="0" t="s">
        <v>28</v>
      </c>
      <c r="B1565" s="0" t="n">
        <v>1</v>
      </c>
      <c r="C1565" s="0" t="s">
        <v>4573</v>
      </c>
      <c r="D1565" s="0" t="s">
        <v>30</v>
      </c>
      <c r="E1565" s="0" t="s">
        <v>4574</v>
      </c>
      <c r="F1565" s="0" t="s">
        <v>4567</v>
      </c>
      <c r="G1565" s="0" t="s">
        <v>4568</v>
      </c>
      <c r="H1565" s="0" t="n">
        <v>0</v>
      </c>
      <c r="I1565" s="0" t="n">
        <v>0</v>
      </c>
      <c r="J1565" s="0" t="n">
        <v>0</v>
      </c>
      <c r="K1565" s="0" t="n">
        <v>5.3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s">
        <v>4</v>
      </c>
    </row>
    <row r="1566" customFormat="false" ht="14.4" hidden="true" customHeight="false" outlineLevel="0" collapsed="false">
      <c r="A1566" s="0" t="s">
        <v>28</v>
      </c>
      <c r="B1566" s="0" t="n">
        <v>1</v>
      </c>
      <c r="C1566" s="0" t="s">
        <v>4575</v>
      </c>
      <c r="D1566" s="0" t="s">
        <v>90</v>
      </c>
      <c r="E1566" s="0" t="s">
        <v>4576</v>
      </c>
      <c r="F1566" s="0" t="s">
        <v>4567</v>
      </c>
      <c r="G1566" s="0" t="s">
        <v>4568</v>
      </c>
      <c r="H1566" s="0" t="n">
        <v>0</v>
      </c>
      <c r="I1566" s="0" t="n">
        <v>0</v>
      </c>
      <c r="J1566" s="0" t="n">
        <v>0</v>
      </c>
      <c r="K1566" s="0" t="n">
        <v>5.2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s">
        <v>4</v>
      </c>
    </row>
    <row r="1567" customFormat="false" ht="14.4" hidden="true" customHeight="false" outlineLevel="0" collapsed="false">
      <c r="A1567" s="0" t="s">
        <v>28</v>
      </c>
      <c r="B1567" s="0" t="n">
        <v>1</v>
      </c>
      <c r="C1567" s="0" t="s">
        <v>4577</v>
      </c>
      <c r="D1567" s="0" t="s">
        <v>81</v>
      </c>
      <c r="E1567" s="0" t="s">
        <v>4578</v>
      </c>
      <c r="F1567" s="0" t="s">
        <v>4567</v>
      </c>
      <c r="G1567" s="0" t="s">
        <v>4568</v>
      </c>
      <c r="H1567" s="0" t="n">
        <v>0</v>
      </c>
      <c r="I1567" s="0" t="n">
        <v>0</v>
      </c>
      <c r="J1567" s="0" t="n">
        <v>0</v>
      </c>
      <c r="K1567" s="0" t="n">
        <v>7.4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s">
        <v>4</v>
      </c>
    </row>
    <row r="1568" customFormat="false" ht="14.4" hidden="true" customHeight="false" outlineLevel="0" collapsed="false">
      <c r="A1568" s="0" t="s">
        <v>28</v>
      </c>
      <c r="B1568" s="0" t="n">
        <v>1</v>
      </c>
      <c r="C1568" s="0" t="s">
        <v>4579</v>
      </c>
      <c r="D1568" s="0" t="s">
        <v>124</v>
      </c>
      <c r="E1568" s="0" t="s">
        <v>4580</v>
      </c>
      <c r="F1568" s="0" t="s">
        <v>4567</v>
      </c>
      <c r="G1568" s="0" t="s">
        <v>4568</v>
      </c>
      <c r="H1568" s="0" t="n">
        <v>0</v>
      </c>
      <c r="I1568" s="0" t="n">
        <v>0</v>
      </c>
      <c r="J1568" s="0" t="n">
        <v>0</v>
      </c>
      <c r="K1568" s="0" t="n">
        <v>5.9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s">
        <v>4</v>
      </c>
    </row>
    <row r="1569" customFormat="false" ht="14.4" hidden="true" customHeight="false" outlineLevel="0" collapsed="false">
      <c r="A1569" s="0" t="s">
        <v>28</v>
      </c>
      <c r="B1569" s="0" t="n">
        <v>1</v>
      </c>
      <c r="C1569" s="0" t="s">
        <v>4581</v>
      </c>
      <c r="D1569" s="0" t="s">
        <v>81</v>
      </c>
      <c r="E1569" s="0" t="s">
        <v>4582</v>
      </c>
      <c r="F1569" s="0" t="s">
        <v>4583</v>
      </c>
      <c r="G1569" s="0" t="s">
        <v>4584</v>
      </c>
      <c r="H1569" s="0" t="n">
        <v>0</v>
      </c>
      <c r="I1569" s="0" t="n">
        <v>0</v>
      </c>
      <c r="J1569" s="0" t="n">
        <v>0</v>
      </c>
      <c r="K1569" s="0" t="n">
        <v>9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s">
        <v>4</v>
      </c>
    </row>
    <row r="1570" customFormat="false" ht="14.4" hidden="true" customHeight="false" outlineLevel="0" collapsed="false">
      <c r="A1570" s="0" t="s">
        <v>28</v>
      </c>
      <c r="B1570" s="0" t="n">
        <v>1</v>
      </c>
      <c r="C1570" s="0" t="s">
        <v>4585</v>
      </c>
      <c r="D1570" s="0" t="s">
        <v>60</v>
      </c>
      <c r="E1570" s="0" t="s">
        <v>4586</v>
      </c>
      <c r="F1570" s="0" t="s">
        <v>4583</v>
      </c>
      <c r="G1570" s="0" t="s">
        <v>4584</v>
      </c>
      <c r="H1570" s="0" t="n">
        <v>0</v>
      </c>
      <c r="I1570" s="0" t="n">
        <v>0</v>
      </c>
      <c r="J1570" s="0" t="n">
        <v>0</v>
      </c>
      <c r="K1570" s="0" t="n">
        <v>7.5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s">
        <v>4</v>
      </c>
    </row>
    <row r="1571" customFormat="false" ht="14.4" hidden="true" customHeight="false" outlineLevel="0" collapsed="false">
      <c r="A1571" s="0" t="s">
        <v>28</v>
      </c>
      <c r="B1571" s="0" t="n">
        <v>1</v>
      </c>
      <c r="C1571" s="0" t="s">
        <v>4587</v>
      </c>
      <c r="D1571" s="0" t="s">
        <v>258</v>
      </c>
      <c r="E1571" s="0" t="s">
        <v>4588</v>
      </c>
      <c r="F1571" s="0" t="s">
        <v>4589</v>
      </c>
      <c r="G1571" s="0" t="s">
        <v>3988</v>
      </c>
      <c r="H1571" s="0" t="n">
        <v>0</v>
      </c>
      <c r="I1571" s="0" t="n">
        <v>0</v>
      </c>
      <c r="J1571" s="0" t="n">
        <v>0</v>
      </c>
      <c r="K1571" s="0" t="n">
        <v>10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s">
        <v>4</v>
      </c>
    </row>
    <row r="1572" customFormat="false" ht="14.4" hidden="true" customHeight="false" outlineLevel="0" collapsed="false">
      <c r="A1572" s="0" t="s">
        <v>28</v>
      </c>
      <c r="B1572" s="0" t="n">
        <v>1</v>
      </c>
      <c r="C1572" s="0" t="s">
        <v>4590</v>
      </c>
      <c r="D1572" s="0" t="s">
        <v>53</v>
      </c>
      <c r="E1572" s="0" t="s">
        <v>4591</v>
      </c>
      <c r="F1572" s="0" t="s">
        <v>4589</v>
      </c>
      <c r="G1572" s="0" t="s">
        <v>3988</v>
      </c>
      <c r="H1572" s="0" t="n">
        <v>0</v>
      </c>
      <c r="I1572" s="0" t="n">
        <v>0</v>
      </c>
      <c r="J1572" s="0" t="n">
        <v>0</v>
      </c>
      <c r="K1572" s="0" t="n">
        <v>7.9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s">
        <v>4</v>
      </c>
    </row>
    <row r="1573" customFormat="false" ht="14.4" hidden="true" customHeight="false" outlineLevel="0" collapsed="false">
      <c r="A1573" s="0" t="s">
        <v>28</v>
      </c>
      <c r="B1573" s="0" t="n">
        <v>1</v>
      </c>
      <c r="C1573" s="0" t="s">
        <v>4592</v>
      </c>
      <c r="D1573" s="0" t="s">
        <v>81</v>
      </c>
      <c r="E1573" s="0" t="s">
        <v>4593</v>
      </c>
      <c r="F1573" s="0" t="s">
        <v>4594</v>
      </c>
      <c r="G1573" s="0" t="s">
        <v>4595</v>
      </c>
      <c r="H1573" s="0" t="n">
        <v>0</v>
      </c>
      <c r="I1573" s="0" t="n">
        <v>0</v>
      </c>
      <c r="J1573" s="0" t="n">
        <v>0</v>
      </c>
      <c r="K1573" s="0" t="n">
        <v>8.8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s">
        <v>4</v>
      </c>
    </row>
    <row r="1574" customFormat="false" ht="14.4" hidden="true" customHeight="false" outlineLevel="0" collapsed="false">
      <c r="A1574" s="0" t="s">
        <v>28</v>
      </c>
      <c r="B1574" s="0" t="n">
        <v>1</v>
      </c>
      <c r="C1574" s="0" t="s">
        <v>4596</v>
      </c>
      <c r="D1574" s="0" t="s">
        <v>192</v>
      </c>
      <c r="E1574" s="0" t="s">
        <v>4597</v>
      </c>
      <c r="F1574" s="0" t="s">
        <v>4598</v>
      </c>
      <c r="G1574" s="0" t="s">
        <v>4599</v>
      </c>
      <c r="H1574" s="0" t="n">
        <v>0</v>
      </c>
      <c r="I1574" s="0" t="n">
        <v>0</v>
      </c>
      <c r="J1574" s="0" t="n">
        <v>0</v>
      </c>
      <c r="K1574" s="0" t="n">
        <v>5.2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s">
        <v>4</v>
      </c>
    </row>
    <row r="1575" customFormat="false" ht="14.4" hidden="true" customHeight="false" outlineLevel="0" collapsed="false">
      <c r="A1575" s="0" t="s">
        <v>28</v>
      </c>
      <c r="B1575" s="0" t="n">
        <v>1</v>
      </c>
      <c r="C1575" s="0" t="s">
        <v>4600</v>
      </c>
      <c r="D1575" s="0" t="s">
        <v>48</v>
      </c>
      <c r="E1575" s="0" t="s">
        <v>4601</v>
      </c>
      <c r="F1575" s="0" t="s">
        <v>4598</v>
      </c>
      <c r="G1575" s="0" t="s">
        <v>4599</v>
      </c>
      <c r="H1575" s="0" t="n">
        <v>0</v>
      </c>
      <c r="I1575" s="0" t="n">
        <v>0</v>
      </c>
      <c r="J1575" s="0" t="n">
        <v>0</v>
      </c>
      <c r="K1575" s="0" t="n">
        <v>6.1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s">
        <v>4</v>
      </c>
    </row>
    <row r="1576" customFormat="false" ht="14.4" hidden="true" customHeight="false" outlineLevel="0" collapsed="false">
      <c r="A1576" s="0" t="s">
        <v>28</v>
      </c>
      <c r="B1576" s="0" t="n">
        <v>1</v>
      </c>
      <c r="C1576" s="0" t="s">
        <v>4602</v>
      </c>
      <c r="D1576" s="0" t="s">
        <v>258</v>
      </c>
      <c r="E1576" s="0" t="s">
        <v>4603</v>
      </c>
      <c r="F1576" s="0" t="s">
        <v>4598</v>
      </c>
      <c r="G1576" s="0" t="s">
        <v>4599</v>
      </c>
      <c r="H1576" s="0" t="n">
        <v>0</v>
      </c>
      <c r="I1576" s="0" t="n">
        <v>0</v>
      </c>
      <c r="J1576" s="0" t="n">
        <v>0</v>
      </c>
      <c r="K1576" s="0" t="n">
        <v>6.5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s">
        <v>4</v>
      </c>
    </row>
    <row r="1577" customFormat="false" ht="14.4" hidden="true" customHeight="false" outlineLevel="0" collapsed="false">
      <c r="A1577" s="0" t="s">
        <v>28</v>
      </c>
      <c r="B1577" s="0" t="n">
        <v>1</v>
      </c>
      <c r="C1577" s="0" t="s">
        <v>4604</v>
      </c>
      <c r="D1577" s="0" t="s">
        <v>103</v>
      </c>
      <c r="E1577" s="0" t="s">
        <v>4605</v>
      </c>
      <c r="F1577" s="0" t="s">
        <v>4598</v>
      </c>
      <c r="G1577" s="0" t="s">
        <v>4599</v>
      </c>
      <c r="H1577" s="0" t="n">
        <v>0</v>
      </c>
      <c r="I1577" s="0" t="n">
        <v>0</v>
      </c>
      <c r="J1577" s="0" t="n">
        <v>0</v>
      </c>
      <c r="K1577" s="0" t="n">
        <v>7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s">
        <v>4</v>
      </c>
    </row>
    <row r="1578" customFormat="false" ht="14.4" hidden="true" customHeight="false" outlineLevel="0" collapsed="false">
      <c r="A1578" s="0" t="s">
        <v>28</v>
      </c>
      <c r="B1578" s="0" t="n">
        <v>1</v>
      </c>
      <c r="C1578" s="0" t="s">
        <v>4606</v>
      </c>
      <c r="D1578" s="0" t="s">
        <v>192</v>
      </c>
      <c r="E1578" s="0" t="s">
        <v>4607</v>
      </c>
      <c r="F1578" s="0" t="s">
        <v>4598</v>
      </c>
      <c r="G1578" s="0" t="s">
        <v>4599</v>
      </c>
      <c r="H1578" s="0" t="n">
        <v>0</v>
      </c>
      <c r="I1578" s="0" t="n">
        <v>0</v>
      </c>
      <c r="J1578" s="0" t="n">
        <v>0</v>
      </c>
      <c r="K1578" s="0" t="n">
        <v>5.1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s">
        <v>4</v>
      </c>
    </row>
    <row r="1579" customFormat="false" ht="14.4" hidden="true" customHeight="false" outlineLevel="0" collapsed="false">
      <c r="A1579" s="0" t="s">
        <v>28</v>
      </c>
      <c r="B1579" s="0" t="n">
        <v>1</v>
      </c>
      <c r="C1579" s="0" t="s">
        <v>4608</v>
      </c>
      <c r="D1579" s="0" t="s">
        <v>124</v>
      </c>
      <c r="E1579" s="0" t="s">
        <v>1730</v>
      </c>
      <c r="F1579" s="0" t="s">
        <v>4598</v>
      </c>
      <c r="G1579" s="0" t="s">
        <v>4599</v>
      </c>
      <c r="H1579" s="0" t="n">
        <v>0</v>
      </c>
      <c r="I1579" s="0" t="n">
        <v>0</v>
      </c>
      <c r="J1579" s="0" t="n">
        <v>0</v>
      </c>
      <c r="K1579" s="0" t="n">
        <v>5.4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s">
        <v>4</v>
      </c>
    </row>
    <row r="1580" customFormat="false" ht="14.4" hidden="true" customHeight="false" outlineLevel="0" collapsed="false">
      <c r="A1580" s="0" t="s">
        <v>28</v>
      </c>
      <c r="B1580" s="0" t="n">
        <v>1</v>
      </c>
      <c r="C1580" s="0" t="s">
        <v>4609</v>
      </c>
      <c r="D1580" s="0" t="s">
        <v>90</v>
      </c>
      <c r="E1580" s="0" t="s">
        <v>4610</v>
      </c>
      <c r="F1580" s="0" t="s">
        <v>4598</v>
      </c>
      <c r="G1580" s="0" t="s">
        <v>4599</v>
      </c>
      <c r="H1580" s="0" t="n">
        <v>0</v>
      </c>
      <c r="I1580" s="0" t="n">
        <v>0</v>
      </c>
      <c r="J1580" s="0" t="n">
        <v>0</v>
      </c>
      <c r="K1580" s="0" t="n">
        <v>5.2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s">
        <v>4</v>
      </c>
    </row>
    <row r="1581" customFormat="false" ht="14.4" hidden="true" customHeight="false" outlineLevel="0" collapsed="false">
      <c r="A1581" s="0" t="s">
        <v>28</v>
      </c>
      <c r="B1581" s="0" t="n">
        <v>1</v>
      </c>
      <c r="C1581" s="0" t="s">
        <v>4611</v>
      </c>
      <c r="D1581" s="0" t="s">
        <v>124</v>
      </c>
      <c r="E1581" s="0" t="s">
        <v>4612</v>
      </c>
      <c r="F1581" s="0" t="s">
        <v>4598</v>
      </c>
      <c r="G1581" s="0" t="s">
        <v>4599</v>
      </c>
      <c r="H1581" s="0" t="n">
        <v>0</v>
      </c>
      <c r="I1581" s="0" t="n">
        <v>0</v>
      </c>
      <c r="J1581" s="0" t="n">
        <v>0</v>
      </c>
      <c r="K1581" s="0" t="n">
        <v>5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s">
        <v>4</v>
      </c>
    </row>
    <row r="1582" customFormat="false" ht="14.4" hidden="true" customHeight="false" outlineLevel="0" collapsed="false">
      <c r="A1582" s="0" t="s">
        <v>28</v>
      </c>
      <c r="B1582" s="0" t="n">
        <v>1</v>
      </c>
      <c r="C1582" s="0" t="s">
        <v>4613</v>
      </c>
      <c r="D1582" s="0" t="s">
        <v>103</v>
      </c>
      <c r="E1582" s="0" t="s">
        <v>4614</v>
      </c>
      <c r="F1582" s="0" t="s">
        <v>4598</v>
      </c>
      <c r="G1582" s="0" t="s">
        <v>4599</v>
      </c>
      <c r="H1582" s="0" t="n">
        <v>0</v>
      </c>
      <c r="I1582" s="0" t="n">
        <v>0</v>
      </c>
      <c r="J1582" s="0" t="n">
        <v>0</v>
      </c>
      <c r="K1582" s="0" t="n">
        <v>5.9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s">
        <v>4</v>
      </c>
    </row>
    <row r="1583" customFormat="false" ht="14.4" hidden="true" customHeight="false" outlineLevel="0" collapsed="false">
      <c r="A1583" s="0" t="s">
        <v>28</v>
      </c>
      <c r="B1583" s="0" t="n">
        <v>1</v>
      </c>
      <c r="C1583" s="0" t="s">
        <v>4615</v>
      </c>
      <c r="D1583" s="0" t="s">
        <v>60</v>
      </c>
      <c r="E1583" s="0" t="s">
        <v>4616</v>
      </c>
      <c r="F1583" s="0" t="s">
        <v>4598</v>
      </c>
      <c r="G1583" s="0" t="s">
        <v>4599</v>
      </c>
      <c r="H1583" s="0" t="n">
        <v>0</v>
      </c>
      <c r="I1583" s="0" t="n">
        <v>0</v>
      </c>
      <c r="J1583" s="0" t="n">
        <v>0</v>
      </c>
      <c r="K1583" s="0" t="n">
        <v>5.7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s">
        <v>4</v>
      </c>
    </row>
    <row r="1584" customFormat="false" ht="14.4" hidden="true" customHeight="false" outlineLevel="0" collapsed="false">
      <c r="A1584" s="0" t="s">
        <v>28</v>
      </c>
      <c r="B1584" s="0" t="n">
        <v>1</v>
      </c>
      <c r="C1584" s="0" t="s">
        <v>4617</v>
      </c>
      <c r="D1584" s="0" t="s">
        <v>103</v>
      </c>
      <c r="E1584" s="0" t="s">
        <v>4618</v>
      </c>
      <c r="F1584" s="0" t="s">
        <v>4598</v>
      </c>
      <c r="G1584" s="0" t="s">
        <v>4599</v>
      </c>
      <c r="H1584" s="0" t="n">
        <v>0</v>
      </c>
      <c r="I1584" s="0" t="n">
        <v>0</v>
      </c>
      <c r="J1584" s="0" t="n">
        <v>0</v>
      </c>
      <c r="K1584" s="0" t="n">
        <v>5.5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s">
        <v>4</v>
      </c>
    </row>
    <row r="1585" customFormat="false" ht="14.4" hidden="true" customHeight="false" outlineLevel="0" collapsed="false">
      <c r="A1585" s="0" t="s">
        <v>28</v>
      </c>
      <c r="B1585" s="0" t="n">
        <v>1</v>
      </c>
      <c r="C1585" s="0" t="s">
        <v>4619</v>
      </c>
      <c r="D1585" s="0" t="s">
        <v>30</v>
      </c>
      <c r="E1585" s="0" t="s">
        <v>4620</v>
      </c>
      <c r="F1585" s="0" t="s">
        <v>4598</v>
      </c>
      <c r="G1585" s="0" t="s">
        <v>4599</v>
      </c>
      <c r="H1585" s="0" t="n">
        <v>0</v>
      </c>
      <c r="I1585" s="0" t="n">
        <v>0</v>
      </c>
      <c r="J1585" s="0" t="n">
        <v>0</v>
      </c>
      <c r="K1585" s="0" t="n">
        <v>5.1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s">
        <v>4</v>
      </c>
    </row>
    <row r="1586" customFormat="false" ht="14.4" hidden="true" customHeight="false" outlineLevel="0" collapsed="false">
      <c r="A1586" s="0" t="s">
        <v>28</v>
      </c>
      <c r="B1586" s="0" t="n">
        <v>1</v>
      </c>
      <c r="C1586" s="0" t="s">
        <v>4621</v>
      </c>
      <c r="D1586" s="0" t="s">
        <v>192</v>
      </c>
      <c r="E1586" s="0" t="s">
        <v>4622</v>
      </c>
      <c r="F1586" s="0" t="s">
        <v>4623</v>
      </c>
      <c r="G1586" s="0" t="s">
        <v>4624</v>
      </c>
      <c r="H1586" s="0" t="n">
        <v>0</v>
      </c>
      <c r="I1586" s="0" t="n">
        <v>0</v>
      </c>
      <c r="J1586" s="0" t="n">
        <v>0</v>
      </c>
      <c r="K1586" s="0" t="n">
        <v>7.3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s">
        <v>4</v>
      </c>
    </row>
    <row r="1587" customFormat="false" ht="14.4" hidden="true" customHeight="false" outlineLevel="0" collapsed="false">
      <c r="A1587" s="0" t="s">
        <v>28</v>
      </c>
      <c r="B1587" s="0" t="n">
        <v>1</v>
      </c>
      <c r="C1587" s="0" t="s">
        <v>4625</v>
      </c>
      <c r="D1587" s="0" t="s">
        <v>53</v>
      </c>
      <c r="E1587" s="0" t="s">
        <v>4626</v>
      </c>
      <c r="F1587" s="0" t="s">
        <v>4627</v>
      </c>
      <c r="G1587" s="0" t="s">
        <v>4628</v>
      </c>
      <c r="H1587" s="0" t="n">
        <v>0</v>
      </c>
      <c r="I1587" s="0" t="n">
        <v>0</v>
      </c>
      <c r="J1587" s="0" t="n">
        <v>0</v>
      </c>
      <c r="K1587" s="0" t="n">
        <v>5.3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s">
        <v>4</v>
      </c>
    </row>
    <row r="1588" customFormat="false" ht="14.4" hidden="true" customHeight="false" outlineLevel="0" collapsed="false">
      <c r="A1588" s="0" t="s">
        <v>28</v>
      </c>
      <c r="B1588" s="0" t="n">
        <v>1</v>
      </c>
      <c r="C1588" s="0" t="s">
        <v>4629</v>
      </c>
      <c r="D1588" s="0" t="s">
        <v>192</v>
      </c>
      <c r="E1588" s="0" t="s">
        <v>4630</v>
      </c>
      <c r="F1588" s="0" t="s">
        <v>4627</v>
      </c>
      <c r="G1588" s="0" t="s">
        <v>4628</v>
      </c>
      <c r="H1588" s="0" t="n">
        <v>0</v>
      </c>
      <c r="I1588" s="0" t="n">
        <v>0</v>
      </c>
      <c r="J1588" s="0" t="n">
        <v>0</v>
      </c>
      <c r="K1588" s="0" t="n">
        <v>5.2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s">
        <v>4</v>
      </c>
    </row>
    <row r="1589" customFormat="false" ht="14.4" hidden="true" customHeight="false" outlineLevel="0" collapsed="false">
      <c r="A1589" s="0" t="s">
        <v>28</v>
      </c>
      <c r="B1589" s="0" t="n">
        <v>1</v>
      </c>
      <c r="C1589" s="0" t="s">
        <v>4631</v>
      </c>
      <c r="D1589" s="0" t="s">
        <v>103</v>
      </c>
      <c r="E1589" s="0" t="s">
        <v>3609</v>
      </c>
      <c r="F1589" s="0" t="s">
        <v>4632</v>
      </c>
      <c r="G1589" s="0" t="s">
        <v>4633</v>
      </c>
      <c r="H1589" s="0" t="n">
        <v>0</v>
      </c>
      <c r="I1589" s="0" t="n">
        <v>0</v>
      </c>
      <c r="J1589" s="0" t="n">
        <v>0</v>
      </c>
      <c r="K1589" s="0" t="n">
        <v>6.8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s">
        <v>4</v>
      </c>
    </row>
    <row r="1590" customFormat="false" ht="14.4" hidden="true" customHeight="false" outlineLevel="0" collapsed="false">
      <c r="A1590" s="0" t="s">
        <v>28</v>
      </c>
      <c r="B1590" s="0" t="n">
        <v>1</v>
      </c>
      <c r="C1590" s="0" t="s">
        <v>4634</v>
      </c>
      <c r="D1590" s="0" t="s">
        <v>30</v>
      </c>
      <c r="E1590" s="0" t="s">
        <v>4635</v>
      </c>
      <c r="F1590" s="0" t="s">
        <v>4636</v>
      </c>
      <c r="G1590" s="0" t="s">
        <v>4637</v>
      </c>
      <c r="H1590" s="0" t="n">
        <v>0</v>
      </c>
      <c r="I1590" s="0" t="n">
        <v>0</v>
      </c>
      <c r="J1590" s="0" t="n">
        <v>0</v>
      </c>
      <c r="K1590" s="0" t="n">
        <v>5.2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s">
        <v>4</v>
      </c>
    </row>
    <row r="1591" customFormat="false" ht="14.4" hidden="true" customHeight="false" outlineLevel="0" collapsed="false">
      <c r="A1591" s="0" t="s">
        <v>28</v>
      </c>
      <c r="B1591" s="0" t="n">
        <v>1</v>
      </c>
      <c r="C1591" s="0" t="s">
        <v>4638</v>
      </c>
      <c r="D1591" s="0" t="s">
        <v>103</v>
      </c>
      <c r="E1591" s="0" t="s">
        <v>4639</v>
      </c>
      <c r="F1591" s="0" t="s">
        <v>4636</v>
      </c>
      <c r="G1591" s="0" t="s">
        <v>4637</v>
      </c>
      <c r="H1591" s="0" t="n">
        <v>0</v>
      </c>
      <c r="I1591" s="0" t="n">
        <v>0</v>
      </c>
      <c r="J1591" s="0" t="n">
        <v>0</v>
      </c>
      <c r="K1591" s="0" t="n">
        <v>5.2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s">
        <v>4</v>
      </c>
    </row>
    <row r="1592" customFormat="false" ht="14.4" hidden="true" customHeight="false" outlineLevel="0" collapsed="false">
      <c r="A1592" s="0" t="s">
        <v>28</v>
      </c>
      <c r="B1592" s="0" t="n">
        <v>1</v>
      </c>
      <c r="C1592" s="0" t="s">
        <v>4640</v>
      </c>
      <c r="D1592" s="0" t="s">
        <v>30</v>
      </c>
      <c r="E1592" s="0" t="s">
        <v>4641</v>
      </c>
      <c r="F1592" s="0" t="s">
        <v>4636</v>
      </c>
      <c r="G1592" s="0" t="s">
        <v>4637</v>
      </c>
      <c r="H1592" s="0" t="n">
        <v>0</v>
      </c>
      <c r="I1592" s="0" t="n">
        <v>0</v>
      </c>
      <c r="J1592" s="0" t="n">
        <v>0</v>
      </c>
      <c r="K1592" s="0" t="n">
        <v>5.2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s">
        <v>4</v>
      </c>
    </row>
    <row r="1593" customFormat="false" ht="14.4" hidden="true" customHeight="false" outlineLevel="0" collapsed="false">
      <c r="A1593" s="0" t="s">
        <v>28</v>
      </c>
      <c r="B1593" s="0" t="n">
        <v>1</v>
      </c>
      <c r="C1593" s="0" t="s">
        <v>4642</v>
      </c>
      <c r="D1593" s="0" t="s">
        <v>53</v>
      </c>
      <c r="E1593" s="0" t="s">
        <v>4643</v>
      </c>
      <c r="F1593" s="0" t="s">
        <v>4636</v>
      </c>
      <c r="G1593" s="0" t="s">
        <v>4637</v>
      </c>
      <c r="H1593" s="0" t="n">
        <v>0</v>
      </c>
      <c r="I1593" s="0" t="n">
        <v>0</v>
      </c>
      <c r="J1593" s="0" t="n">
        <v>0</v>
      </c>
      <c r="K1593" s="0" t="n">
        <v>5.1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s">
        <v>4</v>
      </c>
    </row>
    <row r="1594" customFormat="false" ht="14.4" hidden="true" customHeight="false" outlineLevel="0" collapsed="false">
      <c r="A1594" s="0" t="s">
        <v>28</v>
      </c>
      <c r="B1594" s="0" t="n">
        <v>1</v>
      </c>
      <c r="C1594" s="0" t="s">
        <v>4644</v>
      </c>
      <c r="D1594" s="0" t="s">
        <v>258</v>
      </c>
      <c r="E1594" s="0" t="s">
        <v>4645</v>
      </c>
      <c r="F1594" s="0" t="s">
        <v>4636</v>
      </c>
      <c r="G1594" s="0" t="s">
        <v>4637</v>
      </c>
      <c r="H1594" s="0" t="n">
        <v>0</v>
      </c>
      <c r="I1594" s="0" t="n">
        <v>0</v>
      </c>
      <c r="J1594" s="0" t="n">
        <v>0</v>
      </c>
      <c r="K1594" s="0" t="n">
        <v>5.8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s">
        <v>4</v>
      </c>
    </row>
    <row r="1595" customFormat="false" ht="14.4" hidden="true" customHeight="false" outlineLevel="0" collapsed="false">
      <c r="A1595" s="0" t="s">
        <v>28</v>
      </c>
      <c r="B1595" s="0" t="n">
        <v>1</v>
      </c>
      <c r="C1595" s="0" t="s">
        <v>4646</v>
      </c>
      <c r="D1595" s="0" t="s">
        <v>258</v>
      </c>
      <c r="E1595" s="0" t="s">
        <v>4647</v>
      </c>
      <c r="F1595" s="0" t="s">
        <v>4636</v>
      </c>
      <c r="G1595" s="0" t="s">
        <v>4637</v>
      </c>
      <c r="H1595" s="0" t="n">
        <v>0</v>
      </c>
      <c r="I1595" s="0" t="n">
        <v>0</v>
      </c>
      <c r="J1595" s="0" t="n">
        <v>0</v>
      </c>
      <c r="K1595" s="0" t="n">
        <v>6.3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s">
        <v>4</v>
      </c>
    </row>
    <row r="1596" customFormat="false" ht="14.4" hidden="true" customHeight="false" outlineLevel="0" collapsed="false">
      <c r="A1596" s="0" t="s">
        <v>28</v>
      </c>
      <c r="B1596" s="0" t="n">
        <v>1</v>
      </c>
      <c r="C1596" s="0" t="s">
        <v>4648</v>
      </c>
      <c r="D1596" s="0" t="s">
        <v>192</v>
      </c>
      <c r="E1596" s="0" t="s">
        <v>4649</v>
      </c>
      <c r="F1596" s="0" t="s">
        <v>4650</v>
      </c>
      <c r="G1596" s="0" t="s">
        <v>4651</v>
      </c>
      <c r="H1596" s="0" t="n">
        <v>0</v>
      </c>
      <c r="I1596" s="0" t="n">
        <v>0</v>
      </c>
      <c r="J1596" s="0" t="n">
        <v>0</v>
      </c>
      <c r="K1596" s="0" t="n">
        <v>7.9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s">
        <v>4</v>
      </c>
    </row>
    <row r="1597" customFormat="false" ht="14.4" hidden="true" customHeight="false" outlineLevel="0" collapsed="false">
      <c r="A1597" s="0" t="s">
        <v>28</v>
      </c>
      <c r="B1597" s="0" t="n">
        <v>1</v>
      </c>
      <c r="C1597" s="0" t="s">
        <v>4652</v>
      </c>
      <c r="D1597" s="0" t="s">
        <v>258</v>
      </c>
      <c r="E1597" s="0" t="s">
        <v>4653</v>
      </c>
      <c r="F1597" s="0" t="s">
        <v>4650</v>
      </c>
      <c r="G1597" s="0" t="s">
        <v>4651</v>
      </c>
      <c r="H1597" s="0" t="n">
        <v>0</v>
      </c>
      <c r="I1597" s="0" t="n">
        <v>0</v>
      </c>
      <c r="J1597" s="0" t="n">
        <v>0</v>
      </c>
      <c r="K1597" s="0" t="n">
        <v>6.2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s">
        <v>4</v>
      </c>
    </row>
    <row r="1598" customFormat="false" ht="14.4" hidden="true" customHeight="false" outlineLevel="0" collapsed="false">
      <c r="A1598" s="0" t="s">
        <v>28</v>
      </c>
      <c r="B1598" s="0" t="n">
        <v>1</v>
      </c>
      <c r="C1598" s="0" t="s">
        <v>4654</v>
      </c>
      <c r="D1598" s="0" t="s">
        <v>124</v>
      </c>
      <c r="E1598" s="0" t="s">
        <v>4655</v>
      </c>
      <c r="F1598" s="0" t="s">
        <v>4650</v>
      </c>
      <c r="G1598" s="0" t="s">
        <v>4651</v>
      </c>
      <c r="H1598" s="0" t="n">
        <v>0</v>
      </c>
      <c r="I1598" s="0" t="n">
        <v>0</v>
      </c>
      <c r="J1598" s="0" t="n">
        <v>0</v>
      </c>
      <c r="K1598" s="0" t="n">
        <v>7.1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s">
        <v>4</v>
      </c>
    </row>
    <row r="1599" customFormat="false" ht="14.4" hidden="true" customHeight="false" outlineLevel="0" collapsed="false">
      <c r="A1599" s="0" t="s">
        <v>28</v>
      </c>
      <c r="B1599" s="0" t="n">
        <v>1</v>
      </c>
      <c r="C1599" s="0" t="s">
        <v>4656</v>
      </c>
      <c r="D1599" s="0" t="s">
        <v>103</v>
      </c>
      <c r="E1599" s="0" t="s">
        <v>4657</v>
      </c>
      <c r="F1599" s="0" t="s">
        <v>4650</v>
      </c>
      <c r="G1599" s="0" t="s">
        <v>4651</v>
      </c>
      <c r="H1599" s="0" t="n">
        <v>0</v>
      </c>
      <c r="I1599" s="0" t="n">
        <v>0</v>
      </c>
      <c r="J1599" s="0" t="n">
        <v>0</v>
      </c>
      <c r="K1599" s="0" t="n">
        <v>6.7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s">
        <v>4</v>
      </c>
    </row>
    <row r="1600" customFormat="false" ht="14.4" hidden="true" customHeight="false" outlineLevel="0" collapsed="false">
      <c r="A1600" s="0" t="s">
        <v>28</v>
      </c>
      <c r="B1600" s="0" t="n">
        <v>1</v>
      </c>
      <c r="C1600" s="0" t="s">
        <v>4658</v>
      </c>
      <c r="D1600" s="0" t="s">
        <v>30</v>
      </c>
      <c r="E1600" s="0" t="s">
        <v>4659</v>
      </c>
      <c r="F1600" s="0" t="s">
        <v>4650</v>
      </c>
      <c r="G1600" s="0" t="s">
        <v>4651</v>
      </c>
      <c r="H1600" s="0" t="n">
        <v>0</v>
      </c>
      <c r="I1600" s="0" t="n">
        <v>0</v>
      </c>
      <c r="J1600" s="0" t="n">
        <v>0</v>
      </c>
      <c r="K1600" s="0" t="n">
        <v>8.4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s">
        <v>4</v>
      </c>
    </row>
    <row r="1601" customFormat="false" ht="14.4" hidden="true" customHeight="false" outlineLevel="0" collapsed="false">
      <c r="A1601" s="0" t="s">
        <v>28</v>
      </c>
      <c r="B1601" s="0" t="n">
        <v>1</v>
      </c>
      <c r="C1601" s="0" t="s">
        <v>4660</v>
      </c>
      <c r="D1601" s="0" t="s">
        <v>30</v>
      </c>
      <c r="E1601" s="0" t="s">
        <v>4661</v>
      </c>
      <c r="F1601" s="0" t="s">
        <v>4650</v>
      </c>
      <c r="G1601" s="0" t="s">
        <v>4651</v>
      </c>
      <c r="H1601" s="0" t="n">
        <v>0</v>
      </c>
      <c r="I1601" s="0" t="n">
        <v>0</v>
      </c>
      <c r="J1601" s="0" t="n">
        <v>0</v>
      </c>
      <c r="K1601" s="0" t="n">
        <v>8.4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s">
        <v>4</v>
      </c>
    </row>
    <row r="1602" customFormat="false" ht="14.4" hidden="true" customHeight="false" outlineLevel="0" collapsed="false">
      <c r="A1602" s="0" t="s">
        <v>28</v>
      </c>
      <c r="B1602" s="0" t="n">
        <v>1</v>
      </c>
      <c r="C1602" s="0" t="s">
        <v>4662</v>
      </c>
      <c r="D1602" s="0" t="s">
        <v>124</v>
      </c>
      <c r="E1602" s="0" t="s">
        <v>4663</v>
      </c>
      <c r="F1602" s="0" t="s">
        <v>4650</v>
      </c>
      <c r="G1602" s="0" t="s">
        <v>4651</v>
      </c>
      <c r="H1602" s="0" t="n">
        <v>0</v>
      </c>
      <c r="I1602" s="0" t="n">
        <v>0</v>
      </c>
      <c r="J1602" s="0" t="n">
        <v>0</v>
      </c>
      <c r="K1602" s="0" t="n">
        <v>5.6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s">
        <v>4</v>
      </c>
    </row>
    <row r="1603" customFormat="false" ht="14.4" hidden="true" customHeight="false" outlineLevel="0" collapsed="false">
      <c r="A1603" s="0" t="s">
        <v>28</v>
      </c>
      <c r="B1603" s="0" t="n">
        <v>1</v>
      </c>
      <c r="C1603" s="0" t="s">
        <v>4664</v>
      </c>
      <c r="D1603" s="0" t="s">
        <v>258</v>
      </c>
      <c r="E1603" s="0" t="s">
        <v>4665</v>
      </c>
      <c r="F1603" s="0" t="s">
        <v>4666</v>
      </c>
      <c r="G1603" s="0" t="s">
        <v>4667</v>
      </c>
      <c r="H1603" s="0" t="n">
        <v>0</v>
      </c>
      <c r="I1603" s="0" t="n">
        <v>0</v>
      </c>
      <c r="J1603" s="0" t="n">
        <v>0</v>
      </c>
      <c r="K1603" s="0" t="n">
        <v>7.4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s">
        <v>4</v>
      </c>
    </row>
    <row r="1604" customFormat="false" ht="14.4" hidden="true" customHeight="false" outlineLevel="0" collapsed="false">
      <c r="A1604" s="0" t="s">
        <v>28</v>
      </c>
      <c r="B1604" s="0" t="n">
        <v>1</v>
      </c>
      <c r="C1604" s="0" t="s">
        <v>4668</v>
      </c>
      <c r="D1604" s="0" t="s">
        <v>81</v>
      </c>
      <c r="E1604" s="0" t="s">
        <v>4669</v>
      </c>
      <c r="F1604" s="0" t="s">
        <v>4670</v>
      </c>
      <c r="G1604" s="0" t="s">
        <v>4671</v>
      </c>
      <c r="H1604" s="0" t="n">
        <v>0</v>
      </c>
      <c r="I1604" s="0" t="n">
        <v>0</v>
      </c>
      <c r="J1604" s="0" t="n">
        <v>0</v>
      </c>
      <c r="K1604" s="0" t="n">
        <v>5.6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s">
        <v>4</v>
      </c>
    </row>
    <row r="1605" customFormat="false" ht="14.4" hidden="true" customHeight="false" outlineLevel="0" collapsed="false">
      <c r="A1605" s="0" t="s">
        <v>28</v>
      </c>
      <c r="B1605" s="0" t="n">
        <v>1</v>
      </c>
      <c r="C1605" s="0" t="s">
        <v>4672</v>
      </c>
      <c r="D1605" s="0" t="s">
        <v>103</v>
      </c>
      <c r="E1605" s="0" t="s">
        <v>4673</v>
      </c>
      <c r="F1605" s="0" t="s">
        <v>4670</v>
      </c>
      <c r="G1605" s="0" t="s">
        <v>4671</v>
      </c>
      <c r="H1605" s="0" t="n">
        <v>0</v>
      </c>
      <c r="I1605" s="0" t="n">
        <v>0</v>
      </c>
      <c r="J1605" s="0" t="n">
        <v>0</v>
      </c>
      <c r="K1605" s="0" t="n">
        <v>5.4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s">
        <v>4</v>
      </c>
    </row>
    <row r="1606" customFormat="false" ht="14.4" hidden="true" customHeight="false" outlineLevel="0" collapsed="false">
      <c r="A1606" s="0" t="s">
        <v>28</v>
      </c>
      <c r="B1606" s="0" t="n">
        <v>1</v>
      </c>
      <c r="C1606" s="0" t="s">
        <v>4674</v>
      </c>
      <c r="D1606" s="0" t="s">
        <v>53</v>
      </c>
      <c r="E1606" s="0" t="s">
        <v>4675</v>
      </c>
      <c r="F1606" s="0" t="s">
        <v>4670</v>
      </c>
      <c r="G1606" s="0" t="s">
        <v>4671</v>
      </c>
      <c r="H1606" s="0" t="n">
        <v>0</v>
      </c>
      <c r="I1606" s="0" t="n">
        <v>0</v>
      </c>
      <c r="J1606" s="0" t="n">
        <v>0</v>
      </c>
      <c r="K1606" s="0" t="n">
        <v>5.8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s">
        <v>4</v>
      </c>
    </row>
    <row r="1607" customFormat="false" ht="14.4" hidden="true" customHeight="false" outlineLevel="0" collapsed="false">
      <c r="A1607" s="0" t="s">
        <v>28</v>
      </c>
      <c r="B1607" s="0" t="n">
        <v>1</v>
      </c>
      <c r="C1607" s="0" t="s">
        <v>4676</v>
      </c>
      <c r="D1607" s="0" t="s">
        <v>45</v>
      </c>
      <c r="E1607" s="0" t="s">
        <v>4677</v>
      </c>
      <c r="F1607" s="0" t="s">
        <v>4678</v>
      </c>
      <c r="G1607" s="0" t="s">
        <v>4679</v>
      </c>
      <c r="H1607" s="0" t="n">
        <v>0</v>
      </c>
      <c r="I1607" s="0" t="n">
        <v>0</v>
      </c>
      <c r="J1607" s="0" t="n">
        <v>0</v>
      </c>
      <c r="K1607" s="0" t="n">
        <v>6.2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s">
        <v>4</v>
      </c>
    </row>
    <row r="1608" customFormat="false" ht="14.4" hidden="true" customHeight="false" outlineLevel="0" collapsed="false">
      <c r="A1608" s="0" t="s">
        <v>28</v>
      </c>
      <c r="B1608" s="0" t="n">
        <v>1</v>
      </c>
      <c r="C1608" s="0" t="s">
        <v>4680</v>
      </c>
      <c r="D1608" s="0" t="s">
        <v>192</v>
      </c>
      <c r="E1608" s="0" t="s">
        <v>4681</v>
      </c>
      <c r="F1608" s="0" t="s">
        <v>4678</v>
      </c>
      <c r="G1608" s="0" t="s">
        <v>4679</v>
      </c>
      <c r="H1608" s="0" t="n">
        <v>0</v>
      </c>
      <c r="I1608" s="0" t="n">
        <v>0</v>
      </c>
      <c r="J1608" s="0" t="n">
        <v>0</v>
      </c>
      <c r="K1608" s="0" t="n">
        <v>5.6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s">
        <v>4</v>
      </c>
    </row>
    <row r="1609" customFormat="false" ht="14.4" hidden="true" customHeight="false" outlineLevel="0" collapsed="false">
      <c r="A1609" s="0" t="s">
        <v>28</v>
      </c>
      <c r="B1609" s="0" t="n">
        <v>1</v>
      </c>
      <c r="C1609" s="0" t="s">
        <v>4682</v>
      </c>
      <c r="D1609" s="0" t="s">
        <v>30</v>
      </c>
      <c r="E1609" s="0" t="s">
        <v>4683</v>
      </c>
      <c r="F1609" s="0" t="s">
        <v>4684</v>
      </c>
      <c r="G1609" s="0" t="s">
        <v>4685</v>
      </c>
      <c r="H1609" s="0" t="n">
        <v>0</v>
      </c>
      <c r="I1609" s="0" t="n">
        <v>0</v>
      </c>
      <c r="J1609" s="0" t="n">
        <v>0</v>
      </c>
      <c r="K1609" s="0" t="n">
        <v>6.3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s">
        <v>4</v>
      </c>
    </row>
    <row r="1610" customFormat="false" ht="14.4" hidden="true" customHeight="false" outlineLevel="0" collapsed="false">
      <c r="A1610" s="0" t="s">
        <v>28</v>
      </c>
      <c r="B1610" s="0" t="n">
        <v>1</v>
      </c>
      <c r="C1610" s="0" t="s">
        <v>4686</v>
      </c>
      <c r="D1610" s="0" t="s">
        <v>103</v>
      </c>
      <c r="E1610" s="0" t="s">
        <v>4687</v>
      </c>
      <c r="F1610" s="0" t="s">
        <v>4688</v>
      </c>
      <c r="G1610" s="0" t="s">
        <v>4374</v>
      </c>
      <c r="H1610" s="0" t="n">
        <v>0</v>
      </c>
      <c r="I1610" s="0" t="n">
        <v>0</v>
      </c>
      <c r="J1610" s="0" t="n">
        <v>0</v>
      </c>
      <c r="K1610" s="0" t="n">
        <v>7.1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s">
        <v>4</v>
      </c>
    </row>
    <row r="1611" customFormat="false" ht="14.4" hidden="true" customHeight="false" outlineLevel="0" collapsed="false">
      <c r="A1611" s="0" t="s">
        <v>28</v>
      </c>
      <c r="B1611" s="0" t="n">
        <v>1</v>
      </c>
      <c r="C1611" s="0" t="s">
        <v>4689</v>
      </c>
      <c r="D1611" s="0" t="s">
        <v>124</v>
      </c>
      <c r="E1611" s="0" t="s">
        <v>4690</v>
      </c>
      <c r="F1611" s="0" t="s">
        <v>4691</v>
      </c>
      <c r="G1611" s="0" t="s">
        <v>4692</v>
      </c>
      <c r="H1611" s="0" t="n">
        <v>0</v>
      </c>
      <c r="I1611" s="0" t="n">
        <v>0</v>
      </c>
      <c r="J1611" s="0" t="n">
        <v>0</v>
      </c>
      <c r="K1611" s="0" t="n">
        <v>7.7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s">
        <v>4</v>
      </c>
    </row>
    <row r="1612" customFormat="false" ht="14.4" hidden="true" customHeight="false" outlineLevel="0" collapsed="false">
      <c r="A1612" s="0" t="s">
        <v>28</v>
      </c>
      <c r="B1612" s="0" t="n">
        <v>1</v>
      </c>
      <c r="C1612" s="0" t="s">
        <v>4693</v>
      </c>
      <c r="D1612" s="0" t="s">
        <v>30</v>
      </c>
      <c r="E1612" s="0" t="s">
        <v>4694</v>
      </c>
      <c r="F1612" s="0" t="s">
        <v>4691</v>
      </c>
      <c r="G1612" s="0" t="s">
        <v>4692</v>
      </c>
      <c r="H1612" s="0" t="n">
        <v>0</v>
      </c>
      <c r="I1612" s="0" t="n">
        <v>0</v>
      </c>
      <c r="J1612" s="0" t="n">
        <v>0</v>
      </c>
      <c r="K1612" s="0" t="n">
        <v>8.5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s">
        <v>4</v>
      </c>
    </row>
    <row r="1613" customFormat="false" ht="14.4" hidden="true" customHeight="false" outlineLevel="0" collapsed="false">
      <c r="A1613" s="0" t="s">
        <v>28</v>
      </c>
      <c r="B1613" s="0" t="n">
        <v>1</v>
      </c>
      <c r="C1613" s="0" t="s">
        <v>4695</v>
      </c>
      <c r="D1613" s="0" t="s">
        <v>53</v>
      </c>
      <c r="E1613" s="0" t="s">
        <v>4696</v>
      </c>
      <c r="F1613" s="0" t="s">
        <v>4697</v>
      </c>
      <c r="G1613" s="0" t="s">
        <v>361</v>
      </c>
      <c r="H1613" s="0" t="n">
        <v>0</v>
      </c>
      <c r="I1613" s="0" t="n">
        <v>0</v>
      </c>
      <c r="J1613" s="0" t="n">
        <v>0</v>
      </c>
      <c r="K1613" s="0" t="n">
        <v>5.8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s">
        <v>4</v>
      </c>
    </row>
    <row r="1614" customFormat="false" ht="14.4" hidden="true" customHeight="false" outlineLevel="0" collapsed="false">
      <c r="A1614" s="0" t="s">
        <v>28</v>
      </c>
      <c r="B1614" s="0" t="n">
        <v>1</v>
      </c>
      <c r="C1614" s="0" t="s">
        <v>4698</v>
      </c>
      <c r="D1614" s="0" t="s">
        <v>124</v>
      </c>
      <c r="E1614" s="0" t="s">
        <v>4699</v>
      </c>
      <c r="F1614" s="0" t="s">
        <v>4700</v>
      </c>
      <c r="G1614" s="0" t="s">
        <v>4701</v>
      </c>
      <c r="H1614" s="0" t="n">
        <v>0</v>
      </c>
      <c r="I1614" s="0" t="n">
        <v>0</v>
      </c>
      <c r="J1614" s="0" t="n">
        <v>0</v>
      </c>
      <c r="K1614" s="0" t="n">
        <v>5.9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s">
        <v>4</v>
      </c>
    </row>
    <row r="1615" customFormat="false" ht="14.4" hidden="true" customHeight="false" outlineLevel="0" collapsed="false">
      <c r="A1615" s="0" t="s">
        <v>28</v>
      </c>
      <c r="B1615" s="0" t="n">
        <v>1</v>
      </c>
      <c r="C1615" s="0" t="s">
        <v>4702</v>
      </c>
      <c r="D1615" s="0" t="s">
        <v>39</v>
      </c>
      <c r="E1615" s="0" t="s">
        <v>4703</v>
      </c>
      <c r="F1615" s="0" t="s">
        <v>4704</v>
      </c>
      <c r="G1615" s="0" t="s">
        <v>1304</v>
      </c>
      <c r="H1615" s="0" t="n">
        <v>0</v>
      </c>
      <c r="I1615" s="0" t="n">
        <v>0</v>
      </c>
      <c r="J1615" s="0" t="n">
        <v>0</v>
      </c>
      <c r="K1615" s="0" t="n">
        <v>7.4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s">
        <v>4</v>
      </c>
    </row>
    <row r="1616" customFormat="false" ht="14.4" hidden="true" customHeight="false" outlineLevel="0" collapsed="false">
      <c r="A1616" s="0" t="s">
        <v>28</v>
      </c>
      <c r="B1616" s="0" t="n">
        <v>1</v>
      </c>
      <c r="C1616" s="0" t="s">
        <v>4705</v>
      </c>
      <c r="D1616" s="0" t="s">
        <v>45</v>
      </c>
      <c r="E1616" s="0" t="s">
        <v>4706</v>
      </c>
      <c r="F1616" s="0" t="s">
        <v>4704</v>
      </c>
      <c r="G1616" s="0" t="s">
        <v>1304</v>
      </c>
      <c r="H1616" s="0" t="n">
        <v>0</v>
      </c>
      <c r="I1616" s="0" t="n">
        <v>0</v>
      </c>
      <c r="J1616" s="0" t="n">
        <v>0</v>
      </c>
      <c r="K1616" s="0" t="n">
        <v>5.2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s">
        <v>4</v>
      </c>
    </row>
    <row r="1617" customFormat="false" ht="14.4" hidden="true" customHeight="false" outlineLevel="0" collapsed="false">
      <c r="A1617" s="0" t="s">
        <v>28</v>
      </c>
      <c r="B1617" s="0" t="n">
        <v>1</v>
      </c>
      <c r="C1617" s="0" t="s">
        <v>4707</v>
      </c>
      <c r="D1617" s="0" t="s">
        <v>81</v>
      </c>
      <c r="E1617" s="0" t="s">
        <v>2231</v>
      </c>
      <c r="F1617" s="0" t="s">
        <v>4704</v>
      </c>
      <c r="G1617" s="0" t="s">
        <v>1304</v>
      </c>
      <c r="H1617" s="0" t="n">
        <v>0</v>
      </c>
      <c r="I1617" s="0" t="n">
        <v>0</v>
      </c>
      <c r="J1617" s="0" t="n">
        <v>0</v>
      </c>
      <c r="K1617" s="0" t="n">
        <v>6.4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s">
        <v>4</v>
      </c>
    </row>
    <row r="1618" customFormat="false" ht="14.4" hidden="true" customHeight="false" outlineLevel="0" collapsed="false">
      <c r="A1618" s="0" t="s">
        <v>28</v>
      </c>
      <c r="B1618" s="0" t="n">
        <v>1</v>
      </c>
      <c r="C1618" s="0" t="s">
        <v>4708</v>
      </c>
      <c r="D1618" s="0" t="s">
        <v>81</v>
      </c>
      <c r="E1618" s="0" t="s">
        <v>4709</v>
      </c>
      <c r="F1618" s="0" t="s">
        <v>4704</v>
      </c>
      <c r="G1618" s="0" t="s">
        <v>1304</v>
      </c>
      <c r="H1618" s="0" t="n">
        <v>0</v>
      </c>
      <c r="I1618" s="0" t="n">
        <v>0</v>
      </c>
      <c r="J1618" s="0" t="n">
        <v>0</v>
      </c>
      <c r="K1618" s="0" t="n">
        <v>5.6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s">
        <v>4</v>
      </c>
    </row>
    <row r="1619" customFormat="false" ht="14.4" hidden="true" customHeight="false" outlineLevel="0" collapsed="false">
      <c r="A1619" s="0" t="s">
        <v>28</v>
      </c>
      <c r="B1619" s="0" t="n">
        <v>1</v>
      </c>
      <c r="C1619" s="0" t="s">
        <v>4710</v>
      </c>
      <c r="D1619" s="0" t="s">
        <v>30</v>
      </c>
      <c r="E1619" s="0" t="s">
        <v>4711</v>
      </c>
      <c r="F1619" s="0" t="s">
        <v>4712</v>
      </c>
      <c r="G1619" s="0" t="s">
        <v>4713</v>
      </c>
      <c r="H1619" s="0" t="n">
        <v>0</v>
      </c>
      <c r="I1619" s="0" t="n">
        <v>0</v>
      </c>
      <c r="J1619" s="0" t="n">
        <v>0</v>
      </c>
      <c r="K1619" s="0" t="n">
        <v>5.2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s">
        <v>4</v>
      </c>
    </row>
    <row r="1620" customFormat="false" ht="14.4" hidden="true" customHeight="false" outlineLevel="0" collapsed="false">
      <c r="A1620" s="0" t="s">
        <v>28</v>
      </c>
      <c r="B1620" s="0" t="n">
        <v>1</v>
      </c>
      <c r="C1620" s="0" t="s">
        <v>4714</v>
      </c>
      <c r="D1620" s="0" t="s">
        <v>30</v>
      </c>
      <c r="E1620" s="0" t="s">
        <v>4715</v>
      </c>
      <c r="F1620" s="0" t="s">
        <v>4716</v>
      </c>
      <c r="G1620" s="0" t="s">
        <v>4717</v>
      </c>
      <c r="H1620" s="0" t="n">
        <v>0</v>
      </c>
      <c r="I1620" s="0" t="n">
        <v>0</v>
      </c>
      <c r="J1620" s="0" t="n">
        <v>0</v>
      </c>
      <c r="K1620" s="0" t="n">
        <v>6.2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s">
        <v>4</v>
      </c>
    </row>
    <row r="1621" customFormat="false" ht="14.4" hidden="true" customHeight="false" outlineLevel="0" collapsed="false">
      <c r="A1621" s="0" t="s">
        <v>28</v>
      </c>
      <c r="B1621" s="0" t="n">
        <v>1</v>
      </c>
      <c r="C1621" s="0" t="s">
        <v>4718</v>
      </c>
      <c r="D1621" s="0" t="s">
        <v>258</v>
      </c>
      <c r="E1621" s="0" t="s">
        <v>4719</v>
      </c>
      <c r="F1621" s="0" t="s">
        <v>4716</v>
      </c>
      <c r="G1621" s="0" t="s">
        <v>4717</v>
      </c>
      <c r="H1621" s="0" t="n">
        <v>0</v>
      </c>
      <c r="I1621" s="0" t="n">
        <v>0</v>
      </c>
      <c r="J1621" s="0" t="n">
        <v>0</v>
      </c>
      <c r="K1621" s="0" t="n">
        <v>7.8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s">
        <v>4</v>
      </c>
    </row>
    <row r="1622" customFormat="false" ht="14.4" hidden="true" customHeight="false" outlineLevel="0" collapsed="false">
      <c r="A1622" s="0" t="s">
        <v>28</v>
      </c>
      <c r="B1622" s="0" t="n">
        <v>1</v>
      </c>
      <c r="C1622" s="0" t="s">
        <v>4720</v>
      </c>
      <c r="D1622" s="0" t="s">
        <v>81</v>
      </c>
      <c r="E1622" s="0" t="s">
        <v>4721</v>
      </c>
      <c r="F1622" s="0" t="s">
        <v>4716</v>
      </c>
      <c r="G1622" s="0" t="s">
        <v>4717</v>
      </c>
      <c r="H1622" s="0" t="n">
        <v>0</v>
      </c>
      <c r="I1622" s="0" t="n">
        <v>0</v>
      </c>
      <c r="J1622" s="0" t="n">
        <v>0</v>
      </c>
      <c r="K1622" s="0" t="n">
        <v>6.8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s">
        <v>4</v>
      </c>
    </row>
    <row r="1623" customFormat="false" ht="14.4" hidden="true" customHeight="false" outlineLevel="0" collapsed="false">
      <c r="A1623" s="0" t="s">
        <v>28</v>
      </c>
      <c r="B1623" s="0" t="n">
        <v>1</v>
      </c>
      <c r="C1623" s="0" t="s">
        <v>4722</v>
      </c>
      <c r="D1623" s="0" t="s">
        <v>53</v>
      </c>
      <c r="E1623" s="0" t="s">
        <v>4723</v>
      </c>
      <c r="F1623" s="0" t="s">
        <v>4716</v>
      </c>
      <c r="G1623" s="0" t="s">
        <v>4717</v>
      </c>
      <c r="H1623" s="0" t="n">
        <v>0</v>
      </c>
      <c r="I1623" s="0" t="n">
        <v>0</v>
      </c>
      <c r="J1623" s="0" t="n">
        <v>0</v>
      </c>
      <c r="K1623" s="0" t="n">
        <v>7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s">
        <v>4</v>
      </c>
    </row>
    <row r="1624" customFormat="false" ht="14.4" hidden="true" customHeight="false" outlineLevel="0" collapsed="false">
      <c r="A1624" s="0" t="s">
        <v>28</v>
      </c>
      <c r="B1624" s="0" t="n">
        <v>1</v>
      </c>
      <c r="C1624" s="0" t="s">
        <v>4724</v>
      </c>
      <c r="D1624" s="0" t="s">
        <v>30</v>
      </c>
      <c r="E1624" s="0" t="s">
        <v>4725</v>
      </c>
      <c r="F1624" s="0" t="s">
        <v>4716</v>
      </c>
      <c r="G1624" s="0" t="s">
        <v>4717</v>
      </c>
      <c r="H1624" s="0" t="n">
        <v>0</v>
      </c>
      <c r="I1624" s="0" t="n">
        <v>0</v>
      </c>
      <c r="J1624" s="0" t="n">
        <v>0</v>
      </c>
      <c r="K1624" s="0" t="n">
        <v>7.2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s">
        <v>4</v>
      </c>
    </row>
    <row r="1625" customFormat="false" ht="14.4" hidden="true" customHeight="false" outlineLevel="0" collapsed="false">
      <c r="A1625" s="0" t="s">
        <v>28</v>
      </c>
      <c r="B1625" s="0" t="n">
        <v>1</v>
      </c>
      <c r="C1625" s="0" t="s">
        <v>4726</v>
      </c>
      <c r="D1625" s="0" t="s">
        <v>258</v>
      </c>
      <c r="E1625" s="0" t="s">
        <v>4727</v>
      </c>
      <c r="F1625" s="0" t="s">
        <v>4728</v>
      </c>
      <c r="G1625" s="0" t="s">
        <v>4729</v>
      </c>
      <c r="H1625" s="0" t="n">
        <v>0</v>
      </c>
      <c r="I1625" s="0" t="n">
        <v>0</v>
      </c>
      <c r="J1625" s="0" t="n">
        <v>0</v>
      </c>
      <c r="K1625" s="0" t="n">
        <v>9.1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s">
        <v>4</v>
      </c>
    </row>
    <row r="1626" customFormat="false" ht="14.4" hidden="true" customHeight="false" outlineLevel="0" collapsed="false">
      <c r="A1626" s="0" t="s">
        <v>28</v>
      </c>
      <c r="B1626" s="0" t="n">
        <v>1</v>
      </c>
      <c r="C1626" s="0" t="s">
        <v>4730</v>
      </c>
      <c r="D1626" s="0" t="s">
        <v>30</v>
      </c>
      <c r="E1626" s="0" t="s">
        <v>4731</v>
      </c>
      <c r="F1626" s="0" t="s">
        <v>4732</v>
      </c>
      <c r="G1626" s="0" t="s">
        <v>4733</v>
      </c>
      <c r="H1626" s="0" t="n">
        <v>0</v>
      </c>
      <c r="I1626" s="0" t="n">
        <v>0</v>
      </c>
      <c r="J1626" s="0" t="n">
        <v>0</v>
      </c>
      <c r="K1626" s="0" t="n">
        <v>5.7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s">
        <v>4</v>
      </c>
    </row>
    <row r="1627" customFormat="false" ht="14.4" hidden="true" customHeight="false" outlineLevel="0" collapsed="false">
      <c r="A1627" s="0" t="s">
        <v>28</v>
      </c>
      <c r="B1627" s="0" t="n">
        <v>1</v>
      </c>
      <c r="C1627" s="0" t="s">
        <v>4734</v>
      </c>
      <c r="D1627" s="0" t="s">
        <v>60</v>
      </c>
      <c r="E1627" s="0" t="s">
        <v>4735</v>
      </c>
      <c r="F1627" s="0" t="s">
        <v>4732</v>
      </c>
      <c r="G1627" s="0" t="s">
        <v>4733</v>
      </c>
      <c r="H1627" s="0" t="n">
        <v>0</v>
      </c>
      <c r="I1627" s="0" t="n">
        <v>0</v>
      </c>
      <c r="J1627" s="0" t="n">
        <v>0</v>
      </c>
      <c r="K1627" s="0" t="n">
        <v>5.6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s">
        <v>4</v>
      </c>
    </row>
    <row r="1628" customFormat="false" ht="14.4" hidden="true" customHeight="false" outlineLevel="0" collapsed="false">
      <c r="A1628" s="0" t="s">
        <v>28</v>
      </c>
      <c r="B1628" s="0" t="n">
        <v>1</v>
      </c>
      <c r="C1628" s="0" t="s">
        <v>4736</v>
      </c>
      <c r="D1628" s="0" t="s">
        <v>81</v>
      </c>
      <c r="E1628" s="0" t="s">
        <v>4737</v>
      </c>
      <c r="F1628" s="0" t="s">
        <v>4732</v>
      </c>
      <c r="G1628" s="0" t="s">
        <v>4733</v>
      </c>
      <c r="H1628" s="0" t="n">
        <v>0</v>
      </c>
      <c r="I1628" s="0" t="n">
        <v>0</v>
      </c>
      <c r="J1628" s="0" t="n">
        <v>0</v>
      </c>
      <c r="K1628" s="0" t="n">
        <v>5.5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s">
        <v>4</v>
      </c>
    </row>
    <row r="1629" customFormat="false" ht="14.4" hidden="true" customHeight="false" outlineLevel="0" collapsed="false">
      <c r="A1629" s="0" t="s">
        <v>28</v>
      </c>
      <c r="B1629" s="0" t="n">
        <v>1</v>
      </c>
      <c r="C1629" s="0" t="s">
        <v>4738</v>
      </c>
      <c r="D1629" s="0" t="s">
        <v>258</v>
      </c>
      <c r="E1629" s="0" t="s">
        <v>4739</v>
      </c>
      <c r="F1629" s="0" t="s">
        <v>4732</v>
      </c>
      <c r="G1629" s="0" t="s">
        <v>4733</v>
      </c>
      <c r="H1629" s="0" t="n">
        <v>0</v>
      </c>
      <c r="I1629" s="0" t="n">
        <v>0</v>
      </c>
      <c r="J1629" s="0" t="n">
        <v>0</v>
      </c>
      <c r="K1629" s="0" t="n">
        <v>6.6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s">
        <v>4</v>
      </c>
    </row>
    <row r="1630" customFormat="false" ht="14.4" hidden="true" customHeight="false" outlineLevel="0" collapsed="false">
      <c r="A1630" s="0" t="s">
        <v>28</v>
      </c>
      <c r="B1630" s="0" t="n">
        <v>1</v>
      </c>
      <c r="C1630" s="0" t="s">
        <v>4740</v>
      </c>
      <c r="D1630" s="0" t="s">
        <v>258</v>
      </c>
      <c r="E1630" s="0" t="s">
        <v>4741</v>
      </c>
      <c r="F1630" s="0" t="s">
        <v>4732</v>
      </c>
      <c r="G1630" s="0" t="s">
        <v>4733</v>
      </c>
      <c r="H1630" s="0" t="n">
        <v>0</v>
      </c>
      <c r="I1630" s="0" t="n">
        <v>0</v>
      </c>
      <c r="J1630" s="0" t="n">
        <v>0</v>
      </c>
      <c r="K1630" s="0" t="n">
        <v>5.8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s">
        <v>4</v>
      </c>
    </row>
    <row r="1631" customFormat="false" ht="14.4" hidden="true" customHeight="false" outlineLevel="0" collapsed="false">
      <c r="A1631" s="0" t="s">
        <v>28</v>
      </c>
      <c r="B1631" s="0" t="n">
        <v>1</v>
      </c>
      <c r="C1631" s="0" t="s">
        <v>4742</v>
      </c>
      <c r="D1631" s="0" t="s">
        <v>60</v>
      </c>
      <c r="E1631" s="0" t="s">
        <v>4743</v>
      </c>
      <c r="F1631" s="0" t="s">
        <v>4732</v>
      </c>
      <c r="G1631" s="0" t="s">
        <v>4733</v>
      </c>
      <c r="H1631" s="0" t="n">
        <v>0</v>
      </c>
      <c r="I1631" s="0" t="n">
        <v>0</v>
      </c>
      <c r="J1631" s="0" t="n">
        <v>0</v>
      </c>
      <c r="K1631" s="0" t="n">
        <v>7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s">
        <v>4</v>
      </c>
    </row>
    <row r="1632" customFormat="false" ht="14.4" hidden="true" customHeight="false" outlineLevel="0" collapsed="false">
      <c r="A1632" s="0" t="s">
        <v>28</v>
      </c>
      <c r="B1632" s="0" t="n">
        <v>1</v>
      </c>
      <c r="C1632" s="0" t="s">
        <v>4744</v>
      </c>
      <c r="D1632" s="0" t="s">
        <v>258</v>
      </c>
      <c r="E1632" s="0" t="s">
        <v>4745</v>
      </c>
      <c r="F1632" s="0" t="s">
        <v>4732</v>
      </c>
      <c r="G1632" s="0" t="s">
        <v>4733</v>
      </c>
      <c r="H1632" s="0" t="n">
        <v>0</v>
      </c>
      <c r="I1632" s="0" t="n">
        <v>0</v>
      </c>
      <c r="J1632" s="0" t="n">
        <v>0</v>
      </c>
      <c r="K1632" s="0" t="n">
        <v>5.3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s">
        <v>4</v>
      </c>
    </row>
    <row r="1633" customFormat="false" ht="14.4" hidden="true" customHeight="false" outlineLevel="0" collapsed="false">
      <c r="A1633" s="0" t="s">
        <v>28</v>
      </c>
      <c r="B1633" s="0" t="n">
        <v>1</v>
      </c>
      <c r="C1633" s="0" t="s">
        <v>4746</v>
      </c>
      <c r="D1633" s="0" t="s">
        <v>90</v>
      </c>
      <c r="E1633" s="0" t="s">
        <v>4747</v>
      </c>
      <c r="F1633" s="0" t="s">
        <v>4748</v>
      </c>
      <c r="G1633" s="0" t="s">
        <v>4749</v>
      </c>
      <c r="H1633" s="0" t="n">
        <v>0</v>
      </c>
      <c r="I1633" s="0" t="n">
        <v>0</v>
      </c>
      <c r="J1633" s="0" t="n">
        <v>0</v>
      </c>
      <c r="K1633" s="0" t="n">
        <v>7.6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s">
        <v>4</v>
      </c>
    </row>
    <row r="1634" customFormat="false" ht="14.4" hidden="true" customHeight="false" outlineLevel="0" collapsed="false">
      <c r="A1634" s="0" t="s">
        <v>28</v>
      </c>
      <c r="B1634" s="0" t="n">
        <v>1</v>
      </c>
      <c r="C1634" s="0" t="s">
        <v>4750</v>
      </c>
      <c r="D1634" s="0" t="s">
        <v>192</v>
      </c>
      <c r="E1634" s="0" t="s">
        <v>4751</v>
      </c>
      <c r="F1634" s="0" t="s">
        <v>4752</v>
      </c>
      <c r="G1634" s="0" t="s">
        <v>4753</v>
      </c>
      <c r="H1634" s="0" t="n">
        <v>0</v>
      </c>
      <c r="I1634" s="0" t="n">
        <v>0</v>
      </c>
      <c r="J1634" s="0" t="n">
        <v>0</v>
      </c>
      <c r="K1634" s="0" t="n">
        <v>6.2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s">
        <v>4</v>
      </c>
    </row>
    <row r="1635" customFormat="false" ht="14.4" hidden="true" customHeight="false" outlineLevel="0" collapsed="false">
      <c r="A1635" s="0" t="s">
        <v>28</v>
      </c>
      <c r="B1635" s="0" t="n">
        <v>1</v>
      </c>
      <c r="C1635" s="0" t="s">
        <v>4754</v>
      </c>
      <c r="D1635" s="0" t="s">
        <v>81</v>
      </c>
      <c r="E1635" s="0" t="s">
        <v>4755</v>
      </c>
      <c r="F1635" s="0" t="s">
        <v>4752</v>
      </c>
      <c r="G1635" s="0" t="s">
        <v>4753</v>
      </c>
      <c r="H1635" s="0" t="n">
        <v>0</v>
      </c>
      <c r="I1635" s="0" t="n">
        <v>0</v>
      </c>
      <c r="J1635" s="0" t="n">
        <v>0</v>
      </c>
      <c r="K1635" s="0" t="n">
        <v>6.5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s">
        <v>4</v>
      </c>
    </row>
    <row r="1636" customFormat="false" ht="14.4" hidden="true" customHeight="false" outlineLevel="0" collapsed="false">
      <c r="A1636" s="0" t="s">
        <v>28</v>
      </c>
      <c r="B1636" s="0" t="n">
        <v>1</v>
      </c>
      <c r="C1636" s="0" t="s">
        <v>4756</v>
      </c>
      <c r="D1636" s="0" t="s">
        <v>30</v>
      </c>
      <c r="E1636" s="0" t="s">
        <v>4757</v>
      </c>
      <c r="F1636" s="0" t="s">
        <v>4752</v>
      </c>
      <c r="G1636" s="0" t="s">
        <v>4753</v>
      </c>
      <c r="H1636" s="0" t="n">
        <v>0</v>
      </c>
      <c r="I1636" s="0" t="n">
        <v>0</v>
      </c>
      <c r="J1636" s="0" t="n">
        <v>0</v>
      </c>
      <c r="K1636" s="0" t="n">
        <v>8.5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s">
        <v>4</v>
      </c>
    </row>
    <row r="1637" customFormat="false" ht="14.4" hidden="true" customHeight="false" outlineLevel="0" collapsed="false">
      <c r="A1637" s="0" t="s">
        <v>28</v>
      </c>
      <c r="B1637" s="0" t="n">
        <v>1</v>
      </c>
      <c r="C1637" s="0" t="s">
        <v>4758</v>
      </c>
      <c r="D1637" s="0" t="s">
        <v>258</v>
      </c>
      <c r="E1637" s="0" t="s">
        <v>4759</v>
      </c>
      <c r="F1637" s="0" t="s">
        <v>4752</v>
      </c>
      <c r="G1637" s="0" t="s">
        <v>4753</v>
      </c>
      <c r="H1637" s="0" t="n">
        <v>0</v>
      </c>
      <c r="I1637" s="0" t="n">
        <v>0</v>
      </c>
      <c r="J1637" s="0" t="n">
        <v>0</v>
      </c>
      <c r="K1637" s="0" t="n">
        <v>7.1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s">
        <v>4</v>
      </c>
    </row>
    <row r="1638" customFormat="false" ht="14.4" hidden="true" customHeight="false" outlineLevel="0" collapsed="false">
      <c r="A1638" s="0" t="s">
        <v>28</v>
      </c>
      <c r="B1638" s="0" t="n">
        <v>1</v>
      </c>
      <c r="C1638" s="0" t="s">
        <v>4760</v>
      </c>
      <c r="D1638" s="0" t="s">
        <v>90</v>
      </c>
      <c r="E1638" s="0" t="s">
        <v>4761</v>
      </c>
      <c r="F1638" s="0" t="s">
        <v>4762</v>
      </c>
      <c r="G1638" s="0" t="s">
        <v>4763</v>
      </c>
      <c r="H1638" s="0" t="n">
        <v>0</v>
      </c>
      <c r="I1638" s="0" t="n">
        <v>0</v>
      </c>
      <c r="J1638" s="0" t="n">
        <v>0</v>
      </c>
      <c r="K1638" s="0" t="n">
        <v>5.1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s">
        <v>4</v>
      </c>
    </row>
    <row r="1639" customFormat="false" ht="14.4" hidden="true" customHeight="false" outlineLevel="0" collapsed="false">
      <c r="A1639" s="0" t="s">
        <v>28</v>
      </c>
      <c r="B1639" s="0" t="n">
        <v>1</v>
      </c>
      <c r="C1639" s="0" t="s">
        <v>4764</v>
      </c>
      <c r="D1639" s="0" t="s">
        <v>258</v>
      </c>
      <c r="E1639" s="0" t="s">
        <v>4765</v>
      </c>
      <c r="F1639" s="0" t="s">
        <v>4762</v>
      </c>
      <c r="G1639" s="0" t="s">
        <v>4763</v>
      </c>
      <c r="H1639" s="0" t="n">
        <v>0</v>
      </c>
      <c r="I1639" s="0" t="n">
        <v>0</v>
      </c>
      <c r="J1639" s="0" t="n">
        <v>0</v>
      </c>
      <c r="K1639" s="0" t="n">
        <v>5.1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s">
        <v>4</v>
      </c>
    </row>
    <row r="1640" customFormat="false" ht="14.4" hidden="true" customHeight="false" outlineLevel="0" collapsed="false">
      <c r="A1640" s="0" t="s">
        <v>28</v>
      </c>
      <c r="B1640" s="0" t="n">
        <v>1</v>
      </c>
      <c r="C1640" s="0" t="s">
        <v>4766</v>
      </c>
      <c r="D1640" s="0" t="s">
        <v>48</v>
      </c>
      <c r="E1640" s="0" t="s">
        <v>4767</v>
      </c>
      <c r="F1640" s="0" t="s">
        <v>4762</v>
      </c>
      <c r="G1640" s="0" t="s">
        <v>4763</v>
      </c>
      <c r="H1640" s="0" t="n">
        <v>0</v>
      </c>
      <c r="I1640" s="0" t="n">
        <v>0</v>
      </c>
      <c r="J1640" s="0" t="n">
        <v>0</v>
      </c>
      <c r="K1640" s="0" t="n">
        <v>10.5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s">
        <v>4</v>
      </c>
    </row>
    <row r="1641" customFormat="false" ht="14.4" hidden="true" customHeight="false" outlineLevel="0" collapsed="false">
      <c r="A1641" s="0" t="s">
        <v>28</v>
      </c>
      <c r="B1641" s="0" t="n">
        <v>1</v>
      </c>
      <c r="C1641" s="0" t="s">
        <v>4768</v>
      </c>
      <c r="D1641" s="0" t="s">
        <v>53</v>
      </c>
      <c r="E1641" s="0" t="s">
        <v>4769</v>
      </c>
      <c r="F1641" s="0" t="s">
        <v>4762</v>
      </c>
      <c r="G1641" s="0" t="s">
        <v>4763</v>
      </c>
      <c r="H1641" s="0" t="n">
        <v>0</v>
      </c>
      <c r="I1641" s="0" t="n">
        <v>0</v>
      </c>
      <c r="J1641" s="0" t="n">
        <v>0</v>
      </c>
      <c r="K1641" s="0" t="n">
        <v>10.7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s">
        <v>4</v>
      </c>
    </row>
    <row r="1642" customFormat="false" ht="14.4" hidden="true" customHeight="false" outlineLevel="0" collapsed="false">
      <c r="A1642" s="0" t="s">
        <v>28</v>
      </c>
      <c r="B1642" s="0" t="n">
        <v>1</v>
      </c>
      <c r="C1642" s="0" t="s">
        <v>4770</v>
      </c>
      <c r="D1642" s="0" t="s">
        <v>258</v>
      </c>
      <c r="E1642" s="0" t="s">
        <v>4771</v>
      </c>
      <c r="F1642" s="0" t="s">
        <v>4762</v>
      </c>
      <c r="G1642" s="0" t="s">
        <v>4763</v>
      </c>
      <c r="H1642" s="0" t="n">
        <v>0</v>
      </c>
      <c r="I1642" s="0" t="n">
        <v>0</v>
      </c>
      <c r="J1642" s="0" t="n">
        <v>0</v>
      </c>
      <c r="K1642" s="0" t="n">
        <v>6.7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s">
        <v>4</v>
      </c>
    </row>
    <row r="1643" customFormat="false" ht="14.4" hidden="true" customHeight="false" outlineLevel="0" collapsed="false">
      <c r="A1643" s="0" t="s">
        <v>28</v>
      </c>
      <c r="B1643" s="0" t="n">
        <v>1</v>
      </c>
      <c r="C1643" s="0" t="s">
        <v>4772</v>
      </c>
      <c r="D1643" s="0" t="s">
        <v>81</v>
      </c>
      <c r="E1643" s="0" t="s">
        <v>4773</v>
      </c>
      <c r="F1643" s="0" t="s">
        <v>4762</v>
      </c>
      <c r="G1643" s="0" t="s">
        <v>4763</v>
      </c>
      <c r="H1643" s="0" t="n">
        <v>0</v>
      </c>
      <c r="I1643" s="0" t="n">
        <v>0</v>
      </c>
      <c r="J1643" s="0" t="n">
        <v>0</v>
      </c>
      <c r="K1643" s="0" t="n">
        <v>6.2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s">
        <v>4</v>
      </c>
    </row>
    <row r="1644" customFormat="false" ht="14.4" hidden="true" customHeight="false" outlineLevel="0" collapsed="false">
      <c r="A1644" s="0" t="s">
        <v>28</v>
      </c>
      <c r="B1644" s="0" t="n">
        <v>1</v>
      </c>
      <c r="C1644" s="0" t="s">
        <v>4774</v>
      </c>
      <c r="D1644" s="0" t="s">
        <v>192</v>
      </c>
      <c r="E1644" s="0" t="s">
        <v>4775</v>
      </c>
      <c r="F1644" s="0" t="s">
        <v>4762</v>
      </c>
      <c r="G1644" s="0" t="s">
        <v>4763</v>
      </c>
      <c r="H1644" s="0" t="n">
        <v>0</v>
      </c>
      <c r="I1644" s="0" t="n">
        <v>0</v>
      </c>
      <c r="J1644" s="0" t="n">
        <v>0</v>
      </c>
      <c r="K1644" s="0" t="n">
        <v>6.2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s">
        <v>4</v>
      </c>
    </row>
    <row r="1645" customFormat="false" ht="14.4" hidden="true" customHeight="false" outlineLevel="0" collapsed="false">
      <c r="A1645" s="0" t="s">
        <v>28</v>
      </c>
      <c r="B1645" s="0" t="n">
        <v>1</v>
      </c>
      <c r="C1645" s="0" t="s">
        <v>4776</v>
      </c>
      <c r="D1645" s="0" t="s">
        <v>45</v>
      </c>
      <c r="E1645" s="0" t="s">
        <v>4777</v>
      </c>
      <c r="F1645" s="0" t="s">
        <v>4778</v>
      </c>
      <c r="G1645" s="0" t="s">
        <v>1779</v>
      </c>
      <c r="H1645" s="0" t="n">
        <v>0</v>
      </c>
      <c r="I1645" s="0" t="n">
        <v>0</v>
      </c>
      <c r="J1645" s="0" t="n">
        <v>0</v>
      </c>
      <c r="K1645" s="0" t="n">
        <v>6.8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s">
        <v>4</v>
      </c>
    </row>
    <row r="1646" customFormat="false" ht="14.4" hidden="true" customHeight="false" outlineLevel="0" collapsed="false">
      <c r="A1646" s="0" t="s">
        <v>28</v>
      </c>
      <c r="B1646" s="0" t="n">
        <v>1</v>
      </c>
      <c r="C1646" s="0" t="s">
        <v>4779</v>
      </c>
      <c r="D1646" s="0" t="s">
        <v>30</v>
      </c>
      <c r="E1646" s="0" t="s">
        <v>4780</v>
      </c>
      <c r="F1646" s="0" t="s">
        <v>4778</v>
      </c>
      <c r="G1646" s="0" t="s">
        <v>1779</v>
      </c>
      <c r="H1646" s="0" t="n">
        <v>0</v>
      </c>
      <c r="I1646" s="0" t="n">
        <v>0</v>
      </c>
      <c r="J1646" s="0" t="n">
        <v>0</v>
      </c>
      <c r="K1646" s="0" t="n">
        <v>6.8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s">
        <v>4</v>
      </c>
    </row>
    <row r="1647" customFormat="false" ht="14.4" hidden="true" customHeight="false" outlineLevel="0" collapsed="false">
      <c r="A1647" s="0" t="s">
        <v>28</v>
      </c>
      <c r="B1647" s="0" t="n">
        <v>1</v>
      </c>
      <c r="C1647" s="0" t="s">
        <v>4781</v>
      </c>
      <c r="D1647" s="0" t="s">
        <v>124</v>
      </c>
      <c r="E1647" s="0" t="s">
        <v>4782</v>
      </c>
      <c r="F1647" s="0" t="s">
        <v>4778</v>
      </c>
      <c r="G1647" s="0" t="s">
        <v>1779</v>
      </c>
      <c r="H1647" s="0" t="n">
        <v>0</v>
      </c>
      <c r="I1647" s="0" t="n">
        <v>0</v>
      </c>
      <c r="J1647" s="0" t="n">
        <v>0</v>
      </c>
      <c r="K1647" s="0" t="n">
        <v>6.6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s">
        <v>4</v>
      </c>
    </row>
    <row r="1648" customFormat="false" ht="14.4" hidden="true" customHeight="false" outlineLevel="0" collapsed="false">
      <c r="A1648" s="0" t="s">
        <v>28</v>
      </c>
      <c r="B1648" s="0" t="n">
        <v>1</v>
      </c>
      <c r="C1648" s="0" t="s">
        <v>4783</v>
      </c>
      <c r="D1648" s="0" t="s">
        <v>81</v>
      </c>
      <c r="E1648" s="0" t="s">
        <v>4784</v>
      </c>
      <c r="F1648" s="0" t="s">
        <v>4778</v>
      </c>
      <c r="G1648" s="0" t="s">
        <v>1779</v>
      </c>
      <c r="H1648" s="0" t="n">
        <v>0</v>
      </c>
      <c r="I1648" s="0" t="n">
        <v>0</v>
      </c>
      <c r="J1648" s="0" t="n">
        <v>0</v>
      </c>
      <c r="K1648" s="0" t="n">
        <v>6.7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s">
        <v>4</v>
      </c>
    </row>
    <row r="1649" customFormat="false" ht="14.4" hidden="true" customHeight="false" outlineLevel="0" collapsed="false">
      <c r="A1649" s="0" t="s">
        <v>28</v>
      </c>
      <c r="B1649" s="0" t="n">
        <v>1</v>
      </c>
      <c r="C1649" s="0" t="s">
        <v>4785</v>
      </c>
      <c r="D1649" s="0" t="s">
        <v>192</v>
      </c>
      <c r="E1649" s="0" t="s">
        <v>4786</v>
      </c>
      <c r="F1649" s="0" t="s">
        <v>4787</v>
      </c>
      <c r="G1649" s="0" t="s">
        <v>4788</v>
      </c>
      <c r="H1649" s="0" t="n">
        <v>0</v>
      </c>
      <c r="I1649" s="0" t="n">
        <v>0</v>
      </c>
      <c r="J1649" s="0" t="n">
        <v>0</v>
      </c>
      <c r="K1649" s="0" t="n">
        <v>5.4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s">
        <v>4</v>
      </c>
    </row>
    <row r="1650" customFormat="false" ht="14.4" hidden="true" customHeight="false" outlineLevel="0" collapsed="false">
      <c r="A1650" s="0" t="s">
        <v>28</v>
      </c>
      <c r="B1650" s="0" t="n">
        <v>1</v>
      </c>
      <c r="C1650" s="0" t="s">
        <v>4789</v>
      </c>
      <c r="D1650" s="0" t="s">
        <v>48</v>
      </c>
      <c r="E1650" s="0" t="s">
        <v>4790</v>
      </c>
      <c r="F1650" s="0" t="s">
        <v>4787</v>
      </c>
      <c r="G1650" s="0" t="s">
        <v>4788</v>
      </c>
      <c r="H1650" s="0" t="n">
        <v>0</v>
      </c>
      <c r="I1650" s="0" t="n">
        <v>0</v>
      </c>
      <c r="J1650" s="0" t="n">
        <v>0</v>
      </c>
      <c r="K1650" s="0" t="n">
        <v>5.4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s">
        <v>4</v>
      </c>
    </row>
    <row r="1651" customFormat="false" ht="14.4" hidden="true" customHeight="false" outlineLevel="0" collapsed="false">
      <c r="A1651" s="0" t="s">
        <v>28</v>
      </c>
      <c r="B1651" s="0" t="n">
        <v>1</v>
      </c>
      <c r="C1651" s="0" t="s">
        <v>4791</v>
      </c>
      <c r="D1651" s="0" t="s">
        <v>192</v>
      </c>
      <c r="E1651" s="0" t="s">
        <v>4792</v>
      </c>
      <c r="F1651" s="0" t="s">
        <v>4787</v>
      </c>
      <c r="G1651" s="0" t="s">
        <v>4788</v>
      </c>
      <c r="H1651" s="0" t="n">
        <v>0</v>
      </c>
      <c r="I1651" s="0" t="n">
        <v>0</v>
      </c>
      <c r="J1651" s="0" t="n">
        <v>0</v>
      </c>
      <c r="K1651" s="0" t="n">
        <v>5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s">
        <v>4</v>
      </c>
    </row>
    <row r="1652" customFormat="false" ht="14.4" hidden="true" customHeight="false" outlineLevel="0" collapsed="false">
      <c r="A1652" s="0" t="s">
        <v>28</v>
      </c>
      <c r="B1652" s="0" t="n">
        <v>1</v>
      </c>
      <c r="C1652" s="0" t="s">
        <v>4793</v>
      </c>
      <c r="D1652" s="0" t="s">
        <v>48</v>
      </c>
      <c r="E1652" s="0" t="s">
        <v>4794</v>
      </c>
      <c r="F1652" s="0" t="s">
        <v>4795</v>
      </c>
      <c r="G1652" s="0" t="s">
        <v>4106</v>
      </c>
      <c r="H1652" s="0" t="n">
        <v>0</v>
      </c>
      <c r="I1652" s="0" t="n">
        <v>0</v>
      </c>
      <c r="J1652" s="0" t="n">
        <v>0</v>
      </c>
      <c r="K1652" s="0" t="n">
        <v>9.4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s">
        <v>4</v>
      </c>
    </row>
    <row r="1653" customFormat="false" ht="14.4" hidden="true" customHeight="false" outlineLevel="0" collapsed="false">
      <c r="A1653" s="0" t="s">
        <v>28</v>
      </c>
      <c r="B1653" s="0" t="n">
        <v>1</v>
      </c>
      <c r="C1653" s="0" t="s">
        <v>4796</v>
      </c>
      <c r="D1653" s="0" t="s">
        <v>124</v>
      </c>
      <c r="E1653" s="0" t="s">
        <v>4797</v>
      </c>
      <c r="F1653" s="0" t="s">
        <v>4795</v>
      </c>
      <c r="G1653" s="0" t="s">
        <v>4106</v>
      </c>
      <c r="H1653" s="0" t="n">
        <v>0</v>
      </c>
      <c r="I1653" s="0" t="n">
        <v>0</v>
      </c>
      <c r="J1653" s="0" t="n">
        <v>0</v>
      </c>
      <c r="K1653" s="0" t="n">
        <v>9.9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s">
        <v>4</v>
      </c>
    </row>
    <row r="1654" customFormat="false" ht="14.4" hidden="true" customHeight="false" outlineLevel="0" collapsed="false">
      <c r="A1654" s="0" t="s">
        <v>28</v>
      </c>
      <c r="B1654" s="0" t="n">
        <v>1</v>
      </c>
      <c r="C1654" s="0" t="s">
        <v>4798</v>
      </c>
      <c r="D1654" s="0" t="s">
        <v>30</v>
      </c>
      <c r="E1654" s="0" t="s">
        <v>4799</v>
      </c>
      <c r="F1654" s="0" t="s">
        <v>4795</v>
      </c>
      <c r="G1654" s="0" t="s">
        <v>4106</v>
      </c>
      <c r="H1654" s="0" t="n">
        <v>0</v>
      </c>
      <c r="I1654" s="0" t="n">
        <v>0</v>
      </c>
      <c r="J1654" s="0" t="n">
        <v>0</v>
      </c>
      <c r="K1654" s="0" t="n">
        <v>7.4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s">
        <v>4</v>
      </c>
    </row>
    <row r="1655" customFormat="false" ht="14.4" hidden="true" customHeight="false" outlineLevel="0" collapsed="false">
      <c r="A1655" s="0" t="s">
        <v>28</v>
      </c>
      <c r="B1655" s="0" t="n">
        <v>1</v>
      </c>
      <c r="C1655" s="0" t="s">
        <v>4800</v>
      </c>
      <c r="D1655" s="0" t="s">
        <v>458</v>
      </c>
      <c r="E1655" s="0" t="s">
        <v>4801</v>
      </c>
      <c r="F1655" s="0" t="s">
        <v>4802</v>
      </c>
      <c r="G1655" s="0" t="s">
        <v>4803</v>
      </c>
      <c r="H1655" s="0" t="n">
        <v>0</v>
      </c>
      <c r="I1655" s="0" t="n">
        <v>0</v>
      </c>
      <c r="J1655" s="0" t="n">
        <v>0</v>
      </c>
      <c r="K1655" s="0" t="n">
        <v>6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s">
        <v>4</v>
      </c>
    </row>
    <row r="1656" customFormat="false" ht="14.4" hidden="true" customHeight="false" outlineLevel="0" collapsed="false">
      <c r="A1656" s="0" t="s">
        <v>28</v>
      </c>
      <c r="B1656" s="0" t="n">
        <v>1</v>
      </c>
      <c r="C1656" s="0" t="s">
        <v>4804</v>
      </c>
      <c r="D1656" s="0" t="s">
        <v>192</v>
      </c>
      <c r="E1656" s="0" t="s">
        <v>4805</v>
      </c>
      <c r="F1656" s="0" t="s">
        <v>4802</v>
      </c>
      <c r="G1656" s="0" t="s">
        <v>4803</v>
      </c>
      <c r="H1656" s="0" t="n">
        <v>0</v>
      </c>
      <c r="I1656" s="0" t="n">
        <v>0</v>
      </c>
      <c r="J1656" s="0" t="n">
        <v>0</v>
      </c>
      <c r="K1656" s="0" t="n">
        <v>6.4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s">
        <v>4</v>
      </c>
    </row>
    <row r="1657" customFormat="false" ht="14.4" hidden="true" customHeight="false" outlineLevel="0" collapsed="false">
      <c r="A1657" s="0" t="s">
        <v>28</v>
      </c>
      <c r="B1657" s="0" t="n">
        <v>1</v>
      </c>
      <c r="C1657" s="0" t="s">
        <v>4806</v>
      </c>
      <c r="D1657" s="0" t="s">
        <v>30</v>
      </c>
      <c r="E1657" s="0" t="s">
        <v>4807</v>
      </c>
      <c r="F1657" s="0" t="s">
        <v>4802</v>
      </c>
      <c r="G1657" s="0" t="s">
        <v>4803</v>
      </c>
      <c r="H1657" s="0" t="n">
        <v>0</v>
      </c>
      <c r="I1657" s="0" t="n">
        <v>0</v>
      </c>
      <c r="J1657" s="0" t="n">
        <v>0</v>
      </c>
      <c r="K1657" s="0" t="n">
        <v>5.5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s">
        <v>4</v>
      </c>
    </row>
    <row r="1658" customFormat="false" ht="14.4" hidden="true" customHeight="false" outlineLevel="0" collapsed="false">
      <c r="A1658" s="0" t="s">
        <v>28</v>
      </c>
      <c r="B1658" s="0" t="n">
        <v>1</v>
      </c>
      <c r="C1658" s="0" t="s">
        <v>4808</v>
      </c>
      <c r="D1658" s="0" t="s">
        <v>60</v>
      </c>
      <c r="E1658" s="0" t="s">
        <v>4809</v>
      </c>
      <c r="F1658" s="0" t="s">
        <v>4802</v>
      </c>
      <c r="G1658" s="0" t="s">
        <v>4803</v>
      </c>
      <c r="H1658" s="0" t="n">
        <v>0</v>
      </c>
      <c r="I1658" s="0" t="n">
        <v>0</v>
      </c>
      <c r="J1658" s="0" t="n">
        <v>0</v>
      </c>
      <c r="K1658" s="0" t="n">
        <v>5.3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s">
        <v>4</v>
      </c>
    </row>
    <row r="1659" customFormat="false" ht="14.4" hidden="true" customHeight="false" outlineLevel="0" collapsed="false">
      <c r="A1659" s="0" t="s">
        <v>28</v>
      </c>
      <c r="B1659" s="0" t="n">
        <v>1</v>
      </c>
      <c r="C1659" s="0" t="s">
        <v>4810</v>
      </c>
      <c r="D1659" s="0" t="s">
        <v>81</v>
      </c>
      <c r="E1659" s="0" t="s">
        <v>4811</v>
      </c>
      <c r="F1659" s="0" t="s">
        <v>4802</v>
      </c>
      <c r="G1659" s="0" t="s">
        <v>4803</v>
      </c>
      <c r="H1659" s="0" t="n">
        <v>0</v>
      </c>
      <c r="I1659" s="0" t="n">
        <v>0</v>
      </c>
      <c r="J1659" s="0" t="n">
        <v>0</v>
      </c>
      <c r="K1659" s="0" t="n">
        <v>5.2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s">
        <v>4</v>
      </c>
    </row>
    <row r="1660" customFormat="false" ht="14.4" hidden="true" customHeight="false" outlineLevel="0" collapsed="false">
      <c r="A1660" s="0" t="s">
        <v>28</v>
      </c>
      <c r="B1660" s="0" t="n">
        <v>1</v>
      </c>
      <c r="C1660" s="0" t="s">
        <v>4812</v>
      </c>
      <c r="D1660" s="0" t="s">
        <v>192</v>
      </c>
      <c r="E1660" s="0" t="s">
        <v>4813</v>
      </c>
      <c r="F1660" s="0" t="s">
        <v>4802</v>
      </c>
      <c r="G1660" s="0" t="s">
        <v>4803</v>
      </c>
      <c r="H1660" s="0" t="n">
        <v>0</v>
      </c>
      <c r="I1660" s="0" t="n">
        <v>0</v>
      </c>
      <c r="J1660" s="0" t="n">
        <v>0</v>
      </c>
      <c r="K1660" s="0" t="n">
        <v>5.2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s">
        <v>4</v>
      </c>
    </row>
    <row r="1661" customFormat="false" ht="14.4" hidden="true" customHeight="false" outlineLevel="0" collapsed="false">
      <c r="A1661" s="0" t="s">
        <v>28</v>
      </c>
      <c r="B1661" s="0" t="n">
        <v>1</v>
      </c>
      <c r="C1661" s="0" t="s">
        <v>4814</v>
      </c>
      <c r="D1661" s="0" t="s">
        <v>53</v>
      </c>
      <c r="E1661" s="0" t="s">
        <v>4815</v>
      </c>
      <c r="F1661" s="0" t="s">
        <v>4816</v>
      </c>
      <c r="G1661" s="0" t="s">
        <v>4817</v>
      </c>
      <c r="H1661" s="0" t="n">
        <v>0</v>
      </c>
      <c r="I1661" s="0" t="n">
        <v>0</v>
      </c>
      <c r="J1661" s="0" t="n">
        <v>0</v>
      </c>
      <c r="K1661" s="0" t="n">
        <v>11.7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s">
        <v>4</v>
      </c>
    </row>
    <row r="1662" customFormat="false" ht="14.4" hidden="true" customHeight="false" outlineLevel="0" collapsed="false">
      <c r="A1662" s="0" t="s">
        <v>28</v>
      </c>
      <c r="B1662" s="0" t="n">
        <v>1</v>
      </c>
      <c r="C1662" s="0" t="s">
        <v>4818</v>
      </c>
      <c r="D1662" s="0" t="s">
        <v>45</v>
      </c>
      <c r="E1662" s="0" t="s">
        <v>4819</v>
      </c>
      <c r="F1662" s="0" t="s">
        <v>4820</v>
      </c>
      <c r="G1662" s="0" t="s">
        <v>2560</v>
      </c>
      <c r="H1662" s="0" t="n">
        <v>0</v>
      </c>
      <c r="I1662" s="0" t="n">
        <v>0</v>
      </c>
      <c r="J1662" s="0" t="n">
        <v>0</v>
      </c>
      <c r="K1662" s="0" t="n">
        <v>6.6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s">
        <v>4</v>
      </c>
    </row>
    <row r="1663" customFormat="false" ht="14.4" hidden="true" customHeight="false" outlineLevel="0" collapsed="false">
      <c r="A1663" s="0" t="s">
        <v>28</v>
      </c>
      <c r="B1663" s="0" t="n">
        <v>1</v>
      </c>
      <c r="C1663" s="0" t="s">
        <v>4821</v>
      </c>
      <c r="D1663" s="0" t="s">
        <v>30</v>
      </c>
      <c r="E1663" s="0" t="s">
        <v>4822</v>
      </c>
      <c r="F1663" s="0" t="s">
        <v>4823</v>
      </c>
      <c r="G1663" s="0" t="s">
        <v>4824</v>
      </c>
      <c r="H1663" s="0" t="n">
        <v>0</v>
      </c>
      <c r="I1663" s="0" t="n">
        <v>0</v>
      </c>
      <c r="J1663" s="0" t="n">
        <v>0</v>
      </c>
      <c r="K1663" s="0" t="n">
        <v>5.3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s">
        <v>4</v>
      </c>
    </row>
    <row r="1664" customFormat="false" ht="14.4" hidden="true" customHeight="false" outlineLevel="0" collapsed="false">
      <c r="A1664" s="0" t="s">
        <v>28</v>
      </c>
      <c r="B1664" s="0" t="n">
        <v>1</v>
      </c>
      <c r="C1664" s="0" t="s">
        <v>4825</v>
      </c>
      <c r="D1664" s="0" t="s">
        <v>258</v>
      </c>
      <c r="E1664" s="0" t="s">
        <v>4826</v>
      </c>
      <c r="F1664" s="0" t="s">
        <v>4827</v>
      </c>
      <c r="G1664" s="0" t="s">
        <v>4828</v>
      </c>
      <c r="H1664" s="0" t="n">
        <v>0</v>
      </c>
      <c r="I1664" s="0" t="n">
        <v>0</v>
      </c>
      <c r="J1664" s="0" t="n">
        <v>0</v>
      </c>
      <c r="K1664" s="0" t="n">
        <v>8.5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s">
        <v>4</v>
      </c>
    </row>
    <row r="1665" customFormat="false" ht="14.4" hidden="true" customHeight="false" outlineLevel="0" collapsed="false">
      <c r="A1665" s="0" t="s">
        <v>28</v>
      </c>
      <c r="B1665" s="0" t="n">
        <v>1</v>
      </c>
      <c r="C1665" s="0" t="s">
        <v>4829</v>
      </c>
      <c r="D1665" s="0" t="s">
        <v>30</v>
      </c>
      <c r="E1665" s="0" t="s">
        <v>4830</v>
      </c>
      <c r="F1665" s="0" t="s">
        <v>4831</v>
      </c>
      <c r="G1665" s="0" t="s">
        <v>4832</v>
      </c>
      <c r="H1665" s="0" t="n">
        <v>0</v>
      </c>
      <c r="I1665" s="0" t="n">
        <v>0</v>
      </c>
      <c r="J1665" s="0" t="n">
        <v>0</v>
      </c>
      <c r="K1665" s="0" t="n">
        <v>5.9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s">
        <v>4</v>
      </c>
    </row>
    <row r="1666" customFormat="false" ht="14.4" hidden="true" customHeight="false" outlineLevel="0" collapsed="false">
      <c r="A1666" s="0" t="s">
        <v>28</v>
      </c>
      <c r="B1666" s="0" t="n">
        <v>1</v>
      </c>
      <c r="C1666" s="0" t="s">
        <v>4833</v>
      </c>
      <c r="D1666" s="0" t="s">
        <v>30</v>
      </c>
      <c r="E1666" s="0" t="s">
        <v>4834</v>
      </c>
      <c r="F1666" s="0" t="s">
        <v>4835</v>
      </c>
      <c r="G1666" s="0" t="s">
        <v>4836</v>
      </c>
      <c r="H1666" s="0" t="n">
        <v>0</v>
      </c>
      <c r="I1666" s="0" t="n">
        <v>0</v>
      </c>
      <c r="J1666" s="0" t="n">
        <v>0</v>
      </c>
      <c r="K1666" s="0" t="n">
        <v>5.1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s">
        <v>4</v>
      </c>
    </row>
    <row r="1667" customFormat="false" ht="14.4" hidden="true" customHeight="false" outlineLevel="0" collapsed="false">
      <c r="A1667" s="0" t="s">
        <v>28</v>
      </c>
      <c r="B1667" s="0" t="n">
        <v>1</v>
      </c>
      <c r="C1667" s="0" t="s">
        <v>4837</v>
      </c>
      <c r="D1667" s="0" t="s">
        <v>30</v>
      </c>
      <c r="E1667" s="0" t="s">
        <v>4838</v>
      </c>
      <c r="F1667" s="0" t="s">
        <v>4835</v>
      </c>
      <c r="G1667" s="0" t="s">
        <v>4836</v>
      </c>
      <c r="H1667" s="0" t="n">
        <v>0</v>
      </c>
      <c r="I1667" s="0" t="n">
        <v>0</v>
      </c>
      <c r="J1667" s="0" t="n">
        <v>0</v>
      </c>
      <c r="K1667" s="0" t="n">
        <v>5.4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s">
        <v>4</v>
      </c>
    </row>
    <row r="1668" customFormat="false" ht="14.4" hidden="true" customHeight="false" outlineLevel="0" collapsed="false">
      <c r="A1668" s="0" t="s">
        <v>28</v>
      </c>
      <c r="B1668" s="0" t="n">
        <v>1</v>
      </c>
      <c r="C1668" s="0" t="s">
        <v>4839</v>
      </c>
      <c r="D1668" s="0" t="s">
        <v>30</v>
      </c>
      <c r="E1668" s="0" t="s">
        <v>4840</v>
      </c>
      <c r="F1668" s="0" t="s">
        <v>4841</v>
      </c>
      <c r="G1668" s="0" t="s">
        <v>4842</v>
      </c>
      <c r="H1668" s="0" t="n">
        <v>0</v>
      </c>
      <c r="I1668" s="0" t="n">
        <v>0</v>
      </c>
      <c r="J1668" s="0" t="n">
        <v>0</v>
      </c>
      <c r="K1668" s="0" t="n">
        <v>5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s">
        <v>4</v>
      </c>
    </row>
    <row r="1669" customFormat="false" ht="14.4" hidden="true" customHeight="false" outlineLevel="0" collapsed="false">
      <c r="A1669" s="0" t="s">
        <v>28</v>
      </c>
      <c r="B1669" s="0" t="n">
        <v>1</v>
      </c>
      <c r="C1669" s="0" t="s">
        <v>4843</v>
      </c>
      <c r="D1669" s="0" t="s">
        <v>258</v>
      </c>
      <c r="E1669" s="0" t="s">
        <v>4844</v>
      </c>
      <c r="F1669" s="0" t="s">
        <v>4841</v>
      </c>
      <c r="G1669" s="0" t="s">
        <v>4842</v>
      </c>
      <c r="H1669" s="0" t="n">
        <v>0</v>
      </c>
      <c r="I1669" s="0" t="n">
        <v>0</v>
      </c>
      <c r="J1669" s="0" t="n">
        <v>0</v>
      </c>
      <c r="K1669" s="0" t="n">
        <v>8.2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s">
        <v>4</v>
      </c>
    </row>
    <row r="1670" customFormat="false" ht="14.4" hidden="true" customHeight="false" outlineLevel="0" collapsed="false">
      <c r="A1670" s="0" t="s">
        <v>28</v>
      </c>
      <c r="B1670" s="0" t="n">
        <v>1</v>
      </c>
      <c r="C1670" s="0" t="s">
        <v>4845</v>
      </c>
      <c r="D1670" s="0" t="s">
        <v>30</v>
      </c>
      <c r="E1670" s="0" t="s">
        <v>4846</v>
      </c>
      <c r="F1670" s="0" t="s">
        <v>4841</v>
      </c>
      <c r="G1670" s="0" t="s">
        <v>4842</v>
      </c>
      <c r="H1670" s="0" t="n">
        <v>0</v>
      </c>
      <c r="I1670" s="0" t="n">
        <v>0</v>
      </c>
      <c r="J1670" s="0" t="n">
        <v>0</v>
      </c>
      <c r="K1670" s="0" t="n">
        <v>7.9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s">
        <v>4</v>
      </c>
    </row>
    <row r="1671" customFormat="false" ht="14.4" hidden="true" customHeight="false" outlineLevel="0" collapsed="false">
      <c r="A1671" s="0" t="s">
        <v>28</v>
      </c>
      <c r="B1671" s="0" t="n">
        <v>1</v>
      </c>
      <c r="C1671" s="0" t="s">
        <v>4847</v>
      </c>
      <c r="D1671" s="0" t="s">
        <v>81</v>
      </c>
      <c r="E1671" s="0" t="s">
        <v>4848</v>
      </c>
      <c r="F1671" s="0" t="s">
        <v>4849</v>
      </c>
      <c r="G1671" s="0" t="s">
        <v>4850</v>
      </c>
      <c r="H1671" s="0" t="n">
        <v>0</v>
      </c>
      <c r="I1671" s="0" t="n">
        <v>0</v>
      </c>
      <c r="J1671" s="0" t="n">
        <v>0</v>
      </c>
      <c r="K1671" s="0" t="n">
        <v>6.1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s">
        <v>4</v>
      </c>
    </row>
    <row r="1672" customFormat="false" ht="14.4" hidden="true" customHeight="false" outlineLevel="0" collapsed="false">
      <c r="A1672" s="0" t="s">
        <v>28</v>
      </c>
      <c r="B1672" s="0" t="n">
        <v>1</v>
      </c>
      <c r="C1672" s="0" t="s">
        <v>4851</v>
      </c>
      <c r="D1672" s="0" t="s">
        <v>192</v>
      </c>
      <c r="E1672" s="0" t="s">
        <v>4852</v>
      </c>
      <c r="F1672" s="0" t="s">
        <v>4853</v>
      </c>
      <c r="G1672" s="0" t="s">
        <v>1831</v>
      </c>
      <c r="H1672" s="0" t="n">
        <v>0</v>
      </c>
      <c r="I1672" s="0" t="n">
        <v>0</v>
      </c>
      <c r="J1672" s="0" t="n">
        <v>0</v>
      </c>
      <c r="K1672" s="0" t="n">
        <v>5.8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s">
        <v>4</v>
      </c>
    </row>
    <row r="1673" customFormat="false" ht="14.4" hidden="true" customHeight="false" outlineLevel="0" collapsed="false">
      <c r="A1673" s="0" t="s">
        <v>28</v>
      </c>
      <c r="B1673" s="0" t="n">
        <v>1</v>
      </c>
      <c r="C1673" s="0" t="s">
        <v>4854</v>
      </c>
      <c r="D1673" s="0" t="s">
        <v>81</v>
      </c>
      <c r="E1673" s="0" t="s">
        <v>4855</v>
      </c>
      <c r="F1673" s="0" t="s">
        <v>4853</v>
      </c>
      <c r="G1673" s="0" t="s">
        <v>1831</v>
      </c>
      <c r="H1673" s="0" t="n">
        <v>0</v>
      </c>
      <c r="I1673" s="0" t="n">
        <v>0</v>
      </c>
      <c r="J1673" s="0" t="n">
        <v>0</v>
      </c>
      <c r="K1673" s="0" t="n">
        <v>6.6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s">
        <v>4</v>
      </c>
    </row>
    <row r="1674" customFormat="false" ht="14.4" hidden="true" customHeight="false" outlineLevel="0" collapsed="false">
      <c r="A1674" s="0" t="s">
        <v>28</v>
      </c>
      <c r="B1674" s="0" t="n">
        <v>1</v>
      </c>
      <c r="C1674" s="0" t="s">
        <v>4856</v>
      </c>
      <c r="D1674" s="0" t="s">
        <v>124</v>
      </c>
      <c r="E1674" s="0" t="s">
        <v>4857</v>
      </c>
      <c r="F1674" s="0" t="s">
        <v>4853</v>
      </c>
      <c r="G1674" s="0" t="s">
        <v>1831</v>
      </c>
      <c r="H1674" s="0" t="n">
        <v>0</v>
      </c>
      <c r="I1674" s="0" t="n">
        <v>0</v>
      </c>
      <c r="J1674" s="0" t="n">
        <v>0</v>
      </c>
      <c r="K1674" s="0" t="n">
        <v>7.3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s">
        <v>4</v>
      </c>
    </row>
    <row r="1675" customFormat="false" ht="14.4" hidden="true" customHeight="false" outlineLevel="0" collapsed="false">
      <c r="A1675" s="0" t="s">
        <v>28</v>
      </c>
      <c r="B1675" s="0" t="n">
        <v>1</v>
      </c>
      <c r="C1675" s="0" t="s">
        <v>4858</v>
      </c>
      <c r="D1675" s="0" t="s">
        <v>53</v>
      </c>
      <c r="E1675" s="0" t="s">
        <v>4859</v>
      </c>
      <c r="F1675" s="0" t="s">
        <v>4853</v>
      </c>
      <c r="G1675" s="0" t="s">
        <v>1831</v>
      </c>
      <c r="H1675" s="0" t="n">
        <v>0</v>
      </c>
      <c r="I1675" s="0" t="n">
        <v>0</v>
      </c>
      <c r="J1675" s="0" t="n">
        <v>0</v>
      </c>
      <c r="K1675" s="0" t="n">
        <v>5.2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s">
        <v>4</v>
      </c>
    </row>
    <row r="1676" customFormat="false" ht="14.4" hidden="true" customHeight="false" outlineLevel="0" collapsed="false">
      <c r="A1676" s="0" t="s">
        <v>28</v>
      </c>
      <c r="B1676" s="0" t="n">
        <v>1</v>
      </c>
      <c r="C1676" s="0" t="s">
        <v>4860</v>
      </c>
      <c r="D1676" s="0" t="s">
        <v>192</v>
      </c>
      <c r="E1676" s="0" t="s">
        <v>4861</v>
      </c>
      <c r="F1676" s="0" t="s">
        <v>4862</v>
      </c>
      <c r="G1676" s="0" t="s">
        <v>4863</v>
      </c>
      <c r="H1676" s="0" t="n">
        <v>0</v>
      </c>
      <c r="I1676" s="0" t="n">
        <v>0</v>
      </c>
      <c r="J1676" s="0" t="n">
        <v>0</v>
      </c>
      <c r="K1676" s="0" t="n">
        <v>6.5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s">
        <v>4</v>
      </c>
    </row>
    <row r="1677" customFormat="false" ht="14.4" hidden="true" customHeight="false" outlineLevel="0" collapsed="false">
      <c r="A1677" s="0" t="s">
        <v>28</v>
      </c>
      <c r="B1677" s="0" t="n">
        <v>1</v>
      </c>
      <c r="C1677" s="0" t="s">
        <v>4864</v>
      </c>
      <c r="D1677" s="0" t="s">
        <v>48</v>
      </c>
      <c r="E1677" s="0" t="s">
        <v>4865</v>
      </c>
      <c r="F1677" s="0" t="s">
        <v>4862</v>
      </c>
      <c r="G1677" s="0" t="s">
        <v>4863</v>
      </c>
      <c r="H1677" s="0" t="n">
        <v>0</v>
      </c>
      <c r="I1677" s="0" t="n">
        <v>0</v>
      </c>
      <c r="J1677" s="0" t="n">
        <v>0</v>
      </c>
      <c r="K1677" s="0" t="n">
        <v>6.4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s">
        <v>4</v>
      </c>
    </row>
    <row r="1678" customFormat="false" ht="14.4" hidden="true" customHeight="false" outlineLevel="0" collapsed="false">
      <c r="A1678" s="0" t="s">
        <v>28</v>
      </c>
      <c r="B1678" s="0" t="n">
        <v>1</v>
      </c>
      <c r="C1678" s="0" t="s">
        <v>4866</v>
      </c>
      <c r="D1678" s="0" t="s">
        <v>48</v>
      </c>
      <c r="E1678" s="0" t="s">
        <v>4867</v>
      </c>
      <c r="F1678" s="0" t="s">
        <v>4868</v>
      </c>
      <c r="G1678" s="0" t="s">
        <v>4869</v>
      </c>
      <c r="H1678" s="0" t="n">
        <v>0</v>
      </c>
      <c r="I1678" s="0" t="n">
        <v>0</v>
      </c>
      <c r="J1678" s="0" t="n">
        <v>0</v>
      </c>
      <c r="K1678" s="0" t="n">
        <v>8.4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s">
        <v>4</v>
      </c>
    </row>
    <row r="1679" customFormat="false" ht="14.4" hidden="true" customHeight="false" outlineLevel="0" collapsed="false">
      <c r="A1679" s="0" t="s">
        <v>28</v>
      </c>
      <c r="B1679" s="0" t="n">
        <v>1</v>
      </c>
      <c r="C1679" s="0" t="s">
        <v>4870</v>
      </c>
      <c r="D1679" s="0" t="s">
        <v>258</v>
      </c>
      <c r="E1679" s="0" t="s">
        <v>4871</v>
      </c>
      <c r="F1679" s="0" t="s">
        <v>4872</v>
      </c>
      <c r="G1679" s="0" t="s">
        <v>4873</v>
      </c>
      <c r="H1679" s="0" t="n">
        <v>0</v>
      </c>
      <c r="I1679" s="0" t="n">
        <v>0</v>
      </c>
      <c r="J1679" s="0" t="n">
        <v>0</v>
      </c>
      <c r="K1679" s="0" t="n">
        <v>6.3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s">
        <v>4</v>
      </c>
    </row>
    <row r="1680" customFormat="false" ht="14.4" hidden="true" customHeight="false" outlineLevel="0" collapsed="false">
      <c r="A1680" s="0" t="s">
        <v>28</v>
      </c>
      <c r="B1680" s="0" t="n">
        <v>1</v>
      </c>
      <c r="C1680" s="0" t="s">
        <v>4874</v>
      </c>
      <c r="D1680" s="0" t="s">
        <v>258</v>
      </c>
      <c r="E1680" s="0" t="s">
        <v>4875</v>
      </c>
      <c r="F1680" s="0" t="s">
        <v>4872</v>
      </c>
      <c r="G1680" s="0" t="s">
        <v>4873</v>
      </c>
      <c r="H1680" s="0" t="n">
        <v>0</v>
      </c>
      <c r="I1680" s="0" t="n">
        <v>0</v>
      </c>
      <c r="J1680" s="0" t="n">
        <v>0</v>
      </c>
      <c r="K1680" s="0" t="n">
        <v>7.3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s">
        <v>4</v>
      </c>
    </row>
    <row r="1681" customFormat="false" ht="14.4" hidden="true" customHeight="false" outlineLevel="0" collapsed="false">
      <c r="A1681" s="0" t="s">
        <v>28</v>
      </c>
      <c r="B1681" s="0" t="n">
        <v>1</v>
      </c>
      <c r="C1681" s="0" t="s">
        <v>4876</v>
      </c>
      <c r="D1681" s="0" t="s">
        <v>103</v>
      </c>
      <c r="E1681" s="0" t="s">
        <v>4877</v>
      </c>
      <c r="F1681" s="0" t="s">
        <v>4872</v>
      </c>
      <c r="G1681" s="0" t="s">
        <v>4873</v>
      </c>
      <c r="H1681" s="0" t="n">
        <v>0</v>
      </c>
      <c r="I1681" s="0" t="n">
        <v>0</v>
      </c>
      <c r="J1681" s="0" t="n">
        <v>0</v>
      </c>
      <c r="K1681" s="0" t="n">
        <v>8.9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s">
        <v>4</v>
      </c>
    </row>
    <row r="1682" customFormat="false" ht="14.4" hidden="true" customHeight="false" outlineLevel="0" collapsed="false">
      <c r="A1682" s="0" t="s">
        <v>28</v>
      </c>
      <c r="B1682" s="0" t="n">
        <v>1</v>
      </c>
      <c r="C1682" s="0" t="s">
        <v>4878</v>
      </c>
      <c r="D1682" s="0" t="s">
        <v>258</v>
      </c>
      <c r="E1682" s="0" t="s">
        <v>4879</v>
      </c>
      <c r="F1682" s="0" t="s">
        <v>4872</v>
      </c>
      <c r="G1682" s="0" t="s">
        <v>4873</v>
      </c>
      <c r="H1682" s="0" t="n">
        <v>0</v>
      </c>
      <c r="I1682" s="0" t="n">
        <v>0</v>
      </c>
      <c r="J1682" s="0" t="n">
        <v>0</v>
      </c>
      <c r="K1682" s="0" t="n">
        <v>9.1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s">
        <v>4</v>
      </c>
    </row>
    <row r="1683" customFormat="false" ht="14.4" hidden="true" customHeight="false" outlineLevel="0" collapsed="false">
      <c r="A1683" s="0" t="s">
        <v>28</v>
      </c>
      <c r="B1683" s="0" t="n">
        <v>1</v>
      </c>
      <c r="C1683" s="0" t="s">
        <v>4880</v>
      </c>
      <c r="D1683" s="0" t="s">
        <v>258</v>
      </c>
      <c r="E1683" s="0" t="s">
        <v>4881</v>
      </c>
      <c r="F1683" s="0" t="s">
        <v>4872</v>
      </c>
      <c r="G1683" s="0" t="s">
        <v>4873</v>
      </c>
      <c r="H1683" s="0" t="n">
        <v>0</v>
      </c>
      <c r="I1683" s="0" t="n">
        <v>0</v>
      </c>
      <c r="J1683" s="0" t="n">
        <v>0</v>
      </c>
      <c r="K1683" s="0" t="n">
        <v>9.1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s">
        <v>4</v>
      </c>
    </row>
    <row r="1684" customFormat="false" ht="14.4" hidden="true" customHeight="false" outlineLevel="0" collapsed="false">
      <c r="A1684" s="0" t="s">
        <v>28</v>
      </c>
      <c r="B1684" s="0" t="n">
        <v>1</v>
      </c>
      <c r="C1684" s="0" t="s">
        <v>4882</v>
      </c>
      <c r="D1684" s="0" t="s">
        <v>30</v>
      </c>
      <c r="E1684" s="0" t="s">
        <v>4883</v>
      </c>
      <c r="F1684" s="0" t="s">
        <v>4872</v>
      </c>
      <c r="G1684" s="0" t="s">
        <v>4873</v>
      </c>
      <c r="H1684" s="0" t="n">
        <v>0</v>
      </c>
      <c r="I1684" s="0" t="n">
        <v>0</v>
      </c>
      <c r="J1684" s="0" t="n">
        <v>0</v>
      </c>
      <c r="K1684" s="0" t="n">
        <v>9.1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s">
        <v>4</v>
      </c>
    </row>
    <row r="1685" customFormat="false" ht="14.4" hidden="true" customHeight="false" outlineLevel="0" collapsed="false">
      <c r="A1685" s="0" t="s">
        <v>28</v>
      </c>
      <c r="B1685" s="0" t="n">
        <v>1</v>
      </c>
      <c r="C1685" s="0" t="s">
        <v>4884</v>
      </c>
      <c r="D1685" s="0" t="s">
        <v>258</v>
      </c>
      <c r="E1685" s="0" t="s">
        <v>4885</v>
      </c>
      <c r="F1685" s="0" t="s">
        <v>4872</v>
      </c>
      <c r="G1685" s="0" t="s">
        <v>4873</v>
      </c>
      <c r="H1685" s="0" t="n">
        <v>0</v>
      </c>
      <c r="I1685" s="0" t="n">
        <v>0</v>
      </c>
      <c r="J1685" s="0" t="n">
        <v>0</v>
      </c>
      <c r="K1685" s="0" t="n">
        <v>7.7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s">
        <v>4</v>
      </c>
    </row>
    <row r="1686" customFormat="false" ht="14.4" hidden="true" customHeight="false" outlineLevel="0" collapsed="false">
      <c r="A1686" s="0" t="s">
        <v>28</v>
      </c>
      <c r="B1686" s="0" t="n">
        <v>1</v>
      </c>
      <c r="C1686" s="0" t="s">
        <v>4886</v>
      </c>
      <c r="D1686" s="0" t="s">
        <v>39</v>
      </c>
      <c r="E1686" s="0" t="s">
        <v>4887</v>
      </c>
      <c r="F1686" s="0" t="s">
        <v>4872</v>
      </c>
      <c r="G1686" s="0" t="s">
        <v>4873</v>
      </c>
      <c r="H1686" s="0" t="n">
        <v>0</v>
      </c>
      <c r="I1686" s="0" t="n">
        <v>0</v>
      </c>
      <c r="J1686" s="0" t="n">
        <v>0</v>
      </c>
      <c r="K1686" s="0" t="n">
        <v>7.1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s">
        <v>4</v>
      </c>
    </row>
    <row r="1687" customFormat="false" ht="14.4" hidden="true" customHeight="false" outlineLevel="0" collapsed="false">
      <c r="A1687" s="0" t="s">
        <v>28</v>
      </c>
      <c r="B1687" s="0" t="n">
        <v>1</v>
      </c>
      <c r="C1687" s="0" t="s">
        <v>4888</v>
      </c>
      <c r="D1687" s="0" t="s">
        <v>81</v>
      </c>
      <c r="E1687" s="0" t="s">
        <v>4889</v>
      </c>
      <c r="F1687" s="0" t="s">
        <v>4872</v>
      </c>
      <c r="G1687" s="0" t="s">
        <v>4873</v>
      </c>
      <c r="H1687" s="0" t="n">
        <v>0</v>
      </c>
      <c r="I1687" s="0" t="n">
        <v>0</v>
      </c>
      <c r="J1687" s="0" t="n">
        <v>0</v>
      </c>
      <c r="K1687" s="0" t="n">
        <v>8.2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s">
        <v>4</v>
      </c>
    </row>
    <row r="1688" customFormat="false" ht="14.4" hidden="true" customHeight="false" outlineLevel="0" collapsed="false">
      <c r="A1688" s="0" t="s">
        <v>28</v>
      </c>
      <c r="B1688" s="0" t="n">
        <v>1</v>
      </c>
      <c r="C1688" s="0" t="s">
        <v>4890</v>
      </c>
      <c r="D1688" s="0" t="s">
        <v>103</v>
      </c>
      <c r="E1688" s="0" t="s">
        <v>4891</v>
      </c>
      <c r="F1688" s="0" t="s">
        <v>4892</v>
      </c>
      <c r="G1688" s="0" t="s">
        <v>4893</v>
      </c>
      <c r="H1688" s="0" t="n">
        <v>0</v>
      </c>
      <c r="I1688" s="0" t="n">
        <v>0</v>
      </c>
      <c r="J1688" s="0" t="n">
        <v>0</v>
      </c>
      <c r="K1688" s="0" t="n">
        <v>7.2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s">
        <v>4</v>
      </c>
    </row>
    <row r="1689" customFormat="false" ht="14.4" hidden="true" customHeight="false" outlineLevel="0" collapsed="false">
      <c r="A1689" s="0" t="s">
        <v>28</v>
      </c>
      <c r="B1689" s="0" t="n">
        <v>1</v>
      </c>
      <c r="C1689" s="0" t="s">
        <v>4894</v>
      </c>
      <c r="D1689" s="0" t="s">
        <v>258</v>
      </c>
      <c r="E1689" s="0" t="s">
        <v>4895</v>
      </c>
      <c r="F1689" s="0" t="s">
        <v>4892</v>
      </c>
      <c r="G1689" s="0" t="s">
        <v>4893</v>
      </c>
      <c r="H1689" s="0" t="n">
        <v>0</v>
      </c>
      <c r="I1689" s="0" t="n">
        <v>0</v>
      </c>
      <c r="J1689" s="0" t="n">
        <v>0</v>
      </c>
      <c r="K1689" s="0" t="n">
        <v>7.6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s">
        <v>4</v>
      </c>
    </row>
    <row r="1690" customFormat="false" ht="14.4" hidden="true" customHeight="false" outlineLevel="0" collapsed="false">
      <c r="A1690" s="0" t="s">
        <v>28</v>
      </c>
      <c r="B1690" s="0" t="n">
        <v>1</v>
      </c>
      <c r="C1690" s="0" t="s">
        <v>4896</v>
      </c>
      <c r="D1690" s="0" t="s">
        <v>45</v>
      </c>
      <c r="E1690" s="0" t="s">
        <v>4897</v>
      </c>
      <c r="F1690" s="0" t="s">
        <v>4892</v>
      </c>
      <c r="G1690" s="0" t="s">
        <v>4893</v>
      </c>
      <c r="H1690" s="0" t="n">
        <v>0</v>
      </c>
      <c r="I1690" s="0" t="n">
        <v>0</v>
      </c>
      <c r="J1690" s="0" t="n">
        <v>0</v>
      </c>
      <c r="K1690" s="0" t="n">
        <v>5.2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s">
        <v>4</v>
      </c>
    </row>
    <row r="1691" customFormat="false" ht="14.4" hidden="true" customHeight="false" outlineLevel="0" collapsed="false">
      <c r="A1691" s="0" t="s">
        <v>28</v>
      </c>
      <c r="B1691" s="0" t="n">
        <v>1</v>
      </c>
      <c r="C1691" s="0" t="s">
        <v>4898</v>
      </c>
      <c r="D1691" s="0" t="s">
        <v>258</v>
      </c>
      <c r="E1691" s="0" t="s">
        <v>4899</v>
      </c>
      <c r="F1691" s="0" t="s">
        <v>4900</v>
      </c>
      <c r="G1691" s="0" t="s">
        <v>2831</v>
      </c>
      <c r="H1691" s="0" t="n">
        <v>0</v>
      </c>
      <c r="I1691" s="0" t="n">
        <v>0</v>
      </c>
      <c r="J1691" s="0" t="n">
        <v>0</v>
      </c>
      <c r="K1691" s="0" t="n">
        <v>8.2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s">
        <v>4</v>
      </c>
    </row>
    <row r="1692" customFormat="false" ht="14.4" hidden="true" customHeight="false" outlineLevel="0" collapsed="false">
      <c r="A1692" s="0" t="s">
        <v>28</v>
      </c>
      <c r="B1692" s="0" t="n">
        <v>1</v>
      </c>
      <c r="C1692" s="0" t="s">
        <v>4901</v>
      </c>
      <c r="D1692" s="0" t="s">
        <v>53</v>
      </c>
      <c r="E1692" s="0" t="s">
        <v>4902</v>
      </c>
      <c r="F1692" s="0" t="s">
        <v>4903</v>
      </c>
      <c r="G1692" s="0" t="s">
        <v>4904</v>
      </c>
      <c r="H1692" s="0" t="n">
        <v>0</v>
      </c>
      <c r="I1692" s="0" t="n">
        <v>0</v>
      </c>
      <c r="J1692" s="0" t="n">
        <v>0</v>
      </c>
      <c r="K1692" s="0" t="n">
        <v>5.5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s">
        <v>4</v>
      </c>
    </row>
    <row r="1693" customFormat="false" ht="14.4" hidden="true" customHeight="false" outlineLevel="0" collapsed="false">
      <c r="A1693" s="0" t="s">
        <v>28</v>
      </c>
      <c r="B1693" s="0" t="n">
        <v>1</v>
      </c>
      <c r="C1693" s="0" t="s">
        <v>4905</v>
      </c>
      <c r="D1693" s="0" t="s">
        <v>192</v>
      </c>
      <c r="E1693" s="0" t="s">
        <v>4906</v>
      </c>
      <c r="F1693" s="0" t="s">
        <v>4903</v>
      </c>
      <c r="G1693" s="0" t="s">
        <v>4904</v>
      </c>
      <c r="H1693" s="0" t="n">
        <v>0</v>
      </c>
      <c r="I1693" s="0" t="n">
        <v>0</v>
      </c>
      <c r="J1693" s="0" t="n">
        <v>0</v>
      </c>
      <c r="K1693" s="0" t="n">
        <v>5.4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s">
        <v>4</v>
      </c>
    </row>
    <row r="1694" customFormat="false" ht="14.4" hidden="true" customHeight="false" outlineLevel="0" collapsed="false">
      <c r="A1694" s="0" t="s">
        <v>28</v>
      </c>
      <c r="B1694" s="0" t="n">
        <v>1</v>
      </c>
      <c r="C1694" s="0" t="s">
        <v>4907</v>
      </c>
      <c r="D1694" s="0" t="s">
        <v>192</v>
      </c>
      <c r="E1694" s="0" t="s">
        <v>4908</v>
      </c>
      <c r="F1694" s="0" t="s">
        <v>4909</v>
      </c>
      <c r="G1694" s="0" t="s">
        <v>4910</v>
      </c>
      <c r="H1694" s="0" t="n">
        <v>0</v>
      </c>
      <c r="I1694" s="0" t="n">
        <v>0</v>
      </c>
      <c r="J1694" s="0" t="n">
        <v>0</v>
      </c>
      <c r="K1694" s="0" t="n">
        <v>7.7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s">
        <v>4</v>
      </c>
    </row>
    <row r="1695" customFormat="false" ht="14.4" hidden="true" customHeight="false" outlineLevel="0" collapsed="false">
      <c r="A1695" s="0" t="s">
        <v>28</v>
      </c>
      <c r="B1695" s="0" t="n">
        <v>1</v>
      </c>
      <c r="C1695" s="0" t="s">
        <v>4911</v>
      </c>
      <c r="D1695" s="0" t="s">
        <v>192</v>
      </c>
      <c r="E1695" s="0" t="s">
        <v>4912</v>
      </c>
      <c r="F1695" s="0" t="s">
        <v>4909</v>
      </c>
      <c r="G1695" s="0" t="s">
        <v>4910</v>
      </c>
      <c r="H1695" s="0" t="n">
        <v>0</v>
      </c>
      <c r="I1695" s="0" t="n">
        <v>0</v>
      </c>
      <c r="J1695" s="0" t="n">
        <v>0</v>
      </c>
      <c r="K1695" s="0" t="n">
        <v>6.9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s">
        <v>4</v>
      </c>
    </row>
    <row r="1696" customFormat="false" ht="14.4" hidden="true" customHeight="false" outlineLevel="0" collapsed="false">
      <c r="A1696" s="0" t="s">
        <v>28</v>
      </c>
      <c r="B1696" s="0" t="n">
        <v>1</v>
      </c>
      <c r="C1696" s="0" t="s">
        <v>4913</v>
      </c>
      <c r="D1696" s="0" t="s">
        <v>30</v>
      </c>
      <c r="E1696" s="0" t="s">
        <v>4914</v>
      </c>
      <c r="F1696" s="0" t="s">
        <v>4909</v>
      </c>
      <c r="G1696" s="0" t="s">
        <v>4910</v>
      </c>
      <c r="H1696" s="0" t="n">
        <v>0</v>
      </c>
      <c r="I1696" s="0" t="n">
        <v>0</v>
      </c>
      <c r="J1696" s="0" t="n">
        <v>0</v>
      </c>
      <c r="K1696" s="0" t="n">
        <v>5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s">
        <v>4</v>
      </c>
    </row>
    <row r="1697" customFormat="false" ht="14.4" hidden="true" customHeight="false" outlineLevel="0" collapsed="false">
      <c r="A1697" s="0" t="s">
        <v>28</v>
      </c>
      <c r="B1697" s="0" t="n">
        <v>1</v>
      </c>
      <c r="C1697" s="0" t="s">
        <v>4915</v>
      </c>
      <c r="D1697" s="0" t="s">
        <v>30</v>
      </c>
      <c r="E1697" s="0" t="s">
        <v>4916</v>
      </c>
      <c r="F1697" s="0" t="s">
        <v>4917</v>
      </c>
      <c r="G1697" s="0" t="s">
        <v>4918</v>
      </c>
      <c r="H1697" s="0" t="n">
        <v>0</v>
      </c>
      <c r="I1697" s="0" t="n">
        <v>0</v>
      </c>
      <c r="J1697" s="0" t="n">
        <v>0</v>
      </c>
      <c r="K1697" s="0" t="n">
        <v>6.1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s">
        <v>4</v>
      </c>
    </row>
    <row r="1698" customFormat="false" ht="14.4" hidden="true" customHeight="false" outlineLevel="0" collapsed="false">
      <c r="A1698" s="0" t="s">
        <v>28</v>
      </c>
      <c r="B1698" s="0" t="n">
        <v>1</v>
      </c>
      <c r="C1698" s="0" t="s">
        <v>4919</v>
      </c>
      <c r="D1698" s="0" t="s">
        <v>81</v>
      </c>
      <c r="E1698" s="0" t="s">
        <v>4920</v>
      </c>
      <c r="F1698" s="0" t="s">
        <v>4917</v>
      </c>
      <c r="G1698" s="0" t="s">
        <v>4918</v>
      </c>
      <c r="H1698" s="0" t="n">
        <v>0</v>
      </c>
      <c r="I1698" s="0" t="n">
        <v>0</v>
      </c>
      <c r="J1698" s="0" t="n">
        <v>0</v>
      </c>
      <c r="K1698" s="0" t="n">
        <v>6.5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s">
        <v>4</v>
      </c>
    </row>
    <row r="1699" customFormat="false" ht="14.4" hidden="true" customHeight="false" outlineLevel="0" collapsed="false">
      <c r="A1699" s="0" t="s">
        <v>28</v>
      </c>
      <c r="B1699" s="0" t="n">
        <v>1</v>
      </c>
      <c r="C1699" s="0" t="s">
        <v>4921</v>
      </c>
      <c r="D1699" s="0" t="s">
        <v>258</v>
      </c>
      <c r="E1699" s="0" t="s">
        <v>4922</v>
      </c>
      <c r="F1699" s="0" t="s">
        <v>4917</v>
      </c>
      <c r="G1699" s="0" t="s">
        <v>4918</v>
      </c>
      <c r="H1699" s="0" t="n">
        <v>0</v>
      </c>
      <c r="I1699" s="0" t="n">
        <v>0</v>
      </c>
      <c r="J1699" s="0" t="n">
        <v>0</v>
      </c>
      <c r="K1699" s="0" t="n">
        <v>5.9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s">
        <v>4</v>
      </c>
    </row>
    <row r="1700" customFormat="false" ht="14.4" hidden="true" customHeight="false" outlineLevel="0" collapsed="false">
      <c r="A1700" s="0" t="s">
        <v>28</v>
      </c>
      <c r="B1700" s="0" t="n">
        <v>1</v>
      </c>
      <c r="C1700" s="0" t="s">
        <v>4923</v>
      </c>
      <c r="D1700" s="0" t="s">
        <v>81</v>
      </c>
      <c r="E1700" s="0" t="s">
        <v>4924</v>
      </c>
      <c r="F1700" s="0" t="s">
        <v>4917</v>
      </c>
      <c r="G1700" s="0" t="s">
        <v>4918</v>
      </c>
      <c r="H1700" s="0" t="n">
        <v>0</v>
      </c>
      <c r="I1700" s="0" t="n">
        <v>0</v>
      </c>
      <c r="J1700" s="0" t="n">
        <v>0</v>
      </c>
      <c r="K1700" s="0" t="n">
        <v>6.1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s">
        <v>4</v>
      </c>
    </row>
    <row r="1701" customFormat="false" ht="14.4" hidden="true" customHeight="false" outlineLevel="0" collapsed="false">
      <c r="A1701" s="0" t="s">
        <v>28</v>
      </c>
      <c r="B1701" s="0" t="n">
        <v>1</v>
      </c>
      <c r="C1701" s="0" t="s">
        <v>4925</v>
      </c>
      <c r="D1701" s="0" t="s">
        <v>53</v>
      </c>
      <c r="E1701" s="0" t="s">
        <v>4926</v>
      </c>
      <c r="F1701" s="0" t="s">
        <v>4917</v>
      </c>
      <c r="G1701" s="0" t="s">
        <v>4918</v>
      </c>
      <c r="H1701" s="0" t="n">
        <v>0</v>
      </c>
      <c r="I1701" s="0" t="n">
        <v>0</v>
      </c>
      <c r="J1701" s="0" t="n">
        <v>0</v>
      </c>
      <c r="K1701" s="0" t="n">
        <v>5.9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s">
        <v>4</v>
      </c>
    </row>
    <row r="1702" customFormat="false" ht="14.4" hidden="true" customHeight="false" outlineLevel="0" collapsed="false">
      <c r="A1702" s="0" t="s">
        <v>28</v>
      </c>
      <c r="B1702" s="0" t="n">
        <v>1</v>
      </c>
      <c r="C1702" s="0" t="s">
        <v>4927</v>
      </c>
      <c r="D1702" s="0" t="s">
        <v>30</v>
      </c>
      <c r="E1702" s="0" t="s">
        <v>4928</v>
      </c>
      <c r="F1702" s="0" t="s">
        <v>4929</v>
      </c>
      <c r="G1702" s="0" t="s">
        <v>4930</v>
      </c>
      <c r="H1702" s="0" t="n">
        <v>0</v>
      </c>
      <c r="I1702" s="0" t="n">
        <v>0</v>
      </c>
      <c r="J1702" s="0" t="n">
        <v>0</v>
      </c>
      <c r="K1702" s="0" t="n">
        <v>5.3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s">
        <v>4</v>
      </c>
    </row>
    <row r="1703" customFormat="false" ht="14.4" hidden="true" customHeight="false" outlineLevel="0" collapsed="false">
      <c r="A1703" s="0" t="s">
        <v>28</v>
      </c>
      <c r="B1703" s="0" t="n">
        <v>1</v>
      </c>
      <c r="C1703" s="0" t="s">
        <v>4931</v>
      </c>
      <c r="D1703" s="0" t="s">
        <v>81</v>
      </c>
      <c r="E1703" s="0" t="s">
        <v>4932</v>
      </c>
      <c r="F1703" s="0" t="s">
        <v>4933</v>
      </c>
      <c r="G1703" s="0" t="s">
        <v>4934</v>
      </c>
      <c r="H1703" s="0" t="n">
        <v>0</v>
      </c>
      <c r="I1703" s="0" t="n">
        <v>0</v>
      </c>
      <c r="J1703" s="0" t="n">
        <v>0</v>
      </c>
      <c r="K1703" s="0" t="n">
        <v>5.4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s">
        <v>4</v>
      </c>
    </row>
    <row r="1704" customFormat="false" ht="14.4" hidden="true" customHeight="false" outlineLevel="0" collapsed="false">
      <c r="A1704" s="0" t="s">
        <v>28</v>
      </c>
      <c r="B1704" s="0" t="n">
        <v>1</v>
      </c>
      <c r="C1704" s="0" t="s">
        <v>4935</v>
      </c>
      <c r="D1704" s="0" t="s">
        <v>30</v>
      </c>
      <c r="E1704" s="0" t="s">
        <v>4936</v>
      </c>
      <c r="F1704" s="0" t="s">
        <v>4933</v>
      </c>
      <c r="G1704" s="0" t="s">
        <v>4934</v>
      </c>
      <c r="H1704" s="0" t="n">
        <v>0</v>
      </c>
      <c r="I1704" s="0" t="n">
        <v>0</v>
      </c>
      <c r="J1704" s="0" t="n">
        <v>0</v>
      </c>
      <c r="K1704" s="0" t="n">
        <v>8.9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s">
        <v>4</v>
      </c>
    </row>
    <row r="1705" customFormat="false" ht="14.4" hidden="true" customHeight="false" outlineLevel="0" collapsed="false">
      <c r="A1705" s="0" t="s">
        <v>28</v>
      </c>
      <c r="B1705" s="0" t="n">
        <v>1</v>
      </c>
      <c r="C1705" s="0" t="s">
        <v>4937</v>
      </c>
      <c r="D1705" s="0" t="s">
        <v>81</v>
      </c>
      <c r="E1705" s="0" t="s">
        <v>4938</v>
      </c>
      <c r="F1705" s="0" t="s">
        <v>4933</v>
      </c>
      <c r="G1705" s="0" t="s">
        <v>4934</v>
      </c>
      <c r="H1705" s="0" t="n">
        <v>0</v>
      </c>
      <c r="I1705" s="0" t="n">
        <v>0</v>
      </c>
      <c r="J1705" s="0" t="n">
        <v>0</v>
      </c>
      <c r="K1705" s="0" t="n">
        <v>9.7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s">
        <v>4</v>
      </c>
    </row>
    <row r="1706" customFormat="false" ht="14.4" hidden="true" customHeight="false" outlineLevel="0" collapsed="false">
      <c r="A1706" s="0" t="s">
        <v>28</v>
      </c>
      <c r="B1706" s="0" t="n">
        <v>1</v>
      </c>
      <c r="C1706" s="0" t="s">
        <v>4939</v>
      </c>
      <c r="D1706" s="0" t="s">
        <v>258</v>
      </c>
      <c r="E1706" s="0" t="s">
        <v>4940</v>
      </c>
      <c r="F1706" s="0" t="s">
        <v>4941</v>
      </c>
      <c r="G1706" s="0" t="s">
        <v>4942</v>
      </c>
      <c r="H1706" s="0" t="n">
        <v>0</v>
      </c>
      <c r="I1706" s="0" t="n">
        <v>0</v>
      </c>
      <c r="J1706" s="0" t="n">
        <v>0</v>
      </c>
      <c r="K1706" s="0" t="n">
        <v>5.3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s">
        <v>4</v>
      </c>
    </row>
    <row r="1707" customFormat="false" ht="14.4" hidden="true" customHeight="false" outlineLevel="0" collapsed="false">
      <c r="A1707" s="0" t="s">
        <v>28</v>
      </c>
      <c r="B1707" s="0" t="n">
        <v>1</v>
      </c>
      <c r="C1707" s="0" t="s">
        <v>4943</v>
      </c>
      <c r="D1707" s="0" t="s">
        <v>81</v>
      </c>
      <c r="E1707" s="0" t="s">
        <v>4944</v>
      </c>
      <c r="F1707" s="0" t="s">
        <v>4945</v>
      </c>
      <c r="G1707" s="0" t="s">
        <v>4946</v>
      </c>
      <c r="H1707" s="0" t="n">
        <v>0</v>
      </c>
      <c r="I1707" s="0" t="n">
        <v>0</v>
      </c>
      <c r="J1707" s="0" t="n">
        <v>0</v>
      </c>
      <c r="K1707" s="0" t="n">
        <v>6.2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s">
        <v>4</v>
      </c>
    </row>
    <row r="1708" customFormat="false" ht="14.4" hidden="true" customHeight="false" outlineLevel="0" collapsed="false">
      <c r="A1708" s="0" t="s">
        <v>28</v>
      </c>
      <c r="B1708" s="0" t="n">
        <v>1</v>
      </c>
      <c r="C1708" s="0" t="s">
        <v>4947</v>
      </c>
      <c r="D1708" s="0" t="s">
        <v>192</v>
      </c>
      <c r="E1708" s="0" t="s">
        <v>4948</v>
      </c>
      <c r="F1708" s="0" t="s">
        <v>4945</v>
      </c>
      <c r="G1708" s="0" t="s">
        <v>4946</v>
      </c>
      <c r="H1708" s="0" t="n">
        <v>0</v>
      </c>
      <c r="I1708" s="0" t="n">
        <v>0</v>
      </c>
      <c r="J1708" s="0" t="n">
        <v>0</v>
      </c>
      <c r="K1708" s="0" t="n">
        <v>7.3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s">
        <v>4</v>
      </c>
    </row>
    <row r="1709" customFormat="false" ht="14.4" hidden="true" customHeight="false" outlineLevel="0" collapsed="false">
      <c r="A1709" s="0" t="s">
        <v>28</v>
      </c>
      <c r="B1709" s="0" t="n">
        <v>1</v>
      </c>
      <c r="C1709" s="0" t="s">
        <v>4949</v>
      </c>
      <c r="D1709" s="0" t="s">
        <v>90</v>
      </c>
      <c r="E1709" s="0" t="s">
        <v>4950</v>
      </c>
      <c r="F1709" s="0" t="s">
        <v>4945</v>
      </c>
      <c r="G1709" s="0" t="s">
        <v>4946</v>
      </c>
      <c r="H1709" s="0" t="n">
        <v>0</v>
      </c>
      <c r="I1709" s="0" t="n">
        <v>0</v>
      </c>
      <c r="J1709" s="0" t="n">
        <v>0</v>
      </c>
      <c r="K1709" s="0" t="n">
        <v>7.3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s">
        <v>4</v>
      </c>
    </row>
    <row r="1710" customFormat="false" ht="14.4" hidden="true" customHeight="false" outlineLevel="0" collapsed="false">
      <c r="A1710" s="0" t="s">
        <v>28</v>
      </c>
      <c r="B1710" s="0" t="n">
        <v>1</v>
      </c>
      <c r="C1710" s="0" t="s">
        <v>4951</v>
      </c>
      <c r="D1710" s="0" t="s">
        <v>39</v>
      </c>
      <c r="E1710" s="0" t="s">
        <v>4952</v>
      </c>
      <c r="F1710" s="0" t="s">
        <v>4945</v>
      </c>
      <c r="G1710" s="0" t="s">
        <v>4946</v>
      </c>
      <c r="H1710" s="0" t="n">
        <v>0</v>
      </c>
      <c r="I1710" s="0" t="n">
        <v>0</v>
      </c>
      <c r="J1710" s="0" t="n">
        <v>0</v>
      </c>
      <c r="K1710" s="0" t="n">
        <v>7.5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s">
        <v>4</v>
      </c>
    </row>
    <row r="1711" customFormat="false" ht="14.4" hidden="true" customHeight="false" outlineLevel="0" collapsed="false">
      <c r="A1711" s="0" t="s">
        <v>28</v>
      </c>
      <c r="B1711" s="0" t="n">
        <v>1</v>
      </c>
      <c r="C1711" s="0" t="s">
        <v>4953</v>
      </c>
      <c r="D1711" s="0" t="s">
        <v>90</v>
      </c>
      <c r="E1711" s="0" t="s">
        <v>4954</v>
      </c>
      <c r="F1711" s="0" t="s">
        <v>4945</v>
      </c>
      <c r="G1711" s="0" t="s">
        <v>4946</v>
      </c>
      <c r="H1711" s="0" t="n">
        <v>0</v>
      </c>
      <c r="I1711" s="0" t="n">
        <v>0</v>
      </c>
      <c r="J1711" s="0" t="n">
        <v>0</v>
      </c>
      <c r="K1711" s="0" t="n">
        <v>6.1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s">
        <v>4</v>
      </c>
    </row>
    <row r="1712" customFormat="false" ht="14.4" hidden="true" customHeight="false" outlineLevel="0" collapsed="false">
      <c r="A1712" s="0" t="s">
        <v>28</v>
      </c>
      <c r="B1712" s="0" t="n">
        <v>1</v>
      </c>
      <c r="C1712" s="0" t="s">
        <v>4955</v>
      </c>
      <c r="D1712" s="0" t="s">
        <v>30</v>
      </c>
      <c r="E1712" s="0" t="s">
        <v>4956</v>
      </c>
      <c r="F1712" s="0" t="s">
        <v>4945</v>
      </c>
      <c r="G1712" s="0" t="s">
        <v>4946</v>
      </c>
      <c r="H1712" s="0" t="n">
        <v>0</v>
      </c>
      <c r="I1712" s="0" t="n">
        <v>0</v>
      </c>
      <c r="J1712" s="0" t="n">
        <v>0</v>
      </c>
      <c r="K1712" s="0" t="n">
        <v>6.1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s">
        <v>4</v>
      </c>
    </row>
    <row r="1713" customFormat="false" ht="14.4" hidden="true" customHeight="false" outlineLevel="0" collapsed="false">
      <c r="A1713" s="0" t="s">
        <v>28</v>
      </c>
      <c r="B1713" s="0" t="n">
        <v>1</v>
      </c>
      <c r="C1713" s="0" t="s">
        <v>4957</v>
      </c>
      <c r="D1713" s="0" t="s">
        <v>258</v>
      </c>
      <c r="E1713" s="0" t="s">
        <v>4958</v>
      </c>
      <c r="F1713" s="0" t="s">
        <v>4945</v>
      </c>
      <c r="G1713" s="0" t="s">
        <v>4946</v>
      </c>
      <c r="H1713" s="0" t="n">
        <v>0</v>
      </c>
      <c r="I1713" s="0" t="n">
        <v>0</v>
      </c>
      <c r="J1713" s="0" t="n">
        <v>0</v>
      </c>
      <c r="K1713" s="0" t="n">
        <v>5.2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s">
        <v>4</v>
      </c>
    </row>
    <row r="1714" customFormat="false" ht="14.4" hidden="true" customHeight="false" outlineLevel="0" collapsed="false">
      <c r="A1714" s="0" t="s">
        <v>28</v>
      </c>
      <c r="B1714" s="0" t="n">
        <v>1</v>
      </c>
      <c r="C1714" s="0" t="s">
        <v>4959</v>
      </c>
      <c r="D1714" s="0" t="s">
        <v>192</v>
      </c>
      <c r="E1714" s="0" t="s">
        <v>4960</v>
      </c>
      <c r="F1714" s="0" t="s">
        <v>4945</v>
      </c>
      <c r="G1714" s="0" t="s">
        <v>4946</v>
      </c>
      <c r="H1714" s="0" t="n">
        <v>0</v>
      </c>
      <c r="I1714" s="0" t="n">
        <v>0</v>
      </c>
      <c r="J1714" s="0" t="n">
        <v>0</v>
      </c>
      <c r="K1714" s="0" t="n">
        <v>5.4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s">
        <v>4</v>
      </c>
    </row>
    <row r="1715" customFormat="false" ht="14.4" hidden="true" customHeight="false" outlineLevel="0" collapsed="false">
      <c r="A1715" s="0" t="s">
        <v>28</v>
      </c>
      <c r="B1715" s="0" t="n">
        <v>1</v>
      </c>
      <c r="C1715" s="0" t="s">
        <v>4961</v>
      </c>
      <c r="D1715" s="0" t="s">
        <v>192</v>
      </c>
      <c r="E1715" s="0" t="s">
        <v>4962</v>
      </c>
      <c r="F1715" s="0" t="s">
        <v>4945</v>
      </c>
      <c r="G1715" s="0" t="s">
        <v>4946</v>
      </c>
      <c r="H1715" s="0" t="n">
        <v>0</v>
      </c>
      <c r="I1715" s="0" t="n">
        <v>0</v>
      </c>
      <c r="J1715" s="0" t="n">
        <v>0</v>
      </c>
      <c r="K1715" s="0" t="n">
        <v>5.4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s">
        <v>4</v>
      </c>
    </row>
    <row r="1716" customFormat="false" ht="14.4" hidden="true" customHeight="false" outlineLevel="0" collapsed="false">
      <c r="A1716" s="0" t="s">
        <v>28</v>
      </c>
      <c r="B1716" s="0" t="n">
        <v>1</v>
      </c>
      <c r="C1716" s="0" t="s">
        <v>4963</v>
      </c>
      <c r="D1716" s="0" t="s">
        <v>53</v>
      </c>
      <c r="E1716" s="0" t="s">
        <v>4964</v>
      </c>
      <c r="F1716" s="0" t="s">
        <v>4965</v>
      </c>
      <c r="G1716" s="0" t="s">
        <v>4966</v>
      </c>
      <c r="H1716" s="0" t="n">
        <v>0</v>
      </c>
      <c r="I1716" s="0" t="n">
        <v>0</v>
      </c>
      <c r="J1716" s="0" t="n">
        <v>0</v>
      </c>
      <c r="K1716" s="0" t="n">
        <v>6.9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s">
        <v>4</v>
      </c>
    </row>
    <row r="1717" customFormat="false" ht="14.4" hidden="true" customHeight="false" outlineLevel="0" collapsed="false">
      <c r="A1717" s="0" t="s">
        <v>28</v>
      </c>
      <c r="B1717" s="0" t="n">
        <v>1</v>
      </c>
      <c r="C1717" s="0" t="s">
        <v>4967</v>
      </c>
      <c r="D1717" s="0" t="s">
        <v>192</v>
      </c>
      <c r="E1717" s="0" t="s">
        <v>4968</v>
      </c>
      <c r="F1717" s="0" t="s">
        <v>4969</v>
      </c>
      <c r="G1717" s="0" t="s">
        <v>4970</v>
      </c>
      <c r="H1717" s="0" t="n">
        <v>0</v>
      </c>
      <c r="I1717" s="0" t="n">
        <v>0</v>
      </c>
      <c r="J1717" s="0" t="n">
        <v>0</v>
      </c>
      <c r="K1717" s="0" t="n">
        <v>6.6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s">
        <v>4</v>
      </c>
    </row>
    <row r="1718" customFormat="false" ht="14.4" hidden="true" customHeight="false" outlineLevel="0" collapsed="false">
      <c r="A1718" s="0" t="s">
        <v>28</v>
      </c>
      <c r="B1718" s="0" t="n">
        <v>1</v>
      </c>
      <c r="C1718" s="0" t="s">
        <v>4971</v>
      </c>
      <c r="D1718" s="0" t="s">
        <v>48</v>
      </c>
      <c r="E1718" s="0" t="s">
        <v>4972</v>
      </c>
      <c r="F1718" s="0" t="s">
        <v>4973</v>
      </c>
      <c r="G1718" s="0" t="s">
        <v>4974</v>
      </c>
      <c r="H1718" s="0" t="n">
        <v>0</v>
      </c>
      <c r="I1718" s="0" t="n">
        <v>0</v>
      </c>
      <c r="J1718" s="0" t="n">
        <v>0</v>
      </c>
      <c r="K1718" s="0" t="n">
        <v>5.1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s">
        <v>4</v>
      </c>
    </row>
    <row r="1719" customFormat="false" ht="14.4" hidden="true" customHeight="false" outlineLevel="0" collapsed="false">
      <c r="A1719" s="0" t="s">
        <v>28</v>
      </c>
      <c r="B1719" s="0" t="n">
        <v>1</v>
      </c>
      <c r="C1719" s="0" t="s">
        <v>4975</v>
      </c>
      <c r="D1719" s="0" t="s">
        <v>48</v>
      </c>
      <c r="E1719" s="0" t="s">
        <v>4976</v>
      </c>
      <c r="F1719" s="0" t="s">
        <v>4977</v>
      </c>
      <c r="G1719" s="0" t="s">
        <v>593</v>
      </c>
      <c r="H1719" s="0" t="n">
        <v>0</v>
      </c>
      <c r="I1719" s="0" t="n">
        <v>0</v>
      </c>
      <c r="J1719" s="0" t="n">
        <v>0</v>
      </c>
      <c r="K1719" s="0" t="n">
        <v>6.3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s">
        <v>4</v>
      </c>
    </row>
    <row r="1720" customFormat="false" ht="14.4" hidden="true" customHeight="false" outlineLevel="0" collapsed="false">
      <c r="A1720" s="0" t="s">
        <v>28</v>
      </c>
      <c r="B1720" s="0" t="n">
        <v>1</v>
      </c>
      <c r="C1720" s="0" t="s">
        <v>4978</v>
      </c>
      <c r="D1720" s="0" t="s">
        <v>30</v>
      </c>
      <c r="E1720" s="0" t="s">
        <v>4979</v>
      </c>
      <c r="F1720" s="0" t="s">
        <v>4977</v>
      </c>
      <c r="G1720" s="0" t="s">
        <v>593</v>
      </c>
      <c r="H1720" s="0" t="n">
        <v>0</v>
      </c>
      <c r="I1720" s="0" t="n">
        <v>0</v>
      </c>
      <c r="J1720" s="0" t="n">
        <v>0</v>
      </c>
      <c r="K1720" s="0" t="n">
        <v>5.2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s">
        <v>4</v>
      </c>
    </row>
    <row r="1721" customFormat="false" ht="14.4" hidden="true" customHeight="false" outlineLevel="0" collapsed="false">
      <c r="A1721" s="0" t="s">
        <v>28</v>
      </c>
      <c r="B1721" s="0" t="n">
        <v>1</v>
      </c>
      <c r="C1721" s="0" t="s">
        <v>4980</v>
      </c>
      <c r="D1721" s="0" t="s">
        <v>81</v>
      </c>
      <c r="E1721" s="0" t="s">
        <v>4981</v>
      </c>
      <c r="F1721" s="0" t="s">
        <v>4982</v>
      </c>
      <c r="G1721" s="0" t="s">
        <v>4983</v>
      </c>
      <c r="H1721" s="0" t="n">
        <v>0</v>
      </c>
      <c r="I1721" s="0" t="n">
        <v>0</v>
      </c>
      <c r="J1721" s="0" t="n">
        <v>0</v>
      </c>
      <c r="K1721" s="0" t="n">
        <v>5.1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s">
        <v>4</v>
      </c>
    </row>
    <row r="1722" customFormat="false" ht="14.4" hidden="true" customHeight="false" outlineLevel="0" collapsed="false">
      <c r="A1722" s="0" t="s">
        <v>28</v>
      </c>
      <c r="B1722" s="0" t="n">
        <v>1</v>
      </c>
      <c r="C1722" s="0" t="s">
        <v>4984</v>
      </c>
      <c r="D1722" s="0" t="s">
        <v>81</v>
      </c>
      <c r="E1722" s="0" t="s">
        <v>4985</v>
      </c>
      <c r="F1722" s="0" t="s">
        <v>4982</v>
      </c>
      <c r="G1722" s="0" t="s">
        <v>4983</v>
      </c>
      <c r="H1722" s="0" t="n">
        <v>0</v>
      </c>
      <c r="I1722" s="0" t="n">
        <v>0</v>
      </c>
      <c r="J1722" s="0" t="n">
        <v>0</v>
      </c>
      <c r="K1722" s="0" t="n">
        <v>5.2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s">
        <v>4</v>
      </c>
    </row>
    <row r="1723" customFormat="false" ht="14.4" hidden="true" customHeight="false" outlineLevel="0" collapsed="false">
      <c r="A1723" s="0" t="s">
        <v>28</v>
      </c>
      <c r="B1723" s="0" t="n">
        <v>1</v>
      </c>
      <c r="C1723" s="0" t="s">
        <v>4986</v>
      </c>
      <c r="D1723" s="0" t="s">
        <v>90</v>
      </c>
      <c r="E1723" s="0" t="s">
        <v>4987</v>
      </c>
      <c r="F1723" s="0" t="s">
        <v>4982</v>
      </c>
      <c r="G1723" s="0" t="s">
        <v>4983</v>
      </c>
      <c r="H1723" s="0" t="n">
        <v>0</v>
      </c>
      <c r="I1723" s="0" t="n">
        <v>0</v>
      </c>
      <c r="J1723" s="0" t="n">
        <v>0</v>
      </c>
      <c r="K1723" s="0" t="n">
        <v>6.4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s">
        <v>4</v>
      </c>
    </row>
    <row r="1724" customFormat="false" ht="14.4" hidden="true" customHeight="false" outlineLevel="0" collapsed="false">
      <c r="A1724" s="0" t="s">
        <v>28</v>
      </c>
      <c r="B1724" s="0" t="n">
        <v>1</v>
      </c>
      <c r="C1724" s="0" t="s">
        <v>4988</v>
      </c>
      <c r="D1724" s="0" t="s">
        <v>81</v>
      </c>
      <c r="E1724" s="0" t="s">
        <v>4989</v>
      </c>
      <c r="F1724" s="0" t="s">
        <v>4982</v>
      </c>
      <c r="G1724" s="0" t="s">
        <v>4983</v>
      </c>
      <c r="H1724" s="0" t="n">
        <v>0</v>
      </c>
      <c r="I1724" s="0" t="n">
        <v>0</v>
      </c>
      <c r="J1724" s="0" t="n">
        <v>0</v>
      </c>
      <c r="K1724" s="0" t="n">
        <v>6.4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s">
        <v>4</v>
      </c>
    </row>
    <row r="1725" customFormat="false" ht="14.4" hidden="true" customHeight="false" outlineLevel="0" collapsed="false">
      <c r="A1725" s="0" t="s">
        <v>28</v>
      </c>
      <c r="B1725" s="0" t="n">
        <v>1</v>
      </c>
      <c r="C1725" s="0" t="s">
        <v>4990</v>
      </c>
      <c r="D1725" s="0" t="s">
        <v>30</v>
      </c>
      <c r="E1725" s="0" t="s">
        <v>4991</v>
      </c>
      <c r="F1725" s="0" t="s">
        <v>4992</v>
      </c>
      <c r="G1725" s="0" t="s">
        <v>3573</v>
      </c>
      <c r="H1725" s="0" t="n">
        <v>0</v>
      </c>
      <c r="I1725" s="0" t="n">
        <v>0</v>
      </c>
      <c r="J1725" s="0" t="n">
        <v>0</v>
      </c>
      <c r="K1725" s="0" t="n">
        <v>7.2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s">
        <v>4</v>
      </c>
    </row>
    <row r="1726" customFormat="false" ht="14.4" hidden="true" customHeight="false" outlineLevel="0" collapsed="false">
      <c r="A1726" s="0" t="s">
        <v>28</v>
      </c>
      <c r="B1726" s="0" t="n">
        <v>1</v>
      </c>
      <c r="C1726" s="0" t="s">
        <v>4993</v>
      </c>
      <c r="D1726" s="0" t="s">
        <v>258</v>
      </c>
      <c r="E1726" s="0" t="s">
        <v>4994</v>
      </c>
      <c r="F1726" s="0" t="s">
        <v>4992</v>
      </c>
      <c r="G1726" s="0" t="s">
        <v>3573</v>
      </c>
      <c r="H1726" s="0" t="n">
        <v>0</v>
      </c>
      <c r="I1726" s="0" t="n">
        <v>0</v>
      </c>
      <c r="J1726" s="0" t="n">
        <v>0</v>
      </c>
      <c r="K1726" s="0" t="n">
        <v>7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s">
        <v>4</v>
      </c>
    </row>
    <row r="1727" customFormat="false" ht="14.4" hidden="true" customHeight="false" outlineLevel="0" collapsed="false">
      <c r="A1727" s="0" t="s">
        <v>28</v>
      </c>
      <c r="B1727" s="0" t="n">
        <v>1</v>
      </c>
      <c r="C1727" s="0" t="s">
        <v>4995</v>
      </c>
      <c r="D1727" s="0" t="s">
        <v>53</v>
      </c>
      <c r="E1727" s="0" t="s">
        <v>4996</v>
      </c>
      <c r="F1727" s="0" t="s">
        <v>4992</v>
      </c>
      <c r="G1727" s="0" t="s">
        <v>3573</v>
      </c>
      <c r="H1727" s="0" t="n">
        <v>0</v>
      </c>
      <c r="I1727" s="0" t="n">
        <v>0</v>
      </c>
      <c r="J1727" s="0" t="n">
        <v>0</v>
      </c>
      <c r="K1727" s="0" t="n">
        <v>5.3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s">
        <v>4</v>
      </c>
    </row>
    <row r="1728" customFormat="false" ht="14.4" hidden="true" customHeight="false" outlineLevel="0" collapsed="false">
      <c r="A1728" s="0" t="s">
        <v>28</v>
      </c>
      <c r="B1728" s="0" t="n">
        <v>1</v>
      </c>
      <c r="C1728" s="0" t="s">
        <v>4997</v>
      </c>
      <c r="D1728" s="0" t="s">
        <v>48</v>
      </c>
      <c r="E1728" s="0" t="s">
        <v>4998</v>
      </c>
      <c r="F1728" s="0" t="s">
        <v>4992</v>
      </c>
      <c r="G1728" s="0" t="s">
        <v>3573</v>
      </c>
      <c r="H1728" s="0" t="n">
        <v>0</v>
      </c>
      <c r="I1728" s="0" t="n">
        <v>0</v>
      </c>
      <c r="J1728" s="0" t="n">
        <v>0</v>
      </c>
      <c r="K1728" s="0" t="n">
        <v>5.2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s">
        <v>4</v>
      </c>
    </row>
    <row r="1729" customFormat="false" ht="14.4" hidden="true" customHeight="false" outlineLevel="0" collapsed="false">
      <c r="A1729" s="0" t="s">
        <v>28</v>
      </c>
      <c r="B1729" s="0" t="n">
        <v>1</v>
      </c>
      <c r="C1729" s="0" t="s">
        <v>4999</v>
      </c>
      <c r="D1729" s="0" t="s">
        <v>258</v>
      </c>
      <c r="E1729" s="0" t="s">
        <v>5000</v>
      </c>
      <c r="F1729" s="0" t="s">
        <v>4992</v>
      </c>
      <c r="G1729" s="0" t="s">
        <v>3573</v>
      </c>
      <c r="H1729" s="0" t="n">
        <v>0</v>
      </c>
      <c r="I1729" s="0" t="n">
        <v>0</v>
      </c>
      <c r="J1729" s="0" t="n">
        <v>0</v>
      </c>
      <c r="K1729" s="0" t="n">
        <v>5.3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s">
        <v>4</v>
      </c>
    </row>
    <row r="1730" customFormat="false" ht="14.4" hidden="true" customHeight="false" outlineLevel="0" collapsed="false">
      <c r="A1730" s="0" t="s">
        <v>28</v>
      </c>
      <c r="B1730" s="0" t="n">
        <v>1</v>
      </c>
      <c r="C1730" s="0" t="s">
        <v>5001</v>
      </c>
      <c r="D1730" s="0" t="s">
        <v>103</v>
      </c>
      <c r="E1730" s="0" t="s">
        <v>5002</v>
      </c>
      <c r="F1730" s="0" t="s">
        <v>5003</v>
      </c>
      <c r="G1730" s="0" t="s">
        <v>5004</v>
      </c>
      <c r="H1730" s="0" t="n">
        <v>0</v>
      </c>
      <c r="I1730" s="0" t="n">
        <v>0</v>
      </c>
      <c r="J1730" s="0" t="n">
        <v>0</v>
      </c>
      <c r="K1730" s="0" t="n">
        <v>6.8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s">
        <v>4</v>
      </c>
    </row>
    <row r="1731" customFormat="false" ht="14.4" hidden="true" customHeight="false" outlineLevel="0" collapsed="false">
      <c r="A1731" s="0" t="s">
        <v>28</v>
      </c>
      <c r="B1731" s="0" t="n">
        <v>1</v>
      </c>
      <c r="C1731" s="0" t="s">
        <v>5005</v>
      </c>
      <c r="D1731" s="0" t="s">
        <v>60</v>
      </c>
      <c r="E1731" s="0" t="s">
        <v>5006</v>
      </c>
      <c r="F1731" s="0" t="s">
        <v>5003</v>
      </c>
      <c r="G1731" s="0" t="s">
        <v>5004</v>
      </c>
      <c r="H1731" s="0" t="n">
        <v>0</v>
      </c>
      <c r="I1731" s="0" t="n">
        <v>0</v>
      </c>
      <c r="J1731" s="0" t="n">
        <v>0</v>
      </c>
      <c r="K1731" s="0" t="n">
        <v>7.5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s">
        <v>4</v>
      </c>
    </row>
    <row r="1732" customFormat="false" ht="14.4" hidden="true" customHeight="false" outlineLevel="0" collapsed="false">
      <c r="A1732" s="0" t="s">
        <v>28</v>
      </c>
      <c r="B1732" s="0" t="n">
        <v>1</v>
      </c>
      <c r="C1732" s="0" t="s">
        <v>5007</v>
      </c>
      <c r="D1732" s="0" t="s">
        <v>30</v>
      </c>
      <c r="E1732" s="0" t="s">
        <v>5008</v>
      </c>
      <c r="F1732" s="0" t="s">
        <v>5009</v>
      </c>
      <c r="G1732" s="0" t="s">
        <v>5010</v>
      </c>
      <c r="H1732" s="0" t="n">
        <v>0</v>
      </c>
      <c r="I1732" s="0" t="n">
        <v>0</v>
      </c>
      <c r="J1732" s="0" t="n">
        <v>0</v>
      </c>
      <c r="K1732" s="0" t="n">
        <v>7.5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s">
        <v>4</v>
      </c>
    </row>
    <row r="1733" customFormat="false" ht="14.4" hidden="true" customHeight="false" outlineLevel="0" collapsed="false">
      <c r="A1733" s="0" t="s">
        <v>28</v>
      </c>
      <c r="B1733" s="0" t="n">
        <v>1</v>
      </c>
      <c r="C1733" s="0" t="s">
        <v>5011</v>
      </c>
      <c r="D1733" s="0" t="s">
        <v>258</v>
      </c>
      <c r="E1733" s="0" t="s">
        <v>5012</v>
      </c>
      <c r="F1733" s="0" t="s">
        <v>5013</v>
      </c>
      <c r="G1733" s="0" t="s">
        <v>5014</v>
      </c>
      <c r="H1733" s="0" t="n">
        <v>0</v>
      </c>
      <c r="I1733" s="0" t="n">
        <v>0</v>
      </c>
      <c r="J1733" s="0" t="n">
        <v>0</v>
      </c>
      <c r="K1733" s="0" t="n">
        <v>5.5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s">
        <v>4</v>
      </c>
    </row>
    <row r="1734" customFormat="false" ht="14.4" hidden="true" customHeight="false" outlineLevel="0" collapsed="false">
      <c r="A1734" s="0" t="s">
        <v>28</v>
      </c>
      <c r="B1734" s="0" t="n">
        <v>1</v>
      </c>
      <c r="C1734" s="0" t="s">
        <v>5015</v>
      </c>
      <c r="D1734" s="0" t="s">
        <v>81</v>
      </c>
      <c r="E1734" s="0" t="s">
        <v>5016</v>
      </c>
      <c r="F1734" s="0" t="s">
        <v>5017</v>
      </c>
      <c r="G1734" s="0" t="s">
        <v>5018</v>
      </c>
      <c r="H1734" s="0" t="n">
        <v>0</v>
      </c>
      <c r="I1734" s="0" t="n">
        <v>0</v>
      </c>
      <c r="J1734" s="0" t="n">
        <v>0</v>
      </c>
      <c r="K1734" s="0" t="n">
        <v>5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s">
        <v>4</v>
      </c>
    </row>
    <row r="1735" customFormat="false" ht="14.4" hidden="true" customHeight="false" outlineLevel="0" collapsed="false">
      <c r="A1735" s="0" t="s">
        <v>28</v>
      </c>
      <c r="B1735" s="0" t="n">
        <v>1</v>
      </c>
      <c r="C1735" s="0" t="s">
        <v>5019</v>
      </c>
      <c r="D1735" s="0" t="s">
        <v>30</v>
      </c>
      <c r="E1735" s="0" t="s">
        <v>5020</v>
      </c>
      <c r="F1735" s="0" t="s">
        <v>5021</v>
      </c>
      <c r="G1735" s="0" t="s">
        <v>1098</v>
      </c>
      <c r="H1735" s="0" t="n">
        <v>0</v>
      </c>
      <c r="I1735" s="0" t="n">
        <v>0</v>
      </c>
      <c r="J1735" s="0" t="n">
        <v>0</v>
      </c>
      <c r="K1735" s="0" t="n">
        <v>5.4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s">
        <v>4</v>
      </c>
    </row>
    <row r="1736" customFormat="false" ht="14.4" hidden="true" customHeight="false" outlineLevel="0" collapsed="false">
      <c r="A1736" s="0" t="s">
        <v>28</v>
      </c>
      <c r="B1736" s="0" t="n">
        <v>1</v>
      </c>
      <c r="C1736" s="0" t="s">
        <v>5022</v>
      </c>
      <c r="D1736" s="0" t="s">
        <v>30</v>
      </c>
      <c r="E1736" s="0" t="s">
        <v>5023</v>
      </c>
      <c r="F1736" s="0" t="s">
        <v>5024</v>
      </c>
      <c r="G1736" s="0" t="s">
        <v>5025</v>
      </c>
      <c r="H1736" s="0" t="n">
        <v>0</v>
      </c>
      <c r="I1736" s="0" t="n">
        <v>0</v>
      </c>
      <c r="J1736" s="0" t="n">
        <v>0</v>
      </c>
      <c r="K1736" s="0" t="n">
        <v>7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s">
        <v>4</v>
      </c>
    </row>
    <row r="1737" customFormat="false" ht="14.4" hidden="true" customHeight="false" outlineLevel="0" collapsed="false">
      <c r="A1737" s="0" t="s">
        <v>28</v>
      </c>
      <c r="B1737" s="0" t="n">
        <v>1</v>
      </c>
      <c r="C1737" s="0" t="s">
        <v>5026</v>
      </c>
      <c r="D1737" s="0" t="s">
        <v>30</v>
      </c>
      <c r="E1737" s="0" t="s">
        <v>5027</v>
      </c>
      <c r="F1737" s="0" t="s">
        <v>5024</v>
      </c>
      <c r="G1737" s="0" t="s">
        <v>5025</v>
      </c>
      <c r="H1737" s="0" t="n">
        <v>0</v>
      </c>
      <c r="I1737" s="0" t="n">
        <v>0</v>
      </c>
      <c r="J1737" s="0" t="n">
        <v>0</v>
      </c>
      <c r="K1737" s="0" t="n">
        <v>8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s">
        <v>4</v>
      </c>
    </row>
    <row r="1738" customFormat="false" ht="14.4" hidden="true" customHeight="false" outlineLevel="0" collapsed="false">
      <c r="A1738" s="0" t="s">
        <v>28</v>
      </c>
      <c r="B1738" s="0" t="n">
        <v>1</v>
      </c>
      <c r="C1738" s="0" t="s">
        <v>5028</v>
      </c>
      <c r="D1738" s="0" t="s">
        <v>30</v>
      </c>
      <c r="E1738" s="0" t="s">
        <v>5016</v>
      </c>
      <c r="F1738" s="0" t="s">
        <v>5024</v>
      </c>
      <c r="G1738" s="0" t="s">
        <v>5025</v>
      </c>
      <c r="H1738" s="0" t="n">
        <v>0</v>
      </c>
      <c r="I1738" s="0" t="n">
        <v>0</v>
      </c>
      <c r="J1738" s="0" t="n">
        <v>0</v>
      </c>
      <c r="K1738" s="0" t="n">
        <v>7.6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s">
        <v>4</v>
      </c>
    </row>
    <row r="1739" customFormat="false" ht="14.4" hidden="true" customHeight="false" outlineLevel="0" collapsed="false">
      <c r="A1739" s="0" t="s">
        <v>28</v>
      </c>
      <c r="B1739" s="0" t="n">
        <v>1</v>
      </c>
      <c r="C1739" s="0" t="s">
        <v>5029</v>
      </c>
      <c r="D1739" s="0" t="s">
        <v>192</v>
      </c>
      <c r="E1739" s="0" t="s">
        <v>5030</v>
      </c>
      <c r="F1739" s="0" t="s">
        <v>5024</v>
      </c>
      <c r="G1739" s="0" t="s">
        <v>5025</v>
      </c>
      <c r="H1739" s="0" t="n">
        <v>0</v>
      </c>
      <c r="I1739" s="0" t="n">
        <v>0</v>
      </c>
      <c r="J1739" s="0" t="n">
        <v>0</v>
      </c>
      <c r="K1739" s="0" t="n">
        <v>6.7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s">
        <v>4</v>
      </c>
    </row>
    <row r="1740" customFormat="false" ht="14.4" hidden="true" customHeight="false" outlineLevel="0" collapsed="false">
      <c r="A1740" s="0" t="s">
        <v>28</v>
      </c>
      <c r="B1740" s="0" t="n">
        <v>1</v>
      </c>
      <c r="C1740" s="0" t="s">
        <v>5031</v>
      </c>
      <c r="D1740" s="0" t="s">
        <v>81</v>
      </c>
      <c r="E1740" s="0" t="s">
        <v>5032</v>
      </c>
      <c r="F1740" s="0" t="s">
        <v>5033</v>
      </c>
      <c r="G1740" s="0" t="s">
        <v>5034</v>
      </c>
      <c r="H1740" s="0" t="n">
        <v>0</v>
      </c>
      <c r="I1740" s="0" t="n">
        <v>0</v>
      </c>
      <c r="J1740" s="0" t="n">
        <v>0</v>
      </c>
      <c r="K1740" s="0" t="n">
        <v>6.4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s">
        <v>4</v>
      </c>
    </row>
    <row r="1741" customFormat="false" ht="14.4" hidden="true" customHeight="false" outlineLevel="0" collapsed="false">
      <c r="A1741" s="0" t="s">
        <v>28</v>
      </c>
      <c r="B1741" s="0" t="n">
        <v>1</v>
      </c>
      <c r="C1741" s="0" t="s">
        <v>5035</v>
      </c>
      <c r="D1741" s="0" t="s">
        <v>30</v>
      </c>
      <c r="E1741" s="0" t="s">
        <v>5036</v>
      </c>
      <c r="F1741" s="0" t="s">
        <v>5033</v>
      </c>
      <c r="G1741" s="0" t="s">
        <v>5034</v>
      </c>
      <c r="H1741" s="0" t="n">
        <v>0</v>
      </c>
      <c r="I1741" s="0" t="n">
        <v>0</v>
      </c>
      <c r="J1741" s="0" t="n">
        <v>0</v>
      </c>
      <c r="K1741" s="0" t="n">
        <v>7.2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s">
        <v>4</v>
      </c>
    </row>
    <row r="1742" customFormat="false" ht="14.4" hidden="true" customHeight="false" outlineLevel="0" collapsed="false">
      <c r="A1742" s="0" t="s">
        <v>28</v>
      </c>
      <c r="B1742" s="0" t="n">
        <v>1</v>
      </c>
      <c r="C1742" s="0" t="s">
        <v>5037</v>
      </c>
      <c r="D1742" s="0" t="s">
        <v>60</v>
      </c>
      <c r="E1742" s="0" t="s">
        <v>5038</v>
      </c>
      <c r="F1742" s="0" t="s">
        <v>5033</v>
      </c>
      <c r="G1742" s="0" t="s">
        <v>5034</v>
      </c>
      <c r="H1742" s="0" t="n">
        <v>0</v>
      </c>
      <c r="I1742" s="0" t="n">
        <v>0</v>
      </c>
      <c r="J1742" s="0" t="n">
        <v>0</v>
      </c>
      <c r="K1742" s="0" t="n">
        <v>5.1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s">
        <v>4</v>
      </c>
    </row>
    <row r="1743" customFormat="false" ht="14.4" hidden="true" customHeight="false" outlineLevel="0" collapsed="false">
      <c r="A1743" s="0" t="s">
        <v>28</v>
      </c>
      <c r="B1743" s="0" t="n">
        <v>1</v>
      </c>
      <c r="C1743" s="0" t="s">
        <v>5039</v>
      </c>
      <c r="D1743" s="0" t="s">
        <v>90</v>
      </c>
      <c r="E1743" s="0" t="s">
        <v>5040</v>
      </c>
      <c r="F1743" s="0" t="s">
        <v>5041</v>
      </c>
      <c r="G1743" s="0" t="s">
        <v>263</v>
      </c>
      <c r="H1743" s="0" t="n">
        <v>0</v>
      </c>
      <c r="I1743" s="0" t="n">
        <v>0</v>
      </c>
      <c r="J1743" s="0" t="n">
        <v>0</v>
      </c>
      <c r="K1743" s="0" t="n">
        <v>6.8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s">
        <v>4</v>
      </c>
    </row>
    <row r="1744" customFormat="false" ht="14.4" hidden="true" customHeight="false" outlineLevel="0" collapsed="false">
      <c r="A1744" s="0" t="s">
        <v>28</v>
      </c>
      <c r="B1744" s="0" t="n">
        <v>1</v>
      </c>
      <c r="C1744" s="0" t="s">
        <v>5042</v>
      </c>
      <c r="D1744" s="0" t="s">
        <v>258</v>
      </c>
      <c r="E1744" s="0" t="s">
        <v>5043</v>
      </c>
      <c r="F1744" s="0" t="s">
        <v>5044</v>
      </c>
      <c r="G1744" s="0" t="s">
        <v>5045</v>
      </c>
      <c r="H1744" s="0" t="n">
        <v>0</v>
      </c>
      <c r="I1744" s="0" t="n">
        <v>0</v>
      </c>
      <c r="J1744" s="0" t="n">
        <v>0</v>
      </c>
      <c r="K1744" s="0" t="n">
        <v>5.8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s">
        <v>4</v>
      </c>
    </row>
    <row r="1745" customFormat="false" ht="14.4" hidden="true" customHeight="false" outlineLevel="0" collapsed="false">
      <c r="A1745" s="0" t="s">
        <v>28</v>
      </c>
      <c r="B1745" s="0" t="n">
        <v>1</v>
      </c>
      <c r="C1745" s="0" t="s">
        <v>5046</v>
      </c>
      <c r="D1745" s="0" t="s">
        <v>81</v>
      </c>
      <c r="E1745" s="0" t="s">
        <v>5047</v>
      </c>
      <c r="F1745" s="0" t="s">
        <v>5044</v>
      </c>
      <c r="G1745" s="0" t="s">
        <v>5045</v>
      </c>
      <c r="H1745" s="0" t="n">
        <v>0</v>
      </c>
      <c r="I1745" s="0" t="n">
        <v>0</v>
      </c>
      <c r="J1745" s="0" t="n">
        <v>0</v>
      </c>
      <c r="K1745" s="0" t="n">
        <v>5.5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s">
        <v>4</v>
      </c>
    </row>
    <row r="1746" customFormat="false" ht="14.4" hidden="true" customHeight="false" outlineLevel="0" collapsed="false">
      <c r="A1746" s="0" t="s">
        <v>28</v>
      </c>
      <c r="B1746" s="0" t="n">
        <v>1</v>
      </c>
      <c r="C1746" s="0" t="s">
        <v>5048</v>
      </c>
      <c r="D1746" s="0" t="s">
        <v>192</v>
      </c>
      <c r="E1746" s="0" t="s">
        <v>5049</v>
      </c>
      <c r="F1746" s="0" t="s">
        <v>5044</v>
      </c>
      <c r="G1746" s="0" t="s">
        <v>5045</v>
      </c>
      <c r="H1746" s="0" t="n">
        <v>0</v>
      </c>
      <c r="I1746" s="0" t="n">
        <v>0</v>
      </c>
      <c r="J1746" s="0" t="n">
        <v>0</v>
      </c>
      <c r="K1746" s="0" t="n">
        <v>5.8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s">
        <v>4</v>
      </c>
    </row>
    <row r="1747" customFormat="false" ht="14.4" hidden="true" customHeight="false" outlineLevel="0" collapsed="false">
      <c r="A1747" s="0" t="s">
        <v>28</v>
      </c>
      <c r="B1747" s="0" t="n">
        <v>1</v>
      </c>
      <c r="C1747" s="0" t="s">
        <v>5050</v>
      </c>
      <c r="D1747" s="0" t="s">
        <v>48</v>
      </c>
      <c r="E1747" s="0" t="s">
        <v>5051</v>
      </c>
      <c r="F1747" s="0" t="s">
        <v>5052</v>
      </c>
      <c r="G1747" s="0" t="s">
        <v>5053</v>
      </c>
      <c r="H1747" s="0" t="n">
        <v>0</v>
      </c>
      <c r="I1747" s="0" t="n">
        <v>0</v>
      </c>
      <c r="J1747" s="0" t="n">
        <v>0</v>
      </c>
      <c r="K1747" s="0" t="n">
        <v>6.5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s">
        <v>4</v>
      </c>
    </row>
    <row r="1748" customFormat="false" ht="14.4" hidden="true" customHeight="false" outlineLevel="0" collapsed="false">
      <c r="A1748" s="0" t="s">
        <v>28</v>
      </c>
      <c r="B1748" s="0" t="n">
        <v>1</v>
      </c>
      <c r="C1748" s="0" t="s">
        <v>5054</v>
      </c>
      <c r="D1748" s="0" t="s">
        <v>30</v>
      </c>
      <c r="E1748" s="0" t="s">
        <v>5055</v>
      </c>
      <c r="F1748" s="0" t="s">
        <v>5056</v>
      </c>
      <c r="G1748" s="0" t="s">
        <v>5057</v>
      </c>
      <c r="H1748" s="0" t="n">
        <v>0</v>
      </c>
      <c r="I1748" s="0" t="n">
        <v>0</v>
      </c>
      <c r="J1748" s="0" t="n">
        <v>0</v>
      </c>
      <c r="K1748" s="0" t="n">
        <v>6.2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s">
        <v>4</v>
      </c>
    </row>
    <row r="1749" customFormat="false" ht="14.4" hidden="true" customHeight="false" outlineLevel="0" collapsed="false">
      <c r="A1749" s="0" t="s">
        <v>28</v>
      </c>
      <c r="B1749" s="0" t="n">
        <v>1</v>
      </c>
      <c r="C1749" s="0" t="s">
        <v>5058</v>
      </c>
      <c r="D1749" s="0" t="s">
        <v>258</v>
      </c>
      <c r="E1749" s="0" t="s">
        <v>5059</v>
      </c>
      <c r="F1749" s="0" t="s">
        <v>5060</v>
      </c>
      <c r="G1749" s="0" t="s">
        <v>5061</v>
      </c>
      <c r="H1749" s="0" t="n">
        <v>0</v>
      </c>
      <c r="I1749" s="0" t="n">
        <v>0</v>
      </c>
      <c r="J1749" s="0" t="n">
        <v>0</v>
      </c>
      <c r="K1749" s="0" t="n">
        <v>6.8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s">
        <v>4</v>
      </c>
    </row>
    <row r="1750" customFormat="false" ht="14.4" hidden="true" customHeight="false" outlineLevel="0" collapsed="false">
      <c r="A1750" s="0" t="s">
        <v>28</v>
      </c>
      <c r="B1750" s="0" t="n">
        <v>1</v>
      </c>
      <c r="C1750" s="0" t="s">
        <v>5062</v>
      </c>
      <c r="D1750" s="0" t="s">
        <v>258</v>
      </c>
      <c r="E1750" s="0" t="s">
        <v>5063</v>
      </c>
      <c r="F1750" s="0" t="s">
        <v>5064</v>
      </c>
      <c r="G1750" s="0" t="s">
        <v>5065</v>
      </c>
      <c r="H1750" s="0" t="n">
        <v>0</v>
      </c>
      <c r="I1750" s="0" t="n">
        <v>0</v>
      </c>
      <c r="J1750" s="0" t="n">
        <v>0</v>
      </c>
      <c r="K1750" s="0" t="n">
        <v>5.1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s">
        <v>4</v>
      </c>
    </row>
    <row r="1751" customFormat="false" ht="14.4" hidden="true" customHeight="false" outlineLevel="0" collapsed="false">
      <c r="A1751" s="0" t="s">
        <v>28</v>
      </c>
      <c r="B1751" s="0" t="n">
        <v>1</v>
      </c>
      <c r="C1751" s="0" t="s">
        <v>5066</v>
      </c>
      <c r="D1751" s="0" t="s">
        <v>60</v>
      </c>
      <c r="E1751" s="0" t="s">
        <v>5067</v>
      </c>
      <c r="F1751" s="0" t="s">
        <v>5064</v>
      </c>
      <c r="G1751" s="0" t="s">
        <v>5065</v>
      </c>
      <c r="H1751" s="0" t="n">
        <v>0</v>
      </c>
      <c r="I1751" s="0" t="n">
        <v>0</v>
      </c>
      <c r="J1751" s="0" t="n">
        <v>0</v>
      </c>
      <c r="K1751" s="0" t="n">
        <v>5.3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s">
        <v>4</v>
      </c>
    </row>
    <row r="1752" customFormat="false" ht="14.4" hidden="true" customHeight="false" outlineLevel="0" collapsed="false">
      <c r="A1752" s="0" t="s">
        <v>28</v>
      </c>
      <c r="B1752" s="0" t="n">
        <v>1</v>
      </c>
      <c r="C1752" s="0" t="s">
        <v>5068</v>
      </c>
      <c r="D1752" s="0" t="s">
        <v>258</v>
      </c>
      <c r="E1752" s="0" t="s">
        <v>5069</v>
      </c>
      <c r="F1752" s="0" t="s">
        <v>5070</v>
      </c>
      <c r="G1752" s="0" t="s">
        <v>5071</v>
      </c>
      <c r="H1752" s="0" t="n">
        <v>0</v>
      </c>
      <c r="I1752" s="0" t="n">
        <v>0</v>
      </c>
      <c r="J1752" s="0" t="n">
        <v>0</v>
      </c>
      <c r="K1752" s="0" t="n">
        <v>5.8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s">
        <v>4</v>
      </c>
    </row>
    <row r="1753" customFormat="false" ht="14.4" hidden="true" customHeight="false" outlineLevel="0" collapsed="false">
      <c r="A1753" s="0" t="s">
        <v>28</v>
      </c>
      <c r="B1753" s="0" t="n">
        <v>1</v>
      </c>
      <c r="C1753" s="0" t="s">
        <v>5072</v>
      </c>
      <c r="D1753" s="0" t="s">
        <v>30</v>
      </c>
      <c r="E1753" s="0" t="s">
        <v>5073</v>
      </c>
      <c r="F1753" s="0" t="s">
        <v>5074</v>
      </c>
      <c r="G1753" s="0" t="s">
        <v>5075</v>
      </c>
      <c r="H1753" s="0" t="n">
        <v>0</v>
      </c>
      <c r="I1753" s="0" t="n">
        <v>0</v>
      </c>
      <c r="J1753" s="0" t="n">
        <v>0</v>
      </c>
      <c r="K1753" s="0" t="n">
        <v>5.2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s">
        <v>4</v>
      </c>
    </row>
    <row r="1754" customFormat="false" ht="14.4" hidden="true" customHeight="false" outlineLevel="0" collapsed="false">
      <c r="A1754" s="0" t="s">
        <v>28</v>
      </c>
      <c r="B1754" s="0" t="n">
        <v>1</v>
      </c>
      <c r="C1754" s="0" t="s">
        <v>5076</v>
      </c>
      <c r="D1754" s="0" t="s">
        <v>258</v>
      </c>
      <c r="E1754" s="0" t="s">
        <v>5077</v>
      </c>
      <c r="F1754" s="0" t="s">
        <v>5078</v>
      </c>
      <c r="G1754" s="0" t="s">
        <v>5079</v>
      </c>
      <c r="H1754" s="0" t="n">
        <v>0</v>
      </c>
      <c r="I1754" s="0" t="n">
        <v>0</v>
      </c>
      <c r="J1754" s="0" t="n">
        <v>0</v>
      </c>
      <c r="K1754" s="0" t="n">
        <v>6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s">
        <v>4</v>
      </c>
    </row>
    <row r="1755" customFormat="false" ht="14.4" hidden="true" customHeight="false" outlineLevel="0" collapsed="false">
      <c r="A1755" s="0" t="s">
        <v>28</v>
      </c>
      <c r="B1755" s="0" t="n">
        <v>1</v>
      </c>
      <c r="C1755" s="0" t="s">
        <v>5080</v>
      </c>
      <c r="D1755" s="0" t="s">
        <v>60</v>
      </c>
      <c r="E1755" s="0" t="s">
        <v>5081</v>
      </c>
      <c r="F1755" s="0" t="s">
        <v>5082</v>
      </c>
      <c r="G1755" s="0" t="s">
        <v>5083</v>
      </c>
      <c r="H1755" s="0" t="n">
        <v>0</v>
      </c>
      <c r="I1755" s="0" t="n">
        <v>0</v>
      </c>
      <c r="J1755" s="0" t="n">
        <v>0</v>
      </c>
      <c r="K1755" s="0" t="n">
        <v>5.7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s">
        <v>4</v>
      </c>
    </row>
    <row r="1756" customFormat="false" ht="14.4" hidden="true" customHeight="false" outlineLevel="0" collapsed="false">
      <c r="A1756" s="0" t="s">
        <v>28</v>
      </c>
      <c r="B1756" s="0" t="n">
        <v>1</v>
      </c>
      <c r="C1756" s="0" t="s">
        <v>5084</v>
      </c>
      <c r="D1756" s="0" t="s">
        <v>30</v>
      </c>
      <c r="E1756" s="0" t="s">
        <v>5085</v>
      </c>
      <c r="F1756" s="0" t="s">
        <v>5082</v>
      </c>
      <c r="G1756" s="0" t="s">
        <v>5083</v>
      </c>
      <c r="H1756" s="0" t="n">
        <v>0</v>
      </c>
      <c r="I1756" s="0" t="n">
        <v>0</v>
      </c>
      <c r="J1756" s="0" t="n">
        <v>0</v>
      </c>
      <c r="K1756" s="0" t="n">
        <v>6.7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s">
        <v>4</v>
      </c>
    </row>
    <row r="1757" customFormat="false" ht="14.4" hidden="true" customHeight="false" outlineLevel="0" collapsed="false">
      <c r="A1757" s="0" t="s">
        <v>28</v>
      </c>
      <c r="B1757" s="0" t="n">
        <v>1</v>
      </c>
      <c r="C1757" s="0" t="s">
        <v>5086</v>
      </c>
      <c r="D1757" s="0" t="s">
        <v>192</v>
      </c>
      <c r="E1757" s="0" t="s">
        <v>5087</v>
      </c>
      <c r="F1757" s="0" t="s">
        <v>5088</v>
      </c>
      <c r="G1757" s="0" t="s">
        <v>5089</v>
      </c>
      <c r="H1757" s="0" t="n">
        <v>0</v>
      </c>
      <c r="I1757" s="0" t="n">
        <v>0</v>
      </c>
      <c r="J1757" s="0" t="n">
        <v>0</v>
      </c>
      <c r="K1757" s="0" t="n">
        <v>5.5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s">
        <v>4</v>
      </c>
    </row>
    <row r="1758" customFormat="false" ht="14.4" hidden="true" customHeight="false" outlineLevel="0" collapsed="false">
      <c r="A1758" s="0" t="s">
        <v>28</v>
      </c>
      <c r="B1758" s="0" t="n">
        <v>1</v>
      </c>
      <c r="C1758" s="0" t="s">
        <v>5090</v>
      </c>
      <c r="D1758" s="0" t="s">
        <v>103</v>
      </c>
      <c r="E1758" s="0" t="s">
        <v>5091</v>
      </c>
      <c r="F1758" s="0" t="s">
        <v>5088</v>
      </c>
      <c r="G1758" s="0" t="s">
        <v>5089</v>
      </c>
      <c r="H1758" s="0" t="n">
        <v>0</v>
      </c>
      <c r="I1758" s="0" t="n">
        <v>0</v>
      </c>
      <c r="J1758" s="0" t="n">
        <v>0</v>
      </c>
      <c r="K1758" s="0" t="n">
        <v>5.9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s">
        <v>4</v>
      </c>
    </row>
    <row r="1759" customFormat="false" ht="14.4" hidden="true" customHeight="false" outlineLevel="0" collapsed="false">
      <c r="A1759" s="0" t="s">
        <v>28</v>
      </c>
      <c r="B1759" s="0" t="n">
        <v>1</v>
      </c>
      <c r="C1759" s="0" t="s">
        <v>5092</v>
      </c>
      <c r="D1759" s="0" t="s">
        <v>81</v>
      </c>
      <c r="E1759" s="0" t="s">
        <v>5093</v>
      </c>
      <c r="F1759" s="0" t="s">
        <v>5088</v>
      </c>
      <c r="G1759" s="0" t="s">
        <v>5089</v>
      </c>
      <c r="H1759" s="0" t="n">
        <v>0</v>
      </c>
      <c r="I1759" s="0" t="n">
        <v>0</v>
      </c>
      <c r="J1759" s="0" t="n">
        <v>0</v>
      </c>
      <c r="K1759" s="0" t="n">
        <v>5.4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s">
        <v>4</v>
      </c>
    </row>
    <row r="1760" customFormat="false" ht="14.4" hidden="true" customHeight="false" outlineLevel="0" collapsed="false">
      <c r="A1760" s="0" t="s">
        <v>28</v>
      </c>
      <c r="B1760" s="0" t="n">
        <v>1</v>
      </c>
      <c r="C1760" s="0" t="s">
        <v>5094</v>
      </c>
      <c r="D1760" s="0" t="s">
        <v>30</v>
      </c>
      <c r="E1760" s="0" t="s">
        <v>5095</v>
      </c>
      <c r="F1760" s="0" t="s">
        <v>5088</v>
      </c>
      <c r="G1760" s="0" t="s">
        <v>5089</v>
      </c>
      <c r="H1760" s="0" t="n">
        <v>0</v>
      </c>
      <c r="I1760" s="0" t="n">
        <v>0</v>
      </c>
      <c r="J1760" s="0" t="n">
        <v>0</v>
      </c>
      <c r="K1760" s="0" t="n">
        <v>6.6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s">
        <v>4</v>
      </c>
    </row>
    <row r="1761" customFormat="false" ht="14.4" hidden="true" customHeight="false" outlineLevel="0" collapsed="false">
      <c r="A1761" s="0" t="s">
        <v>28</v>
      </c>
      <c r="B1761" s="0" t="n">
        <v>1</v>
      </c>
      <c r="C1761" s="0" t="s">
        <v>5096</v>
      </c>
      <c r="D1761" s="0" t="s">
        <v>124</v>
      </c>
      <c r="E1761" s="0" t="s">
        <v>5097</v>
      </c>
      <c r="F1761" s="0" t="s">
        <v>5088</v>
      </c>
      <c r="G1761" s="0" t="s">
        <v>5089</v>
      </c>
      <c r="H1761" s="0" t="n">
        <v>0</v>
      </c>
      <c r="I1761" s="0" t="n">
        <v>0</v>
      </c>
      <c r="J1761" s="0" t="n">
        <v>0</v>
      </c>
      <c r="K1761" s="0" t="n">
        <v>5.3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s">
        <v>4</v>
      </c>
    </row>
    <row r="1762" customFormat="false" ht="14.4" hidden="true" customHeight="false" outlineLevel="0" collapsed="false">
      <c r="A1762" s="0" t="s">
        <v>28</v>
      </c>
      <c r="B1762" s="0" t="n">
        <v>1</v>
      </c>
      <c r="C1762" s="0" t="s">
        <v>5098</v>
      </c>
      <c r="D1762" s="0" t="s">
        <v>81</v>
      </c>
      <c r="E1762" s="0" t="s">
        <v>5099</v>
      </c>
      <c r="F1762" s="0" t="s">
        <v>5100</v>
      </c>
      <c r="G1762" s="0" t="s">
        <v>5101</v>
      </c>
      <c r="H1762" s="0" t="n">
        <v>0</v>
      </c>
      <c r="I1762" s="0" t="n">
        <v>0</v>
      </c>
      <c r="J1762" s="0" t="n">
        <v>0</v>
      </c>
      <c r="K1762" s="0" t="n">
        <v>5.2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s">
        <v>4</v>
      </c>
    </row>
    <row r="1763" customFormat="false" ht="14.4" hidden="true" customHeight="false" outlineLevel="0" collapsed="false">
      <c r="A1763" s="0" t="s">
        <v>28</v>
      </c>
      <c r="B1763" s="0" t="n">
        <v>1</v>
      </c>
      <c r="C1763" s="0" t="s">
        <v>5102</v>
      </c>
      <c r="D1763" s="0" t="s">
        <v>30</v>
      </c>
      <c r="E1763" s="0" t="s">
        <v>5103</v>
      </c>
      <c r="F1763" s="0" t="s">
        <v>5104</v>
      </c>
      <c r="G1763" s="0" t="s">
        <v>5105</v>
      </c>
      <c r="H1763" s="0" t="n">
        <v>0</v>
      </c>
      <c r="I1763" s="0" t="n">
        <v>0</v>
      </c>
      <c r="J1763" s="0" t="n">
        <v>0</v>
      </c>
      <c r="K1763" s="0" t="n">
        <v>6.7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s">
        <v>4</v>
      </c>
    </row>
    <row r="1764" customFormat="false" ht="14.4" hidden="true" customHeight="false" outlineLevel="0" collapsed="false">
      <c r="A1764" s="0" t="s">
        <v>28</v>
      </c>
      <c r="B1764" s="0" t="n">
        <v>1</v>
      </c>
      <c r="C1764" s="0" t="s">
        <v>5106</v>
      </c>
      <c r="D1764" s="0" t="s">
        <v>81</v>
      </c>
      <c r="E1764" s="0" t="s">
        <v>5107</v>
      </c>
      <c r="F1764" s="0" t="s">
        <v>5104</v>
      </c>
      <c r="G1764" s="0" t="s">
        <v>5105</v>
      </c>
      <c r="H1764" s="0" t="n">
        <v>0</v>
      </c>
      <c r="I1764" s="0" t="n">
        <v>0</v>
      </c>
      <c r="J1764" s="0" t="n">
        <v>0</v>
      </c>
      <c r="K1764" s="0" t="n">
        <v>7.3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s">
        <v>4</v>
      </c>
    </row>
    <row r="1765" customFormat="false" ht="14.4" hidden="true" customHeight="false" outlineLevel="0" collapsed="false">
      <c r="A1765" s="0" t="s">
        <v>28</v>
      </c>
      <c r="B1765" s="0" t="n">
        <v>1</v>
      </c>
      <c r="C1765" s="0" t="s">
        <v>5108</v>
      </c>
      <c r="D1765" s="0" t="s">
        <v>258</v>
      </c>
      <c r="E1765" s="0" t="s">
        <v>5109</v>
      </c>
      <c r="F1765" s="0" t="s">
        <v>5104</v>
      </c>
      <c r="G1765" s="0" t="s">
        <v>5105</v>
      </c>
      <c r="H1765" s="0" t="n">
        <v>0</v>
      </c>
      <c r="I1765" s="0" t="n">
        <v>0</v>
      </c>
      <c r="J1765" s="0" t="n">
        <v>0</v>
      </c>
      <c r="K1765" s="0" t="n">
        <v>6.8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s">
        <v>4</v>
      </c>
    </row>
    <row r="1766" customFormat="false" ht="14.4" hidden="true" customHeight="false" outlineLevel="0" collapsed="false">
      <c r="A1766" s="0" t="s">
        <v>28</v>
      </c>
      <c r="B1766" s="0" t="n">
        <v>1</v>
      </c>
      <c r="C1766" s="0" t="s">
        <v>5110</v>
      </c>
      <c r="D1766" s="0" t="s">
        <v>45</v>
      </c>
      <c r="E1766" s="0" t="s">
        <v>5111</v>
      </c>
      <c r="F1766" s="0" t="s">
        <v>5104</v>
      </c>
      <c r="G1766" s="0" t="s">
        <v>5105</v>
      </c>
      <c r="H1766" s="0" t="n">
        <v>0</v>
      </c>
      <c r="I1766" s="0" t="n">
        <v>0</v>
      </c>
      <c r="J1766" s="0" t="n">
        <v>0</v>
      </c>
      <c r="K1766" s="0" t="n">
        <v>10.1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s">
        <v>4</v>
      </c>
    </row>
    <row r="1767" customFormat="false" ht="14.4" hidden="true" customHeight="false" outlineLevel="0" collapsed="false">
      <c r="A1767" s="0" t="s">
        <v>28</v>
      </c>
      <c r="B1767" s="0" t="n">
        <v>1</v>
      </c>
      <c r="C1767" s="0" t="s">
        <v>5112</v>
      </c>
      <c r="D1767" s="0" t="s">
        <v>30</v>
      </c>
      <c r="E1767" s="0" t="s">
        <v>5113</v>
      </c>
      <c r="F1767" s="0" t="s">
        <v>5114</v>
      </c>
      <c r="G1767" s="0" t="s">
        <v>5115</v>
      </c>
      <c r="H1767" s="0" t="n">
        <v>0</v>
      </c>
      <c r="I1767" s="0" t="n">
        <v>0</v>
      </c>
      <c r="J1767" s="0" t="n">
        <v>0</v>
      </c>
      <c r="K1767" s="0" t="n">
        <v>6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s">
        <v>4</v>
      </c>
    </row>
    <row r="1768" customFormat="false" ht="14.4" hidden="true" customHeight="false" outlineLevel="0" collapsed="false">
      <c r="A1768" s="0" t="s">
        <v>28</v>
      </c>
      <c r="B1768" s="0" t="n">
        <v>1</v>
      </c>
      <c r="C1768" s="0" t="s">
        <v>5116</v>
      </c>
      <c r="D1768" s="0" t="s">
        <v>81</v>
      </c>
      <c r="E1768" s="0" t="s">
        <v>5117</v>
      </c>
      <c r="F1768" s="0" t="s">
        <v>5118</v>
      </c>
      <c r="G1768" s="0" t="s">
        <v>1304</v>
      </c>
      <c r="H1768" s="0" t="n">
        <v>0</v>
      </c>
      <c r="I1768" s="0" t="n">
        <v>0</v>
      </c>
      <c r="J1768" s="0" t="n">
        <v>0</v>
      </c>
      <c r="K1768" s="0" t="n">
        <v>6.9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s">
        <v>4</v>
      </c>
    </row>
    <row r="1769" customFormat="false" ht="14.4" hidden="true" customHeight="false" outlineLevel="0" collapsed="false">
      <c r="A1769" s="0" t="s">
        <v>28</v>
      </c>
      <c r="B1769" s="0" t="n">
        <v>1</v>
      </c>
      <c r="C1769" s="0" t="s">
        <v>5119</v>
      </c>
      <c r="D1769" s="0" t="s">
        <v>81</v>
      </c>
      <c r="E1769" s="0" t="s">
        <v>5120</v>
      </c>
      <c r="F1769" s="0" t="s">
        <v>5121</v>
      </c>
      <c r="G1769" s="0" t="s">
        <v>5122</v>
      </c>
      <c r="H1769" s="0" t="n">
        <v>0</v>
      </c>
      <c r="I1769" s="0" t="n">
        <v>0</v>
      </c>
      <c r="J1769" s="0" t="n">
        <v>0</v>
      </c>
      <c r="K1769" s="0" t="n">
        <v>6.2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s">
        <v>4</v>
      </c>
    </row>
    <row r="1770" customFormat="false" ht="14.4" hidden="true" customHeight="false" outlineLevel="0" collapsed="false">
      <c r="A1770" s="0" t="s">
        <v>28</v>
      </c>
      <c r="B1770" s="0" t="n">
        <v>1</v>
      </c>
      <c r="C1770" s="0" t="s">
        <v>5123</v>
      </c>
      <c r="D1770" s="0" t="s">
        <v>258</v>
      </c>
      <c r="E1770" s="0" t="s">
        <v>5124</v>
      </c>
      <c r="F1770" s="0" t="s">
        <v>5121</v>
      </c>
      <c r="G1770" s="0" t="s">
        <v>5122</v>
      </c>
      <c r="H1770" s="0" t="n">
        <v>0</v>
      </c>
      <c r="I1770" s="0" t="n">
        <v>0</v>
      </c>
      <c r="J1770" s="0" t="n">
        <v>0</v>
      </c>
      <c r="K1770" s="0" t="n">
        <v>6.6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s">
        <v>4</v>
      </c>
    </row>
    <row r="1771" customFormat="false" ht="14.4" hidden="true" customHeight="false" outlineLevel="0" collapsed="false">
      <c r="A1771" s="0" t="s">
        <v>28</v>
      </c>
      <c r="B1771" s="0" t="n">
        <v>1</v>
      </c>
      <c r="C1771" s="0" t="s">
        <v>5125</v>
      </c>
      <c r="D1771" s="0" t="s">
        <v>258</v>
      </c>
      <c r="E1771" s="0" t="s">
        <v>5126</v>
      </c>
      <c r="F1771" s="0" t="s">
        <v>5121</v>
      </c>
      <c r="G1771" s="0" t="s">
        <v>5122</v>
      </c>
      <c r="H1771" s="0" t="n">
        <v>0</v>
      </c>
      <c r="I1771" s="0" t="n">
        <v>0</v>
      </c>
      <c r="J1771" s="0" t="n">
        <v>0</v>
      </c>
      <c r="K1771" s="0" t="n">
        <v>6.6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s">
        <v>4</v>
      </c>
    </row>
    <row r="1772" customFormat="false" ht="14.4" hidden="true" customHeight="false" outlineLevel="0" collapsed="false">
      <c r="A1772" s="0" t="s">
        <v>28</v>
      </c>
      <c r="B1772" s="0" t="n">
        <v>1</v>
      </c>
      <c r="C1772" s="0" t="s">
        <v>5127</v>
      </c>
      <c r="D1772" s="0" t="s">
        <v>124</v>
      </c>
      <c r="E1772" s="0" t="s">
        <v>5128</v>
      </c>
      <c r="F1772" s="0" t="s">
        <v>5121</v>
      </c>
      <c r="G1772" s="0" t="s">
        <v>5122</v>
      </c>
      <c r="H1772" s="0" t="n">
        <v>0</v>
      </c>
      <c r="I1772" s="0" t="n">
        <v>0</v>
      </c>
      <c r="J1772" s="0" t="n">
        <v>0</v>
      </c>
      <c r="K1772" s="0" t="n">
        <v>6.6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s">
        <v>4</v>
      </c>
    </row>
    <row r="1773" customFormat="false" ht="14.4" hidden="true" customHeight="false" outlineLevel="0" collapsed="false">
      <c r="A1773" s="0" t="s">
        <v>28</v>
      </c>
      <c r="B1773" s="0" t="n">
        <v>1</v>
      </c>
      <c r="C1773" s="0" t="s">
        <v>5129</v>
      </c>
      <c r="D1773" s="0" t="s">
        <v>45</v>
      </c>
      <c r="E1773" s="0" t="s">
        <v>5130</v>
      </c>
      <c r="F1773" s="0" t="s">
        <v>5131</v>
      </c>
      <c r="G1773" s="0" t="s">
        <v>361</v>
      </c>
      <c r="H1773" s="0" t="n">
        <v>0</v>
      </c>
      <c r="I1773" s="0" t="n">
        <v>0</v>
      </c>
      <c r="J1773" s="0" t="n">
        <v>0</v>
      </c>
      <c r="K1773" s="0" t="n">
        <v>8.1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s">
        <v>4</v>
      </c>
    </row>
    <row r="1774" customFormat="false" ht="14.4" hidden="true" customHeight="false" outlineLevel="0" collapsed="false">
      <c r="A1774" s="0" t="s">
        <v>28</v>
      </c>
      <c r="B1774" s="0" t="n">
        <v>1</v>
      </c>
      <c r="C1774" s="0" t="s">
        <v>5132</v>
      </c>
      <c r="D1774" s="0" t="s">
        <v>81</v>
      </c>
      <c r="E1774" s="0" t="s">
        <v>5133</v>
      </c>
      <c r="F1774" s="0" t="s">
        <v>5134</v>
      </c>
      <c r="G1774" s="0" t="s">
        <v>5061</v>
      </c>
      <c r="H1774" s="0" t="n">
        <v>0</v>
      </c>
      <c r="I1774" s="0" t="n">
        <v>0</v>
      </c>
      <c r="J1774" s="0" t="n">
        <v>0</v>
      </c>
      <c r="K1774" s="0" t="n">
        <v>5.1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s">
        <v>4</v>
      </c>
    </row>
    <row r="1775" customFormat="false" ht="14.4" hidden="true" customHeight="false" outlineLevel="0" collapsed="false">
      <c r="A1775" s="0" t="s">
        <v>28</v>
      </c>
      <c r="B1775" s="0" t="n">
        <v>1</v>
      </c>
      <c r="C1775" s="0" t="s">
        <v>5135</v>
      </c>
      <c r="D1775" s="0" t="s">
        <v>39</v>
      </c>
      <c r="E1775" s="0" t="s">
        <v>5136</v>
      </c>
      <c r="F1775" s="0" t="s">
        <v>5134</v>
      </c>
      <c r="G1775" s="0" t="s">
        <v>5061</v>
      </c>
      <c r="H1775" s="0" t="n">
        <v>0</v>
      </c>
      <c r="I1775" s="0" t="n">
        <v>0</v>
      </c>
      <c r="J1775" s="0" t="n">
        <v>0</v>
      </c>
      <c r="K1775" s="0" t="n">
        <v>5.5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s">
        <v>4</v>
      </c>
    </row>
    <row r="1776" customFormat="false" ht="14.4" hidden="true" customHeight="false" outlineLevel="0" collapsed="false">
      <c r="A1776" s="0" t="s">
        <v>28</v>
      </c>
      <c r="B1776" s="0" t="n">
        <v>1</v>
      </c>
      <c r="C1776" s="0" t="s">
        <v>5137</v>
      </c>
      <c r="D1776" s="0" t="s">
        <v>192</v>
      </c>
      <c r="E1776" s="0" t="s">
        <v>5138</v>
      </c>
      <c r="F1776" s="0" t="s">
        <v>5134</v>
      </c>
      <c r="G1776" s="0" t="s">
        <v>5061</v>
      </c>
      <c r="H1776" s="0" t="n">
        <v>0</v>
      </c>
      <c r="I1776" s="0" t="n">
        <v>0</v>
      </c>
      <c r="J1776" s="0" t="n">
        <v>0</v>
      </c>
      <c r="K1776" s="0" t="n">
        <v>6.7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s">
        <v>4</v>
      </c>
    </row>
    <row r="1777" customFormat="false" ht="14.4" hidden="true" customHeight="false" outlineLevel="0" collapsed="false">
      <c r="A1777" s="0" t="s">
        <v>28</v>
      </c>
      <c r="B1777" s="0" t="n">
        <v>1</v>
      </c>
      <c r="C1777" s="0" t="s">
        <v>5139</v>
      </c>
      <c r="D1777" s="0" t="s">
        <v>30</v>
      </c>
      <c r="E1777" s="0" t="s">
        <v>5140</v>
      </c>
      <c r="F1777" s="0" t="s">
        <v>5141</v>
      </c>
      <c r="G1777" s="0" t="s">
        <v>5142</v>
      </c>
      <c r="H1777" s="0" t="n">
        <v>0</v>
      </c>
      <c r="I1777" s="0" t="n">
        <v>0</v>
      </c>
      <c r="J1777" s="0" t="n">
        <v>0</v>
      </c>
      <c r="K1777" s="0" t="n">
        <v>6.8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s">
        <v>4</v>
      </c>
    </row>
    <row r="1778" customFormat="false" ht="14.4" hidden="true" customHeight="false" outlineLevel="0" collapsed="false">
      <c r="A1778" s="0" t="s">
        <v>28</v>
      </c>
      <c r="B1778" s="0" t="n">
        <v>1</v>
      </c>
      <c r="C1778" s="0" t="s">
        <v>5143</v>
      </c>
      <c r="D1778" s="0" t="s">
        <v>192</v>
      </c>
      <c r="E1778" s="0" t="s">
        <v>5144</v>
      </c>
      <c r="F1778" s="0" t="s">
        <v>5145</v>
      </c>
      <c r="G1778" s="0" t="s">
        <v>5071</v>
      </c>
      <c r="H1778" s="0" t="n">
        <v>0</v>
      </c>
      <c r="I1778" s="0" t="n">
        <v>0</v>
      </c>
      <c r="J1778" s="0" t="n">
        <v>0</v>
      </c>
      <c r="K1778" s="0" t="n">
        <v>7.2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s">
        <v>4</v>
      </c>
    </row>
    <row r="1779" customFormat="false" ht="14.4" hidden="true" customHeight="false" outlineLevel="0" collapsed="false">
      <c r="A1779" s="0" t="s">
        <v>28</v>
      </c>
      <c r="B1779" s="0" t="n">
        <v>1</v>
      </c>
      <c r="C1779" s="0" t="s">
        <v>5146</v>
      </c>
      <c r="D1779" s="0" t="s">
        <v>81</v>
      </c>
      <c r="E1779" s="0" t="s">
        <v>5147</v>
      </c>
      <c r="F1779" s="0" t="s">
        <v>5148</v>
      </c>
      <c r="G1779" s="0" t="s">
        <v>5149</v>
      </c>
      <c r="H1779" s="0" t="n">
        <v>0</v>
      </c>
      <c r="I1779" s="0" t="n">
        <v>0</v>
      </c>
      <c r="J1779" s="0" t="n">
        <v>0</v>
      </c>
      <c r="K1779" s="0" t="n">
        <v>6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s">
        <v>4</v>
      </c>
    </row>
    <row r="1780" customFormat="false" ht="14.4" hidden="true" customHeight="false" outlineLevel="0" collapsed="false">
      <c r="A1780" s="0" t="s">
        <v>28</v>
      </c>
      <c r="B1780" s="0" t="n">
        <v>1</v>
      </c>
      <c r="C1780" s="0" t="s">
        <v>5150</v>
      </c>
      <c r="D1780" s="0" t="s">
        <v>258</v>
      </c>
      <c r="E1780" s="0" t="s">
        <v>5151</v>
      </c>
      <c r="F1780" s="0" t="s">
        <v>5152</v>
      </c>
      <c r="G1780" s="0" t="s">
        <v>5153</v>
      </c>
      <c r="H1780" s="0" t="n">
        <v>0</v>
      </c>
      <c r="I1780" s="0" t="n">
        <v>0</v>
      </c>
      <c r="J1780" s="0" t="n">
        <v>0</v>
      </c>
      <c r="K1780" s="0" t="n">
        <v>7.9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s">
        <v>4</v>
      </c>
    </row>
    <row r="1781" customFormat="false" ht="14.4" hidden="true" customHeight="false" outlineLevel="0" collapsed="false">
      <c r="A1781" s="0" t="s">
        <v>28</v>
      </c>
      <c r="B1781" s="0" t="n">
        <v>1</v>
      </c>
      <c r="C1781" s="0" t="s">
        <v>5154</v>
      </c>
      <c r="D1781" s="0" t="s">
        <v>81</v>
      </c>
      <c r="E1781" s="0" t="s">
        <v>5155</v>
      </c>
      <c r="F1781" s="0" t="s">
        <v>5156</v>
      </c>
      <c r="G1781" s="0" t="s">
        <v>4106</v>
      </c>
      <c r="H1781" s="0" t="n">
        <v>0</v>
      </c>
      <c r="I1781" s="0" t="n">
        <v>0</v>
      </c>
      <c r="J1781" s="0" t="n">
        <v>0</v>
      </c>
      <c r="K1781" s="0" t="n">
        <v>5.2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s">
        <v>4</v>
      </c>
    </row>
    <row r="1782" customFormat="false" ht="14.4" hidden="true" customHeight="false" outlineLevel="0" collapsed="false">
      <c r="A1782" s="0" t="s">
        <v>28</v>
      </c>
      <c r="B1782" s="0" t="n">
        <v>1</v>
      </c>
      <c r="C1782" s="0" t="s">
        <v>5157</v>
      </c>
      <c r="D1782" s="0" t="s">
        <v>30</v>
      </c>
      <c r="E1782" s="0" t="s">
        <v>5158</v>
      </c>
      <c r="F1782" s="0" t="s">
        <v>5156</v>
      </c>
      <c r="G1782" s="0" t="s">
        <v>4106</v>
      </c>
      <c r="H1782" s="0" t="n">
        <v>0</v>
      </c>
      <c r="I1782" s="0" t="n">
        <v>0</v>
      </c>
      <c r="J1782" s="0" t="n">
        <v>0</v>
      </c>
      <c r="K1782" s="0" t="n">
        <v>6.5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s">
        <v>4</v>
      </c>
    </row>
    <row r="1783" customFormat="false" ht="14.4" hidden="true" customHeight="false" outlineLevel="0" collapsed="false">
      <c r="A1783" s="0" t="s">
        <v>28</v>
      </c>
      <c r="B1783" s="0" t="n">
        <v>1</v>
      </c>
      <c r="C1783" s="0" t="s">
        <v>5159</v>
      </c>
      <c r="D1783" s="0" t="s">
        <v>192</v>
      </c>
      <c r="E1783" s="0" t="s">
        <v>5160</v>
      </c>
      <c r="F1783" s="0" t="s">
        <v>5156</v>
      </c>
      <c r="G1783" s="0" t="s">
        <v>4106</v>
      </c>
      <c r="H1783" s="0" t="n">
        <v>0</v>
      </c>
      <c r="I1783" s="0" t="n">
        <v>0</v>
      </c>
      <c r="J1783" s="0" t="n">
        <v>0</v>
      </c>
      <c r="K1783" s="0" t="n">
        <v>5.1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s">
        <v>4</v>
      </c>
    </row>
    <row r="1784" customFormat="false" ht="14.4" hidden="true" customHeight="false" outlineLevel="0" collapsed="false">
      <c r="A1784" s="0" t="s">
        <v>28</v>
      </c>
      <c r="B1784" s="0" t="n">
        <v>1</v>
      </c>
      <c r="C1784" s="0" t="s">
        <v>5161</v>
      </c>
      <c r="D1784" s="0" t="s">
        <v>81</v>
      </c>
      <c r="E1784" s="0" t="s">
        <v>5162</v>
      </c>
      <c r="F1784" s="0" t="s">
        <v>5163</v>
      </c>
      <c r="G1784" s="0" t="s">
        <v>5164</v>
      </c>
      <c r="H1784" s="0" t="n">
        <v>0</v>
      </c>
      <c r="I1784" s="0" t="n">
        <v>0</v>
      </c>
      <c r="J1784" s="0" t="n">
        <v>0</v>
      </c>
      <c r="K1784" s="0" t="n">
        <v>6.5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s">
        <v>4</v>
      </c>
    </row>
    <row r="1785" customFormat="false" ht="14.4" hidden="true" customHeight="false" outlineLevel="0" collapsed="false">
      <c r="A1785" s="0" t="s">
        <v>28</v>
      </c>
      <c r="B1785" s="0" t="n">
        <v>1</v>
      </c>
      <c r="C1785" s="0" t="s">
        <v>5165</v>
      </c>
      <c r="D1785" s="0" t="s">
        <v>258</v>
      </c>
      <c r="E1785" s="0" t="s">
        <v>5166</v>
      </c>
      <c r="F1785" s="0" t="s">
        <v>5167</v>
      </c>
      <c r="G1785" s="0" t="s">
        <v>5168</v>
      </c>
      <c r="H1785" s="0" t="n">
        <v>0</v>
      </c>
      <c r="I1785" s="0" t="n">
        <v>0</v>
      </c>
      <c r="J1785" s="0" t="n">
        <v>0</v>
      </c>
      <c r="K1785" s="0" t="n">
        <v>10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s">
        <v>4</v>
      </c>
    </row>
    <row r="1786" customFormat="false" ht="14.4" hidden="true" customHeight="false" outlineLevel="0" collapsed="false">
      <c r="A1786" s="0" t="s">
        <v>28</v>
      </c>
      <c r="B1786" s="0" t="n">
        <v>1</v>
      </c>
      <c r="C1786" s="0" t="s">
        <v>5169</v>
      </c>
      <c r="D1786" s="0" t="s">
        <v>30</v>
      </c>
      <c r="E1786" s="0" t="s">
        <v>5170</v>
      </c>
      <c r="F1786" s="0" t="s">
        <v>5167</v>
      </c>
      <c r="G1786" s="0" t="s">
        <v>5168</v>
      </c>
      <c r="H1786" s="0" t="n">
        <v>0</v>
      </c>
      <c r="I1786" s="0" t="n">
        <v>0</v>
      </c>
      <c r="J1786" s="0" t="n">
        <v>0</v>
      </c>
      <c r="K1786" s="0" t="n">
        <v>9.6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s">
        <v>4</v>
      </c>
    </row>
    <row r="1787" customFormat="false" ht="14.4" hidden="true" customHeight="false" outlineLevel="0" collapsed="false">
      <c r="A1787" s="0" t="s">
        <v>28</v>
      </c>
      <c r="B1787" s="0" t="n">
        <v>1</v>
      </c>
      <c r="C1787" s="0" t="s">
        <v>5171</v>
      </c>
      <c r="D1787" s="0" t="s">
        <v>258</v>
      </c>
      <c r="E1787" s="0" t="s">
        <v>5172</v>
      </c>
      <c r="F1787" s="0" t="s">
        <v>5167</v>
      </c>
      <c r="G1787" s="0" t="s">
        <v>5168</v>
      </c>
      <c r="H1787" s="0" t="n">
        <v>0</v>
      </c>
      <c r="I1787" s="0" t="n">
        <v>0</v>
      </c>
      <c r="J1787" s="0" t="n">
        <v>0</v>
      </c>
      <c r="K1787" s="0" t="n">
        <v>8.4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s">
        <v>4</v>
      </c>
    </row>
    <row r="1788" customFormat="false" ht="14.4" hidden="true" customHeight="false" outlineLevel="0" collapsed="false">
      <c r="A1788" s="0" t="s">
        <v>28</v>
      </c>
      <c r="B1788" s="0" t="n">
        <v>1</v>
      </c>
      <c r="C1788" s="0" t="s">
        <v>5173</v>
      </c>
      <c r="D1788" s="0" t="s">
        <v>90</v>
      </c>
      <c r="E1788" s="0" t="s">
        <v>5174</v>
      </c>
      <c r="F1788" s="0" t="s">
        <v>5167</v>
      </c>
      <c r="G1788" s="0" t="s">
        <v>5168</v>
      </c>
      <c r="H1788" s="0" t="n">
        <v>0</v>
      </c>
      <c r="I1788" s="0" t="n">
        <v>0</v>
      </c>
      <c r="J1788" s="0" t="n">
        <v>0</v>
      </c>
      <c r="K1788" s="0" t="n">
        <v>5.3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s">
        <v>4</v>
      </c>
    </row>
    <row r="1789" customFormat="false" ht="14.4" hidden="true" customHeight="false" outlineLevel="0" collapsed="false">
      <c r="A1789" s="0" t="s">
        <v>28</v>
      </c>
      <c r="B1789" s="0" t="n">
        <v>1</v>
      </c>
      <c r="C1789" s="0" t="s">
        <v>5175</v>
      </c>
      <c r="D1789" s="0" t="s">
        <v>258</v>
      </c>
      <c r="E1789" s="0" t="s">
        <v>5176</v>
      </c>
      <c r="F1789" s="0" t="s">
        <v>5177</v>
      </c>
      <c r="G1789" s="0" t="s">
        <v>3095</v>
      </c>
      <c r="H1789" s="0" t="n">
        <v>0</v>
      </c>
      <c r="I1789" s="0" t="n">
        <v>0</v>
      </c>
      <c r="J1789" s="0" t="n">
        <v>0</v>
      </c>
      <c r="K1789" s="0" t="n">
        <v>5.6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s">
        <v>4</v>
      </c>
    </row>
    <row r="1790" customFormat="false" ht="14.4" hidden="true" customHeight="false" outlineLevel="0" collapsed="false">
      <c r="A1790" s="0" t="s">
        <v>28</v>
      </c>
      <c r="B1790" s="0" t="n">
        <v>1</v>
      </c>
      <c r="C1790" s="0" t="s">
        <v>5178</v>
      </c>
      <c r="D1790" s="0" t="s">
        <v>81</v>
      </c>
      <c r="E1790" s="0" t="s">
        <v>5179</v>
      </c>
      <c r="F1790" s="0" t="s">
        <v>5177</v>
      </c>
      <c r="G1790" s="0" t="s">
        <v>3095</v>
      </c>
      <c r="H1790" s="0" t="n">
        <v>0</v>
      </c>
      <c r="I1790" s="0" t="n">
        <v>0</v>
      </c>
      <c r="J1790" s="0" t="n">
        <v>0</v>
      </c>
      <c r="K1790" s="0" t="n">
        <v>5.6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s">
        <v>4</v>
      </c>
    </row>
    <row r="1791" customFormat="false" ht="14.4" hidden="true" customHeight="false" outlineLevel="0" collapsed="false">
      <c r="A1791" s="0" t="s">
        <v>28</v>
      </c>
      <c r="B1791" s="0" t="n">
        <v>1</v>
      </c>
      <c r="C1791" s="0" t="s">
        <v>5180</v>
      </c>
      <c r="D1791" s="0" t="s">
        <v>192</v>
      </c>
      <c r="E1791" s="0" t="s">
        <v>5181</v>
      </c>
      <c r="F1791" s="0" t="s">
        <v>5182</v>
      </c>
      <c r="G1791" s="0" t="s">
        <v>3988</v>
      </c>
      <c r="H1791" s="0" t="n">
        <v>0</v>
      </c>
      <c r="I1791" s="0" t="n">
        <v>0</v>
      </c>
      <c r="J1791" s="0" t="n">
        <v>0</v>
      </c>
      <c r="K1791" s="0" t="n">
        <v>7.7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s">
        <v>4</v>
      </c>
    </row>
    <row r="1792" customFormat="false" ht="14.4" hidden="true" customHeight="false" outlineLevel="0" collapsed="false">
      <c r="A1792" s="0" t="s">
        <v>28</v>
      </c>
      <c r="B1792" s="0" t="n">
        <v>1</v>
      </c>
      <c r="C1792" s="0" t="s">
        <v>5183</v>
      </c>
      <c r="D1792" s="0" t="s">
        <v>30</v>
      </c>
      <c r="E1792" s="0" t="s">
        <v>5184</v>
      </c>
      <c r="F1792" s="0" t="s">
        <v>5185</v>
      </c>
      <c r="G1792" s="0" t="s">
        <v>5186</v>
      </c>
      <c r="H1792" s="0" t="n">
        <v>0</v>
      </c>
      <c r="I1792" s="0" t="n">
        <v>0</v>
      </c>
      <c r="J1792" s="0" t="n">
        <v>0</v>
      </c>
      <c r="K1792" s="0" t="n">
        <v>7.3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s">
        <v>4</v>
      </c>
    </row>
    <row r="1793" customFormat="false" ht="14.4" hidden="true" customHeight="false" outlineLevel="0" collapsed="false">
      <c r="A1793" s="0" t="s">
        <v>28</v>
      </c>
      <c r="B1793" s="0" t="n">
        <v>1</v>
      </c>
      <c r="C1793" s="0" t="s">
        <v>5187</v>
      </c>
      <c r="D1793" s="0" t="s">
        <v>30</v>
      </c>
      <c r="E1793" s="0" t="s">
        <v>5188</v>
      </c>
      <c r="F1793" s="0" t="s">
        <v>5189</v>
      </c>
      <c r="G1793" s="0" t="s">
        <v>5190</v>
      </c>
      <c r="H1793" s="0" t="n">
        <v>0</v>
      </c>
      <c r="I1793" s="0" t="n">
        <v>0</v>
      </c>
      <c r="J1793" s="0" t="n">
        <v>0</v>
      </c>
      <c r="K1793" s="0" t="n">
        <v>6.4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s">
        <v>4</v>
      </c>
    </row>
    <row r="1794" customFormat="false" ht="14.4" hidden="true" customHeight="false" outlineLevel="0" collapsed="false">
      <c r="A1794" s="0" t="s">
        <v>28</v>
      </c>
      <c r="B1794" s="0" t="n">
        <v>1</v>
      </c>
      <c r="C1794" s="0" t="s">
        <v>5191</v>
      </c>
      <c r="D1794" s="0" t="s">
        <v>192</v>
      </c>
      <c r="E1794" s="0" t="s">
        <v>5192</v>
      </c>
      <c r="F1794" s="0" t="s">
        <v>5189</v>
      </c>
      <c r="G1794" s="0" t="s">
        <v>5190</v>
      </c>
      <c r="H1794" s="0" t="n">
        <v>0</v>
      </c>
      <c r="I1794" s="0" t="n">
        <v>0</v>
      </c>
      <c r="J1794" s="0" t="n">
        <v>0</v>
      </c>
      <c r="K1794" s="0" t="n">
        <v>5.5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s">
        <v>4</v>
      </c>
    </row>
    <row r="1795" customFormat="false" ht="14.4" hidden="true" customHeight="false" outlineLevel="0" collapsed="false">
      <c r="A1795" s="0" t="s">
        <v>28</v>
      </c>
      <c r="B1795" s="0" t="n">
        <v>1</v>
      </c>
      <c r="C1795" s="0" t="s">
        <v>5193</v>
      </c>
      <c r="D1795" s="0" t="s">
        <v>81</v>
      </c>
      <c r="E1795" s="0" t="s">
        <v>5194</v>
      </c>
      <c r="F1795" s="0" t="s">
        <v>5195</v>
      </c>
      <c r="G1795" s="0" t="s">
        <v>5196</v>
      </c>
      <c r="H1795" s="0" t="n">
        <v>0</v>
      </c>
      <c r="I1795" s="0" t="n">
        <v>0</v>
      </c>
      <c r="J1795" s="0" t="n">
        <v>0</v>
      </c>
      <c r="K1795" s="0" t="n">
        <v>5.2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s">
        <v>4</v>
      </c>
    </row>
    <row r="1796" customFormat="false" ht="14.4" hidden="true" customHeight="false" outlineLevel="0" collapsed="false">
      <c r="A1796" s="0" t="s">
        <v>28</v>
      </c>
      <c r="B1796" s="0" t="n">
        <v>1</v>
      </c>
      <c r="C1796" s="0" t="s">
        <v>5197</v>
      </c>
      <c r="D1796" s="0" t="s">
        <v>192</v>
      </c>
      <c r="E1796" s="0" t="s">
        <v>5198</v>
      </c>
      <c r="F1796" s="0" t="s">
        <v>5195</v>
      </c>
      <c r="G1796" s="0" t="s">
        <v>5196</v>
      </c>
      <c r="H1796" s="0" t="n">
        <v>0</v>
      </c>
      <c r="I1796" s="0" t="n">
        <v>0</v>
      </c>
      <c r="J1796" s="0" t="n">
        <v>0</v>
      </c>
      <c r="K1796" s="0" t="n">
        <v>8.9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s">
        <v>4</v>
      </c>
    </row>
    <row r="1797" customFormat="false" ht="14.4" hidden="true" customHeight="false" outlineLevel="0" collapsed="false">
      <c r="A1797" s="0" t="s">
        <v>28</v>
      </c>
      <c r="B1797" s="0" t="n">
        <v>1</v>
      </c>
      <c r="C1797" s="0" t="s">
        <v>5199</v>
      </c>
      <c r="D1797" s="0" t="s">
        <v>124</v>
      </c>
      <c r="E1797" s="0" t="s">
        <v>5200</v>
      </c>
      <c r="F1797" s="0" t="s">
        <v>5195</v>
      </c>
      <c r="G1797" s="0" t="s">
        <v>5196</v>
      </c>
      <c r="H1797" s="0" t="n">
        <v>0</v>
      </c>
      <c r="I1797" s="0" t="n">
        <v>0</v>
      </c>
      <c r="J1797" s="0" t="n">
        <v>0</v>
      </c>
      <c r="K1797" s="0" t="n">
        <v>9.1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s">
        <v>4</v>
      </c>
    </row>
    <row r="1798" customFormat="false" ht="14.4" hidden="true" customHeight="false" outlineLevel="0" collapsed="false">
      <c r="A1798" s="0" t="s">
        <v>28</v>
      </c>
      <c r="B1798" s="0" t="n">
        <v>1</v>
      </c>
      <c r="C1798" s="0" t="s">
        <v>5201</v>
      </c>
      <c r="D1798" s="0" t="s">
        <v>53</v>
      </c>
      <c r="E1798" s="0" t="s">
        <v>5202</v>
      </c>
      <c r="F1798" s="0" t="s">
        <v>5195</v>
      </c>
      <c r="G1798" s="0" t="s">
        <v>5196</v>
      </c>
      <c r="H1798" s="0" t="n">
        <v>0</v>
      </c>
      <c r="I1798" s="0" t="n">
        <v>0</v>
      </c>
      <c r="J1798" s="0" t="n">
        <v>0</v>
      </c>
      <c r="K1798" s="0" t="n">
        <v>7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s">
        <v>4</v>
      </c>
    </row>
    <row r="1799" customFormat="false" ht="14.4" hidden="true" customHeight="false" outlineLevel="0" collapsed="false">
      <c r="A1799" s="0" t="s">
        <v>28</v>
      </c>
      <c r="B1799" s="0" t="n">
        <v>1</v>
      </c>
      <c r="C1799" s="0" t="s">
        <v>5203</v>
      </c>
      <c r="D1799" s="0" t="s">
        <v>258</v>
      </c>
      <c r="E1799" s="0" t="s">
        <v>5204</v>
      </c>
      <c r="F1799" s="0" t="s">
        <v>5195</v>
      </c>
      <c r="G1799" s="0" t="s">
        <v>5196</v>
      </c>
      <c r="H1799" s="0" t="n">
        <v>0</v>
      </c>
      <c r="I1799" s="0" t="n">
        <v>0</v>
      </c>
      <c r="J1799" s="0" t="n">
        <v>0</v>
      </c>
      <c r="K1799" s="0" t="n">
        <v>5.9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s">
        <v>4</v>
      </c>
    </row>
    <row r="1800" customFormat="false" ht="14.4" hidden="true" customHeight="false" outlineLevel="0" collapsed="false">
      <c r="A1800" s="0" t="s">
        <v>28</v>
      </c>
      <c r="B1800" s="0" t="n">
        <v>1</v>
      </c>
      <c r="C1800" s="0" t="s">
        <v>5205</v>
      </c>
      <c r="D1800" s="0" t="s">
        <v>30</v>
      </c>
      <c r="E1800" s="0" t="s">
        <v>5206</v>
      </c>
      <c r="F1800" s="0" t="s">
        <v>5207</v>
      </c>
      <c r="G1800" s="0" t="s">
        <v>5208</v>
      </c>
      <c r="H1800" s="0" t="n">
        <v>0</v>
      </c>
      <c r="I1800" s="0" t="n">
        <v>0</v>
      </c>
      <c r="J1800" s="0" t="n">
        <v>0</v>
      </c>
      <c r="K1800" s="0" t="n">
        <v>5.5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s">
        <v>4</v>
      </c>
    </row>
    <row r="1801" customFormat="false" ht="14.4" hidden="true" customHeight="false" outlineLevel="0" collapsed="false">
      <c r="A1801" s="0" t="s">
        <v>28</v>
      </c>
      <c r="B1801" s="0" t="n">
        <v>1</v>
      </c>
      <c r="C1801" s="0" t="s">
        <v>5209</v>
      </c>
      <c r="D1801" s="0" t="s">
        <v>60</v>
      </c>
      <c r="E1801" s="0" t="s">
        <v>5210</v>
      </c>
      <c r="F1801" s="0" t="s">
        <v>5211</v>
      </c>
      <c r="G1801" s="0" t="s">
        <v>5212</v>
      </c>
      <c r="H1801" s="0" t="n">
        <v>0</v>
      </c>
      <c r="I1801" s="0" t="n">
        <v>0</v>
      </c>
      <c r="J1801" s="0" t="n">
        <v>0</v>
      </c>
      <c r="K1801" s="0" t="n">
        <v>7.6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s">
        <v>4</v>
      </c>
    </row>
    <row r="1802" customFormat="false" ht="14.4" hidden="true" customHeight="false" outlineLevel="0" collapsed="false">
      <c r="A1802" s="0" t="s">
        <v>28</v>
      </c>
      <c r="B1802" s="0" t="n">
        <v>1</v>
      </c>
      <c r="C1802" s="0" t="s">
        <v>5213</v>
      </c>
      <c r="D1802" s="0" t="s">
        <v>48</v>
      </c>
      <c r="E1802" s="0" t="s">
        <v>5214</v>
      </c>
      <c r="F1802" s="0" t="s">
        <v>5211</v>
      </c>
      <c r="G1802" s="0" t="s">
        <v>5212</v>
      </c>
      <c r="H1802" s="0" t="n">
        <v>0</v>
      </c>
      <c r="I1802" s="0" t="n">
        <v>0</v>
      </c>
      <c r="J1802" s="0" t="n">
        <v>0</v>
      </c>
      <c r="K1802" s="0" t="n">
        <v>5.1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s">
        <v>4</v>
      </c>
    </row>
    <row r="1803" customFormat="false" ht="14.4" hidden="true" customHeight="false" outlineLevel="0" collapsed="false">
      <c r="A1803" s="0" t="s">
        <v>28</v>
      </c>
      <c r="B1803" s="0" t="n">
        <v>1</v>
      </c>
      <c r="C1803" s="0" t="s">
        <v>5215</v>
      </c>
      <c r="D1803" s="0" t="s">
        <v>81</v>
      </c>
      <c r="E1803" s="0" t="s">
        <v>5216</v>
      </c>
      <c r="F1803" s="0" t="s">
        <v>5211</v>
      </c>
      <c r="G1803" s="0" t="s">
        <v>5212</v>
      </c>
      <c r="H1803" s="0" t="n">
        <v>0</v>
      </c>
      <c r="I1803" s="0" t="n">
        <v>0</v>
      </c>
      <c r="J1803" s="0" t="n">
        <v>0</v>
      </c>
      <c r="K1803" s="0" t="n">
        <v>5.3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s">
        <v>4</v>
      </c>
    </row>
    <row r="1804" customFormat="false" ht="14.4" hidden="true" customHeight="false" outlineLevel="0" collapsed="false">
      <c r="A1804" s="0" t="s">
        <v>28</v>
      </c>
      <c r="B1804" s="0" t="n">
        <v>1</v>
      </c>
      <c r="C1804" s="0" t="s">
        <v>5217</v>
      </c>
      <c r="D1804" s="0" t="s">
        <v>124</v>
      </c>
      <c r="E1804" s="0" t="s">
        <v>5218</v>
      </c>
      <c r="F1804" s="0" t="s">
        <v>5219</v>
      </c>
      <c r="G1804" s="0" t="s">
        <v>593</v>
      </c>
      <c r="H1804" s="0" t="n">
        <v>0</v>
      </c>
      <c r="I1804" s="0" t="n">
        <v>0</v>
      </c>
      <c r="J1804" s="0" t="n">
        <v>0</v>
      </c>
      <c r="K1804" s="0" t="n">
        <v>5.8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s">
        <v>4</v>
      </c>
    </row>
    <row r="1805" customFormat="false" ht="14.4" hidden="true" customHeight="false" outlineLevel="0" collapsed="false">
      <c r="A1805" s="0" t="s">
        <v>28</v>
      </c>
      <c r="B1805" s="0" t="n">
        <v>1</v>
      </c>
      <c r="C1805" s="0" t="s">
        <v>5220</v>
      </c>
      <c r="D1805" s="0" t="s">
        <v>81</v>
      </c>
      <c r="E1805" s="0" t="s">
        <v>5221</v>
      </c>
      <c r="F1805" s="0" t="s">
        <v>5222</v>
      </c>
      <c r="G1805" s="0" t="s">
        <v>5223</v>
      </c>
      <c r="H1805" s="0" t="n">
        <v>0</v>
      </c>
      <c r="I1805" s="0" t="n">
        <v>0</v>
      </c>
      <c r="J1805" s="0" t="n">
        <v>0</v>
      </c>
      <c r="K1805" s="0" t="n">
        <v>5.5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s">
        <v>4</v>
      </c>
    </row>
    <row r="1806" customFormat="false" ht="14.4" hidden="true" customHeight="false" outlineLevel="0" collapsed="false">
      <c r="A1806" s="0" t="s">
        <v>28</v>
      </c>
      <c r="B1806" s="0" t="n">
        <v>1</v>
      </c>
      <c r="C1806" s="0" t="s">
        <v>5224</v>
      </c>
      <c r="D1806" s="0" t="s">
        <v>90</v>
      </c>
      <c r="E1806" s="0" t="s">
        <v>5225</v>
      </c>
      <c r="F1806" s="0" t="s">
        <v>5226</v>
      </c>
      <c r="G1806" s="0" t="s">
        <v>5227</v>
      </c>
      <c r="H1806" s="0" t="n">
        <v>0</v>
      </c>
      <c r="I1806" s="0" t="n">
        <v>0</v>
      </c>
      <c r="J1806" s="0" t="n">
        <v>0</v>
      </c>
      <c r="K1806" s="0" t="n">
        <v>5.3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s">
        <v>4</v>
      </c>
    </row>
    <row r="1807" customFormat="false" ht="14.4" hidden="true" customHeight="false" outlineLevel="0" collapsed="false">
      <c r="A1807" s="0" t="s">
        <v>28</v>
      </c>
      <c r="B1807" s="0" t="n">
        <v>1</v>
      </c>
      <c r="C1807" s="0" t="s">
        <v>5228</v>
      </c>
      <c r="D1807" s="0" t="s">
        <v>30</v>
      </c>
      <c r="E1807" s="0" t="s">
        <v>5229</v>
      </c>
      <c r="F1807" s="0" t="s">
        <v>5226</v>
      </c>
      <c r="G1807" s="0" t="s">
        <v>5227</v>
      </c>
      <c r="H1807" s="0" t="n">
        <v>0</v>
      </c>
      <c r="I1807" s="0" t="n">
        <v>0</v>
      </c>
      <c r="J1807" s="0" t="n">
        <v>0</v>
      </c>
      <c r="K1807" s="0" t="n">
        <v>6.2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s">
        <v>4</v>
      </c>
    </row>
    <row r="1808" customFormat="false" ht="14.4" hidden="true" customHeight="false" outlineLevel="0" collapsed="false">
      <c r="A1808" s="0" t="s">
        <v>28</v>
      </c>
      <c r="B1808" s="0" t="n">
        <v>1</v>
      </c>
      <c r="C1808" s="0" t="s">
        <v>5230</v>
      </c>
      <c r="D1808" s="0" t="s">
        <v>30</v>
      </c>
      <c r="E1808" s="0" t="s">
        <v>5231</v>
      </c>
      <c r="F1808" s="0" t="s">
        <v>5232</v>
      </c>
      <c r="G1808" s="0" t="s">
        <v>5233</v>
      </c>
      <c r="H1808" s="0" t="n">
        <v>0</v>
      </c>
      <c r="I1808" s="0" t="n">
        <v>0</v>
      </c>
      <c r="J1808" s="0" t="n">
        <v>0</v>
      </c>
      <c r="K1808" s="0" t="n">
        <v>5.7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s">
        <v>4</v>
      </c>
    </row>
    <row r="1809" customFormat="false" ht="14.4" hidden="true" customHeight="false" outlineLevel="0" collapsed="false">
      <c r="A1809" s="0" t="s">
        <v>28</v>
      </c>
      <c r="B1809" s="0" t="n">
        <v>1</v>
      </c>
      <c r="C1809" s="0" t="s">
        <v>5234</v>
      </c>
      <c r="D1809" s="0" t="s">
        <v>81</v>
      </c>
      <c r="E1809" s="0" t="s">
        <v>5235</v>
      </c>
      <c r="F1809" s="0" t="s">
        <v>5232</v>
      </c>
      <c r="G1809" s="0" t="s">
        <v>5233</v>
      </c>
      <c r="H1809" s="0" t="n">
        <v>0</v>
      </c>
      <c r="I1809" s="0" t="n">
        <v>0</v>
      </c>
      <c r="J1809" s="0" t="n">
        <v>0</v>
      </c>
      <c r="K1809" s="0" t="n">
        <v>5.4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s">
        <v>4</v>
      </c>
    </row>
    <row r="1810" customFormat="false" ht="14.4" hidden="true" customHeight="false" outlineLevel="0" collapsed="false">
      <c r="A1810" s="0" t="s">
        <v>28</v>
      </c>
      <c r="B1810" s="0" t="n">
        <v>1</v>
      </c>
      <c r="C1810" s="0" t="s">
        <v>5236</v>
      </c>
      <c r="D1810" s="0" t="s">
        <v>90</v>
      </c>
      <c r="E1810" s="0" t="s">
        <v>5237</v>
      </c>
      <c r="F1810" s="0" t="s">
        <v>5232</v>
      </c>
      <c r="G1810" s="0" t="s">
        <v>5233</v>
      </c>
      <c r="H1810" s="0" t="n">
        <v>0</v>
      </c>
      <c r="I1810" s="0" t="n">
        <v>0</v>
      </c>
      <c r="J1810" s="0" t="n">
        <v>0</v>
      </c>
      <c r="K1810" s="0" t="n">
        <v>6.9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s">
        <v>4</v>
      </c>
    </row>
    <row r="1811" customFormat="false" ht="14.4" hidden="true" customHeight="false" outlineLevel="0" collapsed="false">
      <c r="A1811" s="0" t="s">
        <v>28</v>
      </c>
      <c r="B1811" s="0" t="n">
        <v>1</v>
      </c>
      <c r="C1811" s="0" t="s">
        <v>5238</v>
      </c>
      <c r="D1811" s="0" t="s">
        <v>258</v>
      </c>
      <c r="E1811" s="0" t="s">
        <v>5239</v>
      </c>
      <c r="F1811" s="0" t="s">
        <v>5240</v>
      </c>
      <c r="G1811" s="0" t="s">
        <v>5241</v>
      </c>
      <c r="H1811" s="0" t="n">
        <v>0</v>
      </c>
      <c r="I1811" s="0" t="n">
        <v>0</v>
      </c>
      <c r="J1811" s="0" t="n">
        <v>0</v>
      </c>
      <c r="K1811" s="0" t="n">
        <v>5.8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s">
        <v>4</v>
      </c>
    </row>
    <row r="1812" customFormat="false" ht="14.4" hidden="true" customHeight="false" outlineLevel="0" collapsed="false">
      <c r="A1812" s="0" t="s">
        <v>28</v>
      </c>
      <c r="B1812" s="0" t="n">
        <v>1</v>
      </c>
      <c r="C1812" s="0" t="s">
        <v>5242</v>
      </c>
      <c r="D1812" s="0" t="s">
        <v>30</v>
      </c>
      <c r="E1812" s="0" t="s">
        <v>5243</v>
      </c>
      <c r="F1812" s="0" t="s">
        <v>5240</v>
      </c>
      <c r="G1812" s="0" t="s">
        <v>5241</v>
      </c>
      <c r="H1812" s="0" t="n">
        <v>0</v>
      </c>
      <c r="I1812" s="0" t="n">
        <v>0</v>
      </c>
      <c r="J1812" s="0" t="n">
        <v>0</v>
      </c>
      <c r="K1812" s="0" t="n">
        <v>5.8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s">
        <v>4</v>
      </c>
    </row>
    <row r="1813" customFormat="false" ht="14.4" hidden="true" customHeight="false" outlineLevel="0" collapsed="false">
      <c r="A1813" s="0" t="s">
        <v>28</v>
      </c>
      <c r="B1813" s="0" t="n">
        <v>1</v>
      </c>
      <c r="C1813" s="0" t="s">
        <v>5244</v>
      </c>
      <c r="D1813" s="0" t="s">
        <v>90</v>
      </c>
      <c r="E1813" s="0" t="s">
        <v>5245</v>
      </c>
      <c r="F1813" s="0" t="s">
        <v>5240</v>
      </c>
      <c r="G1813" s="0" t="s">
        <v>5241</v>
      </c>
      <c r="H1813" s="0" t="n">
        <v>0</v>
      </c>
      <c r="I1813" s="0" t="n">
        <v>0</v>
      </c>
      <c r="J1813" s="0" t="n">
        <v>0</v>
      </c>
      <c r="K1813" s="0" t="n">
        <v>6.5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s">
        <v>4</v>
      </c>
    </row>
    <row r="1814" customFormat="false" ht="14.4" hidden="true" customHeight="false" outlineLevel="0" collapsed="false">
      <c r="A1814" s="0" t="s">
        <v>28</v>
      </c>
      <c r="B1814" s="0" t="n">
        <v>1</v>
      </c>
      <c r="C1814" s="0" t="s">
        <v>5246</v>
      </c>
      <c r="D1814" s="0" t="s">
        <v>60</v>
      </c>
      <c r="E1814" s="0" t="s">
        <v>5247</v>
      </c>
      <c r="F1814" s="0" t="s">
        <v>5248</v>
      </c>
      <c r="G1814" s="0" t="s">
        <v>5249</v>
      </c>
      <c r="H1814" s="0" t="n">
        <v>0</v>
      </c>
      <c r="I1814" s="0" t="n">
        <v>0</v>
      </c>
      <c r="J1814" s="0" t="n">
        <v>0</v>
      </c>
      <c r="K1814" s="0" t="n">
        <v>6.7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s">
        <v>4</v>
      </c>
    </row>
    <row r="1815" customFormat="false" ht="14.4" hidden="true" customHeight="false" outlineLevel="0" collapsed="false">
      <c r="A1815" s="0" t="s">
        <v>28</v>
      </c>
      <c r="B1815" s="0" t="n">
        <v>1</v>
      </c>
      <c r="C1815" s="0" t="s">
        <v>5250</v>
      </c>
      <c r="D1815" s="0" t="s">
        <v>124</v>
      </c>
      <c r="E1815" s="0" t="s">
        <v>5251</v>
      </c>
      <c r="F1815" s="0" t="s">
        <v>5252</v>
      </c>
      <c r="G1815" s="0" t="s">
        <v>5253</v>
      </c>
      <c r="H1815" s="0" t="n">
        <v>0</v>
      </c>
      <c r="I1815" s="0" t="n">
        <v>0</v>
      </c>
      <c r="J1815" s="0" t="n">
        <v>0</v>
      </c>
      <c r="K1815" s="0" t="n">
        <v>6.5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s">
        <v>4</v>
      </c>
    </row>
    <row r="1816" customFormat="false" ht="14.4" hidden="true" customHeight="false" outlineLevel="0" collapsed="false">
      <c r="A1816" s="0" t="s">
        <v>28</v>
      </c>
      <c r="B1816" s="0" t="n">
        <v>1</v>
      </c>
      <c r="C1816" s="0" t="s">
        <v>5254</v>
      </c>
      <c r="D1816" s="0" t="s">
        <v>124</v>
      </c>
      <c r="E1816" s="0" t="s">
        <v>5255</v>
      </c>
      <c r="F1816" s="0" t="s">
        <v>5252</v>
      </c>
      <c r="G1816" s="0" t="s">
        <v>5253</v>
      </c>
      <c r="H1816" s="0" t="n">
        <v>0</v>
      </c>
      <c r="I1816" s="0" t="n">
        <v>0</v>
      </c>
      <c r="J1816" s="0" t="n">
        <v>0</v>
      </c>
      <c r="K1816" s="0" t="n">
        <v>8.6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s">
        <v>4</v>
      </c>
    </row>
    <row r="1817" customFormat="false" ht="14.4" hidden="true" customHeight="false" outlineLevel="0" collapsed="false">
      <c r="A1817" s="0" t="s">
        <v>28</v>
      </c>
      <c r="B1817" s="0" t="n">
        <v>1</v>
      </c>
      <c r="C1817" s="0" t="s">
        <v>5256</v>
      </c>
      <c r="D1817" s="0" t="s">
        <v>192</v>
      </c>
      <c r="E1817" s="0" t="s">
        <v>5257</v>
      </c>
      <c r="F1817" s="0" t="s">
        <v>5252</v>
      </c>
      <c r="G1817" s="0" t="s">
        <v>5253</v>
      </c>
      <c r="H1817" s="0" t="n">
        <v>0</v>
      </c>
      <c r="I1817" s="0" t="n">
        <v>0</v>
      </c>
      <c r="J1817" s="0" t="n">
        <v>0</v>
      </c>
      <c r="K1817" s="0" t="n">
        <v>8.1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s">
        <v>4</v>
      </c>
    </row>
    <row r="1818" customFormat="false" ht="14.4" hidden="true" customHeight="false" outlineLevel="0" collapsed="false">
      <c r="A1818" s="0" t="s">
        <v>28</v>
      </c>
      <c r="B1818" s="0" t="n">
        <v>1</v>
      </c>
      <c r="C1818" s="0" t="s">
        <v>5258</v>
      </c>
      <c r="D1818" s="0" t="s">
        <v>258</v>
      </c>
      <c r="E1818" s="0" t="s">
        <v>5259</v>
      </c>
      <c r="F1818" s="0" t="s">
        <v>5252</v>
      </c>
      <c r="G1818" s="0" t="s">
        <v>5253</v>
      </c>
      <c r="H1818" s="0" t="n">
        <v>0</v>
      </c>
      <c r="I1818" s="0" t="n">
        <v>0</v>
      </c>
      <c r="J1818" s="0" t="n">
        <v>0</v>
      </c>
      <c r="K1818" s="0" t="n">
        <v>8.5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s">
        <v>4</v>
      </c>
    </row>
    <row r="1819" customFormat="false" ht="14.4" hidden="true" customHeight="false" outlineLevel="0" collapsed="false">
      <c r="A1819" s="0" t="s">
        <v>28</v>
      </c>
      <c r="B1819" s="0" t="n">
        <v>1</v>
      </c>
      <c r="C1819" s="0" t="s">
        <v>5260</v>
      </c>
      <c r="D1819" s="0" t="s">
        <v>192</v>
      </c>
      <c r="E1819" s="0" t="s">
        <v>5261</v>
      </c>
      <c r="F1819" s="0" t="s">
        <v>5252</v>
      </c>
      <c r="G1819" s="0" t="s">
        <v>5253</v>
      </c>
      <c r="H1819" s="0" t="n">
        <v>0</v>
      </c>
      <c r="I1819" s="0" t="n">
        <v>0</v>
      </c>
      <c r="J1819" s="0" t="n">
        <v>0</v>
      </c>
      <c r="K1819" s="0" t="n">
        <v>6.2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s">
        <v>4</v>
      </c>
    </row>
    <row r="1820" customFormat="false" ht="14.4" hidden="true" customHeight="false" outlineLevel="0" collapsed="false">
      <c r="A1820" s="0" t="s">
        <v>28</v>
      </c>
      <c r="B1820" s="0" t="n">
        <v>1</v>
      </c>
      <c r="C1820" s="0" t="s">
        <v>5262</v>
      </c>
      <c r="D1820" s="0" t="s">
        <v>81</v>
      </c>
      <c r="E1820" s="0" t="s">
        <v>5263</v>
      </c>
      <c r="F1820" s="0" t="s">
        <v>5264</v>
      </c>
      <c r="G1820" s="0" t="s">
        <v>5265</v>
      </c>
      <c r="H1820" s="0" t="n">
        <v>0</v>
      </c>
      <c r="I1820" s="0" t="n">
        <v>0</v>
      </c>
      <c r="J1820" s="0" t="n">
        <v>0</v>
      </c>
      <c r="K1820" s="0" t="n">
        <v>5.1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s">
        <v>4</v>
      </c>
    </row>
    <row r="1821" customFormat="false" ht="14.4" hidden="true" customHeight="false" outlineLevel="0" collapsed="false">
      <c r="A1821" s="0" t="s">
        <v>28</v>
      </c>
      <c r="B1821" s="0" t="n">
        <v>1</v>
      </c>
      <c r="C1821" s="0" t="s">
        <v>5266</v>
      </c>
      <c r="D1821" s="0" t="s">
        <v>30</v>
      </c>
      <c r="E1821" s="0" t="s">
        <v>5267</v>
      </c>
      <c r="F1821" s="0" t="s">
        <v>5268</v>
      </c>
      <c r="G1821" s="0" t="s">
        <v>5269</v>
      </c>
      <c r="H1821" s="0" t="n">
        <v>0</v>
      </c>
      <c r="I1821" s="0" t="n">
        <v>0</v>
      </c>
      <c r="J1821" s="0" t="n">
        <v>0</v>
      </c>
      <c r="K1821" s="0" t="n">
        <v>7.1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s">
        <v>4</v>
      </c>
    </row>
    <row r="1822" customFormat="false" ht="14.4" hidden="true" customHeight="false" outlineLevel="0" collapsed="false">
      <c r="A1822" s="0" t="s">
        <v>28</v>
      </c>
      <c r="B1822" s="0" t="n">
        <v>1</v>
      </c>
      <c r="C1822" s="0" t="s">
        <v>5270</v>
      </c>
      <c r="D1822" s="0" t="s">
        <v>192</v>
      </c>
      <c r="E1822" s="0" t="s">
        <v>5271</v>
      </c>
      <c r="F1822" s="0" t="s">
        <v>5268</v>
      </c>
      <c r="G1822" s="0" t="s">
        <v>5269</v>
      </c>
      <c r="H1822" s="0" t="n">
        <v>0</v>
      </c>
      <c r="I1822" s="0" t="n">
        <v>0</v>
      </c>
      <c r="J1822" s="0" t="n">
        <v>0</v>
      </c>
      <c r="K1822" s="0" t="n">
        <v>6.2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s">
        <v>4</v>
      </c>
    </row>
    <row r="1823" customFormat="false" ht="14.4" hidden="true" customHeight="false" outlineLevel="0" collapsed="false">
      <c r="A1823" s="0" t="s">
        <v>28</v>
      </c>
      <c r="B1823" s="0" t="n">
        <v>1</v>
      </c>
      <c r="C1823" s="0" t="s">
        <v>5272</v>
      </c>
      <c r="D1823" s="0" t="s">
        <v>258</v>
      </c>
      <c r="E1823" s="0" t="s">
        <v>5273</v>
      </c>
      <c r="F1823" s="0" t="s">
        <v>5268</v>
      </c>
      <c r="G1823" s="0" t="s">
        <v>5269</v>
      </c>
      <c r="H1823" s="0" t="n">
        <v>0</v>
      </c>
      <c r="I1823" s="0" t="n">
        <v>0</v>
      </c>
      <c r="J1823" s="0" t="n">
        <v>0</v>
      </c>
      <c r="K1823" s="0" t="n">
        <v>5.1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s">
        <v>4</v>
      </c>
    </row>
    <row r="1824" customFormat="false" ht="14.4" hidden="true" customHeight="false" outlineLevel="0" collapsed="false">
      <c r="A1824" s="0" t="s">
        <v>28</v>
      </c>
      <c r="B1824" s="0" t="n">
        <v>1</v>
      </c>
      <c r="C1824" s="0" t="s">
        <v>5274</v>
      </c>
      <c r="D1824" s="0" t="s">
        <v>81</v>
      </c>
      <c r="E1824" s="0" t="s">
        <v>5275</v>
      </c>
      <c r="F1824" s="0" t="s">
        <v>5276</v>
      </c>
      <c r="G1824" s="0" t="s">
        <v>5277</v>
      </c>
      <c r="H1824" s="0" t="n">
        <v>0</v>
      </c>
      <c r="I1824" s="0" t="n">
        <v>0</v>
      </c>
      <c r="J1824" s="0" t="n">
        <v>0</v>
      </c>
      <c r="K1824" s="0" t="n">
        <v>6.7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s">
        <v>4</v>
      </c>
    </row>
    <row r="1825" customFormat="false" ht="14.4" hidden="true" customHeight="false" outlineLevel="0" collapsed="false">
      <c r="A1825" s="0" t="s">
        <v>28</v>
      </c>
      <c r="B1825" s="0" t="n">
        <v>1</v>
      </c>
      <c r="C1825" s="0" t="s">
        <v>5278</v>
      </c>
      <c r="D1825" s="0" t="s">
        <v>81</v>
      </c>
      <c r="E1825" s="0" t="s">
        <v>5279</v>
      </c>
      <c r="F1825" s="0" t="s">
        <v>5280</v>
      </c>
      <c r="G1825" s="0" t="s">
        <v>5281</v>
      </c>
      <c r="H1825" s="0" t="n">
        <v>0</v>
      </c>
      <c r="I1825" s="0" t="n">
        <v>0</v>
      </c>
      <c r="J1825" s="0" t="n">
        <v>0</v>
      </c>
      <c r="K1825" s="0" t="n">
        <v>7.5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s">
        <v>4</v>
      </c>
    </row>
    <row r="1826" customFormat="false" ht="14.4" hidden="true" customHeight="false" outlineLevel="0" collapsed="false">
      <c r="A1826" s="0" t="s">
        <v>28</v>
      </c>
      <c r="B1826" s="0" t="n">
        <v>1</v>
      </c>
      <c r="C1826" s="0" t="s">
        <v>5282</v>
      </c>
      <c r="D1826" s="0" t="s">
        <v>30</v>
      </c>
      <c r="E1826" s="0" t="s">
        <v>5283</v>
      </c>
      <c r="F1826" s="0" t="s">
        <v>5280</v>
      </c>
      <c r="G1826" s="0" t="s">
        <v>5281</v>
      </c>
      <c r="H1826" s="0" t="n">
        <v>0</v>
      </c>
      <c r="I1826" s="0" t="n">
        <v>0</v>
      </c>
      <c r="J1826" s="0" t="n">
        <v>0</v>
      </c>
      <c r="K1826" s="0" t="n">
        <v>7.8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s">
        <v>4</v>
      </c>
    </row>
    <row r="1827" customFormat="false" ht="14.4" hidden="true" customHeight="false" outlineLevel="0" collapsed="false">
      <c r="A1827" s="0" t="s">
        <v>28</v>
      </c>
      <c r="B1827" s="0" t="n">
        <v>1</v>
      </c>
      <c r="C1827" s="0" t="s">
        <v>5284</v>
      </c>
      <c r="D1827" s="0" t="s">
        <v>90</v>
      </c>
      <c r="E1827" s="0" t="s">
        <v>5285</v>
      </c>
      <c r="F1827" s="0" t="s">
        <v>5280</v>
      </c>
      <c r="G1827" s="0" t="s">
        <v>5281</v>
      </c>
      <c r="H1827" s="0" t="n">
        <v>0</v>
      </c>
      <c r="I1827" s="0" t="n">
        <v>0</v>
      </c>
      <c r="J1827" s="0" t="n">
        <v>0</v>
      </c>
      <c r="K1827" s="0" t="n">
        <v>6.6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s">
        <v>4</v>
      </c>
    </row>
    <row r="1828" customFormat="false" ht="14.4" hidden="true" customHeight="false" outlineLevel="0" collapsed="false">
      <c r="A1828" s="0" t="s">
        <v>28</v>
      </c>
      <c r="B1828" s="0" t="n">
        <v>1</v>
      </c>
      <c r="C1828" s="0" t="s">
        <v>5286</v>
      </c>
      <c r="D1828" s="0" t="s">
        <v>192</v>
      </c>
      <c r="E1828" s="0" t="s">
        <v>5287</v>
      </c>
      <c r="F1828" s="0" t="s">
        <v>5280</v>
      </c>
      <c r="G1828" s="0" t="s">
        <v>5281</v>
      </c>
      <c r="H1828" s="0" t="n">
        <v>0</v>
      </c>
      <c r="I1828" s="0" t="n">
        <v>0</v>
      </c>
      <c r="J1828" s="0" t="n">
        <v>0</v>
      </c>
      <c r="K1828" s="0" t="n">
        <v>6.2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s">
        <v>4</v>
      </c>
    </row>
    <row r="1829" customFormat="false" ht="14.4" hidden="true" customHeight="false" outlineLevel="0" collapsed="false">
      <c r="A1829" s="0" t="s">
        <v>28</v>
      </c>
      <c r="B1829" s="0" t="n">
        <v>1</v>
      </c>
      <c r="C1829" s="0" t="s">
        <v>5288</v>
      </c>
      <c r="D1829" s="0" t="s">
        <v>81</v>
      </c>
      <c r="E1829" s="0" t="s">
        <v>5289</v>
      </c>
      <c r="F1829" s="0" t="s">
        <v>5290</v>
      </c>
      <c r="G1829" s="0" t="s">
        <v>5291</v>
      </c>
      <c r="H1829" s="0" t="n">
        <v>0</v>
      </c>
      <c r="I1829" s="0" t="n">
        <v>0</v>
      </c>
      <c r="J1829" s="0" t="n">
        <v>0</v>
      </c>
      <c r="K1829" s="0" t="n">
        <v>5.4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s">
        <v>4</v>
      </c>
    </row>
    <row r="1830" customFormat="false" ht="14.4" hidden="true" customHeight="false" outlineLevel="0" collapsed="false">
      <c r="A1830" s="0" t="s">
        <v>28</v>
      </c>
      <c r="B1830" s="0" t="n">
        <v>1</v>
      </c>
      <c r="C1830" s="0" t="s">
        <v>5292</v>
      </c>
      <c r="D1830" s="0" t="s">
        <v>53</v>
      </c>
      <c r="E1830" s="0" t="s">
        <v>5293</v>
      </c>
      <c r="F1830" s="0" t="s">
        <v>5290</v>
      </c>
      <c r="G1830" s="0" t="s">
        <v>5291</v>
      </c>
      <c r="H1830" s="0" t="n">
        <v>0</v>
      </c>
      <c r="I1830" s="0" t="n">
        <v>0</v>
      </c>
      <c r="J1830" s="0" t="n">
        <v>0</v>
      </c>
      <c r="K1830" s="0" t="n">
        <v>5.8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s">
        <v>4</v>
      </c>
    </row>
    <row r="1831" customFormat="false" ht="14.4" hidden="true" customHeight="false" outlineLevel="0" collapsed="false">
      <c r="A1831" s="0" t="s">
        <v>28</v>
      </c>
      <c r="B1831" s="0" t="n">
        <v>1</v>
      </c>
      <c r="C1831" s="0" t="s">
        <v>5294</v>
      </c>
      <c r="D1831" s="0" t="s">
        <v>90</v>
      </c>
      <c r="E1831" s="0" t="s">
        <v>5295</v>
      </c>
      <c r="F1831" s="0" t="s">
        <v>5290</v>
      </c>
      <c r="G1831" s="0" t="s">
        <v>5291</v>
      </c>
      <c r="H1831" s="0" t="n">
        <v>0</v>
      </c>
      <c r="I1831" s="0" t="n">
        <v>0</v>
      </c>
      <c r="J1831" s="0" t="n">
        <v>0</v>
      </c>
      <c r="K1831" s="0" t="n">
        <v>7.6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s">
        <v>4</v>
      </c>
    </row>
    <row r="1832" customFormat="false" ht="14.4" hidden="true" customHeight="false" outlineLevel="0" collapsed="false">
      <c r="A1832" s="0" t="s">
        <v>28</v>
      </c>
      <c r="B1832" s="0" t="n">
        <v>1</v>
      </c>
      <c r="C1832" s="0" t="s">
        <v>5296</v>
      </c>
      <c r="D1832" s="0" t="s">
        <v>258</v>
      </c>
      <c r="E1832" s="0" t="s">
        <v>5297</v>
      </c>
      <c r="F1832" s="0" t="s">
        <v>5290</v>
      </c>
      <c r="G1832" s="0" t="s">
        <v>5291</v>
      </c>
      <c r="H1832" s="0" t="n">
        <v>0</v>
      </c>
      <c r="I1832" s="0" t="n">
        <v>0</v>
      </c>
      <c r="J1832" s="0" t="n">
        <v>0</v>
      </c>
      <c r="K1832" s="0" t="n">
        <v>5.2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s">
        <v>4</v>
      </c>
    </row>
    <row r="1833" customFormat="false" ht="14.4" hidden="true" customHeight="false" outlineLevel="0" collapsed="false">
      <c r="A1833" s="0" t="s">
        <v>28</v>
      </c>
      <c r="B1833" s="0" t="n">
        <v>1</v>
      </c>
      <c r="C1833" s="0" t="s">
        <v>5298</v>
      </c>
      <c r="D1833" s="0" t="s">
        <v>30</v>
      </c>
      <c r="E1833" s="0" t="s">
        <v>5299</v>
      </c>
      <c r="F1833" s="0" t="s">
        <v>5300</v>
      </c>
      <c r="G1833" s="0" t="s">
        <v>5301</v>
      </c>
      <c r="H1833" s="0" t="n">
        <v>0</v>
      </c>
      <c r="I1833" s="0" t="n">
        <v>0</v>
      </c>
      <c r="J1833" s="0" t="n">
        <v>0</v>
      </c>
      <c r="K1833" s="0" t="n">
        <v>5.2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s">
        <v>4</v>
      </c>
    </row>
    <row r="1834" customFormat="false" ht="14.4" hidden="true" customHeight="false" outlineLevel="0" collapsed="false">
      <c r="A1834" s="0" t="s">
        <v>28</v>
      </c>
      <c r="B1834" s="0" t="n">
        <v>1</v>
      </c>
      <c r="C1834" s="0" t="s">
        <v>5302</v>
      </c>
      <c r="D1834" s="0" t="s">
        <v>81</v>
      </c>
      <c r="E1834" s="0" t="s">
        <v>5303</v>
      </c>
      <c r="F1834" s="0" t="s">
        <v>5300</v>
      </c>
      <c r="G1834" s="0" t="s">
        <v>5301</v>
      </c>
      <c r="H1834" s="0" t="n">
        <v>0</v>
      </c>
      <c r="I1834" s="0" t="n">
        <v>0</v>
      </c>
      <c r="J1834" s="0" t="n">
        <v>0</v>
      </c>
      <c r="K1834" s="0" t="n">
        <v>6.7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s">
        <v>4</v>
      </c>
    </row>
    <row r="1835" customFormat="false" ht="14.4" hidden="true" customHeight="false" outlineLevel="0" collapsed="false">
      <c r="A1835" s="0" t="s">
        <v>28</v>
      </c>
      <c r="B1835" s="0" t="n">
        <v>1</v>
      </c>
      <c r="C1835" s="0" t="s">
        <v>5304</v>
      </c>
      <c r="D1835" s="0" t="s">
        <v>81</v>
      </c>
      <c r="E1835" s="0" t="s">
        <v>5305</v>
      </c>
      <c r="F1835" s="0" t="s">
        <v>5306</v>
      </c>
      <c r="G1835" s="0" t="s">
        <v>5307</v>
      </c>
      <c r="H1835" s="0" t="n">
        <v>0</v>
      </c>
      <c r="I1835" s="0" t="n">
        <v>0</v>
      </c>
      <c r="J1835" s="0" t="n">
        <v>0</v>
      </c>
      <c r="K1835" s="0" t="n">
        <v>7.7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s">
        <v>4</v>
      </c>
    </row>
    <row r="1836" customFormat="false" ht="14.4" hidden="true" customHeight="false" outlineLevel="0" collapsed="false">
      <c r="A1836" s="0" t="s">
        <v>28</v>
      </c>
      <c r="B1836" s="0" t="n">
        <v>1</v>
      </c>
      <c r="C1836" s="0" t="s">
        <v>5308</v>
      </c>
      <c r="D1836" s="0" t="s">
        <v>81</v>
      </c>
      <c r="E1836" s="0" t="s">
        <v>5309</v>
      </c>
      <c r="F1836" s="0" t="s">
        <v>5306</v>
      </c>
      <c r="G1836" s="0" t="s">
        <v>5307</v>
      </c>
      <c r="H1836" s="0" t="n">
        <v>0</v>
      </c>
      <c r="I1836" s="0" t="n">
        <v>0</v>
      </c>
      <c r="J1836" s="0" t="n">
        <v>0</v>
      </c>
      <c r="K1836" s="0" t="n">
        <v>7.4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s">
        <v>4</v>
      </c>
    </row>
    <row r="1837" customFormat="false" ht="14.4" hidden="true" customHeight="false" outlineLevel="0" collapsed="false">
      <c r="A1837" s="0" t="s">
        <v>28</v>
      </c>
      <c r="B1837" s="0" t="n">
        <v>1</v>
      </c>
      <c r="C1837" s="0" t="s">
        <v>5310</v>
      </c>
      <c r="D1837" s="0" t="s">
        <v>258</v>
      </c>
      <c r="E1837" s="0" t="s">
        <v>5311</v>
      </c>
      <c r="F1837" s="0" t="s">
        <v>5312</v>
      </c>
      <c r="G1837" s="0" t="s">
        <v>1399</v>
      </c>
      <c r="H1837" s="0" t="n">
        <v>0</v>
      </c>
      <c r="I1837" s="0" t="n">
        <v>0</v>
      </c>
      <c r="J1837" s="0" t="n">
        <v>0</v>
      </c>
      <c r="K1837" s="0" t="n">
        <v>5.7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s">
        <v>4</v>
      </c>
    </row>
    <row r="1838" customFormat="false" ht="14.4" hidden="true" customHeight="false" outlineLevel="0" collapsed="false">
      <c r="A1838" s="0" t="s">
        <v>28</v>
      </c>
      <c r="B1838" s="0" t="n">
        <v>1</v>
      </c>
      <c r="C1838" s="0" t="s">
        <v>5313</v>
      </c>
      <c r="D1838" s="0" t="s">
        <v>258</v>
      </c>
      <c r="E1838" s="0" t="s">
        <v>5314</v>
      </c>
      <c r="F1838" s="0" t="s">
        <v>5315</v>
      </c>
      <c r="G1838" s="0" t="s">
        <v>3587</v>
      </c>
      <c r="H1838" s="0" t="n">
        <v>0</v>
      </c>
      <c r="I1838" s="0" t="n">
        <v>0</v>
      </c>
      <c r="J1838" s="0" t="n">
        <v>0</v>
      </c>
      <c r="K1838" s="0" t="n">
        <v>5.2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s">
        <v>4</v>
      </c>
    </row>
    <row r="1839" customFormat="false" ht="14.4" hidden="true" customHeight="false" outlineLevel="0" collapsed="false">
      <c r="A1839" s="0" t="s">
        <v>28</v>
      </c>
      <c r="B1839" s="0" t="n">
        <v>1</v>
      </c>
      <c r="C1839" s="0" t="s">
        <v>5316</v>
      </c>
      <c r="D1839" s="0" t="s">
        <v>192</v>
      </c>
      <c r="E1839" s="0" t="s">
        <v>5317</v>
      </c>
      <c r="F1839" s="0" t="s">
        <v>5318</v>
      </c>
      <c r="G1839" s="0" t="s">
        <v>5319</v>
      </c>
      <c r="H1839" s="0" t="n">
        <v>0</v>
      </c>
      <c r="I1839" s="0" t="n">
        <v>0</v>
      </c>
      <c r="J1839" s="0" t="n">
        <v>0</v>
      </c>
      <c r="K1839" s="0" t="n">
        <v>7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s">
        <v>4</v>
      </c>
    </row>
    <row r="1840" customFormat="false" ht="14.4" hidden="true" customHeight="false" outlineLevel="0" collapsed="false">
      <c r="A1840" s="0" t="s">
        <v>28</v>
      </c>
      <c r="B1840" s="0" t="n">
        <v>1</v>
      </c>
      <c r="C1840" s="0" t="s">
        <v>5320</v>
      </c>
      <c r="D1840" s="0" t="s">
        <v>192</v>
      </c>
      <c r="E1840" s="0" t="s">
        <v>5321</v>
      </c>
      <c r="F1840" s="0" t="s">
        <v>5322</v>
      </c>
      <c r="G1840" s="0" t="s">
        <v>5323</v>
      </c>
      <c r="H1840" s="0" t="n">
        <v>0</v>
      </c>
      <c r="I1840" s="0" t="n">
        <v>0</v>
      </c>
      <c r="J1840" s="0" t="n">
        <v>0</v>
      </c>
      <c r="K1840" s="0" t="n">
        <v>5.1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s">
        <v>4</v>
      </c>
    </row>
    <row r="1841" customFormat="false" ht="14.4" hidden="true" customHeight="false" outlineLevel="0" collapsed="false">
      <c r="A1841" s="0" t="s">
        <v>28</v>
      </c>
      <c r="B1841" s="0" t="n">
        <v>1</v>
      </c>
      <c r="C1841" s="0" t="s">
        <v>5324</v>
      </c>
      <c r="D1841" s="0" t="s">
        <v>258</v>
      </c>
      <c r="E1841" s="0" t="s">
        <v>5325</v>
      </c>
      <c r="F1841" s="0" t="s">
        <v>5326</v>
      </c>
      <c r="G1841" s="0" t="s">
        <v>5327</v>
      </c>
      <c r="H1841" s="0" t="n">
        <v>0</v>
      </c>
      <c r="I1841" s="0" t="n">
        <v>0</v>
      </c>
      <c r="J1841" s="0" t="n">
        <v>0</v>
      </c>
      <c r="K1841" s="0" t="n">
        <v>5.4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s">
        <v>4</v>
      </c>
    </row>
    <row r="1842" customFormat="false" ht="14.4" hidden="true" customHeight="false" outlineLevel="0" collapsed="false">
      <c r="A1842" s="0" t="s">
        <v>28</v>
      </c>
      <c r="B1842" s="0" t="n">
        <v>1</v>
      </c>
      <c r="C1842" s="0" t="s">
        <v>5328</v>
      </c>
      <c r="D1842" s="0" t="s">
        <v>81</v>
      </c>
      <c r="E1842" s="0" t="s">
        <v>5329</v>
      </c>
      <c r="F1842" s="0" t="s">
        <v>5330</v>
      </c>
      <c r="G1842" s="0" t="s">
        <v>5331</v>
      </c>
      <c r="H1842" s="0" t="n">
        <v>0</v>
      </c>
      <c r="I1842" s="0" t="n">
        <v>0</v>
      </c>
      <c r="J1842" s="0" t="n">
        <v>0</v>
      </c>
      <c r="K1842" s="0" t="n">
        <v>6.7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s">
        <v>4</v>
      </c>
    </row>
    <row r="1843" customFormat="false" ht="14.4" hidden="true" customHeight="false" outlineLevel="0" collapsed="false">
      <c r="A1843" s="0" t="s">
        <v>28</v>
      </c>
      <c r="B1843" s="0" t="n">
        <v>1</v>
      </c>
      <c r="C1843" s="0" t="s">
        <v>5332</v>
      </c>
      <c r="D1843" s="0" t="s">
        <v>192</v>
      </c>
      <c r="E1843" s="0" t="s">
        <v>5333</v>
      </c>
      <c r="F1843" s="0" t="s">
        <v>5330</v>
      </c>
      <c r="G1843" s="0" t="s">
        <v>5331</v>
      </c>
      <c r="H1843" s="0" t="n">
        <v>0</v>
      </c>
      <c r="I1843" s="0" t="n">
        <v>0</v>
      </c>
      <c r="J1843" s="0" t="n">
        <v>0</v>
      </c>
      <c r="K1843" s="0" t="n">
        <v>7.2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s">
        <v>4</v>
      </c>
    </row>
    <row r="1844" customFormat="false" ht="14.4" hidden="true" customHeight="false" outlineLevel="0" collapsed="false">
      <c r="A1844" s="0" t="s">
        <v>28</v>
      </c>
      <c r="B1844" s="0" t="n">
        <v>1</v>
      </c>
      <c r="C1844" s="0" t="s">
        <v>5334</v>
      </c>
      <c r="D1844" s="0" t="s">
        <v>258</v>
      </c>
      <c r="E1844" s="0" t="s">
        <v>5335</v>
      </c>
      <c r="F1844" s="0" t="s">
        <v>5336</v>
      </c>
      <c r="G1844" s="0" t="s">
        <v>5337</v>
      </c>
      <c r="H1844" s="0" t="n">
        <v>0</v>
      </c>
      <c r="I1844" s="0" t="n">
        <v>0</v>
      </c>
      <c r="J1844" s="0" t="n">
        <v>0</v>
      </c>
      <c r="K1844" s="0" t="n">
        <v>6.1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s">
        <v>4</v>
      </c>
    </row>
    <row r="1845" customFormat="false" ht="14.4" hidden="true" customHeight="false" outlineLevel="0" collapsed="false">
      <c r="A1845" s="0" t="s">
        <v>28</v>
      </c>
      <c r="B1845" s="0" t="n">
        <v>1</v>
      </c>
      <c r="C1845" s="0" t="s">
        <v>5338</v>
      </c>
      <c r="D1845" s="0" t="s">
        <v>81</v>
      </c>
      <c r="E1845" s="0" t="s">
        <v>5339</v>
      </c>
      <c r="F1845" s="0" t="s">
        <v>5340</v>
      </c>
      <c r="G1845" s="0" t="s">
        <v>5341</v>
      </c>
      <c r="H1845" s="0" t="n">
        <v>0</v>
      </c>
      <c r="I1845" s="0" t="n">
        <v>0</v>
      </c>
      <c r="J1845" s="0" t="n">
        <v>0</v>
      </c>
      <c r="K1845" s="0" t="n">
        <v>5.6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s">
        <v>4</v>
      </c>
    </row>
    <row r="1846" customFormat="false" ht="14.4" hidden="true" customHeight="false" outlineLevel="0" collapsed="false">
      <c r="A1846" s="0" t="s">
        <v>28</v>
      </c>
      <c r="B1846" s="0" t="n">
        <v>1</v>
      </c>
      <c r="C1846" s="0" t="s">
        <v>5342</v>
      </c>
      <c r="D1846" s="0" t="s">
        <v>45</v>
      </c>
      <c r="E1846" s="0" t="s">
        <v>5343</v>
      </c>
      <c r="F1846" s="0" t="s">
        <v>5344</v>
      </c>
      <c r="G1846" s="0" t="s">
        <v>5345</v>
      </c>
      <c r="H1846" s="0" t="n">
        <v>0</v>
      </c>
      <c r="I1846" s="0" t="n">
        <v>0</v>
      </c>
      <c r="J1846" s="0" t="n">
        <v>0</v>
      </c>
      <c r="K1846" s="0" t="n">
        <v>9.7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s">
        <v>4</v>
      </c>
    </row>
    <row r="1847" customFormat="false" ht="14.4" hidden="true" customHeight="false" outlineLevel="0" collapsed="false">
      <c r="A1847" s="0" t="s">
        <v>28</v>
      </c>
      <c r="B1847" s="0" t="n">
        <v>1</v>
      </c>
      <c r="C1847" s="0" t="s">
        <v>5346</v>
      </c>
      <c r="D1847" s="0" t="s">
        <v>258</v>
      </c>
      <c r="E1847" s="0" t="s">
        <v>5347</v>
      </c>
      <c r="F1847" s="0" t="s">
        <v>5344</v>
      </c>
      <c r="G1847" s="0" t="s">
        <v>5345</v>
      </c>
      <c r="H1847" s="0" t="n">
        <v>0</v>
      </c>
      <c r="I1847" s="0" t="n">
        <v>0</v>
      </c>
      <c r="J1847" s="0" t="n">
        <v>0</v>
      </c>
      <c r="K1847" s="0" t="n">
        <v>10.9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s">
        <v>4</v>
      </c>
    </row>
    <row r="1848" customFormat="false" ht="14.4" hidden="true" customHeight="false" outlineLevel="0" collapsed="false">
      <c r="A1848" s="0" t="s">
        <v>28</v>
      </c>
      <c r="B1848" s="0" t="n">
        <v>1</v>
      </c>
      <c r="C1848" s="0" t="s">
        <v>5348</v>
      </c>
      <c r="D1848" s="0" t="s">
        <v>48</v>
      </c>
      <c r="E1848" s="0" t="s">
        <v>5349</v>
      </c>
      <c r="F1848" s="0" t="s">
        <v>5350</v>
      </c>
      <c r="G1848" s="0" t="s">
        <v>5351</v>
      </c>
      <c r="H1848" s="0" t="n">
        <v>0</v>
      </c>
      <c r="I1848" s="0" t="n">
        <v>0</v>
      </c>
      <c r="J1848" s="0" t="n">
        <v>0</v>
      </c>
      <c r="K1848" s="0" t="n">
        <v>5.4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s">
        <v>4</v>
      </c>
    </row>
    <row r="1849" customFormat="false" ht="14.4" hidden="true" customHeight="false" outlineLevel="0" collapsed="false">
      <c r="A1849" s="0" t="s">
        <v>28</v>
      </c>
      <c r="B1849" s="0" t="n">
        <v>1</v>
      </c>
      <c r="C1849" s="0" t="s">
        <v>5352</v>
      </c>
      <c r="D1849" s="0" t="s">
        <v>124</v>
      </c>
      <c r="E1849" s="0" t="s">
        <v>5353</v>
      </c>
      <c r="F1849" s="0" t="s">
        <v>5354</v>
      </c>
      <c r="G1849" s="0" t="s">
        <v>5355</v>
      </c>
      <c r="H1849" s="0" t="n">
        <v>0</v>
      </c>
      <c r="I1849" s="0" t="n">
        <v>0</v>
      </c>
      <c r="J1849" s="0" t="n">
        <v>0</v>
      </c>
      <c r="K1849" s="0" t="n">
        <v>6.4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s">
        <v>4</v>
      </c>
    </row>
    <row r="1850" customFormat="false" ht="14.4" hidden="true" customHeight="false" outlineLevel="0" collapsed="false">
      <c r="A1850" s="0" t="s">
        <v>28</v>
      </c>
      <c r="B1850" s="0" t="n">
        <v>1</v>
      </c>
      <c r="C1850" s="0" t="s">
        <v>5356</v>
      </c>
      <c r="D1850" s="0" t="s">
        <v>30</v>
      </c>
      <c r="E1850" s="0" t="s">
        <v>5357</v>
      </c>
      <c r="F1850" s="0" t="s">
        <v>5354</v>
      </c>
      <c r="G1850" s="0" t="s">
        <v>5355</v>
      </c>
      <c r="H1850" s="0" t="n">
        <v>0</v>
      </c>
      <c r="I1850" s="0" t="n">
        <v>0</v>
      </c>
      <c r="J1850" s="0" t="n">
        <v>0</v>
      </c>
      <c r="K1850" s="0" t="n">
        <v>5.6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s">
        <v>4</v>
      </c>
    </row>
    <row r="1851" customFormat="false" ht="14.4" hidden="true" customHeight="false" outlineLevel="0" collapsed="false">
      <c r="A1851" s="0" t="s">
        <v>28</v>
      </c>
      <c r="B1851" s="0" t="n">
        <v>1</v>
      </c>
      <c r="C1851" s="0" t="s">
        <v>5358</v>
      </c>
      <c r="D1851" s="0" t="s">
        <v>192</v>
      </c>
      <c r="E1851" s="0" t="s">
        <v>5359</v>
      </c>
      <c r="F1851" s="0" t="s">
        <v>5360</v>
      </c>
      <c r="G1851" s="0" t="s">
        <v>5361</v>
      </c>
      <c r="H1851" s="0" t="n">
        <v>0</v>
      </c>
      <c r="I1851" s="0" t="n">
        <v>0</v>
      </c>
      <c r="J1851" s="0" t="n">
        <v>0</v>
      </c>
      <c r="K1851" s="0" t="n">
        <v>5.9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s">
        <v>4</v>
      </c>
    </row>
    <row r="1852" customFormat="false" ht="14.4" hidden="true" customHeight="false" outlineLevel="0" collapsed="false">
      <c r="A1852" s="0" t="s">
        <v>28</v>
      </c>
      <c r="B1852" s="0" t="n">
        <v>1</v>
      </c>
      <c r="C1852" s="0" t="s">
        <v>5362</v>
      </c>
      <c r="D1852" s="0" t="s">
        <v>30</v>
      </c>
      <c r="E1852" s="0" t="s">
        <v>5363</v>
      </c>
      <c r="F1852" s="0" t="s">
        <v>5364</v>
      </c>
      <c r="G1852" s="0" t="s">
        <v>5365</v>
      </c>
      <c r="H1852" s="0" t="n">
        <v>0</v>
      </c>
      <c r="I1852" s="0" t="n">
        <v>0</v>
      </c>
      <c r="J1852" s="0" t="n">
        <v>0</v>
      </c>
      <c r="K1852" s="0" t="n">
        <v>6.7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s">
        <v>4</v>
      </c>
    </row>
    <row r="1853" customFormat="false" ht="14.4" hidden="true" customHeight="false" outlineLevel="0" collapsed="false">
      <c r="A1853" s="0" t="s">
        <v>28</v>
      </c>
      <c r="B1853" s="0" t="n">
        <v>1</v>
      </c>
      <c r="C1853" s="0" t="s">
        <v>5366</v>
      </c>
      <c r="D1853" s="0" t="s">
        <v>192</v>
      </c>
      <c r="E1853" s="0" t="s">
        <v>5367</v>
      </c>
      <c r="F1853" s="0" t="s">
        <v>5368</v>
      </c>
      <c r="G1853" s="0" t="s">
        <v>5369</v>
      </c>
      <c r="H1853" s="0" t="n">
        <v>0</v>
      </c>
      <c r="I1853" s="0" t="n">
        <v>0</v>
      </c>
      <c r="J1853" s="0" t="n">
        <v>0</v>
      </c>
      <c r="K1853" s="0" t="n">
        <v>5.1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s">
        <v>4</v>
      </c>
    </row>
    <row r="1854" customFormat="false" ht="14.4" hidden="true" customHeight="false" outlineLevel="0" collapsed="false">
      <c r="A1854" s="0" t="s">
        <v>28</v>
      </c>
      <c r="B1854" s="0" t="n">
        <v>1</v>
      </c>
      <c r="C1854" s="0" t="s">
        <v>5370</v>
      </c>
      <c r="D1854" s="0" t="s">
        <v>81</v>
      </c>
      <c r="E1854" s="0" t="s">
        <v>5371</v>
      </c>
      <c r="F1854" s="0" t="s">
        <v>360</v>
      </c>
      <c r="G1854" s="0" t="s">
        <v>361</v>
      </c>
      <c r="H1854" s="0" t="n">
        <v>0</v>
      </c>
      <c r="I1854" s="0" t="n">
        <v>0</v>
      </c>
      <c r="J1854" s="0" t="n">
        <v>0</v>
      </c>
      <c r="K1854" s="0" t="n">
        <v>5.3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s">
        <v>4</v>
      </c>
    </row>
    <row r="1855" customFormat="false" ht="14.4" hidden="true" customHeight="false" outlineLevel="0" collapsed="false">
      <c r="A1855" s="0" t="s">
        <v>28</v>
      </c>
      <c r="B1855" s="0" t="n">
        <v>1</v>
      </c>
      <c r="C1855" s="0" t="s">
        <v>5372</v>
      </c>
      <c r="D1855" s="0" t="s">
        <v>30</v>
      </c>
      <c r="E1855" s="0" t="s">
        <v>5373</v>
      </c>
      <c r="F1855" s="0" t="s">
        <v>360</v>
      </c>
      <c r="G1855" s="0" t="s">
        <v>361</v>
      </c>
      <c r="H1855" s="0" t="n">
        <v>0</v>
      </c>
      <c r="I1855" s="0" t="n">
        <v>0</v>
      </c>
      <c r="J1855" s="0" t="n">
        <v>0</v>
      </c>
      <c r="K1855" s="0" t="n">
        <v>5.8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s">
        <v>4</v>
      </c>
    </row>
    <row r="1856" customFormat="false" ht="14.4" hidden="true" customHeight="false" outlineLevel="0" collapsed="false">
      <c r="A1856" s="0" t="s">
        <v>28</v>
      </c>
      <c r="B1856" s="0" t="n">
        <v>1</v>
      </c>
      <c r="C1856" s="0" t="s">
        <v>5374</v>
      </c>
      <c r="D1856" s="0" t="s">
        <v>258</v>
      </c>
      <c r="E1856" s="0" t="s">
        <v>5375</v>
      </c>
      <c r="F1856" s="0" t="s">
        <v>5376</v>
      </c>
      <c r="G1856" s="0" t="s">
        <v>5377</v>
      </c>
      <c r="H1856" s="0" t="n">
        <v>0</v>
      </c>
      <c r="I1856" s="0" t="n">
        <v>0</v>
      </c>
      <c r="J1856" s="0" t="n">
        <v>0</v>
      </c>
      <c r="K1856" s="0" t="n">
        <v>6.6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s">
        <v>4</v>
      </c>
    </row>
    <row r="1857" customFormat="false" ht="14.4" hidden="true" customHeight="false" outlineLevel="0" collapsed="false">
      <c r="A1857" s="0" t="s">
        <v>28</v>
      </c>
      <c r="B1857" s="0" t="n">
        <v>1</v>
      </c>
      <c r="C1857" s="0" t="s">
        <v>5378</v>
      </c>
      <c r="D1857" s="0" t="s">
        <v>81</v>
      </c>
      <c r="E1857" s="0" t="s">
        <v>5379</v>
      </c>
      <c r="F1857" s="0" t="s">
        <v>5376</v>
      </c>
      <c r="G1857" s="0" t="s">
        <v>5377</v>
      </c>
      <c r="H1857" s="0" t="n">
        <v>0</v>
      </c>
      <c r="I1857" s="0" t="n">
        <v>0</v>
      </c>
      <c r="J1857" s="0" t="n">
        <v>0</v>
      </c>
      <c r="K1857" s="0" t="n">
        <v>5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s">
        <v>4</v>
      </c>
    </row>
    <row r="1858" customFormat="false" ht="14.4" hidden="true" customHeight="false" outlineLevel="0" collapsed="false">
      <c r="A1858" s="0" t="s">
        <v>28</v>
      </c>
      <c r="B1858" s="0" t="n">
        <v>1</v>
      </c>
      <c r="C1858" s="0" t="s">
        <v>5380</v>
      </c>
      <c r="D1858" s="0" t="s">
        <v>81</v>
      </c>
      <c r="E1858" s="0" t="s">
        <v>5381</v>
      </c>
      <c r="F1858" s="0" t="s">
        <v>5382</v>
      </c>
      <c r="G1858" s="0" t="s">
        <v>4025</v>
      </c>
      <c r="H1858" s="0" t="n">
        <v>0</v>
      </c>
      <c r="I1858" s="0" t="n">
        <v>0</v>
      </c>
      <c r="J1858" s="0" t="n">
        <v>0</v>
      </c>
      <c r="K1858" s="0" t="n">
        <v>8.6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s">
        <v>4</v>
      </c>
    </row>
    <row r="1859" customFormat="false" ht="14.4" hidden="true" customHeight="false" outlineLevel="0" collapsed="false">
      <c r="A1859" s="0" t="s">
        <v>28</v>
      </c>
      <c r="B1859" s="0" t="n">
        <v>1</v>
      </c>
      <c r="C1859" s="0" t="s">
        <v>5383</v>
      </c>
      <c r="D1859" s="0" t="s">
        <v>124</v>
      </c>
      <c r="E1859" s="0" t="s">
        <v>5384</v>
      </c>
      <c r="F1859" s="0" t="s">
        <v>5382</v>
      </c>
      <c r="G1859" s="0" t="s">
        <v>4025</v>
      </c>
      <c r="H1859" s="0" t="n">
        <v>0</v>
      </c>
      <c r="I1859" s="0" t="n">
        <v>0</v>
      </c>
      <c r="J1859" s="0" t="n">
        <v>0</v>
      </c>
      <c r="K1859" s="0" t="n">
        <v>6.7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s">
        <v>4</v>
      </c>
    </row>
    <row r="1860" customFormat="false" ht="14.4" hidden="true" customHeight="false" outlineLevel="0" collapsed="false">
      <c r="A1860" s="0" t="s">
        <v>28</v>
      </c>
      <c r="B1860" s="0" t="n">
        <v>1</v>
      </c>
      <c r="C1860" s="0" t="s">
        <v>5385</v>
      </c>
      <c r="D1860" s="0" t="s">
        <v>103</v>
      </c>
      <c r="E1860" s="0" t="s">
        <v>5386</v>
      </c>
      <c r="F1860" s="0" t="s">
        <v>5387</v>
      </c>
      <c r="G1860" s="0" t="s">
        <v>5388</v>
      </c>
      <c r="H1860" s="0" t="n">
        <v>0</v>
      </c>
      <c r="I1860" s="0" t="n">
        <v>0</v>
      </c>
      <c r="J1860" s="0" t="n">
        <v>0</v>
      </c>
      <c r="K1860" s="0" t="n">
        <v>7.1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s">
        <v>4</v>
      </c>
    </row>
    <row r="1861" customFormat="false" ht="14.4" hidden="true" customHeight="false" outlineLevel="0" collapsed="false">
      <c r="A1861" s="0" t="s">
        <v>28</v>
      </c>
      <c r="B1861" s="0" t="n">
        <v>1</v>
      </c>
      <c r="C1861" s="0" t="s">
        <v>5389</v>
      </c>
      <c r="D1861" s="0" t="s">
        <v>53</v>
      </c>
      <c r="E1861" s="0" t="s">
        <v>5390</v>
      </c>
      <c r="F1861" s="0" t="s">
        <v>5387</v>
      </c>
      <c r="G1861" s="0" t="s">
        <v>5388</v>
      </c>
      <c r="H1861" s="0" t="n">
        <v>0</v>
      </c>
      <c r="I1861" s="0" t="n">
        <v>0</v>
      </c>
      <c r="J1861" s="0" t="n">
        <v>0</v>
      </c>
      <c r="K1861" s="0" t="n">
        <v>6.5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s">
        <v>4</v>
      </c>
    </row>
    <row r="1862" customFormat="false" ht="14.4" hidden="true" customHeight="false" outlineLevel="0" collapsed="false">
      <c r="A1862" s="0" t="s">
        <v>28</v>
      </c>
      <c r="B1862" s="0" t="n">
        <v>1</v>
      </c>
      <c r="C1862" s="0" t="s">
        <v>5391</v>
      </c>
      <c r="D1862" s="0" t="s">
        <v>124</v>
      </c>
      <c r="E1862" s="0" t="s">
        <v>5392</v>
      </c>
      <c r="F1862" s="0" t="s">
        <v>5387</v>
      </c>
      <c r="G1862" s="0" t="s">
        <v>5388</v>
      </c>
      <c r="H1862" s="0" t="n">
        <v>0</v>
      </c>
      <c r="I1862" s="0" t="n">
        <v>0</v>
      </c>
      <c r="J1862" s="0" t="n">
        <v>0</v>
      </c>
      <c r="K1862" s="0" t="n">
        <v>7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s">
        <v>4</v>
      </c>
    </row>
    <row r="1863" customFormat="false" ht="14.4" hidden="true" customHeight="false" outlineLevel="0" collapsed="false">
      <c r="A1863" s="0" t="s">
        <v>28</v>
      </c>
      <c r="B1863" s="0" t="n">
        <v>1</v>
      </c>
      <c r="C1863" s="0" t="s">
        <v>5393</v>
      </c>
      <c r="D1863" s="0" t="s">
        <v>258</v>
      </c>
      <c r="E1863" s="0" t="s">
        <v>5394</v>
      </c>
      <c r="F1863" s="0" t="s">
        <v>5387</v>
      </c>
      <c r="G1863" s="0" t="s">
        <v>5388</v>
      </c>
      <c r="H1863" s="0" t="n">
        <v>0</v>
      </c>
      <c r="I1863" s="0" t="n">
        <v>0</v>
      </c>
      <c r="J1863" s="0" t="n">
        <v>0</v>
      </c>
      <c r="K1863" s="0" t="n">
        <v>6.8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s">
        <v>4</v>
      </c>
    </row>
    <row r="1864" customFormat="false" ht="14.4" hidden="true" customHeight="false" outlineLevel="0" collapsed="false">
      <c r="A1864" s="0" t="s">
        <v>28</v>
      </c>
      <c r="B1864" s="0" t="n">
        <v>1</v>
      </c>
      <c r="C1864" s="0" t="s">
        <v>5395</v>
      </c>
      <c r="D1864" s="0" t="s">
        <v>81</v>
      </c>
      <c r="E1864" s="0" t="s">
        <v>5396</v>
      </c>
      <c r="F1864" s="0" t="s">
        <v>5387</v>
      </c>
      <c r="G1864" s="0" t="s">
        <v>5388</v>
      </c>
      <c r="H1864" s="0" t="n">
        <v>0</v>
      </c>
      <c r="I1864" s="0" t="n">
        <v>0</v>
      </c>
      <c r="J1864" s="0" t="n">
        <v>0</v>
      </c>
      <c r="K1864" s="0" t="n">
        <v>7.5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s">
        <v>4</v>
      </c>
    </row>
    <row r="1865" customFormat="false" ht="14.4" hidden="true" customHeight="false" outlineLevel="0" collapsed="false">
      <c r="A1865" s="0" t="s">
        <v>28</v>
      </c>
      <c r="B1865" s="0" t="n">
        <v>1</v>
      </c>
      <c r="C1865" s="0" t="s">
        <v>5397</v>
      </c>
      <c r="D1865" s="0" t="s">
        <v>30</v>
      </c>
      <c r="E1865" s="0" t="s">
        <v>5398</v>
      </c>
      <c r="F1865" s="0" t="s">
        <v>5387</v>
      </c>
      <c r="G1865" s="0" t="s">
        <v>5388</v>
      </c>
      <c r="H1865" s="0" t="n">
        <v>0</v>
      </c>
      <c r="I1865" s="0" t="n">
        <v>0</v>
      </c>
      <c r="J1865" s="0" t="n">
        <v>0</v>
      </c>
      <c r="K1865" s="0" t="n">
        <v>8.6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s">
        <v>4</v>
      </c>
    </row>
    <row r="1866" customFormat="false" ht="14.4" hidden="true" customHeight="false" outlineLevel="0" collapsed="false">
      <c r="A1866" s="0" t="s">
        <v>28</v>
      </c>
      <c r="B1866" s="0" t="n">
        <v>1</v>
      </c>
      <c r="C1866" s="0" t="s">
        <v>5399</v>
      </c>
      <c r="D1866" s="0" t="s">
        <v>81</v>
      </c>
      <c r="E1866" s="0" t="s">
        <v>5400</v>
      </c>
      <c r="F1866" s="0" t="s">
        <v>5387</v>
      </c>
      <c r="G1866" s="0" t="s">
        <v>5388</v>
      </c>
      <c r="H1866" s="0" t="n">
        <v>0</v>
      </c>
      <c r="I1866" s="0" t="n">
        <v>0</v>
      </c>
      <c r="J1866" s="0" t="n">
        <v>0</v>
      </c>
      <c r="K1866" s="0" t="n">
        <v>6.6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s">
        <v>4</v>
      </c>
    </row>
    <row r="1867" customFormat="false" ht="14.4" hidden="true" customHeight="false" outlineLevel="0" collapsed="false">
      <c r="A1867" s="0" t="s">
        <v>28</v>
      </c>
      <c r="B1867" s="0" t="n">
        <v>1</v>
      </c>
      <c r="C1867" s="0" t="s">
        <v>5401</v>
      </c>
      <c r="D1867" s="0" t="s">
        <v>30</v>
      </c>
      <c r="E1867" s="0" t="s">
        <v>5402</v>
      </c>
      <c r="F1867" s="0" t="s">
        <v>5387</v>
      </c>
      <c r="G1867" s="0" t="s">
        <v>5388</v>
      </c>
      <c r="H1867" s="0" t="n">
        <v>0</v>
      </c>
      <c r="I1867" s="0" t="n">
        <v>0</v>
      </c>
      <c r="J1867" s="0" t="n">
        <v>0</v>
      </c>
      <c r="K1867" s="0" t="n">
        <v>6.7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s">
        <v>4</v>
      </c>
    </row>
    <row r="1868" customFormat="false" ht="14.4" hidden="true" customHeight="false" outlineLevel="0" collapsed="false">
      <c r="A1868" s="0" t="s">
        <v>28</v>
      </c>
      <c r="B1868" s="0" t="n">
        <v>1</v>
      </c>
      <c r="C1868" s="0" t="s">
        <v>5403</v>
      </c>
      <c r="D1868" s="0" t="s">
        <v>124</v>
      </c>
      <c r="E1868" s="0" t="s">
        <v>5404</v>
      </c>
      <c r="F1868" s="0" t="s">
        <v>5387</v>
      </c>
      <c r="G1868" s="0" t="s">
        <v>5388</v>
      </c>
      <c r="H1868" s="0" t="n">
        <v>0</v>
      </c>
      <c r="I1868" s="0" t="n">
        <v>0</v>
      </c>
      <c r="J1868" s="0" t="n">
        <v>0</v>
      </c>
      <c r="K1868" s="0" t="n">
        <v>6.8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s">
        <v>4</v>
      </c>
    </row>
    <row r="1869" customFormat="false" ht="14.4" hidden="true" customHeight="false" outlineLevel="0" collapsed="false">
      <c r="A1869" s="0" t="s">
        <v>28</v>
      </c>
      <c r="B1869" s="0" t="n">
        <v>1</v>
      </c>
      <c r="C1869" s="0" t="s">
        <v>5405</v>
      </c>
      <c r="D1869" s="0" t="s">
        <v>192</v>
      </c>
      <c r="E1869" s="0" t="s">
        <v>4065</v>
      </c>
      <c r="F1869" s="0" t="s">
        <v>5387</v>
      </c>
      <c r="G1869" s="0" t="s">
        <v>5388</v>
      </c>
      <c r="H1869" s="0" t="n">
        <v>0</v>
      </c>
      <c r="I1869" s="0" t="n">
        <v>0</v>
      </c>
      <c r="J1869" s="0" t="n">
        <v>0</v>
      </c>
      <c r="K1869" s="0" t="n">
        <v>6.4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s">
        <v>4</v>
      </c>
    </row>
    <row r="1870" customFormat="false" ht="14.4" hidden="true" customHeight="false" outlineLevel="0" collapsed="false">
      <c r="A1870" s="0" t="s">
        <v>28</v>
      </c>
      <c r="B1870" s="0" t="n">
        <v>1</v>
      </c>
      <c r="C1870" s="0" t="s">
        <v>5406</v>
      </c>
      <c r="D1870" s="0" t="s">
        <v>53</v>
      </c>
      <c r="E1870" s="0" t="s">
        <v>5407</v>
      </c>
      <c r="F1870" s="0" t="s">
        <v>5387</v>
      </c>
      <c r="G1870" s="0" t="s">
        <v>5388</v>
      </c>
      <c r="H1870" s="0" t="n">
        <v>0</v>
      </c>
      <c r="I1870" s="0" t="n">
        <v>0</v>
      </c>
      <c r="J1870" s="0" t="n">
        <v>0</v>
      </c>
      <c r="K1870" s="0" t="n">
        <v>6.4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s">
        <v>4</v>
      </c>
    </row>
    <row r="1871" customFormat="false" ht="14.4" hidden="true" customHeight="false" outlineLevel="0" collapsed="false">
      <c r="A1871" s="0" t="s">
        <v>28</v>
      </c>
      <c r="B1871" s="0" t="n">
        <v>1</v>
      </c>
      <c r="C1871" s="0" t="s">
        <v>5408</v>
      </c>
      <c r="D1871" s="0" t="s">
        <v>192</v>
      </c>
      <c r="E1871" s="0" t="s">
        <v>5409</v>
      </c>
      <c r="F1871" s="0" t="s">
        <v>5387</v>
      </c>
      <c r="G1871" s="0" t="s">
        <v>5388</v>
      </c>
      <c r="H1871" s="0" t="n">
        <v>0</v>
      </c>
      <c r="I1871" s="0" t="n">
        <v>0</v>
      </c>
      <c r="J1871" s="0" t="n">
        <v>0</v>
      </c>
      <c r="K1871" s="0" t="n">
        <v>5.4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s">
        <v>4</v>
      </c>
    </row>
    <row r="1872" customFormat="false" ht="14.4" hidden="true" customHeight="false" outlineLevel="0" collapsed="false">
      <c r="A1872" s="0" t="s">
        <v>28</v>
      </c>
      <c r="B1872" s="0" t="n">
        <v>1</v>
      </c>
      <c r="C1872" s="0" t="s">
        <v>5410</v>
      </c>
      <c r="D1872" s="0" t="s">
        <v>39</v>
      </c>
      <c r="E1872" s="0" t="s">
        <v>5411</v>
      </c>
      <c r="F1872" s="0" t="s">
        <v>5387</v>
      </c>
      <c r="G1872" s="0" t="s">
        <v>5388</v>
      </c>
      <c r="H1872" s="0" t="n">
        <v>0</v>
      </c>
      <c r="I1872" s="0" t="n">
        <v>0</v>
      </c>
      <c r="J1872" s="0" t="n">
        <v>0</v>
      </c>
      <c r="K1872" s="0" t="n">
        <v>5.4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s">
        <v>4</v>
      </c>
    </row>
    <row r="1873" customFormat="false" ht="14.4" hidden="true" customHeight="false" outlineLevel="0" collapsed="false">
      <c r="A1873" s="0" t="s">
        <v>28</v>
      </c>
      <c r="B1873" s="0" t="n">
        <v>1</v>
      </c>
      <c r="C1873" s="0" t="s">
        <v>5412</v>
      </c>
      <c r="D1873" s="0" t="s">
        <v>30</v>
      </c>
      <c r="E1873" s="0" t="s">
        <v>5413</v>
      </c>
      <c r="F1873" s="0" t="s">
        <v>5387</v>
      </c>
      <c r="G1873" s="0" t="s">
        <v>5388</v>
      </c>
      <c r="H1873" s="0" t="n">
        <v>0</v>
      </c>
      <c r="I1873" s="0" t="n">
        <v>0</v>
      </c>
      <c r="J1873" s="0" t="n">
        <v>0</v>
      </c>
      <c r="K1873" s="0" t="n">
        <v>12.6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s">
        <v>4</v>
      </c>
    </row>
    <row r="1874" customFormat="false" ht="14.4" hidden="true" customHeight="false" outlineLevel="0" collapsed="false">
      <c r="A1874" s="0" t="s">
        <v>28</v>
      </c>
      <c r="B1874" s="0" t="n">
        <v>1</v>
      </c>
      <c r="C1874" s="0" t="s">
        <v>5414</v>
      </c>
      <c r="D1874" s="0" t="s">
        <v>258</v>
      </c>
      <c r="E1874" s="0" t="s">
        <v>5415</v>
      </c>
      <c r="F1874" s="0" t="s">
        <v>5387</v>
      </c>
      <c r="G1874" s="0" t="s">
        <v>5388</v>
      </c>
      <c r="H1874" s="0" t="n">
        <v>0</v>
      </c>
      <c r="I1874" s="0" t="n">
        <v>0</v>
      </c>
      <c r="J1874" s="0" t="n">
        <v>0</v>
      </c>
      <c r="K1874" s="0" t="n">
        <v>12.8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s">
        <v>4</v>
      </c>
    </row>
    <row r="1875" customFormat="false" ht="14.4" hidden="true" customHeight="false" outlineLevel="0" collapsed="false">
      <c r="A1875" s="0" t="s">
        <v>28</v>
      </c>
      <c r="B1875" s="0" t="n">
        <v>1</v>
      </c>
      <c r="C1875" s="0" t="s">
        <v>5416</v>
      </c>
      <c r="D1875" s="0" t="s">
        <v>192</v>
      </c>
      <c r="E1875" s="0" t="s">
        <v>5417</v>
      </c>
      <c r="F1875" s="0" t="s">
        <v>5387</v>
      </c>
      <c r="G1875" s="0" t="s">
        <v>5388</v>
      </c>
      <c r="H1875" s="0" t="n">
        <v>0</v>
      </c>
      <c r="I1875" s="0" t="n">
        <v>0</v>
      </c>
      <c r="J1875" s="0" t="n">
        <v>0</v>
      </c>
      <c r="K1875" s="0" t="n">
        <v>12.4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s">
        <v>4</v>
      </c>
    </row>
    <row r="1876" customFormat="false" ht="14.4" hidden="true" customHeight="false" outlineLevel="0" collapsed="false">
      <c r="A1876" s="0" t="s">
        <v>28</v>
      </c>
      <c r="B1876" s="0" t="n">
        <v>1</v>
      </c>
      <c r="C1876" s="0" t="s">
        <v>5418</v>
      </c>
      <c r="D1876" s="0" t="s">
        <v>30</v>
      </c>
      <c r="E1876" s="0" t="s">
        <v>5419</v>
      </c>
      <c r="F1876" s="0" t="s">
        <v>5387</v>
      </c>
      <c r="G1876" s="0" t="s">
        <v>5388</v>
      </c>
      <c r="H1876" s="0" t="n">
        <v>0</v>
      </c>
      <c r="I1876" s="0" t="n">
        <v>0</v>
      </c>
      <c r="J1876" s="0" t="n">
        <v>0</v>
      </c>
      <c r="K1876" s="0" t="n">
        <v>6.8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s">
        <v>4</v>
      </c>
    </row>
    <row r="1877" customFormat="false" ht="14.4" hidden="true" customHeight="false" outlineLevel="0" collapsed="false">
      <c r="A1877" s="0" t="s">
        <v>28</v>
      </c>
      <c r="B1877" s="0" t="n">
        <v>1</v>
      </c>
      <c r="C1877" s="0" t="s">
        <v>5420</v>
      </c>
      <c r="D1877" s="0" t="s">
        <v>124</v>
      </c>
      <c r="E1877" s="0" t="s">
        <v>5421</v>
      </c>
      <c r="F1877" s="0" t="s">
        <v>5387</v>
      </c>
      <c r="G1877" s="0" t="s">
        <v>5388</v>
      </c>
      <c r="H1877" s="0" t="n">
        <v>0</v>
      </c>
      <c r="I1877" s="0" t="n">
        <v>0</v>
      </c>
      <c r="J1877" s="0" t="n">
        <v>0</v>
      </c>
      <c r="K1877" s="0" t="n">
        <v>6.7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s">
        <v>4</v>
      </c>
    </row>
    <row r="1878" customFormat="false" ht="14.4" hidden="true" customHeight="false" outlineLevel="0" collapsed="false">
      <c r="A1878" s="0" t="s">
        <v>28</v>
      </c>
      <c r="B1878" s="0" t="n">
        <v>1</v>
      </c>
      <c r="C1878" s="0" t="s">
        <v>5422</v>
      </c>
      <c r="D1878" s="0" t="s">
        <v>81</v>
      </c>
      <c r="E1878" s="0" t="s">
        <v>5423</v>
      </c>
      <c r="F1878" s="0" t="s">
        <v>5387</v>
      </c>
      <c r="G1878" s="0" t="s">
        <v>5388</v>
      </c>
      <c r="H1878" s="0" t="n">
        <v>0</v>
      </c>
      <c r="I1878" s="0" t="n">
        <v>0</v>
      </c>
      <c r="J1878" s="0" t="n">
        <v>0</v>
      </c>
      <c r="K1878" s="0" t="n">
        <v>6.7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s">
        <v>4</v>
      </c>
    </row>
    <row r="1879" customFormat="false" ht="14.4" hidden="true" customHeight="false" outlineLevel="0" collapsed="false">
      <c r="A1879" s="0" t="s">
        <v>28</v>
      </c>
      <c r="B1879" s="0" t="n">
        <v>1</v>
      </c>
      <c r="C1879" s="0" t="s">
        <v>5424</v>
      </c>
      <c r="D1879" s="0" t="s">
        <v>258</v>
      </c>
      <c r="E1879" s="0" t="s">
        <v>5425</v>
      </c>
      <c r="F1879" s="0" t="s">
        <v>5426</v>
      </c>
      <c r="G1879" s="0" t="s">
        <v>5427</v>
      </c>
      <c r="H1879" s="0" t="n">
        <v>0</v>
      </c>
      <c r="I1879" s="0" t="n">
        <v>0</v>
      </c>
      <c r="J1879" s="0" t="n">
        <v>0</v>
      </c>
      <c r="K1879" s="0" t="n">
        <v>5.3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s">
        <v>4</v>
      </c>
    </row>
    <row r="1880" customFormat="false" ht="14.4" hidden="true" customHeight="false" outlineLevel="0" collapsed="false">
      <c r="A1880" s="0" t="s">
        <v>28</v>
      </c>
      <c r="B1880" s="0" t="n">
        <v>1</v>
      </c>
      <c r="C1880" s="0" t="s">
        <v>5428</v>
      </c>
      <c r="D1880" s="0" t="s">
        <v>30</v>
      </c>
      <c r="E1880" s="0" t="s">
        <v>5429</v>
      </c>
      <c r="F1880" s="0" t="s">
        <v>5426</v>
      </c>
      <c r="G1880" s="0" t="s">
        <v>5427</v>
      </c>
      <c r="H1880" s="0" t="n">
        <v>0</v>
      </c>
      <c r="I1880" s="0" t="n">
        <v>0</v>
      </c>
      <c r="J1880" s="0" t="n">
        <v>0</v>
      </c>
      <c r="K1880" s="0" t="n">
        <v>5.5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s">
        <v>4</v>
      </c>
    </row>
    <row r="1881" customFormat="false" ht="14.4" hidden="true" customHeight="false" outlineLevel="0" collapsed="false">
      <c r="A1881" s="0" t="s">
        <v>28</v>
      </c>
      <c r="B1881" s="0" t="n">
        <v>1</v>
      </c>
      <c r="C1881" s="0" t="s">
        <v>5430</v>
      </c>
      <c r="D1881" s="0" t="s">
        <v>53</v>
      </c>
      <c r="E1881" s="0" t="s">
        <v>5431</v>
      </c>
      <c r="F1881" s="0" t="s">
        <v>5426</v>
      </c>
      <c r="G1881" s="0" t="s">
        <v>5427</v>
      </c>
      <c r="H1881" s="0" t="n">
        <v>0</v>
      </c>
      <c r="I1881" s="0" t="n">
        <v>0</v>
      </c>
      <c r="J1881" s="0" t="n">
        <v>0</v>
      </c>
      <c r="K1881" s="0" t="n">
        <v>5.8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s">
        <v>4</v>
      </c>
    </row>
    <row r="1882" customFormat="false" ht="14.4" hidden="true" customHeight="false" outlineLevel="0" collapsed="false">
      <c r="A1882" s="0" t="s">
        <v>28</v>
      </c>
      <c r="B1882" s="0" t="n">
        <v>1</v>
      </c>
      <c r="C1882" s="0" t="s">
        <v>5432</v>
      </c>
      <c r="D1882" s="0" t="s">
        <v>30</v>
      </c>
      <c r="E1882" s="0" t="s">
        <v>5433</v>
      </c>
      <c r="F1882" s="0" t="s">
        <v>5426</v>
      </c>
      <c r="G1882" s="0" t="s">
        <v>5427</v>
      </c>
      <c r="H1882" s="0" t="n">
        <v>0</v>
      </c>
      <c r="I1882" s="0" t="n">
        <v>0</v>
      </c>
      <c r="J1882" s="0" t="n">
        <v>0</v>
      </c>
      <c r="K1882" s="0" t="n">
        <v>5.1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s">
        <v>4</v>
      </c>
    </row>
    <row r="1883" customFormat="false" ht="14.4" hidden="true" customHeight="false" outlineLevel="0" collapsed="false">
      <c r="A1883" s="0" t="s">
        <v>28</v>
      </c>
      <c r="B1883" s="0" t="n">
        <v>1</v>
      </c>
      <c r="C1883" s="0" t="s">
        <v>5434</v>
      </c>
      <c r="D1883" s="0" t="s">
        <v>90</v>
      </c>
      <c r="E1883" s="0" t="s">
        <v>5435</v>
      </c>
      <c r="F1883" s="0" t="s">
        <v>5436</v>
      </c>
      <c r="G1883" s="0" t="s">
        <v>5437</v>
      </c>
      <c r="H1883" s="0" t="n">
        <v>0</v>
      </c>
      <c r="I1883" s="0" t="n">
        <v>0</v>
      </c>
      <c r="J1883" s="0" t="n">
        <v>0</v>
      </c>
      <c r="K1883" s="0" t="n">
        <v>5.8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s">
        <v>4</v>
      </c>
    </row>
    <row r="1884" customFormat="false" ht="14.4" hidden="true" customHeight="false" outlineLevel="0" collapsed="false">
      <c r="A1884" s="0" t="s">
        <v>28</v>
      </c>
      <c r="B1884" s="0" t="n">
        <v>1</v>
      </c>
      <c r="C1884" s="0" t="s">
        <v>5438</v>
      </c>
      <c r="D1884" s="0" t="s">
        <v>81</v>
      </c>
      <c r="E1884" s="0" t="s">
        <v>5439</v>
      </c>
      <c r="F1884" s="0" t="s">
        <v>5440</v>
      </c>
      <c r="G1884" s="0" t="s">
        <v>5441</v>
      </c>
      <c r="H1884" s="0" t="n">
        <v>0</v>
      </c>
      <c r="I1884" s="0" t="n">
        <v>0</v>
      </c>
      <c r="J1884" s="0" t="n">
        <v>0</v>
      </c>
      <c r="K1884" s="0" t="n">
        <v>6.9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s">
        <v>4</v>
      </c>
    </row>
    <row r="1885" customFormat="false" ht="14.4" hidden="true" customHeight="false" outlineLevel="0" collapsed="false">
      <c r="A1885" s="0" t="s">
        <v>28</v>
      </c>
      <c r="B1885" s="0" t="n">
        <v>1</v>
      </c>
      <c r="C1885" s="0" t="s">
        <v>5442</v>
      </c>
      <c r="D1885" s="0" t="s">
        <v>81</v>
      </c>
      <c r="E1885" s="0" t="s">
        <v>5443</v>
      </c>
      <c r="F1885" s="0" t="s">
        <v>5444</v>
      </c>
      <c r="G1885" s="0" t="s">
        <v>5445</v>
      </c>
      <c r="H1885" s="0" t="n">
        <v>0</v>
      </c>
      <c r="I1885" s="0" t="n">
        <v>0</v>
      </c>
      <c r="J1885" s="0" t="n">
        <v>0</v>
      </c>
      <c r="K1885" s="0" t="n">
        <v>6.1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s">
        <v>4</v>
      </c>
    </row>
    <row r="1886" customFormat="false" ht="14.4" hidden="true" customHeight="false" outlineLevel="0" collapsed="false">
      <c r="A1886" s="0" t="s">
        <v>28</v>
      </c>
      <c r="B1886" s="0" t="n">
        <v>1</v>
      </c>
      <c r="C1886" s="0" t="s">
        <v>5446</v>
      </c>
      <c r="D1886" s="0" t="s">
        <v>30</v>
      </c>
      <c r="E1886" s="0" t="s">
        <v>5447</v>
      </c>
      <c r="F1886" s="0" t="s">
        <v>5448</v>
      </c>
      <c r="G1886" s="0" t="s">
        <v>1779</v>
      </c>
      <c r="H1886" s="0" t="n">
        <v>0</v>
      </c>
      <c r="I1886" s="0" t="n">
        <v>0</v>
      </c>
      <c r="J1886" s="0" t="n">
        <v>0</v>
      </c>
      <c r="K1886" s="0" t="n">
        <v>5.1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s">
        <v>4</v>
      </c>
    </row>
    <row r="1887" customFormat="false" ht="14.4" hidden="true" customHeight="false" outlineLevel="0" collapsed="false">
      <c r="A1887" s="0" t="s">
        <v>28</v>
      </c>
      <c r="B1887" s="0" t="n">
        <v>1</v>
      </c>
      <c r="C1887" s="0" t="s">
        <v>5449</v>
      </c>
      <c r="D1887" s="0" t="s">
        <v>30</v>
      </c>
      <c r="E1887" s="0" t="s">
        <v>5450</v>
      </c>
      <c r="F1887" s="0" t="s">
        <v>5451</v>
      </c>
      <c r="G1887" s="0" t="s">
        <v>1399</v>
      </c>
      <c r="H1887" s="0" t="n">
        <v>0</v>
      </c>
      <c r="I1887" s="0" t="n">
        <v>0</v>
      </c>
      <c r="J1887" s="0" t="n">
        <v>0</v>
      </c>
      <c r="K1887" s="0" t="n">
        <v>5.5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s">
        <v>4</v>
      </c>
    </row>
    <row r="1888" customFormat="false" ht="14.4" hidden="true" customHeight="false" outlineLevel="0" collapsed="false">
      <c r="A1888" s="0" t="s">
        <v>28</v>
      </c>
      <c r="B1888" s="0" t="n">
        <v>1</v>
      </c>
      <c r="C1888" s="0" t="s">
        <v>5452</v>
      </c>
      <c r="D1888" s="0" t="s">
        <v>258</v>
      </c>
      <c r="E1888" s="0" t="s">
        <v>5453</v>
      </c>
      <c r="F1888" s="0" t="s">
        <v>5454</v>
      </c>
      <c r="G1888" s="0" t="s">
        <v>593</v>
      </c>
      <c r="H1888" s="0" t="n">
        <v>0</v>
      </c>
      <c r="I1888" s="0" t="n">
        <v>0</v>
      </c>
      <c r="J1888" s="0" t="n">
        <v>0</v>
      </c>
      <c r="K1888" s="0" t="n">
        <v>5.8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s">
        <v>4</v>
      </c>
    </row>
    <row r="1889" customFormat="false" ht="14.4" hidden="true" customHeight="false" outlineLevel="0" collapsed="false">
      <c r="A1889" s="0" t="s">
        <v>28</v>
      </c>
      <c r="B1889" s="0" t="n">
        <v>1</v>
      </c>
      <c r="C1889" s="0" t="s">
        <v>5455</v>
      </c>
      <c r="D1889" s="0" t="s">
        <v>30</v>
      </c>
      <c r="E1889" s="0" t="s">
        <v>5456</v>
      </c>
      <c r="F1889" s="0" t="s">
        <v>5454</v>
      </c>
      <c r="G1889" s="0" t="s">
        <v>593</v>
      </c>
      <c r="H1889" s="0" t="n">
        <v>0</v>
      </c>
      <c r="I1889" s="0" t="n">
        <v>0</v>
      </c>
      <c r="J1889" s="0" t="n">
        <v>0</v>
      </c>
      <c r="K1889" s="0" t="n">
        <v>7.6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s">
        <v>4</v>
      </c>
    </row>
    <row r="1890" customFormat="false" ht="14.4" hidden="true" customHeight="false" outlineLevel="0" collapsed="false">
      <c r="A1890" s="0" t="s">
        <v>28</v>
      </c>
      <c r="B1890" s="0" t="n">
        <v>1</v>
      </c>
      <c r="C1890" s="0" t="s">
        <v>5457</v>
      </c>
      <c r="D1890" s="0" t="s">
        <v>53</v>
      </c>
      <c r="E1890" s="0" t="s">
        <v>5458</v>
      </c>
      <c r="F1890" s="0" t="s">
        <v>5454</v>
      </c>
      <c r="G1890" s="0" t="s">
        <v>593</v>
      </c>
      <c r="H1890" s="0" t="n">
        <v>0</v>
      </c>
      <c r="I1890" s="0" t="n">
        <v>0</v>
      </c>
      <c r="J1890" s="0" t="n">
        <v>0</v>
      </c>
      <c r="K1890" s="0" t="n">
        <v>6.3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s">
        <v>4</v>
      </c>
    </row>
    <row r="1891" customFormat="false" ht="14.4" hidden="true" customHeight="false" outlineLevel="0" collapsed="false">
      <c r="A1891" s="0" t="s">
        <v>28</v>
      </c>
      <c r="B1891" s="0" t="n">
        <v>1</v>
      </c>
      <c r="C1891" s="0" t="s">
        <v>5459</v>
      </c>
      <c r="D1891" s="0" t="s">
        <v>103</v>
      </c>
      <c r="E1891" s="0" t="s">
        <v>3417</v>
      </c>
      <c r="F1891" s="0" t="s">
        <v>5454</v>
      </c>
      <c r="G1891" s="0" t="s">
        <v>593</v>
      </c>
      <c r="H1891" s="0" t="n">
        <v>0</v>
      </c>
      <c r="I1891" s="0" t="n">
        <v>0</v>
      </c>
      <c r="J1891" s="0" t="n">
        <v>0</v>
      </c>
      <c r="K1891" s="0" t="n">
        <v>6.5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s">
        <v>4</v>
      </c>
    </row>
    <row r="1892" customFormat="false" ht="14.4" hidden="true" customHeight="false" outlineLevel="0" collapsed="false">
      <c r="A1892" s="0" t="s">
        <v>28</v>
      </c>
      <c r="B1892" s="0" t="n">
        <v>1</v>
      </c>
      <c r="C1892" s="0" t="s">
        <v>5460</v>
      </c>
      <c r="D1892" s="0" t="s">
        <v>81</v>
      </c>
      <c r="E1892" s="0" t="s">
        <v>5461</v>
      </c>
      <c r="F1892" s="0" t="s">
        <v>5454</v>
      </c>
      <c r="G1892" s="0" t="s">
        <v>593</v>
      </c>
      <c r="H1892" s="0" t="n">
        <v>0</v>
      </c>
      <c r="I1892" s="0" t="n">
        <v>0</v>
      </c>
      <c r="J1892" s="0" t="n">
        <v>0</v>
      </c>
      <c r="K1892" s="0" t="n">
        <v>6.8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s">
        <v>4</v>
      </c>
    </row>
    <row r="1893" customFormat="false" ht="14.4" hidden="true" customHeight="false" outlineLevel="0" collapsed="false">
      <c r="A1893" s="0" t="s">
        <v>28</v>
      </c>
      <c r="B1893" s="0" t="n">
        <v>1</v>
      </c>
      <c r="C1893" s="0" t="s">
        <v>5462</v>
      </c>
      <c r="D1893" s="0" t="s">
        <v>81</v>
      </c>
      <c r="E1893" s="0" t="s">
        <v>5463</v>
      </c>
      <c r="F1893" s="0" t="s">
        <v>5454</v>
      </c>
      <c r="G1893" s="0" t="s">
        <v>593</v>
      </c>
      <c r="H1893" s="0" t="n">
        <v>0</v>
      </c>
      <c r="I1893" s="0" t="n">
        <v>0</v>
      </c>
      <c r="J1893" s="0" t="n">
        <v>0</v>
      </c>
      <c r="K1893" s="0" t="n">
        <v>6.1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s">
        <v>4</v>
      </c>
    </row>
    <row r="1894" customFormat="false" ht="14.4" hidden="true" customHeight="false" outlineLevel="0" collapsed="false">
      <c r="A1894" s="0" t="s">
        <v>28</v>
      </c>
      <c r="B1894" s="0" t="n">
        <v>1</v>
      </c>
      <c r="C1894" s="0" t="s">
        <v>5464</v>
      </c>
      <c r="D1894" s="0" t="s">
        <v>192</v>
      </c>
      <c r="E1894" s="0" t="s">
        <v>5465</v>
      </c>
      <c r="F1894" s="0" t="s">
        <v>5454</v>
      </c>
      <c r="G1894" s="0" t="s">
        <v>593</v>
      </c>
      <c r="H1894" s="0" t="n">
        <v>0</v>
      </c>
      <c r="I1894" s="0" t="n">
        <v>0</v>
      </c>
      <c r="J1894" s="0" t="n">
        <v>0</v>
      </c>
      <c r="K1894" s="0" t="n">
        <v>6.1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s">
        <v>4</v>
      </c>
    </row>
    <row r="1895" customFormat="false" ht="14.4" hidden="true" customHeight="false" outlineLevel="0" collapsed="false">
      <c r="A1895" s="0" t="s">
        <v>28</v>
      </c>
      <c r="B1895" s="0" t="n">
        <v>1</v>
      </c>
      <c r="C1895" s="0" t="s">
        <v>5466</v>
      </c>
      <c r="D1895" s="0" t="s">
        <v>30</v>
      </c>
      <c r="E1895" s="0" t="s">
        <v>5467</v>
      </c>
      <c r="F1895" s="0" t="s">
        <v>5468</v>
      </c>
      <c r="G1895" s="0" t="s">
        <v>5469</v>
      </c>
      <c r="H1895" s="0" t="n">
        <v>0</v>
      </c>
      <c r="I1895" s="0" t="n">
        <v>0</v>
      </c>
      <c r="J1895" s="0" t="n">
        <v>0</v>
      </c>
      <c r="K1895" s="0" t="n">
        <v>5.2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s">
        <v>4</v>
      </c>
    </row>
    <row r="1896" customFormat="false" ht="14.4" hidden="true" customHeight="false" outlineLevel="0" collapsed="false">
      <c r="A1896" s="0" t="s">
        <v>28</v>
      </c>
      <c r="B1896" s="0" t="n">
        <v>1</v>
      </c>
      <c r="C1896" s="0" t="s">
        <v>5470</v>
      </c>
      <c r="D1896" s="0" t="s">
        <v>192</v>
      </c>
      <c r="E1896" s="0" t="s">
        <v>5471</v>
      </c>
      <c r="F1896" s="0" t="s">
        <v>5472</v>
      </c>
      <c r="G1896" s="0" t="s">
        <v>5473</v>
      </c>
      <c r="H1896" s="0" t="n">
        <v>0</v>
      </c>
      <c r="I1896" s="0" t="n">
        <v>0</v>
      </c>
      <c r="J1896" s="0" t="n">
        <v>0</v>
      </c>
      <c r="K1896" s="0" t="n">
        <v>7.8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s">
        <v>4</v>
      </c>
    </row>
    <row r="1897" customFormat="false" ht="14.4" hidden="true" customHeight="false" outlineLevel="0" collapsed="false">
      <c r="A1897" s="0" t="s">
        <v>28</v>
      </c>
      <c r="B1897" s="0" t="n">
        <v>1</v>
      </c>
      <c r="C1897" s="0" t="s">
        <v>5474</v>
      </c>
      <c r="D1897" s="0" t="s">
        <v>258</v>
      </c>
      <c r="E1897" s="0" t="s">
        <v>5475</v>
      </c>
      <c r="F1897" s="0" t="s">
        <v>5472</v>
      </c>
      <c r="G1897" s="0" t="s">
        <v>5473</v>
      </c>
      <c r="H1897" s="0" t="n">
        <v>0</v>
      </c>
      <c r="I1897" s="0" t="n">
        <v>0</v>
      </c>
      <c r="J1897" s="0" t="n">
        <v>0</v>
      </c>
      <c r="K1897" s="0" t="n">
        <v>5.5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s">
        <v>4</v>
      </c>
    </row>
    <row r="1898" customFormat="false" ht="14.4" hidden="true" customHeight="false" outlineLevel="0" collapsed="false">
      <c r="A1898" s="0" t="s">
        <v>28</v>
      </c>
      <c r="B1898" s="0" t="n">
        <v>1</v>
      </c>
      <c r="C1898" s="0" t="s">
        <v>5476</v>
      </c>
      <c r="D1898" s="0" t="s">
        <v>30</v>
      </c>
      <c r="E1898" s="0" t="s">
        <v>5477</v>
      </c>
      <c r="F1898" s="0" t="s">
        <v>5472</v>
      </c>
      <c r="G1898" s="0" t="s">
        <v>5473</v>
      </c>
      <c r="H1898" s="0" t="n">
        <v>0</v>
      </c>
      <c r="I1898" s="0" t="n">
        <v>0</v>
      </c>
      <c r="J1898" s="0" t="n">
        <v>0</v>
      </c>
      <c r="K1898" s="0" t="n">
        <v>6.3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s">
        <v>4</v>
      </c>
    </row>
    <row r="1899" customFormat="false" ht="14.4" hidden="true" customHeight="false" outlineLevel="0" collapsed="false">
      <c r="A1899" s="0" t="s">
        <v>28</v>
      </c>
      <c r="B1899" s="0" t="n">
        <v>1</v>
      </c>
      <c r="C1899" s="0" t="s">
        <v>5478</v>
      </c>
      <c r="D1899" s="0" t="s">
        <v>124</v>
      </c>
      <c r="E1899" s="0" t="s">
        <v>5479</v>
      </c>
      <c r="F1899" s="0" t="s">
        <v>5480</v>
      </c>
      <c r="G1899" s="0" t="s">
        <v>5481</v>
      </c>
      <c r="H1899" s="0" t="n">
        <v>0</v>
      </c>
      <c r="I1899" s="0" t="n">
        <v>0</v>
      </c>
      <c r="J1899" s="0" t="n">
        <v>0</v>
      </c>
      <c r="K1899" s="0" t="n">
        <v>5.2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s">
        <v>4</v>
      </c>
    </row>
    <row r="1900" customFormat="false" ht="14.4" hidden="true" customHeight="false" outlineLevel="0" collapsed="false">
      <c r="A1900" s="0" t="s">
        <v>28</v>
      </c>
      <c r="B1900" s="0" t="n">
        <v>1</v>
      </c>
      <c r="C1900" s="0" t="s">
        <v>5482</v>
      </c>
      <c r="D1900" s="0" t="s">
        <v>45</v>
      </c>
      <c r="E1900" s="0" t="s">
        <v>5483</v>
      </c>
      <c r="F1900" s="0" t="s">
        <v>5484</v>
      </c>
      <c r="G1900" s="0" t="s">
        <v>5485</v>
      </c>
      <c r="H1900" s="0" t="n">
        <v>0</v>
      </c>
      <c r="I1900" s="0" t="n">
        <v>0</v>
      </c>
      <c r="J1900" s="0" t="n">
        <v>0</v>
      </c>
      <c r="K1900" s="0" t="n">
        <v>8.1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s">
        <v>4</v>
      </c>
    </row>
    <row r="1901" customFormat="false" ht="14.4" hidden="true" customHeight="false" outlineLevel="0" collapsed="false">
      <c r="A1901" s="0" t="s">
        <v>28</v>
      </c>
      <c r="B1901" s="0" t="n">
        <v>1</v>
      </c>
      <c r="C1901" s="0" t="s">
        <v>5486</v>
      </c>
      <c r="D1901" s="0" t="s">
        <v>48</v>
      </c>
      <c r="E1901" s="0" t="s">
        <v>5487</v>
      </c>
      <c r="F1901" s="0" t="s">
        <v>5488</v>
      </c>
      <c r="G1901" s="0" t="s">
        <v>5489</v>
      </c>
      <c r="H1901" s="0" t="n">
        <v>0</v>
      </c>
      <c r="I1901" s="0" t="n">
        <v>0</v>
      </c>
      <c r="J1901" s="0" t="n">
        <v>0</v>
      </c>
      <c r="K1901" s="0" t="n">
        <v>5.9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s">
        <v>4</v>
      </c>
    </row>
    <row r="1902" customFormat="false" ht="14.4" hidden="true" customHeight="false" outlineLevel="0" collapsed="false">
      <c r="A1902" s="0" t="s">
        <v>28</v>
      </c>
      <c r="B1902" s="0" t="n">
        <v>1</v>
      </c>
      <c r="C1902" s="0" t="s">
        <v>5490</v>
      </c>
      <c r="D1902" s="0" t="s">
        <v>39</v>
      </c>
      <c r="E1902" s="0" t="s">
        <v>5491</v>
      </c>
      <c r="F1902" s="0" t="s">
        <v>5488</v>
      </c>
      <c r="G1902" s="0" t="s">
        <v>5489</v>
      </c>
      <c r="H1902" s="0" t="n">
        <v>0</v>
      </c>
      <c r="I1902" s="0" t="n">
        <v>0</v>
      </c>
      <c r="J1902" s="0" t="n">
        <v>0</v>
      </c>
      <c r="K1902" s="0" t="n">
        <v>6.2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s">
        <v>4</v>
      </c>
    </row>
    <row r="1903" customFormat="false" ht="14.4" hidden="true" customHeight="false" outlineLevel="0" collapsed="false">
      <c r="A1903" s="0" t="s">
        <v>28</v>
      </c>
      <c r="B1903" s="0" t="n">
        <v>1</v>
      </c>
      <c r="C1903" s="0" t="s">
        <v>5492</v>
      </c>
      <c r="D1903" s="0" t="s">
        <v>48</v>
      </c>
      <c r="E1903" s="0" t="s">
        <v>5493</v>
      </c>
      <c r="F1903" s="0" t="s">
        <v>5488</v>
      </c>
      <c r="G1903" s="0" t="s">
        <v>5489</v>
      </c>
      <c r="H1903" s="0" t="n">
        <v>0</v>
      </c>
      <c r="I1903" s="0" t="n">
        <v>0</v>
      </c>
      <c r="J1903" s="0" t="n">
        <v>0</v>
      </c>
      <c r="K1903" s="0" t="n">
        <v>6.5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s">
        <v>4</v>
      </c>
    </row>
    <row r="1904" customFormat="false" ht="14.4" hidden="true" customHeight="false" outlineLevel="0" collapsed="false">
      <c r="A1904" s="0" t="s">
        <v>28</v>
      </c>
      <c r="B1904" s="0" t="n">
        <v>1</v>
      </c>
      <c r="C1904" s="0" t="s">
        <v>5494</v>
      </c>
      <c r="D1904" s="0" t="s">
        <v>192</v>
      </c>
      <c r="E1904" s="0" t="s">
        <v>5495</v>
      </c>
      <c r="F1904" s="0" t="s">
        <v>5488</v>
      </c>
      <c r="G1904" s="0" t="s">
        <v>5489</v>
      </c>
      <c r="H1904" s="0" t="n">
        <v>0</v>
      </c>
      <c r="I1904" s="0" t="n">
        <v>0</v>
      </c>
      <c r="J1904" s="0" t="n">
        <v>0</v>
      </c>
      <c r="K1904" s="0" t="n">
        <v>6.4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s">
        <v>4</v>
      </c>
    </row>
    <row r="1905" customFormat="false" ht="14.4" hidden="true" customHeight="false" outlineLevel="0" collapsed="false">
      <c r="A1905" s="0" t="s">
        <v>28</v>
      </c>
      <c r="B1905" s="0" t="n">
        <v>1</v>
      </c>
      <c r="C1905" s="0" t="s">
        <v>5496</v>
      </c>
      <c r="D1905" s="0" t="s">
        <v>124</v>
      </c>
      <c r="E1905" s="0" t="s">
        <v>5497</v>
      </c>
      <c r="F1905" s="0" t="s">
        <v>5488</v>
      </c>
      <c r="G1905" s="0" t="s">
        <v>5489</v>
      </c>
      <c r="H1905" s="0" t="n">
        <v>0</v>
      </c>
      <c r="I1905" s="0" t="n">
        <v>0</v>
      </c>
      <c r="J1905" s="0" t="n">
        <v>0</v>
      </c>
      <c r="K1905" s="0" t="n">
        <v>5.6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s">
        <v>4</v>
      </c>
    </row>
    <row r="1906" customFormat="false" ht="14.4" hidden="true" customHeight="false" outlineLevel="0" collapsed="false">
      <c r="A1906" s="0" t="s">
        <v>28</v>
      </c>
      <c r="B1906" s="0" t="n">
        <v>1</v>
      </c>
      <c r="C1906" s="0" t="s">
        <v>5498</v>
      </c>
      <c r="D1906" s="0" t="s">
        <v>103</v>
      </c>
      <c r="E1906" s="0" t="s">
        <v>5499</v>
      </c>
      <c r="F1906" s="0" t="s">
        <v>5500</v>
      </c>
      <c r="G1906" s="0" t="s">
        <v>5501</v>
      </c>
      <c r="H1906" s="0" t="n">
        <v>0</v>
      </c>
      <c r="I1906" s="0" t="n">
        <v>0</v>
      </c>
      <c r="J1906" s="0" t="n">
        <v>0</v>
      </c>
      <c r="K1906" s="0" t="n">
        <v>7.4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s">
        <v>4</v>
      </c>
    </row>
    <row r="1907" customFormat="false" ht="14.4" hidden="true" customHeight="false" outlineLevel="0" collapsed="false">
      <c r="A1907" s="0" t="s">
        <v>28</v>
      </c>
      <c r="B1907" s="0" t="n">
        <v>1</v>
      </c>
      <c r="C1907" s="0" t="s">
        <v>5502</v>
      </c>
      <c r="D1907" s="0" t="s">
        <v>81</v>
      </c>
      <c r="E1907" s="0" t="s">
        <v>5503</v>
      </c>
      <c r="F1907" s="0" t="s">
        <v>5500</v>
      </c>
      <c r="G1907" s="0" t="s">
        <v>5501</v>
      </c>
      <c r="H1907" s="0" t="n">
        <v>0</v>
      </c>
      <c r="I1907" s="0" t="n">
        <v>0</v>
      </c>
      <c r="J1907" s="0" t="n">
        <v>0</v>
      </c>
      <c r="K1907" s="0" t="n">
        <v>7.5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s">
        <v>4</v>
      </c>
    </row>
    <row r="1908" customFormat="false" ht="14.4" hidden="true" customHeight="false" outlineLevel="0" collapsed="false">
      <c r="A1908" s="0" t="s">
        <v>28</v>
      </c>
      <c r="B1908" s="0" t="n">
        <v>1</v>
      </c>
      <c r="C1908" s="0" t="s">
        <v>5504</v>
      </c>
      <c r="D1908" s="0" t="s">
        <v>103</v>
      </c>
      <c r="E1908" s="0" t="s">
        <v>5505</v>
      </c>
      <c r="F1908" s="0" t="s">
        <v>5500</v>
      </c>
      <c r="G1908" s="0" t="s">
        <v>5501</v>
      </c>
      <c r="H1908" s="0" t="n">
        <v>0</v>
      </c>
      <c r="I1908" s="0" t="n">
        <v>0</v>
      </c>
      <c r="J1908" s="0" t="n">
        <v>0</v>
      </c>
      <c r="K1908" s="0" t="n">
        <v>5.3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s">
        <v>4</v>
      </c>
    </row>
    <row r="1909" customFormat="false" ht="14.4" hidden="true" customHeight="false" outlineLevel="0" collapsed="false">
      <c r="A1909" s="0" t="s">
        <v>28</v>
      </c>
      <c r="B1909" s="0" t="n">
        <v>1</v>
      </c>
      <c r="C1909" s="0" t="s">
        <v>5506</v>
      </c>
      <c r="D1909" s="0" t="s">
        <v>30</v>
      </c>
      <c r="E1909" s="0" t="s">
        <v>5507</v>
      </c>
      <c r="F1909" s="0" t="s">
        <v>5500</v>
      </c>
      <c r="G1909" s="0" t="s">
        <v>5501</v>
      </c>
      <c r="H1909" s="0" t="n">
        <v>0</v>
      </c>
      <c r="I1909" s="0" t="n">
        <v>0</v>
      </c>
      <c r="J1909" s="0" t="n">
        <v>0</v>
      </c>
      <c r="K1909" s="0" t="n">
        <v>7.5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s">
        <v>4</v>
      </c>
    </row>
    <row r="1910" customFormat="false" ht="14.4" hidden="true" customHeight="false" outlineLevel="0" collapsed="false">
      <c r="A1910" s="0" t="s">
        <v>28</v>
      </c>
      <c r="B1910" s="0" t="n">
        <v>1</v>
      </c>
      <c r="C1910" s="0" t="s">
        <v>5508</v>
      </c>
      <c r="D1910" s="0" t="s">
        <v>48</v>
      </c>
      <c r="E1910" s="0" t="s">
        <v>5509</v>
      </c>
      <c r="F1910" s="0" t="s">
        <v>5510</v>
      </c>
      <c r="G1910" s="0" t="s">
        <v>5511</v>
      </c>
      <c r="H1910" s="0" t="n">
        <v>0</v>
      </c>
      <c r="I1910" s="0" t="n">
        <v>0</v>
      </c>
      <c r="J1910" s="0" t="n">
        <v>0</v>
      </c>
      <c r="K1910" s="0" t="n">
        <v>8.1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s">
        <v>4</v>
      </c>
    </row>
    <row r="1911" customFormat="false" ht="14.4" hidden="true" customHeight="false" outlineLevel="0" collapsed="false">
      <c r="A1911" s="0" t="s">
        <v>28</v>
      </c>
      <c r="B1911" s="0" t="n">
        <v>1</v>
      </c>
      <c r="C1911" s="0" t="s">
        <v>5512</v>
      </c>
      <c r="D1911" s="0" t="s">
        <v>192</v>
      </c>
      <c r="E1911" s="0" t="s">
        <v>5513</v>
      </c>
      <c r="F1911" s="0" t="s">
        <v>5514</v>
      </c>
      <c r="G1911" s="0" t="s">
        <v>5515</v>
      </c>
      <c r="H1911" s="0" t="n">
        <v>0</v>
      </c>
      <c r="I1911" s="0" t="n">
        <v>0</v>
      </c>
      <c r="J1911" s="0" t="n">
        <v>0</v>
      </c>
      <c r="K1911" s="0" t="n">
        <v>5.2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s">
        <v>4</v>
      </c>
    </row>
    <row r="1912" customFormat="false" ht="14.4" hidden="true" customHeight="false" outlineLevel="0" collapsed="false">
      <c r="A1912" s="0" t="s">
        <v>28</v>
      </c>
      <c r="B1912" s="0" t="n">
        <v>1</v>
      </c>
      <c r="C1912" s="0" t="s">
        <v>5516</v>
      </c>
      <c r="D1912" s="0" t="s">
        <v>81</v>
      </c>
      <c r="E1912" s="0" t="s">
        <v>5517</v>
      </c>
      <c r="F1912" s="0" t="s">
        <v>5514</v>
      </c>
      <c r="G1912" s="0" t="s">
        <v>5515</v>
      </c>
      <c r="H1912" s="0" t="n">
        <v>0</v>
      </c>
      <c r="I1912" s="0" t="n">
        <v>0</v>
      </c>
      <c r="J1912" s="0" t="n">
        <v>0</v>
      </c>
      <c r="K1912" s="0" t="n">
        <v>5.1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s">
        <v>4</v>
      </c>
    </row>
    <row r="1913" customFormat="false" ht="14.4" hidden="true" customHeight="false" outlineLevel="0" collapsed="false">
      <c r="A1913" s="0" t="s">
        <v>28</v>
      </c>
      <c r="B1913" s="0" t="n">
        <v>1</v>
      </c>
      <c r="C1913" s="0" t="s">
        <v>5518</v>
      </c>
      <c r="D1913" s="0" t="s">
        <v>90</v>
      </c>
      <c r="E1913" s="0" t="s">
        <v>5519</v>
      </c>
      <c r="F1913" s="0" t="s">
        <v>5514</v>
      </c>
      <c r="G1913" s="0" t="s">
        <v>5515</v>
      </c>
      <c r="H1913" s="0" t="n">
        <v>0</v>
      </c>
      <c r="I1913" s="0" t="n">
        <v>0</v>
      </c>
      <c r="J1913" s="0" t="n">
        <v>0</v>
      </c>
      <c r="K1913" s="0" t="n">
        <v>5.2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s">
        <v>4</v>
      </c>
    </row>
    <row r="1914" customFormat="false" ht="14.4" hidden="true" customHeight="false" outlineLevel="0" collapsed="false">
      <c r="A1914" s="0" t="s">
        <v>28</v>
      </c>
      <c r="B1914" s="0" t="n">
        <v>1</v>
      </c>
      <c r="C1914" s="0" t="s">
        <v>5520</v>
      </c>
      <c r="D1914" s="0" t="s">
        <v>258</v>
      </c>
      <c r="E1914" s="0" t="s">
        <v>5521</v>
      </c>
      <c r="F1914" s="0" t="s">
        <v>5522</v>
      </c>
      <c r="G1914" s="0" t="s">
        <v>5523</v>
      </c>
      <c r="H1914" s="0" t="n">
        <v>0</v>
      </c>
      <c r="I1914" s="0" t="n">
        <v>0</v>
      </c>
      <c r="J1914" s="0" t="n">
        <v>0</v>
      </c>
      <c r="K1914" s="0" t="n">
        <v>5.6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s">
        <v>4</v>
      </c>
    </row>
    <row r="1915" customFormat="false" ht="14.4" hidden="true" customHeight="false" outlineLevel="0" collapsed="false">
      <c r="A1915" s="0" t="s">
        <v>28</v>
      </c>
      <c r="B1915" s="0" t="n">
        <v>1</v>
      </c>
      <c r="C1915" s="0" t="s">
        <v>5524</v>
      </c>
      <c r="D1915" s="0" t="s">
        <v>192</v>
      </c>
      <c r="E1915" s="0" t="s">
        <v>5525</v>
      </c>
      <c r="F1915" s="0" t="s">
        <v>5522</v>
      </c>
      <c r="G1915" s="0" t="s">
        <v>5523</v>
      </c>
      <c r="H1915" s="0" t="n">
        <v>0</v>
      </c>
      <c r="I1915" s="0" t="n">
        <v>0</v>
      </c>
      <c r="J1915" s="0" t="n">
        <v>0</v>
      </c>
      <c r="K1915" s="0" t="n">
        <v>5.9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s">
        <v>4</v>
      </c>
    </row>
    <row r="1916" customFormat="false" ht="14.4" hidden="true" customHeight="false" outlineLevel="0" collapsed="false">
      <c r="A1916" s="0" t="s">
        <v>28</v>
      </c>
      <c r="B1916" s="0" t="n">
        <v>1</v>
      </c>
      <c r="C1916" s="0" t="s">
        <v>5526</v>
      </c>
      <c r="D1916" s="0" t="s">
        <v>192</v>
      </c>
      <c r="E1916" s="0" t="s">
        <v>5527</v>
      </c>
      <c r="F1916" s="0" t="s">
        <v>5522</v>
      </c>
      <c r="G1916" s="0" t="s">
        <v>5523</v>
      </c>
      <c r="H1916" s="0" t="n">
        <v>0</v>
      </c>
      <c r="I1916" s="0" t="n">
        <v>0</v>
      </c>
      <c r="J1916" s="0" t="n">
        <v>0</v>
      </c>
      <c r="K1916" s="0" t="n">
        <v>6.7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s">
        <v>4</v>
      </c>
    </row>
    <row r="1917" customFormat="false" ht="14.4" hidden="true" customHeight="false" outlineLevel="0" collapsed="false">
      <c r="A1917" s="0" t="s">
        <v>28</v>
      </c>
      <c r="B1917" s="0" t="n">
        <v>1</v>
      </c>
      <c r="C1917" s="0" t="s">
        <v>5528</v>
      </c>
      <c r="D1917" s="0" t="s">
        <v>192</v>
      </c>
      <c r="E1917" s="0" t="s">
        <v>5529</v>
      </c>
      <c r="F1917" s="0" t="s">
        <v>5522</v>
      </c>
      <c r="G1917" s="0" t="s">
        <v>5523</v>
      </c>
      <c r="H1917" s="0" t="n">
        <v>0</v>
      </c>
      <c r="I1917" s="0" t="n">
        <v>0</v>
      </c>
      <c r="J1917" s="0" t="n">
        <v>0</v>
      </c>
      <c r="K1917" s="0" t="n">
        <v>5.9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s">
        <v>4</v>
      </c>
    </row>
    <row r="1918" customFormat="false" ht="14.4" hidden="true" customHeight="false" outlineLevel="0" collapsed="false">
      <c r="A1918" s="0" t="s">
        <v>28</v>
      </c>
      <c r="B1918" s="0" t="n">
        <v>1</v>
      </c>
      <c r="C1918" s="0" t="s">
        <v>5530</v>
      </c>
      <c r="D1918" s="0" t="s">
        <v>192</v>
      </c>
      <c r="E1918" s="0" t="s">
        <v>5531</v>
      </c>
      <c r="F1918" s="0" t="s">
        <v>5522</v>
      </c>
      <c r="G1918" s="0" t="s">
        <v>5523</v>
      </c>
      <c r="H1918" s="0" t="n">
        <v>0</v>
      </c>
      <c r="I1918" s="0" t="n">
        <v>0</v>
      </c>
      <c r="J1918" s="0" t="n">
        <v>0</v>
      </c>
      <c r="K1918" s="0" t="n">
        <v>5.9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s">
        <v>4</v>
      </c>
    </row>
    <row r="1919" customFormat="false" ht="14.4" hidden="true" customHeight="false" outlineLevel="0" collapsed="false">
      <c r="A1919" s="0" t="s">
        <v>28</v>
      </c>
      <c r="B1919" s="0" t="n">
        <v>1</v>
      </c>
      <c r="C1919" s="0" t="s">
        <v>5532</v>
      </c>
      <c r="D1919" s="0" t="s">
        <v>60</v>
      </c>
      <c r="E1919" s="0" t="s">
        <v>5533</v>
      </c>
      <c r="F1919" s="0" t="s">
        <v>5534</v>
      </c>
      <c r="G1919" s="0" t="s">
        <v>5535</v>
      </c>
      <c r="H1919" s="0" t="n">
        <v>0</v>
      </c>
      <c r="I1919" s="0" t="n">
        <v>0</v>
      </c>
      <c r="J1919" s="0" t="n">
        <v>0</v>
      </c>
      <c r="K1919" s="0" t="n">
        <v>5.7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s">
        <v>4</v>
      </c>
    </row>
    <row r="1920" customFormat="false" ht="14.4" hidden="true" customHeight="false" outlineLevel="0" collapsed="false">
      <c r="A1920" s="0" t="s">
        <v>28</v>
      </c>
      <c r="B1920" s="0" t="n">
        <v>1</v>
      </c>
      <c r="C1920" s="0" t="s">
        <v>5536</v>
      </c>
      <c r="D1920" s="0" t="s">
        <v>192</v>
      </c>
      <c r="E1920" s="0" t="s">
        <v>5537</v>
      </c>
      <c r="F1920" s="0" t="s">
        <v>5534</v>
      </c>
      <c r="G1920" s="0" t="s">
        <v>5535</v>
      </c>
      <c r="H1920" s="0" t="n">
        <v>0</v>
      </c>
      <c r="I1920" s="0" t="n">
        <v>0</v>
      </c>
      <c r="J1920" s="0" t="n">
        <v>0</v>
      </c>
      <c r="K1920" s="0" t="n">
        <v>5.6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s">
        <v>4</v>
      </c>
    </row>
    <row r="1921" customFormat="false" ht="14.4" hidden="true" customHeight="false" outlineLevel="0" collapsed="false">
      <c r="A1921" s="0" t="s">
        <v>28</v>
      </c>
      <c r="B1921" s="0" t="n">
        <v>1</v>
      </c>
      <c r="C1921" s="0" t="s">
        <v>5538</v>
      </c>
      <c r="D1921" s="0" t="s">
        <v>30</v>
      </c>
      <c r="E1921" s="0" t="s">
        <v>5539</v>
      </c>
      <c r="F1921" s="0" t="s">
        <v>5534</v>
      </c>
      <c r="G1921" s="0" t="s">
        <v>5535</v>
      </c>
      <c r="H1921" s="0" t="n">
        <v>0</v>
      </c>
      <c r="I1921" s="0" t="n">
        <v>0</v>
      </c>
      <c r="J1921" s="0" t="n">
        <v>0</v>
      </c>
      <c r="K1921" s="0" t="n">
        <v>6.4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s">
        <v>4</v>
      </c>
    </row>
    <row r="1922" customFormat="false" ht="14.4" hidden="true" customHeight="false" outlineLevel="0" collapsed="false">
      <c r="A1922" s="0" t="s">
        <v>28</v>
      </c>
      <c r="B1922" s="0" t="n">
        <v>1</v>
      </c>
      <c r="C1922" s="0" t="s">
        <v>5540</v>
      </c>
      <c r="D1922" s="0" t="s">
        <v>48</v>
      </c>
      <c r="E1922" s="0" t="s">
        <v>5541</v>
      </c>
      <c r="F1922" s="0" t="s">
        <v>5542</v>
      </c>
      <c r="G1922" s="0" t="s">
        <v>5543</v>
      </c>
      <c r="H1922" s="0" t="n">
        <v>0</v>
      </c>
      <c r="I1922" s="0" t="n">
        <v>0</v>
      </c>
      <c r="J1922" s="0" t="n">
        <v>0</v>
      </c>
      <c r="K1922" s="0" t="n">
        <v>5.3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s">
        <v>4</v>
      </c>
    </row>
    <row r="1923" customFormat="false" ht="14.4" hidden="true" customHeight="false" outlineLevel="0" collapsed="false">
      <c r="A1923" s="0" t="s">
        <v>28</v>
      </c>
      <c r="B1923" s="0" t="n">
        <v>1</v>
      </c>
      <c r="C1923" s="0" t="s">
        <v>5544</v>
      </c>
      <c r="D1923" s="0" t="s">
        <v>192</v>
      </c>
      <c r="E1923" s="0" t="s">
        <v>5545</v>
      </c>
      <c r="F1923" s="0" t="s">
        <v>5546</v>
      </c>
      <c r="G1923" s="0" t="s">
        <v>5547</v>
      </c>
      <c r="H1923" s="0" t="n">
        <v>0</v>
      </c>
      <c r="I1923" s="0" t="n">
        <v>0</v>
      </c>
      <c r="J1923" s="0" t="n">
        <v>0</v>
      </c>
      <c r="K1923" s="0" t="n">
        <v>6.2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s">
        <v>4</v>
      </c>
    </row>
    <row r="1924" customFormat="false" ht="14.4" hidden="true" customHeight="false" outlineLevel="0" collapsed="false">
      <c r="A1924" s="0" t="s">
        <v>28</v>
      </c>
      <c r="B1924" s="0" t="n">
        <v>1</v>
      </c>
      <c r="C1924" s="0" t="s">
        <v>5548</v>
      </c>
      <c r="D1924" s="0" t="s">
        <v>192</v>
      </c>
      <c r="E1924" s="0" t="s">
        <v>5549</v>
      </c>
      <c r="F1924" s="0" t="s">
        <v>5546</v>
      </c>
      <c r="G1924" s="0" t="s">
        <v>5547</v>
      </c>
      <c r="H1924" s="0" t="n">
        <v>0</v>
      </c>
      <c r="I1924" s="0" t="n">
        <v>0</v>
      </c>
      <c r="J1924" s="0" t="n">
        <v>0</v>
      </c>
      <c r="K1924" s="0" t="n">
        <v>5.2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s">
        <v>4</v>
      </c>
    </row>
    <row r="1925" customFormat="false" ht="14.4" hidden="true" customHeight="false" outlineLevel="0" collapsed="false">
      <c r="A1925" s="0" t="s">
        <v>28</v>
      </c>
      <c r="B1925" s="0" t="n">
        <v>1</v>
      </c>
      <c r="C1925" s="0" t="s">
        <v>5550</v>
      </c>
      <c r="D1925" s="0" t="s">
        <v>81</v>
      </c>
      <c r="E1925" s="0" t="s">
        <v>5551</v>
      </c>
      <c r="F1925" s="0" t="s">
        <v>5552</v>
      </c>
      <c r="G1925" s="0" t="s">
        <v>5553</v>
      </c>
      <c r="H1925" s="0" t="n">
        <v>0</v>
      </c>
      <c r="I1925" s="0" t="n">
        <v>0</v>
      </c>
      <c r="J1925" s="0" t="n">
        <v>0</v>
      </c>
      <c r="K1925" s="0" t="n">
        <v>5.5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s">
        <v>4</v>
      </c>
    </row>
    <row r="1926" customFormat="false" ht="14.4" hidden="true" customHeight="false" outlineLevel="0" collapsed="false">
      <c r="A1926" s="0" t="s">
        <v>28</v>
      </c>
      <c r="B1926" s="0" t="n">
        <v>1</v>
      </c>
      <c r="C1926" s="0" t="s">
        <v>5554</v>
      </c>
      <c r="D1926" s="0" t="s">
        <v>90</v>
      </c>
      <c r="E1926" s="0" t="s">
        <v>5555</v>
      </c>
      <c r="F1926" s="0" t="s">
        <v>5556</v>
      </c>
      <c r="G1926" s="0" t="s">
        <v>5557</v>
      </c>
      <c r="H1926" s="0" t="n">
        <v>0</v>
      </c>
      <c r="I1926" s="0" t="n">
        <v>0</v>
      </c>
      <c r="J1926" s="0" t="n">
        <v>0</v>
      </c>
      <c r="K1926" s="0" t="n">
        <v>5.1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s">
        <v>4</v>
      </c>
    </row>
    <row r="1927" customFormat="false" ht="14.4" hidden="true" customHeight="false" outlineLevel="0" collapsed="false">
      <c r="A1927" s="0" t="s">
        <v>28</v>
      </c>
      <c r="B1927" s="0" t="n">
        <v>1</v>
      </c>
      <c r="C1927" s="0" t="s">
        <v>5558</v>
      </c>
      <c r="D1927" s="0" t="s">
        <v>192</v>
      </c>
      <c r="E1927" s="0" t="s">
        <v>5559</v>
      </c>
      <c r="F1927" s="0" t="s">
        <v>5556</v>
      </c>
      <c r="G1927" s="0" t="s">
        <v>5557</v>
      </c>
      <c r="H1927" s="0" t="n">
        <v>0</v>
      </c>
      <c r="I1927" s="0" t="n">
        <v>0</v>
      </c>
      <c r="J1927" s="0" t="n">
        <v>0</v>
      </c>
      <c r="K1927" s="0" t="n">
        <v>5.6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s">
        <v>4</v>
      </c>
    </row>
    <row r="1928" customFormat="false" ht="14.4" hidden="true" customHeight="false" outlineLevel="0" collapsed="false">
      <c r="A1928" s="0" t="s">
        <v>28</v>
      </c>
      <c r="B1928" s="0" t="n">
        <v>1</v>
      </c>
      <c r="C1928" s="0" t="s">
        <v>5560</v>
      </c>
      <c r="D1928" s="0" t="s">
        <v>81</v>
      </c>
      <c r="E1928" s="0" t="s">
        <v>5561</v>
      </c>
      <c r="F1928" s="0" t="s">
        <v>5562</v>
      </c>
      <c r="G1928" s="0" t="s">
        <v>3095</v>
      </c>
      <c r="H1928" s="0" t="n">
        <v>0</v>
      </c>
      <c r="I1928" s="0" t="n">
        <v>0</v>
      </c>
      <c r="J1928" s="0" t="n">
        <v>0</v>
      </c>
      <c r="K1928" s="0" t="n">
        <v>8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s">
        <v>4</v>
      </c>
    </row>
    <row r="1929" customFormat="false" ht="14.4" hidden="true" customHeight="false" outlineLevel="0" collapsed="false">
      <c r="A1929" s="0" t="s">
        <v>28</v>
      </c>
      <c r="B1929" s="0" t="n">
        <v>1</v>
      </c>
      <c r="C1929" s="0" t="s">
        <v>5563</v>
      </c>
      <c r="D1929" s="0" t="s">
        <v>81</v>
      </c>
      <c r="E1929" s="0" t="s">
        <v>1260</v>
      </c>
      <c r="F1929" s="0" t="s">
        <v>5564</v>
      </c>
      <c r="G1929" s="0" t="s">
        <v>5565</v>
      </c>
      <c r="H1929" s="0" t="n">
        <v>0</v>
      </c>
      <c r="I1929" s="0" t="n">
        <v>0</v>
      </c>
      <c r="J1929" s="0" t="n">
        <v>0</v>
      </c>
      <c r="K1929" s="0" t="n">
        <v>6.2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s">
        <v>4</v>
      </c>
    </row>
    <row r="1930" customFormat="false" ht="14.4" hidden="true" customHeight="false" outlineLevel="0" collapsed="false">
      <c r="A1930" s="0" t="s">
        <v>28</v>
      </c>
      <c r="B1930" s="0" t="n">
        <v>1</v>
      </c>
      <c r="C1930" s="0" t="s">
        <v>5566</v>
      </c>
      <c r="D1930" s="0" t="s">
        <v>48</v>
      </c>
      <c r="E1930" s="0" t="s">
        <v>5567</v>
      </c>
      <c r="F1930" s="0" t="s">
        <v>5568</v>
      </c>
      <c r="G1930" s="0" t="s">
        <v>1399</v>
      </c>
      <c r="H1930" s="0" t="n">
        <v>0</v>
      </c>
      <c r="I1930" s="0" t="n">
        <v>0</v>
      </c>
      <c r="J1930" s="0" t="n">
        <v>0</v>
      </c>
      <c r="K1930" s="0" t="n">
        <v>6.5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s">
        <v>4</v>
      </c>
    </row>
    <row r="1931" customFormat="false" ht="14.4" hidden="true" customHeight="false" outlineLevel="0" collapsed="false">
      <c r="A1931" s="0" t="s">
        <v>28</v>
      </c>
      <c r="B1931" s="0" t="n">
        <v>1</v>
      </c>
      <c r="C1931" s="0" t="s">
        <v>5569</v>
      </c>
      <c r="D1931" s="0" t="s">
        <v>192</v>
      </c>
      <c r="E1931" s="0" t="s">
        <v>5570</v>
      </c>
      <c r="F1931" s="0" t="s">
        <v>158</v>
      </c>
      <c r="G1931" s="0" t="s">
        <v>159</v>
      </c>
      <c r="H1931" s="0" t="n">
        <v>0</v>
      </c>
      <c r="I1931" s="0" t="n">
        <v>0</v>
      </c>
      <c r="J1931" s="0" t="n">
        <v>0</v>
      </c>
      <c r="K1931" s="0" t="n">
        <v>7.9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s">
        <v>4</v>
      </c>
    </row>
    <row r="1932" customFormat="false" ht="14.4" hidden="true" customHeight="false" outlineLevel="0" collapsed="false">
      <c r="A1932" s="0" t="s">
        <v>28</v>
      </c>
      <c r="B1932" s="0" t="n">
        <v>1</v>
      </c>
      <c r="C1932" s="0" t="s">
        <v>5571</v>
      </c>
      <c r="D1932" s="0" t="s">
        <v>30</v>
      </c>
      <c r="E1932" s="0" t="s">
        <v>5572</v>
      </c>
      <c r="F1932" s="0" t="s">
        <v>5573</v>
      </c>
      <c r="G1932" s="0" t="s">
        <v>5574</v>
      </c>
      <c r="H1932" s="0" t="n">
        <v>0</v>
      </c>
      <c r="I1932" s="0" t="n">
        <v>0</v>
      </c>
      <c r="J1932" s="0" t="n">
        <v>0</v>
      </c>
      <c r="K1932" s="0" t="n">
        <v>5.8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s">
        <v>4</v>
      </c>
    </row>
    <row r="1933" customFormat="false" ht="14.4" hidden="true" customHeight="false" outlineLevel="0" collapsed="false">
      <c r="A1933" s="0" t="s">
        <v>28</v>
      </c>
      <c r="B1933" s="0" t="n">
        <v>1</v>
      </c>
      <c r="C1933" s="0" t="s">
        <v>5575</v>
      </c>
      <c r="D1933" s="0" t="s">
        <v>53</v>
      </c>
      <c r="E1933" s="0" t="s">
        <v>5576</v>
      </c>
      <c r="F1933" s="0" t="s">
        <v>5573</v>
      </c>
      <c r="G1933" s="0" t="s">
        <v>5574</v>
      </c>
      <c r="H1933" s="0" t="n">
        <v>0</v>
      </c>
      <c r="I1933" s="0" t="n">
        <v>0</v>
      </c>
      <c r="J1933" s="0" t="n">
        <v>0</v>
      </c>
      <c r="K1933" s="0" t="n">
        <v>9.1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s">
        <v>4</v>
      </c>
    </row>
    <row r="1934" customFormat="false" ht="14.4" hidden="true" customHeight="false" outlineLevel="0" collapsed="false">
      <c r="A1934" s="0" t="s">
        <v>28</v>
      </c>
      <c r="B1934" s="0" t="n">
        <v>1</v>
      </c>
      <c r="C1934" s="0" t="s">
        <v>5577</v>
      </c>
      <c r="D1934" s="0" t="s">
        <v>81</v>
      </c>
      <c r="E1934" s="0" t="s">
        <v>5578</v>
      </c>
      <c r="F1934" s="0" t="s">
        <v>5579</v>
      </c>
      <c r="G1934" s="0" t="s">
        <v>628</v>
      </c>
      <c r="H1934" s="0" t="n">
        <v>0</v>
      </c>
      <c r="I1934" s="0" t="n">
        <v>0</v>
      </c>
      <c r="J1934" s="0" t="n">
        <v>0</v>
      </c>
      <c r="K1934" s="0" t="n">
        <v>5.1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s">
        <v>4</v>
      </c>
    </row>
    <row r="1935" customFormat="false" ht="14.4" hidden="true" customHeight="false" outlineLevel="0" collapsed="false">
      <c r="A1935" s="0" t="s">
        <v>28</v>
      </c>
      <c r="B1935" s="0" t="n">
        <v>1</v>
      </c>
      <c r="C1935" s="0" t="s">
        <v>5580</v>
      </c>
      <c r="D1935" s="0" t="s">
        <v>81</v>
      </c>
      <c r="E1935" s="0" t="s">
        <v>5581</v>
      </c>
      <c r="F1935" s="0" t="s">
        <v>5579</v>
      </c>
      <c r="G1935" s="0" t="s">
        <v>628</v>
      </c>
      <c r="H1935" s="0" t="n">
        <v>0</v>
      </c>
      <c r="I1935" s="0" t="n">
        <v>0</v>
      </c>
      <c r="J1935" s="0" t="n">
        <v>0</v>
      </c>
      <c r="K1935" s="0" t="n">
        <v>5.6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s">
        <v>4</v>
      </c>
    </row>
    <row r="1936" customFormat="false" ht="14.4" hidden="true" customHeight="false" outlineLevel="0" collapsed="false">
      <c r="A1936" s="0" t="s">
        <v>28</v>
      </c>
      <c r="B1936" s="0" t="n">
        <v>1</v>
      </c>
      <c r="C1936" s="0" t="s">
        <v>5582</v>
      </c>
      <c r="D1936" s="0" t="s">
        <v>258</v>
      </c>
      <c r="E1936" s="0" t="s">
        <v>5583</v>
      </c>
      <c r="F1936" s="0" t="s">
        <v>5579</v>
      </c>
      <c r="G1936" s="0" t="s">
        <v>628</v>
      </c>
      <c r="H1936" s="0" t="n">
        <v>0</v>
      </c>
      <c r="I1936" s="0" t="n">
        <v>0</v>
      </c>
      <c r="J1936" s="0" t="n">
        <v>0</v>
      </c>
      <c r="K1936" s="0" t="n">
        <v>5.6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s">
        <v>4</v>
      </c>
    </row>
    <row r="1937" customFormat="false" ht="14.4" hidden="true" customHeight="false" outlineLevel="0" collapsed="false">
      <c r="A1937" s="0" t="s">
        <v>28</v>
      </c>
      <c r="B1937" s="0" t="n">
        <v>1</v>
      </c>
      <c r="C1937" s="0" t="s">
        <v>5584</v>
      </c>
      <c r="D1937" s="0" t="s">
        <v>81</v>
      </c>
      <c r="E1937" s="0" t="s">
        <v>5585</v>
      </c>
      <c r="F1937" s="0" t="s">
        <v>5579</v>
      </c>
      <c r="G1937" s="0" t="s">
        <v>628</v>
      </c>
      <c r="H1937" s="0" t="n">
        <v>0</v>
      </c>
      <c r="I1937" s="0" t="n">
        <v>0</v>
      </c>
      <c r="J1937" s="0" t="n">
        <v>0</v>
      </c>
      <c r="K1937" s="0" t="n">
        <v>5.1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s">
        <v>4</v>
      </c>
    </row>
    <row r="1938" customFormat="false" ht="14.4" hidden="true" customHeight="false" outlineLevel="0" collapsed="false">
      <c r="A1938" s="0" t="s">
        <v>28</v>
      </c>
      <c r="B1938" s="0" t="n">
        <v>1</v>
      </c>
      <c r="C1938" s="0" t="s">
        <v>5586</v>
      </c>
      <c r="D1938" s="0" t="s">
        <v>192</v>
      </c>
      <c r="E1938" s="0" t="s">
        <v>5587</v>
      </c>
      <c r="F1938" s="0" t="s">
        <v>5579</v>
      </c>
      <c r="G1938" s="0" t="s">
        <v>628</v>
      </c>
      <c r="H1938" s="0" t="n">
        <v>0</v>
      </c>
      <c r="I1938" s="0" t="n">
        <v>0</v>
      </c>
      <c r="J1938" s="0" t="n">
        <v>0</v>
      </c>
      <c r="K1938" s="0" t="n">
        <v>6.2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s">
        <v>4</v>
      </c>
    </row>
    <row r="1939" customFormat="false" ht="14.4" hidden="true" customHeight="false" outlineLevel="0" collapsed="false">
      <c r="A1939" s="0" t="s">
        <v>28</v>
      </c>
      <c r="B1939" s="0" t="n">
        <v>1</v>
      </c>
      <c r="C1939" s="0" t="s">
        <v>5588</v>
      </c>
      <c r="D1939" s="0" t="s">
        <v>124</v>
      </c>
      <c r="E1939" s="0" t="s">
        <v>5589</v>
      </c>
      <c r="F1939" s="0" t="s">
        <v>5590</v>
      </c>
      <c r="G1939" s="0" t="s">
        <v>3109</v>
      </c>
      <c r="H1939" s="0" t="n">
        <v>0</v>
      </c>
      <c r="I1939" s="0" t="n">
        <v>0</v>
      </c>
      <c r="J1939" s="0" t="n">
        <v>0</v>
      </c>
      <c r="K1939" s="0" t="n">
        <v>5.6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s">
        <v>4</v>
      </c>
    </row>
    <row r="1940" customFormat="false" ht="14.4" hidden="true" customHeight="false" outlineLevel="0" collapsed="false">
      <c r="A1940" s="0" t="s">
        <v>28</v>
      </c>
      <c r="B1940" s="0" t="n">
        <v>1</v>
      </c>
      <c r="C1940" s="0" t="s">
        <v>5591</v>
      </c>
      <c r="D1940" s="0" t="s">
        <v>45</v>
      </c>
      <c r="E1940" s="0" t="s">
        <v>5592</v>
      </c>
      <c r="F1940" s="0" t="s">
        <v>5590</v>
      </c>
      <c r="G1940" s="0" t="s">
        <v>3109</v>
      </c>
      <c r="H1940" s="0" t="n">
        <v>0</v>
      </c>
      <c r="I1940" s="0" t="n">
        <v>0</v>
      </c>
      <c r="J1940" s="0" t="n">
        <v>0</v>
      </c>
      <c r="K1940" s="0" t="n">
        <v>6.5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s">
        <v>4</v>
      </c>
    </row>
    <row r="1941" customFormat="false" ht="14.4" hidden="true" customHeight="false" outlineLevel="0" collapsed="false">
      <c r="A1941" s="0" t="s">
        <v>28</v>
      </c>
      <c r="B1941" s="0" t="n">
        <v>1</v>
      </c>
      <c r="C1941" s="0" t="s">
        <v>5593</v>
      </c>
      <c r="D1941" s="0" t="s">
        <v>192</v>
      </c>
      <c r="E1941" s="0" t="s">
        <v>5594</v>
      </c>
      <c r="F1941" s="0" t="s">
        <v>5595</v>
      </c>
      <c r="G1941" s="0" t="s">
        <v>3035</v>
      </c>
      <c r="H1941" s="0" t="n">
        <v>0</v>
      </c>
      <c r="I1941" s="0" t="n">
        <v>0</v>
      </c>
      <c r="J1941" s="0" t="n">
        <v>0</v>
      </c>
      <c r="K1941" s="0" t="n">
        <v>6.8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s">
        <v>4</v>
      </c>
    </row>
    <row r="1942" customFormat="false" ht="14.4" hidden="true" customHeight="false" outlineLevel="0" collapsed="false">
      <c r="A1942" s="0" t="s">
        <v>28</v>
      </c>
      <c r="B1942" s="0" t="n">
        <v>1</v>
      </c>
      <c r="C1942" s="0" t="s">
        <v>5596</v>
      </c>
      <c r="D1942" s="0" t="s">
        <v>103</v>
      </c>
      <c r="E1942" s="0" t="s">
        <v>5597</v>
      </c>
      <c r="F1942" s="0" t="s">
        <v>5595</v>
      </c>
      <c r="G1942" s="0" t="s">
        <v>3035</v>
      </c>
      <c r="H1942" s="0" t="n">
        <v>0</v>
      </c>
      <c r="I1942" s="0" t="n">
        <v>0</v>
      </c>
      <c r="J1942" s="0" t="n">
        <v>0</v>
      </c>
      <c r="K1942" s="0" t="n">
        <v>9.4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s">
        <v>4</v>
      </c>
    </row>
    <row r="1943" customFormat="false" ht="14.4" hidden="true" customHeight="false" outlineLevel="0" collapsed="false">
      <c r="A1943" s="0" t="s">
        <v>28</v>
      </c>
      <c r="B1943" s="0" t="n">
        <v>1</v>
      </c>
      <c r="C1943" s="0" t="s">
        <v>5598</v>
      </c>
      <c r="D1943" s="0" t="s">
        <v>192</v>
      </c>
      <c r="E1943" s="0" t="s">
        <v>5599</v>
      </c>
      <c r="F1943" s="0" t="s">
        <v>5595</v>
      </c>
      <c r="G1943" s="0" t="s">
        <v>3035</v>
      </c>
      <c r="H1943" s="0" t="n">
        <v>0</v>
      </c>
      <c r="I1943" s="0" t="n">
        <v>0</v>
      </c>
      <c r="J1943" s="0" t="n">
        <v>0</v>
      </c>
      <c r="K1943" s="0" t="n">
        <v>6.8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s">
        <v>4</v>
      </c>
    </row>
    <row r="1944" customFormat="false" ht="14.4" hidden="true" customHeight="false" outlineLevel="0" collapsed="false">
      <c r="A1944" s="0" t="s">
        <v>28</v>
      </c>
      <c r="B1944" s="0" t="n">
        <v>1</v>
      </c>
      <c r="C1944" s="0" t="s">
        <v>5600</v>
      </c>
      <c r="D1944" s="0" t="s">
        <v>258</v>
      </c>
      <c r="E1944" s="0" t="s">
        <v>5601</v>
      </c>
      <c r="F1944" s="0" t="s">
        <v>5595</v>
      </c>
      <c r="G1944" s="0" t="s">
        <v>3035</v>
      </c>
      <c r="H1944" s="0" t="n">
        <v>0</v>
      </c>
      <c r="I1944" s="0" t="n">
        <v>0</v>
      </c>
      <c r="J1944" s="0" t="n">
        <v>0</v>
      </c>
      <c r="K1944" s="0" t="n">
        <v>7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s">
        <v>4</v>
      </c>
    </row>
    <row r="1945" customFormat="false" ht="14.4" hidden="true" customHeight="false" outlineLevel="0" collapsed="false">
      <c r="A1945" s="0" t="s">
        <v>28</v>
      </c>
      <c r="B1945" s="0" t="n">
        <v>1</v>
      </c>
      <c r="C1945" s="0" t="s">
        <v>5602</v>
      </c>
      <c r="D1945" s="0" t="s">
        <v>258</v>
      </c>
      <c r="E1945" s="0" t="s">
        <v>5603</v>
      </c>
      <c r="F1945" s="0" t="s">
        <v>5595</v>
      </c>
      <c r="G1945" s="0" t="s">
        <v>3035</v>
      </c>
      <c r="H1945" s="0" t="n">
        <v>0</v>
      </c>
      <c r="I1945" s="0" t="n">
        <v>0</v>
      </c>
      <c r="J1945" s="0" t="n">
        <v>0</v>
      </c>
      <c r="K1945" s="0" t="n">
        <v>7.8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s">
        <v>4</v>
      </c>
    </row>
    <row r="1946" customFormat="false" ht="14.4" hidden="true" customHeight="false" outlineLevel="0" collapsed="false">
      <c r="A1946" s="0" t="s">
        <v>28</v>
      </c>
      <c r="B1946" s="0" t="n">
        <v>1</v>
      </c>
      <c r="C1946" s="0" t="s">
        <v>5604</v>
      </c>
      <c r="D1946" s="0" t="s">
        <v>81</v>
      </c>
      <c r="E1946" s="0" t="s">
        <v>5605</v>
      </c>
      <c r="F1946" s="0" t="s">
        <v>5595</v>
      </c>
      <c r="G1946" s="0" t="s">
        <v>3035</v>
      </c>
      <c r="H1946" s="0" t="n">
        <v>0</v>
      </c>
      <c r="I1946" s="0" t="n">
        <v>0</v>
      </c>
      <c r="J1946" s="0" t="n">
        <v>0</v>
      </c>
      <c r="K1946" s="0" t="n">
        <v>6.7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s">
        <v>4</v>
      </c>
    </row>
    <row r="1947" customFormat="false" ht="14.4" hidden="true" customHeight="false" outlineLevel="0" collapsed="false">
      <c r="A1947" s="0" t="s">
        <v>28</v>
      </c>
      <c r="B1947" s="0" t="n">
        <v>1</v>
      </c>
      <c r="C1947" s="0" t="s">
        <v>5606</v>
      </c>
      <c r="D1947" s="0" t="s">
        <v>81</v>
      </c>
      <c r="E1947" s="0" t="s">
        <v>5607</v>
      </c>
      <c r="F1947" s="0" t="s">
        <v>5595</v>
      </c>
      <c r="G1947" s="0" t="s">
        <v>3035</v>
      </c>
      <c r="H1947" s="0" t="n">
        <v>0</v>
      </c>
      <c r="I1947" s="0" t="n">
        <v>0</v>
      </c>
      <c r="J1947" s="0" t="n">
        <v>0</v>
      </c>
      <c r="K1947" s="0" t="n">
        <v>6.7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s">
        <v>4</v>
      </c>
    </row>
    <row r="1948" customFormat="false" ht="14.4" hidden="true" customHeight="false" outlineLevel="0" collapsed="false">
      <c r="A1948" s="0" t="s">
        <v>28</v>
      </c>
      <c r="B1948" s="0" t="n">
        <v>1</v>
      </c>
      <c r="C1948" s="0" t="s">
        <v>5608</v>
      </c>
      <c r="D1948" s="0" t="s">
        <v>81</v>
      </c>
      <c r="E1948" s="0" t="s">
        <v>5609</v>
      </c>
      <c r="F1948" s="0" t="s">
        <v>5595</v>
      </c>
      <c r="G1948" s="0" t="s">
        <v>3035</v>
      </c>
      <c r="H1948" s="0" t="n">
        <v>0</v>
      </c>
      <c r="I1948" s="0" t="n">
        <v>0</v>
      </c>
      <c r="J1948" s="0" t="n">
        <v>0</v>
      </c>
      <c r="K1948" s="0" t="n">
        <v>5.2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s">
        <v>4</v>
      </c>
    </row>
    <row r="1949" customFormat="false" ht="14.4" hidden="true" customHeight="false" outlineLevel="0" collapsed="false">
      <c r="A1949" s="0" t="s">
        <v>28</v>
      </c>
      <c r="B1949" s="0" t="n">
        <v>1</v>
      </c>
      <c r="C1949" s="0" t="s">
        <v>5610</v>
      </c>
      <c r="D1949" s="0" t="s">
        <v>45</v>
      </c>
      <c r="E1949" s="0" t="s">
        <v>5611</v>
      </c>
      <c r="F1949" s="0" t="s">
        <v>5595</v>
      </c>
      <c r="G1949" s="0" t="s">
        <v>3035</v>
      </c>
      <c r="H1949" s="0" t="n">
        <v>0</v>
      </c>
      <c r="I1949" s="0" t="n">
        <v>0</v>
      </c>
      <c r="J1949" s="0" t="n">
        <v>0</v>
      </c>
      <c r="K1949" s="0" t="n">
        <v>6.3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s">
        <v>4</v>
      </c>
    </row>
    <row r="1950" customFormat="false" ht="14.4" hidden="true" customHeight="false" outlineLevel="0" collapsed="false">
      <c r="A1950" s="0" t="s">
        <v>28</v>
      </c>
      <c r="B1950" s="0" t="n">
        <v>1</v>
      </c>
      <c r="C1950" s="0" t="s">
        <v>5612</v>
      </c>
      <c r="D1950" s="0" t="s">
        <v>81</v>
      </c>
      <c r="E1950" s="0" t="s">
        <v>5613</v>
      </c>
      <c r="F1950" s="0" t="s">
        <v>5595</v>
      </c>
      <c r="G1950" s="0" t="s">
        <v>3035</v>
      </c>
      <c r="H1950" s="0" t="n">
        <v>0</v>
      </c>
      <c r="I1950" s="0" t="n">
        <v>0</v>
      </c>
      <c r="J1950" s="0" t="n">
        <v>0</v>
      </c>
      <c r="K1950" s="0" t="n">
        <v>5.8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s">
        <v>4</v>
      </c>
    </row>
    <row r="1951" customFormat="false" ht="14.4" hidden="true" customHeight="false" outlineLevel="0" collapsed="false">
      <c r="A1951" s="0" t="s">
        <v>28</v>
      </c>
      <c r="B1951" s="0" t="n">
        <v>1</v>
      </c>
      <c r="C1951" s="0" t="s">
        <v>5614</v>
      </c>
      <c r="D1951" s="0" t="s">
        <v>30</v>
      </c>
      <c r="E1951" s="0" t="s">
        <v>5615</v>
      </c>
      <c r="F1951" s="0" t="s">
        <v>5595</v>
      </c>
      <c r="G1951" s="0" t="s">
        <v>3035</v>
      </c>
      <c r="H1951" s="0" t="n">
        <v>0</v>
      </c>
      <c r="I1951" s="0" t="n">
        <v>0</v>
      </c>
      <c r="J1951" s="0" t="n">
        <v>0</v>
      </c>
      <c r="K1951" s="0" t="n">
        <v>7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s">
        <v>4</v>
      </c>
    </row>
    <row r="1952" customFormat="false" ht="14.4" hidden="true" customHeight="false" outlineLevel="0" collapsed="false">
      <c r="A1952" s="0" t="s">
        <v>28</v>
      </c>
      <c r="B1952" s="0" t="n">
        <v>1</v>
      </c>
      <c r="C1952" s="0" t="s">
        <v>5616</v>
      </c>
      <c r="D1952" s="0" t="s">
        <v>53</v>
      </c>
      <c r="E1952" s="0" t="s">
        <v>5617</v>
      </c>
      <c r="F1952" s="0" t="s">
        <v>5595</v>
      </c>
      <c r="G1952" s="0" t="s">
        <v>3035</v>
      </c>
      <c r="H1952" s="0" t="n">
        <v>0</v>
      </c>
      <c r="I1952" s="0" t="n">
        <v>0</v>
      </c>
      <c r="J1952" s="0" t="n">
        <v>0</v>
      </c>
      <c r="K1952" s="0" t="n">
        <v>6.2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s">
        <v>4</v>
      </c>
    </row>
    <row r="1953" customFormat="false" ht="14.4" hidden="true" customHeight="false" outlineLevel="0" collapsed="false">
      <c r="A1953" s="0" t="s">
        <v>28</v>
      </c>
      <c r="B1953" s="0" t="n">
        <v>1</v>
      </c>
      <c r="C1953" s="0" t="s">
        <v>5618</v>
      </c>
      <c r="D1953" s="0" t="s">
        <v>103</v>
      </c>
      <c r="E1953" s="0" t="s">
        <v>5619</v>
      </c>
      <c r="F1953" s="0" t="s">
        <v>5620</v>
      </c>
      <c r="G1953" s="0" t="s">
        <v>5621</v>
      </c>
      <c r="H1953" s="0" t="n">
        <v>0</v>
      </c>
      <c r="I1953" s="0" t="n">
        <v>0</v>
      </c>
      <c r="J1953" s="0" t="n">
        <v>0</v>
      </c>
      <c r="K1953" s="0" t="n">
        <v>5.9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s">
        <v>4</v>
      </c>
    </row>
    <row r="1954" customFormat="false" ht="14.4" hidden="true" customHeight="false" outlineLevel="0" collapsed="false">
      <c r="A1954" s="0" t="s">
        <v>28</v>
      </c>
      <c r="B1954" s="0" t="n">
        <v>1</v>
      </c>
      <c r="C1954" s="0" t="s">
        <v>5622</v>
      </c>
      <c r="D1954" s="0" t="s">
        <v>30</v>
      </c>
      <c r="E1954" s="0" t="s">
        <v>5623</v>
      </c>
      <c r="F1954" s="0" t="s">
        <v>5620</v>
      </c>
      <c r="G1954" s="0" t="s">
        <v>5621</v>
      </c>
      <c r="H1954" s="0" t="n">
        <v>0</v>
      </c>
      <c r="I1954" s="0" t="n">
        <v>0</v>
      </c>
      <c r="J1954" s="0" t="n">
        <v>0</v>
      </c>
      <c r="K1954" s="0" t="n">
        <v>5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s">
        <v>4</v>
      </c>
    </row>
    <row r="1955" customFormat="false" ht="14.4" hidden="true" customHeight="false" outlineLevel="0" collapsed="false">
      <c r="A1955" s="0" t="s">
        <v>28</v>
      </c>
      <c r="B1955" s="0" t="n">
        <v>1</v>
      </c>
      <c r="C1955" s="0" t="s">
        <v>5624</v>
      </c>
      <c r="D1955" s="0" t="s">
        <v>48</v>
      </c>
      <c r="E1955" s="0" t="s">
        <v>5625</v>
      </c>
      <c r="F1955" s="0" t="s">
        <v>5620</v>
      </c>
      <c r="G1955" s="0" t="s">
        <v>5621</v>
      </c>
      <c r="H1955" s="0" t="n">
        <v>0</v>
      </c>
      <c r="I1955" s="0" t="n">
        <v>0</v>
      </c>
      <c r="J1955" s="0" t="n">
        <v>0</v>
      </c>
      <c r="K1955" s="0" t="n">
        <v>5.8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s">
        <v>4</v>
      </c>
    </row>
    <row r="1956" customFormat="false" ht="14.4" hidden="true" customHeight="false" outlineLevel="0" collapsed="false">
      <c r="A1956" s="0" t="s">
        <v>28</v>
      </c>
      <c r="B1956" s="0" t="n">
        <v>1</v>
      </c>
      <c r="C1956" s="0" t="s">
        <v>5626</v>
      </c>
      <c r="D1956" s="0" t="s">
        <v>81</v>
      </c>
      <c r="E1956" s="0" t="s">
        <v>5627</v>
      </c>
      <c r="F1956" s="0" t="s">
        <v>5620</v>
      </c>
      <c r="G1956" s="0" t="s">
        <v>5621</v>
      </c>
      <c r="H1956" s="0" t="n">
        <v>0</v>
      </c>
      <c r="I1956" s="0" t="n">
        <v>0</v>
      </c>
      <c r="J1956" s="0" t="n">
        <v>0</v>
      </c>
      <c r="K1956" s="0" t="n">
        <v>6.7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s">
        <v>4</v>
      </c>
    </row>
    <row r="1957" customFormat="false" ht="14.4" hidden="true" customHeight="false" outlineLevel="0" collapsed="false">
      <c r="A1957" s="0" t="s">
        <v>28</v>
      </c>
      <c r="B1957" s="0" t="n">
        <v>1</v>
      </c>
      <c r="C1957" s="0" t="s">
        <v>5628</v>
      </c>
      <c r="D1957" s="0" t="s">
        <v>30</v>
      </c>
      <c r="E1957" s="0" t="s">
        <v>5629</v>
      </c>
      <c r="F1957" s="0" t="s">
        <v>5620</v>
      </c>
      <c r="G1957" s="0" t="s">
        <v>5621</v>
      </c>
      <c r="H1957" s="0" t="n">
        <v>0</v>
      </c>
      <c r="I1957" s="0" t="n">
        <v>0</v>
      </c>
      <c r="J1957" s="0" t="n">
        <v>0</v>
      </c>
      <c r="K1957" s="0" t="n">
        <v>5.3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s">
        <v>4</v>
      </c>
    </row>
    <row r="1958" customFormat="false" ht="14.4" hidden="true" customHeight="false" outlineLevel="0" collapsed="false">
      <c r="A1958" s="0" t="s">
        <v>28</v>
      </c>
      <c r="B1958" s="0" t="n">
        <v>1</v>
      </c>
      <c r="C1958" s="0" t="s">
        <v>5630</v>
      </c>
      <c r="D1958" s="0" t="s">
        <v>258</v>
      </c>
      <c r="E1958" s="0" t="s">
        <v>5631</v>
      </c>
      <c r="F1958" s="0" t="s">
        <v>5632</v>
      </c>
      <c r="G1958" s="0" t="s">
        <v>5633</v>
      </c>
      <c r="H1958" s="0" t="n">
        <v>0</v>
      </c>
      <c r="I1958" s="0" t="n">
        <v>0</v>
      </c>
      <c r="J1958" s="0" t="n">
        <v>0</v>
      </c>
      <c r="K1958" s="0" t="n">
        <v>5.2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s">
        <v>4</v>
      </c>
    </row>
    <row r="1959" customFormat="false" ht="14.4" hidden="true" customHeight="false" outlineLevel="0" collapsed="false">
      <c r="A1959" s="0" t="s">
        <v>28</v>
      </c>
      <c r="B1959" s="0" t="n">
        <v>1</v>
      </c>
      <c r="C1959" s="0" t="s">
        <v>5634</v>
      </c>
      <c r="D1959" s="0" t="s">
        <v>124</v>
      </c>
      <c r="E1959" s="0" t="s">
        <v>5635</v>
      </c>
      <c r="F1959" s="0" t="s">
        <v>5636</v>
      </c>
      <c r="G1959" s="0" t="s">
        <v>3023</v>
      </c>
      <c r="H1959" s="0" t="n">
        <v>0</v>
      </c>
      <c r="I1959" s="0" t="n">
        <v>0</v>
      </c>
      <c r="J1959" s="0" t="n">
        <v>0</v>
      </c>
      <c r="K1959" s="0" t="n">
        <v>8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s">
        <v>4</v>
      </c>
    </row>
    <row r="1960" customFormat="false" ht="14.4" hidden="true" customHeight="false" outlineLevel="0" collapsed="false">
      <c r="A1960" s="0" t="s">
        <v>28</v>
      </c>
      <c r="B1960" s="0" t="n">
        <v>1</v>
      </c>
      <c r="C1960" s="0" t="s">
        <v>5637</v>
      </c>
      <c r="D1960" s="0" t="s">
        <v>192</v>
      </c>
      <c r="E1960" s="0" t="s">
        <v>5638</v>
      </c>
      <c r="F1960" s="0" t="s">
        <v>5636</v>
      </c>
      <c r="G1960" s="0" t="s">
        <v>3023</v>
      </c>
      <c r="H1960" s="0" t="n">
        <v>0</v>
      </c>
      <c r="I1960" s="0" t="n">
        <v>0</v>
      </c>
      <c r="J1960" s="0" t="n">
        <v>0</v>
      </c>
      <c r="K1960" s="0" t="n">
        <v>8.3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s">
        <v>4</v>
      </c>
    </row>
    <row r="1961" customFormat="false" ht="14.4" hidden="true" customHeight="false" outlineLevel="0" collapsed="false">
      <c r="A1961" s="0" t="s">
        <v>28</v>
      </c>
      <c r="B1961" s="0" t="n">
        <v>1</v>
      </c>
      <c r="C1961" s="0" t="s">
        <v>5639</v>
      </c>
      <c r="D1961" s="0" t="s">
        <v>30</v>
      </c>
      <c r="E1961" s="0" t="s">
        <v>5640</v>
      </c>
      <c r="F1961" s="0" t="s">
        <v>5636</v>
      </c>
      <c r="G1961" s="0" t="s">
        <v>3023</v>
      </c>
      <c r="H1961" s="0" t="n">
        <v>0</v>
      </c>
      <c r="I1961" s="0" t="n">
        <v>0</v>
      </c>
      <c r="J1961" s="0" t="n">
        <v>0</v>
      </c>
      <c r="K1961" s="0" t="n">
        <v>8.8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s">
        <v>4</v>
      </c>
    </row>
    <row r="1962" customFormat="false" ht="14.4" hidden="true" customHeight="false" outlineLevel="0" collapsed="false">
      <c r="A1962" s="0" t="s">
        <v>28</v>
      </c>
      <c r="B1962" s="0" t="n">
        <v>1</v>
      </c>
      <c r="C1962" s="0" t="s">
        <v>5641</v>
      </c>
      <c r="D1962" s="0" t="s">
        <v>192</v>
      </c>
      <c r="E1962" s="0" t="s">
        <v>5642</v>
      </c>
      <c r="F1962" s="0" t="s">
        <v>5636</v>
      </c>
      <c r="G1962" s="0" t="s">
        <v>3023</v>
      </c>
      <c r="H1962" s="0" t="n">
        <v>0</v>
      </c>
      <c r="I1962" s="0" t="n">
        <v>0</v>
      </c>
      <c r="J1962" s="0" t="n">
        <v>0</v>
      </c>
      <c r="K1962" s="0" t="n">
        <v>6.9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s">
        <v>4</v>
      </c>
    </row>
    <row r="1963" customFormat="false" ht="14.4" hidden="true" customHeight="false" outlineLevel="0" collapsed="false">
      <c r="A1963" s="0" t="s">
        <v>28</v>
      </c>
      <c r="B1963" s="0" t="n">
        <v>1</v>
      </c>
      <c r="C1963" s="0" t="s">
        <v>5643</v>
      </c>
      <c r="D1963" s="0" t="s">
        <v>53</v>
      </c>
      <c r="E1963" s="0" t="s">
        <v>5644</v>
      </c>
      <c r="F1963" s="0" t="s">
        <v>5636</v>
      </c>
      <c r="G1963" s="0" t="s">
        <v>3023</v>
      </c>
      <c r="H1963" s="0" t="n">
        <v>0</v>
      </c>
      <c r="I1963" s="0" t="n">
        <v>0</v>
      </c>
      <c r="J1963" s="0" t="n">
        <v>0</v>
      </c>
      <c r="K1963" s="0" t="n">
        <v>6.2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s">
        <v>4</v>
      </c>
    </row>
    <row r="1964" customFormat="false" ht="14.4" hidden="true" customHeight="false" outlineLevel="0" collapsed="false">
      <c r="A1964" s="0" t="s">
        <v>28</v>
      </c>
      <c r="B1964" s="0" t="n">
        <v>1</v>
      </c>
      <c r="C1964" s="0" t="s">
        <v>5645</v>
      </c>
      <c r="D1964" s="0" t="s">
        <v>192</v>
      </c>
      <c r="E1964" s="0" t="s">
        <v>5646</v>
      </c>
      <c r="F1964" s="0" t="s">
        <v>5636</v>
      </c>
      <c r="G1964" s="0" t="s">
        <v>3023</v>
      </c>
      <c r="H1964" s="0" t="n">
        <v>0</v>
      </c>
      <c r="I1964" s="0" t="n">
        <v>0</v>
      </c>
      <c r="J1964" s="0" t="n">
        <v>0</v>
      </c>
      <c r="K1964" s="0" t="n">
        <v>6.8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s">
        <v>4</v>
      </c>
    </row>
    <row r="1965" customFormat="false" ht="14.4" hidden="true" customHeight="false" outlineLevel="0" collapsed="false">
      <c r="A1965" s="0" t="s">
        <v>28</v>
      </c>
      <c r="B1965" s="0" t="n">
        <v>1</v>
      </c>
      <c r="C1965" s="0" t="s">
        <v>5647</v>
      </c>
      <c r="D1965" s="0" t="s">
        <v>192</v>
      </c>
      <c r="E1965" s="0" t="s">
        <v>5648</v>
      </c>
      <c r="F1965" s="0" t="s">
        <v>5649</v>
      </c>
      <c r="G1965" s="0" t="s">
        <v>5650</v>
      </c>
      <c r="H1965" s="0" t="n">
        <v>0</v>
      </c>
      <c r="I1965" s="0" t="n">
        <v>0</v>
      </c>
      <c r="J1965" s="0" t="n">
        <v>0</v>
      </c>
      <c r="K1965" s="0" t="n">
        <v>6.2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s">
        <v>4</v>
      </c>
    </row>
    <row r="1966" customFormat="false" ht="14.4" hidden="true" customHeight="false" outlineLevel="0" collapsed="false">
      <c r="A1966" s="0" t="s">
        <v>28</v>
      </c>
      <c r="B1966" s="0" t="n">
        <v>1</v>
      </c>
      <c r="C1966" s="0" t="s">
        <v>5651</v>
      </c>
      <c r="D1966" s="0" t="s">
        <v>192</v>
      </c>
      <c r="E1966" s="0" t="s">
        <v>5652</v>
      </c>
      <c r="F1966" s="0" t="s">
        <v>5649</v>
      </c>
      <c r="G1966" s="0" t="s">
        <v>5650</v>
      </c>
      <c r="H1966" s="0" t="n">
        <v>0</v>
      </c>
      <c r="I1966" s="0" t="n">
        <v>0</v>
      </c>
      <c r="J1966" s="0" t="n">
        <v>0</v>
      </c>
      <c r="K1966" s="0" t="n">
        <v>6.2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s">
        <v>4</v>
      </c>
    </row>
    <row r="1967" customFormat="false" ht="14.4" hidden="true" customHeight="false" outlineLevel="0" collapsed="false">
      <c r="A1967" s="0" t="s">
        <v>28</v>
      </c>
      <c r="B1967" s="0" t="n">
        <v>1</v>
      </c>
      <c r="C1967" s="0" t="s">
        <v>5653</v>
      </c>
      <c r="D1967" s="0" t="s">
        <v>124</v>
      </c>
      <c r="E1967" s="0" t="s">
        <v>5654</v>
      </c>
      <c r="F1967" s="0" t="s">
        <v>5649</v>
      </c>
      <c r="G1967" s="0" t="s">
        <v>5650</v>
      </c>
      <c r="H1967" s="0" t="n">
        <v>0</v>
      </c>
      <c r="I1967" s="0" t="n">
        <v>0</v>
      </c>
      <c r="J1967" s="0" t="n">
        <v>0</v>
      </c>
      <c r="K1967" s="0" t="n">
        <v>6.5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s">
        <v>4</v>
      </c>
    </row>
    <row r="1968" customFormat="false" ht="14.4" hidden="true" customHeight="false" outlineLevel="0" collapsed="false">
      <c r="A1968" s="0" t="s">
        <v>28</v>
      </c>
      <c r="B1968" s="0" t="n">
        <v>1</v>
      </c>
      <c r="C1968" s="0" t="s">
        <v>5655</v>
      </c>
      <c r="D1968" s="0" t="s">
        <v>81</v>
      </c>
      <c r="E1968" s="0" t="s">
        <v>5656</v>
      </c>
      <c r="F1968" s="0" t="s">
        <v>5649</v>
      </c>
      <c r="G1968" s="0" t="s">
        <v>5650</v>
      </c>
      <c r="H1968" s="0" t="n">
        <v>0</v>
      </c>
      <c r="I1968" s="0" t="n">
        <v>0</v>
      </c>
      <c r="J1968" s="0" t="n">
        <v>0</v>
      </c>
      <c r="K1968" s="0" t="n">
        <v>7.2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s">
        <v>4</v>
      </c>
    </row>
    <row r="1969" customFormat="false" ht="14.4" hidden="true" customHeight="false" outlineLevel="0" collapsed="false">
      <c r="A1969" s="0" t="s">
        <v>28</v>
      </c>
      <c r="B1969" s="0" t="n">
        <v>1</v>
      </c>
      <c r="C1969" s="0" t="s">
        <v>5657</v>
      </c>
      <c r="D1969" s="0" t="s">
        <v>192</v>
      </c>
      <c r="E1969" s="0" t="s">
        <v>5658</v>
      </c>
      <c r="F1969" s="0" t="s">
        <v>5649</v>
      </c>
      <c r="G1969" s="0" t="s">
        <v>5650</v>
      </c>
      <c r="H1969" s="0" t="n">
        <v>0</v>
      </c>
      <c r="I1969" s="0" t="n">
        <v>0</v>
      </c>
      <c r="J1969" s="0" t="n">
        <v>0</v>
      </c>
      <c r="K1969" s="0" t="n">
        <v>7.6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s">
        <v>4</v>
      </c>
    </row>
    <row r="1970" customFormat="false" ht="14.4" hidden="true" customHeight="false" outlineLevel="0" collapsed="false">
      <c r="A1970" s="0" t="s">
        <v>28</v>
      </c>
      <c r="B1970" s="0" t="n">
        <v>1</v>
      </c>
      <c r="C1970" s="0" t="s">
        <v>5659</v>
      </c>
      <c r="D1970" s="0" t="s">
        <v>192</v>
      </c>
      <c r="E1970" s="0" t="s">
        <v>5660</v>
      </c>
      <c r="F1970" s="0" t="s">
        <v>5649</v>
      </c>
      <c r="G1970" s="0" t="s">
        <v>5650</v>
      </c>
      <c r="H1970" s="0" t="n">
        <v>0</v>
      </c>
      <c r="I1970" s="0" t="n">
        <v>0</v>
      </c>
      <c r="J1970" s="0" t="n">
        <v>0</v>
      </c>
      <c r="K1970" s="0" t="n">
        <v>7.6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s">
        <v>4</v>
      </c>
    </row>
    <row r="1971" customFormat="false" ht="14.4" hidden="true" customHeight="false" outlineLevel="0" collapsed="false">
      <c r="A1971" s="0" t="s">
        <v>28</v>
      </c>
      <c r="B1971" s="0" t="n">
        <v>1</v>
      </c>
      <c r="C1971" s="0" t="s">
        <v>5661</v>
      </c>
      <c r="D1971" s="0" t="s">
        <v>45</v>
      </c>
      <c r="E1971" s="0" t="s">
        <v>5662</v>
      </c>
      <c r="F1971" s="0" t="s">
        <v>5649</v>
      </c>
      <c r="G1971" s="0" t="s">
        <v>5650</v>
      </c>
      <c r="H1971" s="0" t="n">
        <v>0</v>
      </c>
      <c r="I1971" s="0" t="n">
        <v>0</v>
      </c>
      <c r="J1971" s="0" t="n">
        <v>0</v>
      </c>
      <c r="K1971" s="0" t="n">
        <v>7.5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s">
        <v>4</v>
      </c>
    </row>
    <row r="1972" customFormat="false" ht="14.4" hidden="true" customHeight="false" outlineLevel="0" collapsed="false">
      <c r="A1972" s="0" t="s">
        <v>28</v>
      </c>
      <c r="B1972" s="0" t="n">
        <v>1</v>
      </c>
      <c r="C1972" s="0" t="s">
        <v>5663</v>
      </c>
      <c r="D1972" s="0" t="s">
        <v>258</v>
      </c>
      <c r="E1972" s="0" t="s">
        <v>5664</v>
      </c>
      <c r="F1972" s="0" t="s">
        <v>5649</v>
      </c>
      <c r="G1972" s="0" t="s">
        <v>5650</v>
      </c>
      <c r="H1972" s="0" t="n">
        <v>0</v>
      </c>
      <c r="I1972" s="0" t="n">
        <v>0</v>
      </c>
      <c r="J1972" s="0" t="n">
        <v>0</v>
      </c>
      <c r="K1972" s="0" t="n">
        <v>5.2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s">
        <v>4</v>
      </c>
    </row>
    <row r="1973" customFormat="false" ht="14.4" hidden="true" customHeight="false" outlineLevel="0" collapsed="false">
      <c r="A1973" s="0" t="s">
        <v>28</v>
      </c>
      <c r="B1973" s="0" t="n">
        <v>1</v>
      </c>
      <c r="C1973" s="0" t="s">
        <v>5665</v>
      </c>
      <c r="D1973" s="0" t="s">
        <v>258</v>
      </c>
      <c r="E1973" s="0" t="s">
        <v>5666</v>
      </c>
      <c r="F1973" s="0" t="s">
        <v>5667</v>
      </c>
      <c r="G1973" s="0" t="s">
        <v>5668</v>
      </c>
      <c r="H1973" s="0" t="n">
        <v>0</v>
      </c>
      <c r="I1973" s="0" t="n">
        <v>0</v>
      </c>
      <c r="J1973" s="0" t="n">
        <v>0</v>
      </c>
      <c r="K1973" s="0" t="n">
        <v>8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s">
        <v>4</v>
      </c>
    </row>
    <row r="1974" customFormat="false" ht="14.4" hidden="true" customHeight="false" outlineLevel="0" collapsed="false">
      <c r="A1974" s="0" t="s">
        <v>28</v>
      </c>
      <c r="B1974" s="0" t="n">
        <v>1</v>
      </c>
      <c r="C1974" s="0" t="s">
        <v>5669</v>
      </c>
      <c r="D1974" s="0" t="s">
        <v>192</v>
      </c>
      <c r="E1974" s="0" t="s">
        <v>5670</v>
      </c>
      <c r="F1974" s="0" t="s">
        <v>5667</v>
      </c>
      <c r="G1974" s="0" t="s">
        <v>5668</v>
      </c>
      <c r="H1974" s="0" t="n">
        <v>0</v>
      </c>
      <c r="I1974" s="0" t="n">
        <v>0</v>
      </c>
      <c r="J1974" s="0" t="n">
        <v>0</v>
      </c>
      <c r="K1974" s="0" t="n">
        <v>8.1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s">
        <v>4</v>
      </c>
    </row>
    <row r="1975" customFormat="false" ht="14.4" hidden="true" customHeight="false" outlineLevel="0" collapsed="false">
      <c r="A1975" s="0" t="s">
        <v>28</v>
      </c>
      <c r="B1975" s="0" t="n">
        <v>1</v>
      </c>
      <c r="C1975" s="0" t="s">
        <v>5671</v>
      </c>
      <c r="D1975" s="0" t="s">
        <v>192</v>
      </c>
      <c r="E1975" s="0" t="s">
        <v>5672</v>
      </c>
      <c r="F1975" s="0" t="s">
        <v>5667</v>
      </c>
      <c r="G1975" s="0" t="s">
        <v>5668</v>
      </c>
      <c r="H1975" s="0" t="n">
        <v>0</v>
      </c>
      <c r="I1975" s="0" t="n">
        <v>0</v>
      </c>
      <c r="J1975" s="0" t="n">
        <v>0</v>
      </c>
      <c r="K1975" s="0" t="n">
        <v>5.7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s">
        <v>4</v>
      </c>
    </row>
    <row r="1976" customFormat="false" ht="14.4" hidden="true" customHeight="false" outlineLevel="0" collapsed="false">
      <c r="A1976" s="0" t="s">
        <v>28</v>
      </c>
      <c r="B1976" s="0" t="n">
        <v>1</v>
      </c>
      <c r="C1976" s="0" t="s">
        <v>5673</v>
      </c>
      <c r="D1976" s="0" t="s">
        <v>192</v>
      </c>
      <c r="E1976" s="0" t="s">
        <v>5674</v>
      </c>
      <c r="F1976" s="0" t="s">
        <v>5675</v>
      </c>
      <c r="G1976" s="0" t="s">
        <v>495</v>
      </c>
      <c r="H1976" s="0" t="n">
        <v>0</v>
      </c>
      <c r="I1976" s="0" t="n">
        <v>0</v>
      </c>
      <c r="J1976" s="0" t="n">
        <v>0</v>
      </c>
      <c r="K1976" s="0" t="n">
        <v>6.1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s">
        <v>4</v>
      </c>
    </row>
    <row r="1977" customFormat="false" ht="14.4" hidden="true" customHeight="false" outlineLevel="0" collapsed="false">
      <c r="A1977" s="0" t="s">
        <v>28</v>
      </c>
      <c r="B1977" s="0" t="n">
        <v>1</v>
      </c>
      <c r="C1977" s="0" t="s">
        <v>5676</v>
      </c>
      <c r="D1977" s="0" t="s">
        <v>103</v>
      </c>
      <c r="E1977" s="0" t="s">
        <v>5677</v>
      </c>
      <c r="F1977" s="0" t="s">
        <v>5678</v>
      </c>
      <c r="G1977" s="0" t="s">
        <v>1399</v>
      </c>
      <c r="H1977" s="0" t="n">
        <v>0</v>
      </c>
      <c r="I1977" s="0" t="n">
        <v>0</v>
      </c>
      <c r="J1977" s="0" t="n">
        <v>0</v>
      </c>
      <c r="K1977" s="0" t="n">
        <v>7.2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s">
        <v>4</v>
      </c>
    </row>
    <row r="1978" customFormat="false" ht="14.4" hidden="true" customHeight="false" outlineLevel="0" collapsed="false">
      <c r="A1978" s="0" t="s">
        <v>28</v>
      </c>
      <c r="B1978" s="0" t="n">
        <v>1</v>
      </c>
      <c r="C1978" s="0" t="s">
        <v>5679</v>
      </c>
      <c r="D1978" s="0" t="s">
        <v>124</v>
      </c>
      <c r="E1978" s="0" t="s">
        <v>5680</v>
      </c>
      <c r="F1978" s="0" t="s">
        <v>5678</v>
      </c>
      <c r="G1978" s="0" t="s">
        <v>1399</v>
      </c>
      <c r="H1978" s="0" t="n">
        <v>0</v>
      </c>
      <c r="I1978" s="0" t="n">
        <v>0</v>
      </c>
      <c r="J1978" s="0" t="n">
        <v>0</v>
      </c>
      <c r="K1978" s="0" t="n">
        <v>5.4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s">
        <v>4</v>
      </c>
    </row>
    <row r="1979" customFormat="false" ht="14.4" hidden="true" customHeight="false" outlineLevel="0" collapsed="false">
      <c r="A1979" s="0" t="s">
        <v>28</v>
      </c>
      <c r="B1979" s="0" t="n">
        <v>1</v>
      </c>
      <c r="C1979" s="0" t="s">
        <v>5681</v>
      </c>
      <c r="D1979" s="0" t="s">
        <v>30</v>
      </c>
      <c r="E1979" s="0" t="s">
        <v>5682</v>
      </c>
      <c r="F1979" s="0" t="s">
        <v>5683</v>
      </c>
      <c r="G1979" s="0" t="s">
        <v>5684</v>
      </c>
      <c r="H1979" s="0" t="n">
        <v>0</v>
      </c>
      <c r="I1979" s="0" t="n">
        <v>0</v>
      </c>
      <c r="J1979" s="0" t="n">
        <v>0</v>
      </c>
      <c r="K1979" s="0" t="n">
        <v>5.2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s">
        <v>4</v>
      </c>
    </row>
    <row r="1980" customFormat="false" ht="14.4" hidden="true" customHeight="false" outlineLevel="0" collapsed="false">
      <c r="A1980" s="0" t="s">
        <v>28</v>
      </c>
      <c r="B1980" s="0" t="n">
        <v>1</v>
      </c>
      <c r="C1980" s="0" t="s">
        <v>5685</v>
      </c>
      <c r="D1980" s="0" t="s">
        <v>81</v>
      </c>
      <c r="E1980" s="0" t="s">
        <v>5686</v>
      </c>
      <c r="F1980" s="0" t="s">
        <v>5687</v>
      </c>
      <c r="G1980" s="0" t="s">
        <v>2560</v>
      </c>
      <c r="H1980" s="0" t="n">
        <v>0</v>
      </c>
      <c r="I1980" s="0" t="n">
        <v>0</v>
      </c>
      <c r="J1980" s="0" t="n">
        <v>0</v>
      </c>
      <c r="K1980" s="0" t="n">
        <v>6.7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s">
        <v>4</v>
      </c>
    </row>
    <row r="1981" customFormat="false" ht="14.4" hidden="true" customHeight="false" outlineLevel="0" collapsed="false">
      <c r="A1981" s="0" t="s">
        <v>28</v>
      </c>
      <c r="B1981" s="0" t="n">
        <v>1</v>
      </c>
      <c r="C1981" s="0" t="s">
        <v>5688</v>
      </c>
      <c r="D1981" s="0" t="s">
        <v>90</v>
      </c>
      <c r="E1981" s="0" t="s">
        <v>5689</v>
      </c>
      <c r="F1981" s="0" t="s">
        <v>5687</v>
      </c>
      <c r="G1981" s="0" t="s">
        <v>2560</v>
      </c>
      <c r="H1981" s="0" t="n">
        <v>0</v>
      </c>
      <c r="I1981" s="0" t="n">
        <v>0</v>
      </c>
      <c r="J1981" s="0" t="n">
        <v>0</v>
      </c>
      <c r="K1981" s="0" t="n">
        <v>5.9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s">
        <v>4</v>
      </c>
    </row>
    <row r="1982" customFormat="false" ht="14.4" hidden="true" customHeight="false" outlineLevel="0" collapsed="false">
      <c r="A1982" s="0" t="s">
        <v>28</v>
      </c>
      <c r="B1982" s="0" t="n">
        <v>1</v>
      </c>
      <c r="C1982" s="0" t="s">
        <v>5690</v>
      </c>
      <c r="D1982" s="0" t="s">
        <v>192</v>
      </c>
      <c r="E1982" s="0" t="s">
        <v>5691</v>
      </c>
      <c r="F1982" s="0" t="s">
        <v>5687</v>
      </c>
      <c r="G1982" s="0" t="s">
        <v>2560</v>
      </c>
      <c r="H1982" s="0" t="n">
        <v>0</v>
      </c>
      <c r="I1982" s="0" t="n">
        <v>0</v>
      </c>
      <c r="J1982" s="0" t="n">
        <v>0</v>
      </c>
      <c r="K1982" s="0" t="n">
        <v>8.4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s">
        <v>4</v>
      </c>
    </row>
    <row r="1983" customFormat="false" ht="14.4" hidden="true" customHeight="false" outlineLevel="0" collapsed="false">
      <c r="A1983" s="0" t="s">
        <v>28</v>
      </c>
      <c r="B1983" s="0" t="n">
        <v>1</v>
      </c>
      <c r="C1983" s="0" t="s">
        <v>5692</v>
      </c>
      <c r="D1983" s="0" t="s">
        <v>192</v>
      </c>
      <c r="E1983" s="0" t="s">
        <v>5693</v>
      </c>
      <c r="F1983" s="0" t="s">
        <v>5694</v>
      </c>
      <c r="G1983" s="0" t="s">
        <v>1399</v>
      </c>
      <c r="H1983" s="0" t="n">
        <v>0</v>
      </c>
      <c r="I1983" s="0" t="n">
        <v>0</v>
      </c>
      <c r="J1983" s="0" t="n">
        <v>0</v>
      </c>
      <c r="K1983" s="0" t="n">
        <v>6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s">
        <v>4</v>
      </c>
    </row>
    <row r="1984" customFormat="false" ht="14.4" hidden="true" customHeight="false" outlineLevel="0" collapsed="false">
      <c r="A1984" s="0" t="s">
        <v>28</v>
      </c>
      <c r="B1984" s="0" t="n">
        <v>1</v>
      </c>
      <c r="C1984" s="0" t="s">
        <v>5695</v>
      </c>
      <c r="D1984" s="0" t="s">
        <v>192</v>
      </c>
      <c r="E1984" s="0" t="s">
        <v>5696</v>
      </c>
      <c r="F1984" s="0" t="s">
        <v>5694</v>
      </c>
      <c r="G1984" s="0" t="s">
        <v>1399</v>
      </c>
      <c r="H1984" s="0" t="n">
        <v>0</v>
      </c>
      <c r="I1984" s="0" t="n">
        <v>0</v>
      </c>
      <c r="J1984" s="0" t="n">
        <v>0</v>
      </c>
      <c r="K1984" s="0" t="n">
        <v>10.6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s">
        <v>4</v>
      </c>
    </row>
    <row r="1985" customFormat="false" ht="14.4" hidden="true" customHeight="false" outlineLevel="0" collapsed="false">
      <c r="A1985" s="0" t="s">
        <v>28</v>
      </c>
      <c r="B1985" s="0" t="n">
        <v>1</v>
      </c>
      <c r="C1985" s="0" t="s">
        <v>5697</v>
      </c>
      <c r="D1985" s="0" t="s">
        <v>45</v>
      </c>
      <c r="E1985" s="0" t="s">
        <v>5698</v>
      </c>
      <c r="F1985" s="0" t="s">
        <v>5699</v>
      </c>
      <c r="G1985" s="0" t="s">
        <v>3805</v>
      </c>
      <c r="H1985" s="0" t="n">
        <v>0</v>
      </c>
      <c r="I1985" s="0" t="n">
        <v>0</v>
      </c>
      <c r="J1985" s="0" t="n">
        <v>0</v>
      </c>
      <c r="K1985" s="0" t="n">
        <v>7.7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s">
        <v>4</v>
      </c>
    </row>
    <row r="1986" customFormat="false" ht="14.4" hidden="true" customHeight="false" outlineLevel="0" collapsed="false">
      <c r="A1986" s="0" t="s">
        <v>28</v>
      </c>
      <c r="B1986" s="0" t="n">
        <v>1</v>
      </c>
      <c r="C1986" s="0" t="s">
        <v>5700</v>
      </c>
      <c r="D1986" s="0" t="s">
        <v>192</v>
      </c>
      <c r="E1986" s="0" t="s">
        <v>5701</v>
      </c>
      <c r="F1986" s="0" t="s">
        <v>5699</v>
      </c>
      <c r="G1986" s="0" t="s">
        <v>3805</v>
      </c>
      <c r="H1986" s="0" t="n">
        <v>0</v>
      </c>
      <c r="I1986" s="0" t="n">
        <v>0</v>
      </c>
      <c r="J1986" s="0" t="n">
        <v>0</v>
      </c>
      <c r="K1986" s="0" t="n">
        <v>7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s">
        <v>4</v>
      </c>
    </row>
    <row r="1987" customFormat="false" ht="14.4" hidden="true" customHeight="false" outlineLevel="0" collapsed="false">
      <c r="A1987" s="0" t="s">
        <v>28</v>
      </c>
      <c r="B1987" s="0" t="n">
        <v>1</v>
      </c>
      <c r="C1987" s="0" t="s">
        <v>5702</v>
      </c>
      <c r="D1987" s="0" t="s">
        <v>192</v>
      </c>
      <c r="E1987" s="0" t="s">
        <v>5703</v>
      </c>
      <c r="F1987" s="0" t="s">
        <v>5699</v>
      </c>
      <c r="G1987" s="0" t="s">
        <v>3805</v>
      </c>
      <c r="H1987" s="0" t="n">
        <v>0</v>
      </c>
      <c r="I1987" s="0" t="n">
        <v>0</v>
      </c>
      <c r="J1987" s="0" t="n">
        <v>0</v>
      </c>
      <c r="K1987" s="0" t="n">
        <v>7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s">
        <v>4</v>
      </c>
    </row>
    <row r="1988" customFormat="false" ht="14.4" hidden="true" customHeight="false" outlineLevel="0" collapsed="false">
      <c r="A1988" s="0" t="s">
        <v>28</v>
      </c>
      <c r="B1988" s="0" t="n">
        <v>1</v>
      </c>
      <c r="C1988" s="0" t="s">
        <v>5704</v>
      </c>
      <c r="D1988" s="0" t="s">
        <v>258</v>
      </c>
      <c r="E1988" s="0" t="s">
        <v>5705</v>
      </c>
      <c r="F1988" s="0" t="s">
        <v>5706</v>
      </c>
      <c r="G1988" s="0" t="s">
        <v>361</v>
      </c>
      <c r="H1988" s="0" t="n">
        <v>0</v>
      </c>
      <c r="I1988" s="0" t="n">
        <v>0</v>
      </c>
      <c r="J1988" s="0" t="n">
        <v>0</v>
      </c>
      <c r="K1988" s="0" t="n">
        <v>5.7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s">
        <v>4</v>
      </c>
    </row>
    <row r="1989" customFormat="false" ht="14.4" hidden="true" customHeight="false" outlineLevel="0" collapsed="false">
      <c r="A1989" s="0" t="s">
        <v>28</v>
      </c>
      <c r="B1989" s="0" t="n">
        <v>1</v>
      </c>
      <c r="C1989" s="0" t="s">
        <v>5707</v>
      </c>
      <c r="D1989" s="0" t="s">
        <v>103</v>
      </c>
      <c r="E1989" s="0" t="s">
        <v>5708</v>
      </c>
      <c r="F1989" s="0" t="s">
        <v>5709</v>
      </c>
      <c r="G1989" s="0" t="s">
        <v>5710</v>
      </c>
      <c r="H1989" s="0" t="n">
        <v>0</v>
      </c>
      <c r="I1989" s="0" t="n">
        <v>0</v>
      </c>
      <c r="J1989" s="0" t="n">
        <v>0</v>
      </c>
      <c r="K1989" s="0" t="n">
        <v>5.2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s">
        <v>4</v>
      </c>
    </row>
    <row r="1990" customFormat="false" ht="14.4" hidden="true" customHeight="false" outlineLevel="0" collapsed="false">
      <c r="A1990" s="0" t="s">
        <v>28</v>
      </c>
      <c r="B1990" s="0" t="n">
        <v>1</v>
      </c>
      <c r="C1990" s="0" t="s">
        <v>5711</v>
      </c>
      <c r="D1990" s="0" t="s">
        <v>30</v>
      </c>
      <c r="E1990" s="0" t="s">
        <v>5712</v>
      </c>
      <c r="F1990" s="0" t="s">
        <v>5713</v>
      </c>
      <c r="G1990" s="0" t="s">
        <v>5714</v>
      </c>
      <c r="H1990" s="0" t="n">
        <v>0</v>
      </c>
      <c r="I1990" s="0" t="n">
        <v>0</v>
      </c>
      <c r="J1990" s="0" t="n">
        <v>0</v>
      </c>
      <c r="K1990" s="0" t="n">
        <v>5.5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s">
        <v>4</v>
      </c>
    </row>
    <row r="1991" customFormat="false" ht="14.4" hidden="true" customHeight="false" outlineLevel="0" collapsed="false">
      <c r="A1991" s="0" t="s">
        <v>28</v>
      </c>
      <c r="B1991" s="0" t="n">
        <v>1</v>
      </c>
      <c r="C1991" s="0" t="s">
        <v>5715</v>
      </c>
      <c r="D1991" s="0" t="s">
        <v>81</v>
      </c>
      <c r="E1991" s="0" t="s">
        <v>5716</v>
      </c>
      <c r="F1991" s="0" t="s">
        <v>5717</v>
      </c>
      <c r="G1991" s="0" t="s">
        <v>1673</v>
      </c>
      <c r="H1991" s="0" t="n">
        <v>0</v>
      </c>
      <c r="I1991" s="0" t="n">
        <v>0</v>
      </c>
      <c r="J1991" s="0" t="n">
        <v>0</v>
      </c>
      <c r="K1991" s="0" t="n">
        <v>5.5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s">
        <v>4</v>
      </c>
    </row>
    <row r="1992" customFormat="false" ht="14.4" hidden="true" customHeight="false" outlineLevel="0" collapsed="false">
      <c r="A1992" s="0" t="s">
        <v>28</v>
      </c>
      <c r="B1992" s="0" t="n">
        <v>1</v>
      </c>
      <c r="C1992" s="0" t="s">
        <v>5718</v>
      </c>
      <c r="D1992" s="0" t="s">
        <v>258</v>
      </c>
      <c r="E1992" s="0" t="s">
        <v>5719</v>
      </c>
      <c r="F1992" s="0" t="s">
        <v>5717</v>
      </c>
      <c r="G1992" s="0" t="s">
        <v>1673</v>
      </c>
      <c r="H1992" s="0" t="n">
        <v>0</v>
      </c>
      <c r="I1992" s="0" t="n">
        <v>0</v>
      </c>
      <c r="J1992" s="0" t="n">
        <v>0</v>
      </c>
      <c r="K1992" s="0" t="n">
        <v>5.4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s">
        <v>4</v>
      </c>
    </row>
    <row r="1993" customFormat="false" ht="14.4" hidden="true" customHeight="false" outlineLevel="0" collapsed="false">
      <c r="A1993" s="0" t="s">
        <v>28</v>
      </c>
      <c r="B1993" s="0" t="n">
        <v>1</v>
      </c>
      <c r="C1993" s="0" t="s">
        <v>5720</v>
      </c>
      <c r="D1993" s="0" t="s">
        <v>192</v>
      </c>
      <c r="E1993" s="0" t="s">
        <v>5721</v>
      </c>
      <c r="F1993" s="0" t="s">
        <v>5717</v>
      </c>
      <c r="G1993" s="0" t="s">
        <v>1673</v>
      </c>
      <c r="H1993" s="0" t="n">
        <v>0</v>
      </c>
      <c r="I1993" s="0" t="n">
        <v>0</v>
      </c>
      <c r="J1993" s="0" t="n">
        <v>0</v>
      </c>
      <c r="K1993" s="0" t="n">
        <v>5.6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s">
        <v>4</v>
      </c>
    </row>
    <row r="1994" customFormat="false" ht="14.4" hidden="true" customHeight="false" outlineLevel="0" collapsed="false">
      <c r="A1994" s="0" t="s">
        <v>28</v>
      </c>
      <c r="B1994" s="0" t="n">
        <v>1</v>
      </c>
      <c r="C1994" s="0" t="s">
        <v>5722</v>
      </c>
      <c r="D1994" s="0" t="s">
        <v>192</v>
      </c>
      <c r="E1994" s="0" t="s">
        <v>5723</v>
      </c>
      <c r="F1994" s="0" t="s">
        <v>5724</v>
      </c>
      <c r="G1994" s="0" t="s">
        <v>1399</v>
      </c>
      <c r="H1994" s="0" t="n">
        <v>0</v>
      </c>
      <c r="I1994" s="0" t="n">
        <v>0</v>
      </c>
      <c r="J1994" s="0" t="n">
        <v>0</v>
      </c>
      <c r="K1994" s="0" t="n">
        <v>5.4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s">
        <v>4</v>
      </c>
    </row>
    <row r="1995" customFormat="false" ht="14.4" hidden="true" customHeight="false" outlineLevel="0" collapsed="false">
      <c r="A1995" s="0" t="s">
        <v>28</v>
      </c>
      <c r="B1995" s="0" t="n">
        <v>1</v>
      </c>
      <c r="C1995" s="0" t="s">
        <v>5725</v>
      </c>
      <c r="D1995" s="0" t="s">
        <v>192</v>
      </c>
      <c r="E1995" s="0" t="s">
        <v>5726</v>
      </c>
      <c r="F1995" s="0" t="s">
        <v>5727</v>
      </c>
      <c r="G1995" s="0" t="s">
        <v>5728</v>
      </c>
      <c r="H1995" s="0" t="n">
        <v>0</v>
      </c>
      <c r="I1995" s="0" t="n">
        <v>0</v>
      </c>
      <c r="J1995" s="0" t="n">
        <v>0</v>
      </c>
      <c r="K1995" s="0" t="n">
        <v>5.7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s">
        <v>4</v>
      </c>
    </row>
    <row r="1996" customFormat="false" ht="14.4" hidden="true" customHeight="false" outlineLevel="0" collapsed="false">
      <c r="A1996" s="0" t="s">
        <v>28</v>
      </c>
      <c r="B1996" s="0" t="n">
        <v>1</v>
      </c>
      <c r="C1996" s="0" t="s">
        <v>5729</v>
      </c>
      <c r="D1996" s="0" t="s">
        <v>124</v>
      </c>
      <c r="E1996" s="0" t="s">
        <v>5730</v>
      </c>
      <c r="F1996" s="0" t="s">
        <v>5727</v>
      </c>
      <c r="G1996" s="0" t="s">
        <v>5728</v>
      </c>
      <c r="H1996" s="0" t="n">
        <v>0</v>
      </c>
      <c r="I1996" s="0" t="n">
        <v>0</v>
      </c>
      <c r="J1996" s="0" t="n">
        <v>0</v>
      </c>
      <c r="K1996" s="0" t="n">
        <v>5.5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s">
        <v>4</v>
      </c>
    </row>
    <row r="1997" customFormat="false" ht="14.4" hidden="true" customHeight="false" outlineLevel="0" collapsed="false">
      <c r="A1997" s="0" t="s">
        <v>28</v>
      </c>
      <c r="B1997" s="0" t="n">
        <v>1</v>
      </c>
      <c r="C1997" s="0" t="s">
        <v>5731</v>
      </c>
      <c r="D1997" s="0" t="s">
        <v>192</v>
      </c>
      <c r="E1997" s="0" t="s">
        <v>2566</v>
      </c>
      <c r="F1997" s="0" t="s">
        <v>5727</v>
      </c>
      <c r="G1997" s="0" t="s">
        <v>5728</v>
      </c>
      <c r="H1997" s="0" t="n">
        <v>0</v>
      </c>
      <c r="I1997" s="0" t="n">
        <v>0</v>
      </c>
      <c r="J1997" s="0" t="n">
        <v>0</v>
      </c>
      <c r="K1997" s="0" t="n">
        <v>5.8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s">
        <v>4</v>
      </c>
    </row>
    <row r="1998" customFormat="false" ht="14.4" hidden="true" customHeight="false" outlineLevel="0" collapsed="false">
      <c r="A1998" s="0" t="s">
        <v>28</v>
      </c>
      <c r="B1998" s="0" t="n">
        <v>1</v>
      </c>
      <c r="C1998" s="0" t="s">
        <v>5732</v>
      </c>
      <c r="D1998" s="0" t="s">
        <v>81</v>
      </c>
      <c r="E1998" s="0" t="s">
        <v>5733</v>
      </c>
      <c r="F1998" s="0" t="s">
        <v>5727</v>
      </c>
      <c r="G1998" s="0" t="s">
        <v>5728</v>
      </c>
      <c r="H1998" s="0" t="n">
        <v>0</v>
      </c>
      <c r="I1998" s="0" t="n">
        <v>0</v>
      </c>
      <c r="J1998" s="0" t="n">
        <v>0</v>
      </c>
      <c r="K1998" s="0" t="n">
        <v>6.3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s">
        <v>4</v>
      </c>
    </row>
    <row r="1999" customFormat="false" ht="14.4" hidden="true" customHeight="false" outlineLevel="0" collapsed="false">
      <c r="A1999" s="0" t="s">
        <v>28</v>
      </c>
      <c r="B1999" s="0" t="n">
        <v>1</v>
      </c>
      <c r="C1999" s="0" t="s">
        <v>5734</v>
      </c>
      <c r="D1999" s="0" t="s">
        <v>124</v>
      </c>
      <c r="E1999" s="0" t="s">
        <v>5735</v>
      </c>
      <c r="F1999" s="0" t="s">
        <v>5727</v>
      </c>
      <c r="G1999" s="0" t="s">
        <v>5728</v>
      </c>
      <c r="H1999" s="0" t="n">
        <v>0</v>
      </c>
      <c r="I1999" s="0" t="n">
        <v>0</v>
      </c>
      <c r="J1999" s="0" t="n">
        <v>0</v>
      </c>
      <c r="K1999" s="0" t="n">
        <v>5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s">
        <v>4</v>
      </c>
    </row>
    <row r="2000" customFormat="false" ht="14.4" hidden="true" customHeight="false" outlineLevel="0" collapsed="false">
      <c r="A2000" s="0" t="s">
        <v>28</v>
      </c>
      <c r="B2000" s="0" t="n">
        <v>1</v>
      </c>
      <c r="C2000" s="0" t="s">
        <v>5736</v>
      </c>
      <c r="D2000" s="0" t="s">
        <v>53</v>
      </c>
      <c r="E2000" s="0" t="s">
        <v>5737</v>
      </c>
      <c r="F2000" s="0" t="s">
        <v>5738</v>
      </c>
      <c r="G2000" s="0" t="s">
        <v>5739</v>
      </c>
      <c r="H2000" s="0" t="n">
        <v>0</v>
      </c>
      <c r="I2000" s="0" t="n">
        <v>0</v>
      </c>
      <c r="J2000" s="0" t="n">
        <v>0</v>
      </c>
      <c r="K2000" s="0" t="n">
        <v>6.4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s">
        <v>4</v>
      </c>
    </row>
    <row r="2001" customFormat="false" ht="14.4" hidden="true" customHeight="false" outlineLevel="0" collapsed="false">
      <c r="A2001" s="0" t="s">
        <v>28</v>
      </c>
      <c r="B2001" s="0" t="n">
        <v>1</v>
      </c>
      <c r="C2001" s="0" t="s">
        <v>5740</v>
      </c>
      <c r="D2001" s="0" t="s">
        <v>81</v>
      </c>
      <c r="E2001" s="0" t="s">
        <v>5741</v>
      </c>
      <c r="F2001" s="0" t="s">
        <v>5742</v>
      </c>
      <c r="G2001" s="0" t="s">
        <v>4106</v>
      </c>
      <c r="H2001" s="0" t="n">
        <v>0</v>
      </c>
      <c r="I2001" s="0" t="n">
        <v>0</v>
      </c>
      <c r="J2001" s="0" t="n">
        <v>0</v>
      </c>
      <c r="K2001" s="0" t="n">
        <v>6.3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s">
        <v>4</v>
      </c>
    </row>
    <row r="2002" customFormat="false" ht="14.4" hidden="true" customHeight="false" outlineLevel="0" collapsed="false">
      <c r="A2002" s="0" t="s">
        <v>28</v>
      </c>
      <c r="B2002" s="0" t="n">
        <v>1</v>
      </c>
      <c r="C2002" s="0" t="s">
        <v>5743</v>
      </c>
      <c r="D2002" s="0" t="s">
        <v>39</v>
      </c>
      <c r="E2002" s="0" t="s">
        <v>5744</v>
      </c>
      <c r="F2002" s="0" t="s">
        <v>5742</v>
      </c>
      <c r="G2002" s="0" t="s">
        <v>4106</v>
      </c>
      <c r="H2002" s="0" t="n">
        <v>0</v>
      </c>
      <c r="I2002" s="0" t="n">
        <v>0</v>
      </c>
      <c r="J2002" s="0" t="n">
        <v>0</v>
      </c>
      <c r="K2002" s="0" t="n">
        <v>5.6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s">
        <v>4</v>
      </c>
    </row>
    <row r="2003" customFormat="false" ht="14.4" hidden="true" customHeight="false" outlineLevel="0" collapsed="false">
      <c r="A2003" s="0" t="s">
        <v>28</v>
      </c>
      <c r="B2003" s="0" t="n">
        <v>1</v>
      </c>
      <c r="C2003" s="0" t="s">
        <v>5745</v>
      </c>
      <c r="D2003" s="0" t="s">
        <v>30</v>
      </c>
      <c r="E2003" s="0" t="s">
        <v>5746</v>
      </c>
      <c r="F2003" s="0" t="s">
        <v>5747</v>
      </c>
      <c r="G2003" s="0" t="s">
        <v>5748</v>
      </c>
      <c r="H2003" s="0" t="n">
        <v>0</v>
      </c>
      <c r="I2003" s="0" t="n">
        <v>0</v>
      </c>
      <c r="J2003" s="0" t="n">
        <v>0</v>
      </c>
      <c r="K2003" s="0" t="n">
        <v>5.8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s">
        <v>4</v>
      </c>
    </row>
    <row r="2004" customFormat="false" ht="14.4" hidden="true" customHeight="false" outlineLevel="0" collapsed="false">
      <c r="A2004" s="0" t="s">
        <v>28</v>
      </c>
      <c r="B2004" s="0" t="n">
        <v>1</v>
      </c>
      <c r="C2004" s="0" t="s">
        <v>5749</v>
      </c>
      <c r="D2004" s="0" t="s">
        <v>103</v>
      </c>
      <c r="E2004" s="0" t="s">
        <v>5750</v>
      </c>
      <c r="F2004" s="0" t="s">
        <v>5747</v>
      </c>
      <c r="G2004" s="0" t="s">
        <v>5748</v>
      </c>
      <c r="H2004" s="0" t="n">
        <v>0</v>
      </c>
      <c r="I2004" s="0" t="n">
        <v>0</v>
      </c>
      <c r="J2004" s="0" t="n">
        <v>0</v>
      </c>
      <c r="K2004" s="0" t="n">
        <v>5.5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s">
        <v>4</v>
      </c>
    </row>
    <row r="2005" customFormat="false" ht="14.4" hidden="true" customHeight="false" outlineLevel="0" collapsed="false">
      <c r="A2005" s="0" t="s">
        <v>28</v>
      </c>
      <c r="B2005" s="0" t="n">
        <v>1</v>
      </c>
      <c r="C2005" s="0" t="s">
        <v>5751</v>
      </c>
      <c r="D2005" s="0" t="s">
        <v>48</v>
      </c>
      <c r="E2005" s="0" t="s">
        <v>5752</v>
      </c>
      <c r="F2005" s="0" t="s">
        <v>5753</v>
      </c>
      <c r="G2005" s="0" t="s">
        <v>5754</v>
      </c>
      <c r="H2005" s="0" t="n">
        <v>0</v>
      </c>
      <c r="I2005" s="0" t="n">
        <v>0</v>
      </c>
      <c r="J2005" s="0" t="n">
        <v>0</v>
      </c>
      <c r="K2005" s="0" t="n">
        <v>5.5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s">
        <v>4</v>
      </c>
    </row>
    <row r="2006" customFormat="false" ht="14.4" hidden="true" customHeight="false" outlineLevel="0" collapsed="false">
      <c r="A2006" s="0" t="s">
        <v>28</v>
      </c>
      <c r="B2006" s="0" t="n">
        <v>1</v>
      </c>
      <c r="C2006" s="0" t="s">
        <v>5755</v>
      </c>
      <c r="D2006" s="0" t="s">
        <v>30</v>
      </c>
      <c r="E2006" s="0" t="s">
        <v>5756</v>
      </c>
      <c r="F2006" s="0" t="s">
        <v>5753</v>
      </c>
      <c r="G2006" s="0" t="s">
        <v>5754</v>
      </c>
      <c r="H2006" s="0" t="n">
        <v>0</v>
      </c>
      <c r="I2006" s="0" t="n">
        <v>0</v>
      </c>
      <c r="J2006" s="0" t="n">
        <v>0</v>
      </c>
      <c r="K2006" s="0" t="n">
        <v>6.1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s">
        <v>4</v>
      </c>
    </row>
    <row r="2007" customFormat="false" ht="14.4" hidden="true" customHeight="false" outlineLevel="0" collapsed="false">
      <c r="A2007" s="0" t="s">
        <v>28</v>
      </c>
      <c r="B2007" s="0" t="n">
        <v>1</v>
      </c>
      <c r="C2007" s="0" t="s">
        <v>5757</v>
      </c>
      <c r="D2007" s="0" t="s">
        <v>192</v>
      </c>
      <c r="E2007" s="0" t="s">
        <v>5758</v>
      </c>
      <c r="F2007" s="0" t="s">
        <v>5753</v>
      </c>
      <c r="G2007" s="0" t="s">
        <v>5754</v>
      </c>
      <c r="H2007" s="0" t="n">
        <v>0</v>
      </c>
      <c r="I2007" s="0" t="n">
        <v>0</v>
      </c>
      <c r="J2007" s="0" t="n">
        <v>0</v>
      </c>
      <c r="K2007" s="0" t="n">
        <v>6.5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s">
        <v>4</v>
      </c>
    </row>
    <row r="2008" customFormat="false" ht="14.4" hidden="true" customHeight="false" outlineLevel="0" collapsed="false">
      <c r="A2008" s="0" t="s">
        <v>28</v>
      </c>
      <c r="B2008" s="0" t="n">
        <v>1</v>
      </c>
      <c r="C2008" s="0" t="s">
        <v>5759</v>
      </c>
      <c r="D2008" s="0" t="s">
        <v>192</v>
      </c>
      <c r="E2008" s="0" t="s">
        <v>5760</v>
      </c>
      <c r="F2008" s="0" t="s">
        <v>5753</v>
      </c>
      <c r="G2008" s="0" t="s">
        <v>5754</v>
      </c>
      <c r="H2008" s="0" t="n">
        <v>0</v>
      </c>
      <c r="I2008" s="0" t="n">
        <v>0</v>
      </c>
      <c r="J2008" s="0" t="n">
        <v>0</v>
      </c>
      <c r="K2008" s="0" t="n">
        <v>7.2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s">
        <v>4</v>
      </c>
    </row>
    <row r="2009" customFormat="false" ht="14.4" hidden="true" customHeight="false" outlineLevel="0" collapsed="false">
      <c r="A2009" s="0" t="s">
        <v>28</v>
      </c>
      <c r="B2009" s="0" t="n">
        <v>1</v>
      </c>
      <c r="C2009" s="0" t="s">
        <v>5761</v>
      </c>
      <c r="D2009" s="0" t="s">
        <v>192</v>
      </c>
      <c r="E2009" s="0" t="s">
        <v>5762</v>
      </c>
      <c r="F2009" s="0" t="s">
        <v>5753</v>
      </c>
      <c r="G2009" s="0" t="s">
        <v>5754</v>
      </c>
      <c r="H2009" s="0" t="n">
        <v>0</v>
      </c>
      <c r="I2009" s="0" t="n">
        <v>0</v>
      </c>
      <c r="J2009" s="0" t="n">
        <v>0</v>
      </c>
      <c r="K2009" s="0" t="n">
        <v>7.1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s">
        <v>4</v>
      </c>
    </row>
    <row r="2010" customFormat="false" ht="14.4" hidden="true" customHeight="false" outlineLevel="0" collapsed="false">
      <c r="A2010" s="0" t="s">
        <v>28</v>
      </c>
      <c r="B2010" s="0" t="n">
        <v>1</v>
      </c>
      <c r="C2010" s="0" t="s">
        <v>5763</v>
      </c>
      <c r="D2010" s="0" t="s">
        <v>45</v>
      </c>
      <c r="E2010" s="0" t="s">
        <v>5764</v>
      </c>
      <c r="F2010" s="0" t="s">
        <v>5753</v>
      </c>
      <c r="G2010" s="0" t="s">
        <v>5754</v>
      </c>
      <c r="H2010" s="0" t="n">
        <v>0</v>
      </c>
      <c r="I2010" s="0" t="n">
        <v>0</v>
      </c>
      <c r="J2010" s="0" t="n">
        <v>0</v>
      </c>
      <c r="K2010" s="0" t="n">
        <v>6.6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s">
        <v>4</v>
      </c>
    </row>
    <row r="2011" customFormat="false" ht="14.4" hidden="true" customHeight="false" outlineLevel="0" collapsed="false">
      <c r="A2011" s="0" t="s">
        <v>28</v>
      </c>
      <c r="B2011" s="0" t="n">
        <v>1</v>
      </c>
      <c r="C2011" s="0" t="s">
        <v>5765</v>
      </c>
      <c r="D2011" s="0" t="s">
        <v>30</v>
      </c>
      <c r="E2011" s="0" t="s">
        <v>5766</v>
      </c>
      <c r="F2011" s="0" t="s">
        <v>5753</v>
      </c>
      <c r="G2011" s="0" t="s">
        <v>5754</v>
      </c>
      <c r="H2011" s="0" t="n">
        <v>0</v>
      </c>
      <c r="I2011" s="0" t="n">
        <v>0</v>
      </c>
      <c r="J2011" s="0" t="n">
        <v>0</v>
      </c>
      <c r="K2011" s="0" t="n">
        <v>6.1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s">
        <v>4</v>
      </c>
    </row>
    <row r="2012" customFormat="false" ht="14.4" hidden="true" customHeight="false" outlineLevel="0" collapsed="false">
      <c r="A2012" s="0" t="s">
        <v>28</v>
      </c>
      <c r="B2012" s="0" t="n">
        <v>1</v>
      </c>
      <c r="C2012" s="0" t="s">
        <v>5767</v>
      </c>
      <c r="D2012" s="0" t="s">
        <v>81</v>
      </c>
      <c r="E2012" s="0" t="s">
        <v>5768</v>
      </c>
      <c r="F2012" s="0" t="s">
        <v>5753</v>
      </c>
      <c r="G2012" s="0" t="s">
        <v>5754</v>
      </c>
      <c r="H2012" s="0" t="n">
        <v>0</v>
      </c>
      <c r="I2012" s="0" t="n">
        <v>0</v>
      </c>
      <c r="J2012" s="0" t="n">
        <v>0</v>
      </c>
      <c r="K2012" s="0" t="n">
        <v>5.7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s">
        <v>4</v>
      </c>
    </row>
    <row r="2013" customFormat="false" ht="14.4" hidden="true" customHeight="false" outlineLevel="0" collapsed="false">
      <c r="A2013" s="0" t="s">
        <v>28</v>
      </c>
      <c r="B2013" s="0" t="n">
        <v>1</v>
      </c>
      <c r="C2013" s="0" t="s">
        <v>5769</v>
      </c>
      <c r="D2013" s="0" t="s">
        <v>103</v>
      </c>
      <c r="E2013" s="0" t="s">
        <v>5770</v>
      </c>
      <c r="F2013" s="0" t="s">
        <v>5753</v>
      </c>
      <c r="G2013" s="0" t="s">
        <v>5754</v>
      </c>
      <c r="H2013" s="0" t="n">
        <v>0</v>
      </c>
      <c r="I2013" s="0" t="n">
        <v>0</v>
      </c>
      <c r="J2013" s="0" t="n">
        <v>0</v>
      </c>
      <c r="K2013" s="0" t="n">
        <v>5.5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s">
        <v>4</v>
      </c>
    </row>
    <row r="2014" customFormat="false" ht="14.4" hidden="true" customHeight="false" outlineLevel="0" collapsed="false">
      <c r="A2014" s="0" t="s">
        <v>28</v>
      </c>
      <c r="B2014" s="0" t="n">
        <v>1</v>
      </c>
      <c r="C2014" s="0" t="s">
        <v>5771</v>
      </c>
      <c r="D2014" s="0" t="s">
        <v>48</v>
      </c>
      <c r="E2014" s="0" t="s">
        <v>5772</v>
      </c>
      <c r="F2014" s="0" t="s">
        <v>5753</v>
      </c>
      <c r="G2014" s="0" t="s">
        <v>5754</v>
      </c>
      <c r="H2014" s="0" t="n">
        <v>0</v>
      </c>
      <c r="I2014" s="0" t="n">
        <v>0</v>
      </c>
      <c r="J2014" s="0" t="n">
        <v>0</v>
      </c>
      <c r="K2014" s="0" t="n">
        <v>5.1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s">
        <v>4</v>
      </c>
    </row>
    <row r="2015" customFormat="false" ht="14.4" hidden="true" customHeight="false" outlineLevel="0" collapsed="false">
      <c r="A2015" s="0" t="s">
        <v>28</v>
      </c>
      <c r="B2015" s="0" t="n">
        <v>1</v>
      </c>
      <c r="C2015" s="0" t="s">
        <v>5773</v>
      </c>
      <c r="D2015" s="0" t="s">
        <v>30</v>
      </c>
      <c r="E2015" s="0" t="s">
        <v>797</v>
      </c>
      <c r="F2015" s="0" t="s">
        <v>5753</v>
      </c>
      <c r="G2015" s="0" t="s">
        <v>5754</v>
      </c>
      <c r="H2015" s="0" t="n">
        <v>0</v>
      </c>
      <c r="I2015" s="0" t="n">
        <v>0</v>
      </c>
      <c r="J2015" s="0" t="n">
        <v>0</v>
      </c>
      <c r="K2015" s="0" t="n">
        <v>5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s">
        <v>4</v>
      </c>
    </row>
    <row r="2016" customFormat="false" ht="14.4" hidden="true" customHeight="false" outlineLevel="0" collapsed="false">
      <c r="A2016" s="0" t="s">
        <v>28</v>
      </c>
      <c r="B2016" s="0" t="n">
        <v>1</v>
      </c>
      <c r="C2016" s="0" t="s">
        <v>5774</v>
      </c>
      <c r="D2016" s="0" t="s">
        <v>258</v>
      </c>
      <c r="E2016" s="0" t="s">
        <v>5775</v>
      </c>
      <c r="F2016" s="0" t="s">
        <v>5753</v>
      </c>
      <c r="G2016" s="0" t="s">
        <v>5754</v>
      </c>
      <c r="H2016" s="0" t="n">
        <v>0</v>
      </c>
      <c r="I2016" s="0" t="n">
        <v>0</v>
      </c>
      <c r="J2016" s="0" t="n">
        <v>0</v>
      </c>
      <c r="K2016" s="0" t="n">
        <v>5.1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s">
        <v>4</v>
      </c>
    </row>
    <row r="2017" customFormat="false" ht="14.4" hidden="true" customHeight="false" outlineLevel="0" collapsed="false">
      <c r="A2017" s="0" t="s">
        <v>28</v>
      </c>
      <c r="B2017" s="0" t="n">
        <v>1</v>
      </c>
      <c r="C2017" s="0" t="s">
        <v>5776</v>
      </c>
      <c r="D2017" s="0" t="s">
        <v>53</v>
      </c>
      <c r="E2017" s="0" t="s">
        <v>5777</v>
      </c>
      <c r="F2017" s="0" t="s">
        <v>5753</v>
      </c>
      <c r="G2017" s="0" t="s">
        <v>5754</v>
      </c>
      <c r="H2017" s="0" t="n">
        <v>0</v>
      </c>
      <c r="I2017" s="0" t="n">
        <v>0</v>
      </c>
      <c r="J2017" s="0" t="n">
        <v>0</v>
      </c>
      <c r="K2017" s="0" t="n">
        <v>5.3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s">
        <v>4</v>
      </c>
    </row>
    <row r="2018" customFormat="false" ht="14.4" hidden="true" customHeight="false" outlineLevel="0" collapsed="false">
      <c r="A2018" s="0" t="s">
        <v>28</v>
      </c>
      <c r="B2018" s="0" t="n">
        <v>1</v>
      </c>
      <c r="C2018" s="0" t="s">
        <v>5778</v>
      </c>
      <c r="D2018" s="0" t="s">
        <v>81</v>
      </c>
      <c r="E2018" s="0" t="s">
        <v>5779</v>
      </c>
      <c r="F2018" s="0" t="s">
        <v>5753</v>
      </c>
      <c r="G2018" s="0" t="s">
        <v>5754</v>
      </c>
      <c r="H2018" s="0" t="n">
        <v>0</v>
      </c>
      <c r="I2018" s="0" t="n">
        <v>0</v>
      </c>
      <c r="J2018" s="0" t="n">
        <v>0</v>
      </c>
      <c r="K2018" s="0" t="n">
        <v>5.4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s">
        <v>4</v>
      </c>
    </row>
    <row r="2019" customFormat="false" ht="14.4" hidden="true" customHeight="false" outlineLevel="0" collapsed="false">
      <c r="A2019" s="0" t="s">
        <v>28</v>
      </c>
      <c r="B2019" s="0" t="n">
        <v>1</v>
      </c>
      <c r="C2019" s="0" t="s">
        <v>5780</v>
      </c>
      <c r="D2019" s="0" t="s">
        <v>192</v>
      </c>
      <c r="E2019" s="0" t="s">
        <v>5781</v>
      </c>
      <c r="F2019" s="0" t="s">
        <v>5753</v>
      </c>
      <c r="G2019" s="0" t="s">
        <v>5754</v>
      </c>
      <c r="H2019" s="0" t="n">
        <v>0</v>
      </c>
      <c r="I2019" s="0" t="n">
        <v>0</v>
      </c>
      <c r="J2019" s="0" t="n">
        <v>0</v>
      </c>
      <c r="K2019" s="0" t="n">
        <v>5.4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s">
        <v>4</v>
      </c>
    </row>
    <row r="2020" customFormat="false" ht="14.4" hidden="true" customHeight="false" outlineLevel="0" collapsed="false">
      <c r="A2020" s="0" t="s">
        <v>28</v>
      </c>
      <c r="B2020" s="0" t="n">
        <v>1</v>
      </c>
      <c r="C2020" s="0" t="s">
        <v>5782</v>
      </c>
      <c r="D2020" s="0" t="s">
        <v>192</v>
      </c>
      <c r="E2020" s="0" t="s">
        <v>5783</v>
      </c>
      <c r="F2020" s="0" t="s">
        <v>5753</v>
      </c>
      <c r="G2020" s="0" t="s">
        <v>5754</v>
      </c>
      <c r="H2020" s="0" t="n">
        <v>0</v>
      </c>
      <c r="I2020" s="0" t="n">
        <v>0</v>
      </c>
      <c r="J2020" s="0" t="n">
        <v>0</v>
      </c>
      <c r="K2020" s="0" t="n">
        <v>8.8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s">
        <v>4</v>
      </c>
    </row>
    <row r="2021" customFormat="false" ht="14.4" hidden="true" customHeight="false" outlineLevel="0" collapsed="false">
      <c r="A2021" s="0" t="s">
        <v>28</v>
      </c>
      <c r="B2021" s="0" t="n">
        <v>1</v>
      </c>
      <c r="C2021" s="0" t="s">
        <v>5784</v>
      </c>
      <c r="D2021" s="0" t="s">
        <v>258</v>
      </c>
      <c r="E2021" s="0" t="s">
        <v>5785</v>
      </c>
      <c r="F2021" s="0" t="s">
        <v>5753</v>
      </c>
      <c r="G2021" s="0" t="s">
        <v>5754</v>
      </c>
      <c r="H2021" s="0" t="n">
        <v>0</v>
      </c>
      <c r="I2021" s="0" t="n">
        <v>0</v>
      </c>
      <c r="J2021" s="0" t="n">
        <v>0</v>
      </c>
      <c r="K2021" s="0" t="n">
        <v>7.9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s">
        <v>4</v>
      </c>
    </row>
    <row r="2022" customFormat="false" ht="14.4" hidden="true" customHeight="false" outlineLevel="0" collapsed="false">
      <c r="A2022" s="0" t="s">
        <v>28</v>
      </c>
      <c r="B2022" s="0" t="n">
        <v>1</v>
      </c>
      <c r="C2022" s="0" t="s">
        <v>5786</v>
      </c>
      <c r="D2022" s="0" t="s">
        <v>60</v>
      </c>
      <c r="E2022" s="0" t="s">
        <v>5787</v>
      </c>
      <c r="F2022" s="0" t="s">
        <v>5753</v>
      </c>
      <c r="G2022" s="0" t="s">
        <v>5754</v>
      </c>
      <c r="H2022" s="0" t="n">
        <v>0</v>
      </c>
      <c r="I2022" s="0" t="n">
        <v>0</v>
      </c>
      <c r="J2022" s="0" t="n">
        <v>0</v>
      </c>
      <c r="K2022" s="0" t="n">
        <v>6.3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s">
        <v>4</v>
      </c>
    </row>
    <row r="2023" customFormat="false" ht="14.4" hidden="true" customHeight="false" outlineLevel="0" collapsed="false">
      <c r="A2023" s="0" t="s">
        <v>28</v>
      </c>
      <c r="B2023" s="0" t="n">
        <v>1</v>
      </c>
      <c r="C2023" s="0" t="s">
        <v>5788</v>
      </c>
      <c r="D2023" s="0" t="s">
        <v>81</v>
      </c>
      <c r="E2023" s="0" t="s">
        <v>5789</v>
      </c>
      <c r="F2023" s="0" t="s">
        <v>5753</v>
      </c>
      <c r="G2023" s="0" t="s">
        <v>5754</v>
      </c>
      <c r="H2023" s="0" t="n">
        <v>0</v>
      </c>
      <c r="I2023" s="0" t="n">
        <v>0</v>
      </c>
      <c r="J2023" s="0" t="n">
        <v>0</v>
      </c>
      <c r="K2023" s="0" t="n">
        <v>10.3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s">
        <v>4</v>
      </c>
    </row>
    <row r="2024" customFormat="false" ht="14.4" hidden="true" customHeight="false" outlineLevel="0" collapsed="false">
      <c r="A2024" s="0" t="s">
        <v>28</v>
      </c>
      <c r="B2024" s="0" t="n">
        <v>1</v>
      </c>
      <c r="C2024" s="0" t="s">
        <v>5790</v>
      </c>
      <c r="D2024" s="0" t="s">
        <v>81</v>
      </c>
      <c r="E2024" s="0" t="s">
        <v>5791</v>
      </c>
      <c r="F2024" s="0" t="s">
        <v>5753</v>
      </c>
      <c r="G2024" s="0" t="s">
        <v>5754</v>
      </c>
      <c r="H2024" s="0" t="n">
        <v>0</v>
      </c>
      <c r="I2024" s="0" t="n">
        <v>0</v>
      </c>
      <c r="J2024" s="0" t="n">
        <v>0</v>
      </c>
      <c r="K2024" s="0" t="n">
        <v>6.7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s">
        <v>4</v>
      </c>
    </row>
    <row r="2025" customFormat="false" ht="14.4" hidden="true" customHeight="false" outlineLevel="0" collapsed="false">
      <c r="A2025" s="0" t="s">
        <v>28</v>
      </c>
      <c r="B2025" s="0" t="n">
        <v>1</v>
      </c>
      <c r="C2025" s="0" t="s">
        <v>5792</v>
      </c>
      <c r="D2025" s="0" t="s">
        <v>192</v>
      </c>
      <c r="E2025" s="0" t="s">
        <v>5793</v>
      </c>
      <c r="F2025" s="0" t="s">
        <v>5753</v>
      </c>
      <c r="G2025" s="0" t="s">
        <v>5754</v>
      </c>
      <c r="H2025" s="0" t="n">
        <v>0</v>
      </c>
      <c r="I2025" s="0" t="n">
        <v>0</v>
      </c>
      <c r="J2025" s="0" t="n">
        <v>0</v>
      </c>
      <c r="K2025" s="0" t="n">
        <v>6.4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s">
        <v>4</v>
      </c>
    </row>
    <row r="2026" customFormat="false" ht="14.4" hidden="true" customHeight="false" outlineLevel="0" collapsed="false">
      <c r="A2026" s="0" t="s">
        <v>28</v>
      </c>
      <c r="B2026" s="0" t="n">
        <v>1</v>
      </c>
      <c r="C2026" s="0" t="s">
        <v>5794</v>
      </c>
      <c r="D2026" s="0" t="s">
        <v>192</v>
      </c>
      <c r="E2026" s="0" t="s">
        <v>5795</v>
      </c>
      <c r="F2026" s="0" t="s">
        <v>5753</v>
      </c>
      <c r="G2026" s="0" t="s">
        <v>5754</v>
      </c>
      <c r="H2026" s="0" t="n">
        <v>0</v>
      </c>
      <c r="I2026" s="0" t="n">
        <v>0</v>
      </c>
      <c r="J2026" s="0" t="n">
        <v>0</v>
      </c>
      <c r="K2026" s="0" t="n">
        <v>6.2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s">
        <v>4</v>
      </c>
    </row>
    <row r="2027" customFormat="false" ht="14.4" hidden="true" customHeight="false" outlineLevel="0" collapsed="false">
      <c r="A2027" s="0" t="s">
        <v>28</v>
      </c>
      <c r="B2027" s="0" t="n">
        <v>1</v>
      </c>
      <c r="C2027" s="0" t="s">
        <v>5796</v>
      </c>
      <c r="D2027" s="0" t="s">
        <v>192</v>
      </c>
      <c r="E2027" s="0" t="s">
        <v>5797</v>
      </c>
      <c r="F2027" s="0" t="s">
        <v>5753</v>
      </c>
      <c r="G2027" s="0" t="s">
        <v>5754</v>
      </c>
      <c r="H2027" s="0" t="n">
        <v>0</v>
      </c>
      <c r="I2027" s="0" t="n">
        <v>0</v>
      </c>
      <c r="J2027" s="0" t="n">
        <v>0</v>
      </c>
      <c r="K2027" s="0" t="n">
        <v>6.8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s">
        <v>4</v>
      </c>
    </row>
    <row r="2028" customFormat="false" ht="14.4" hidden="true" customHeight="false" outlineLevel="0" collapsed="false">
      <c r="A2028" s="0" t="s">
        <v>28</v>
      </c>
      <c r="B2028" s="0" t="n">
        <v>1</v>
      </c>
      <c r="C2028" s="0" t="s">
        <v>5798</v>
      </c>
      <c r="D2028" s="0" t="s">
        <v>192</v>
      </c>
      <c r="E2028" s="0" t="s">
        <v>5799</v>
      </c>
      <c r="F2028" s="0" t="s">
        <v>5753</v>
      </c>
      <c r="G2028" s="0" t="s">
        <v>5754</v>
      </c>
      <c r="H2028" s="0" t="n">
        <v>0</v>
      </c>
      <c r="I2028" s="0" t="n">
        <v>0</v>
      </c>
      <c r="J2028" s="0" t="n">
        <v>0</v>
      </c>
      <c r="K2028" s="0" t="n">
        <v>5.8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s">
        <v>4</v>
      </c>
    </row>
    <row r="2029" customFormat="false" ht="14.4" hidden="true" customHeight="false" outlineLevel="0" collapsed="false">
      <c r="A2029" s="0" t="s">
        <v>28</v>
      </c>
      <c r="B2029" s="0" t="n">
        <v>1</v>
      </c>
      <c r="C2029" s="0" t="s">
        <v>5800</v>
      </c>
      <c r="D2029" s="0" t="s">
        <v>192</v>
      </c>
      <c r="E2029" s="0" t="s">
        <v>5801</v>
      </c>
      <c r="F2029" s="0" t="s">
        <v>5753</v>
      </c>
      <c r="G2029" s="0" t="s">
        <v>5754</v>
      </c>
      <c r="H2029" s="0" t="n">
        <v>0</v>
      </c>
      <c r="I2029" s="0" t="n">
        <v>0</v>
      </c>
      <c r="J2029" s="0" t="n">
        <v>0</v>
      </c>
      <c r="K2029" s="0" t="n">
        <v>5.9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s">
        <v>4</v>
      </c>
    </row>
    <row r="2030" customFormat="false" ht="14.4" hidden="true" customHeight="false" outlineLevel="0" collapsed="false">
      <c r="A2030" s="0" t="s">
        <v>28</v>
      </c>
      <c r="B2030" s="0" t="n">
        <v>1</v>
      </c>
      <c r="C2030" s="0" t="s">
        <v>5802</v>
      </c>
      <c r="D2030" s="0" t="s">
        <v>192</v>
      </c>
      <c r="E2030" s="0" t="s">
        <v>5803</v>
      </c>
      <c r="F2030" s="0" t="s">
        <v>5753</v>
      </c>
      <c r="G2030" s="0" t="s">
        <v>5754</v>
      </c>
      <c r="H2030" s="0" t="n">
        <v>0</v>
      </c>
      <c r="I2030" s="0" t="n">
        <v>0</v>
      </c>
      <c r="J2030" s="0" t="n">
        <v>0</v>
      </c>
      <c r="K2030" s="0" t="n">
        <v>5.8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s">
        <v>4</v>
      </c>
    </row>
    <row r="2031" customFormat="false" ht="14.4" hidden="true" customHeight="false" outlineLevel="0" collapsed="false">
      <c r="A2031" s="0" t="s">
        <v>28</v>
      </c>
      <c r="B2031" s="0" t="n">
        <v>1</v>
      </c>
      <c r="C2031" s="0" t="s">
        <v>5804</v>
      </c>
      <c r="D2031" s="0" t="s">
        <v>30</v>
      </c>
      <c r="E2031" s="0" t="s">
        <v>5805</v>
      </c>
      <c r="F2031" s="0" t="s">
        <v>5753</v>
      </c>
      <c r="G2031" s="0" t="s">
        <v>5754</v>
      </c>
      <c r="H2031" s="0" t="n">
        <v>0</v>
      </c>
      <c r="I2031" s="0" t="n">
        <v>0</v>
      </c>
      <c r="J2031" s="0" t="n">
        <v>0</v>
      </c>
      <c r="K2031" s="0" t="n">
        <v>5.9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s">
        <v>4</v>
      </c>
    </row>
    <row r="2032" customFormat="false" ht="14.4" hidden="true" customHeight="false" outlineLevel="0" collapsed="false">
      <c r="A2032" s="0" t="s">
        <v>28</v>
      </c>
      <c r="B2032" s="0" t="n">
        <v>1</v>
      </c>
      <c r="C2032" s="0" t="s">
        <v>5806</v>
      </c>
      <c r="D2032" s="0" t="s">
        <v>81</v>
      </c>
      <c r="E2032" s="0" t="s">
        <v>2296</v>
      </c>
      <c r="F2032" s="0" t="s">
        <v>5807</v>
      </c>
      <c r="G2032" s="0" t="s">
        <v>5808</v>
      </c>
      <c r="H2032" s="0" t="n">
        <v>0</v>
      </c>
      <c r="I2032" s="0" t="n">
        <v>0</v>
      </c>
      <c r="J2032" s="0" t="n">
        <v>0</v>
      </c>
      <c r="K2032" s="0" t="n">
        <v>5.4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s">
        <v>4</v>
      </c>
    </row>
    <row r="2033" customFormat="false" ht="14.4" hidden="true" customHeight="false" outlineLevel="0" collapsed="false">
      <c r="A2033" s="0" t="s">
        <v>28</v>
      </c>
      <c r="B2033" s="0" t="n">
        <v>1</v>
      </c>
      <c r="C2033" s="0" t="s">
        <v>5809</v>
      </c>
      <c r="D2033" s="0" t="s">
        <v>192</v>
      </c>
      <c r="E2033" s="0" t="s">
        <v>5810</v>
      </c>
      <c r="F2033" s="0" t="s">
        <v>5807</v>
      </c>
      <c r="G2033" s="0" t="s">
        <v>5808</v>
      </c>
      <c r="H2033" s="0" t="n">
        <v>0</v>
      </c>
      <c r="I2033" s="0" t="n">
        <v>0</v>
      </c>
      <c r="J2033" s="0" t="n">
        <v>0</v>
      </c>
      <c r="K2033" s="0" t="n">
        <v>5.1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s">
        <v>4</v>
      </c>
    </row>
    <row r="2034" customFormat="false" ht="14.4" hidden="true" customHeight="false" outlineLevel="0" collapsed="false">
      <c r="A2034" s="0" t="s">
        <v>28</v>
      </c>
      <c r="B2034" s="0" t="n">
        <v>1</v>
      </c>
      <c r="C2034" s="0" t="s">
        <v>5811</v>
      </c>
      <c r="D2034" s="0" t="s">
        <v>258</v>
      </c>
      <c r="E2034" s="0" t="s">
        <v>1266</v>
      </c>
      <c r="F2034" s="0" t="s">
        <v>5807</v>
      </c>
      <c r="G2034" s="0" t="s">
        <v>5808</v>
      </c>
      <c r="H2034" s="0" t="n">
        <v>0</v>
      </c>
      <c r="I2034" s="0" t="n">
        <v>0</v>
      </c>
      <c r="J2034" s="0" t="n">
        <v>0</v>
      </c>
      <c r="K2034" s="0" t="n">
        <v>5.5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s">
        <v>4</v>
      </c>
    </row>
    <row r="2035" customFormat="false" ht="14.4" hidden="true" customHeight="false" outlineLevel="0" collapsed="false">
      <c r="A2035" s="0" t="s">
        <v>28</v>
      </c>
      <c r="B2035" s="0" t="n">
        <v>1</v>
      </c>
      <c r="C2035" s="0" t="s">
        <v>5812</v>
      </c>
      <c r="D2035" s="0" t="s">
        <v>192</v>
      </c>
      <c r="E2035" s="0" t="s">
        <v>5813</v>
      </c>
      <c r="F2035" s="0" t="s">
        <v>5807</v>
      </c>
      <c r="G2035" s="0" t="s">
        <v>5808</v>
      </c>
      <c r="H2035" s="0" t="n">
        <v>0</v>
      </c>
      <c r="I2035" s="0" t="n">
        <v>0</v>
      </c>
      <c r="J2035" s="0" t="n">
        <v>0</v>
      </c>
      <c r="K2035" s="0" t="n">
        <v>5.7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s">
        <v>4</v>
      </c>
    </row>
    <row r="2036" customFormat="false" ht="14.4" hidden="true" customHeight="false" outlineLevel="0" collapsed="false">
      <c r="A2036" s="0" t="s">
        <v>28</v>
      </c>
      <c r="B2036" s="0" t="n">
        <v>1</v>
      </c>
      <c r="C2036" s="0" t="s">
        <v>5814</v>
      </c>
      <c r="D2036" s="0" t="s">
        <v>90</v>
      </c>
      <c r="E2036" s="0" t="s">
        <v>5815</v>
      </c>
      <c r="F2036" s="0" t="s">
        <v>5816</v>
      </c>
      <c r="G2036" s="0" t="s">
        <v>5817</v>
      </c>
      <c r="H2036" s="0" t="n">
        <v>0</v>
      </c>
      <c r="I2036" s="0" t="n">
        <v>0</v>
      </c>
      <c r="J2036" s="0" t="n">
        <v>0</v>
      </c>
      <c r="K2036" s="0" t="n">
        <v>5.6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s">
        <v>4</v>
      </c>
    </row>
    <row r="2037" customFormat="false" ht="14.4" hidden="true" customHeight="false" outlineLevel="0" collapsed="false">
      <c r="A2037" s="0" t="s">
        <v>28</v>
      </c>
      <c r="B2037" s="0" t="n">
        <v>1</v>
      </c>
      <c r="C2037" s="0" t="s">
        <v>5818</v>
      </c>
      <c r="D2037" s="0" t="s">
        <v>39</v>
      </c>
      <c r="E2037" s="0" t="s">
        <v>5819</v>
      </c>
      <c r="F2037" s="0" t="s">
        <v>5816</v>
      </c>
      <c r="G2037" s="0" t="s">
        <v>5817</v>
      </c>
      <c r="H2037" s="0" t="n">
        <v>0</v>
      </c>
      <c r="I2037" s="0" t="n">
        <v>0</v>
      </c>
      <c r="J2037" s="0" t="n">
        <v>0</v>
      </c>
      <c r="K2037" s="0" t="n">
        <v>5.5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s">
        <v>4</v>
      </c>
    </row>
    <row r="2038" customFormat="false" ht="14.4" hidden="true" customHeight="false" outlineLevel="0" collapsed="false">
      <c r="A2038" s="0" t="s">
        <v>28</v>
      </c>
      <c r="B2038" s="0" t="n">
        <v>1</v>
      </c>
      <c r="C2038" s="0" t="s">
        <v>5820</v>
      </c>
      <c r="D2038" s="0" t="s">
        <v>53</v>
      </c>
      <c r="E2038" s="0" t="s">
        <v>5821</v>
      </c>
      <c r="F2038" s="0" t="s">
        <v>5816</v>
      </c>
      <c r="G2038" s="0" t="s">
        <v>5817</v>
      </c>
      <c r="H2038" s="0" t="n">
        <v>0</v>
      </c>
      <c r="I2038" s="0" t="n">
        <v>0</v>
      </c>
      <c r="J2038" s="0" t="n">
        <v>0</v>
      </c>
      <c r="K2038" s="0" t="n">
        <v>5.3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s">
        <v>4</v>
      </c>
    </row>
    <row r="2039" customFormat="false" ht="14.4" hidden="true" customHeight="false" outlineLevel="0" collapsed="false">
      <c r="A2039" s="0" t="s">
        <v>28</v>
      </c>
      <c r="B2039" s="0" t="n">
        <v>1</v>
      </c>
      <c r="C2039" s="0" t="s">
        <v>5822</v>
      </c>
      <c r="D2039" s="0" t="s">
        <v>258</v>
      </c>
      <c r="E2039" s="0" t="s">
        <v>5823</v>
      </c>
      <c r="F2039" s="0" t="s">
        <v>5816</v>
      </c>
      <c r="G2039" s="0" t="s">
        <v>5817</v>
      </c>
      <c r="H2039" s="0" t="n">
        <v>0</v>
      </c>
      <c r="I2039" s="0" t="n">
        <v>0</v>
      </c>
      <c r="J2039" s="0" t="n">
        <v>0</v>
      </c>
      <c r="K2039" s="0" t="n">
        <v>5.7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s">
        <v>4</v>
      </c>
    </row>
    <row r="2040" customFormat="false" ht="14.4" hidden="true" customHeight="false" outlineLevel="0" collapsed="false">
      <c r="A2040" s="0" t="s">
        <v>28</v>
      </c>
      <c r="B2040" s="0" t="n">
        <v>1</v>
      </c>
      <c r="C2040" s="0" t="s">
        <v>5824</v>
      </c>
      <c r="D2040" s="0" t="s">
        <v>30</v>
      </c>
      <c r="E2040" s="0" t="s">
        <v>5825</v>
      </c>
      <c r="F2040" s="0" t="s">
        <v>5816</v>
      </c>
      <c r="G2040" s="0" t="s">
        <v>5817</v>
      </c>
      <c r="H2040" s="0" t="n">
        <v>0</v>
      </c>
      <c r="I2040" s="0" t="n">
        <v>0</v>
      </c>
      <c r="J2040" s="0" t="n">
        <v>0</v>
      </c>
      <c r="K2040" s="0" t="n">
        <v>5.1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s">
        <v>4</v>
      </c>
    </row>
    <row r="2041" customFormat="false" ht="14.4" hidden="true" customHeight="false" outlineLevel="0" collapsed="false">
      <c r="A2041" s="0" t="s">
        <v>28</v>
      </c>
      <c r="B2041" s="0" t="n">
        <v>1</v>
      </c>
      <c r="C2041" s="0" t="s">
        <v>5826</v>
      </c>
      <c r="D2041" s="0" t="s">
        <v>90</v>
      </c>
      <c r="E2041" s="0" t="s">
        <v>5827</v>
      </c>
      <c r="F2041" s="0" t="s">
        <v>5816</v>
      </c>
      <c r="G2041" s="0" t="s">
        <v>5817</v>
      </c>
      <c r="H2041" s="0" t="n">
        <v>0</v>
      </c>
      <c r="I2041" s="0" t="n">
        <v>0</v>
      </c>
      <c r="J2041" s="0" t="n">
        <v>0</v>
      </c>
      <c r="K2041" s="0" t="n">
        <v>7.9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s">
        <v>4</v>
      </c>
    </row>
    <row r="2042" customFormat="false" ht="14.4" hidden="true" customHeight="false" outlineLevel="0" collapsed="false">
      <c r="A2042" s="0" t="s">
        <v>28</v>
      </c>
      <c r="B2042" s="0" t="n">
        <v>1</v>
      </c>
      <c r="C2042" s="0" t="s">
        <v>5828</v>
      </c>
      <c r="D2042" s="0" t="s">
        <v>258</v>
      </c>
      <c r="E2042" s="0" t="s">
        <v>5829</v>
      </c>
      <c r="F2042" s="0" t="s">
        <v>5816</v>
      </c>
      <c r="G2042" s="0" t="s">
        <v>5817</v>
      </c>
      <c r="H2042" s="0" t="n">
        <v>0</v>
      </c>
      <c r="I2042" s="0" t="n">
        <v>0</v>
      </c>
      <c r="J2042" s="0" t="n">
        <v>0</v>
      </c>
      <c r="K2042" s="0" t="n">
        <v>7.4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s">
        <v>4</v>
      </c>
    </row>
    <row r="2043" customFormat="false" ht="14.4" hidden="true" customHeight="false" outlineLevel="0" collapsed="false">
      <c r="A2043" s="0" t="s">
        <v>28</v>
      </c>
      <c r="B2043" s="0" t="n">
        <v>1</v>
      </c>
      <c r="C2043" s="0" t="s">
        <v>5830</v>
      </c>
      <c r="D2043" s="0" t="s">
        <v>192</v>
      </c>
      <c r="E2043" s="0" t="s">
        <v>5831</v>
      </c>
      <c r="F2043" s="0" t="s">
        <v>5816</v>
      </c>
      <c r="G2043" s="0" t="s">
        <v>5817</v>
      </c>
      <c r="H2043" s="0" t="n">
        <v>0</v>
      </c>
      <c r="I2043" s="0" t="n">
        <v>0</v>
      </c>
      <c r="J2043" s="0" t="n">
        <v>0</v>
      </c>
      <c r="K2043" s="0" t="n">
        <v>7.4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s">
        <v>4</v>
      </c>
    </row>
    <row r="2044" customFormat="false" ht="14.4" hidden="true" customHeight="false" outlineLevel="0" collapsed="false">
      <c r="A2044" s="0" t="s">
        <v>28</v>
      </c>
      <c r="B2044" s="0" t="n">
        <v>1</v>
      </c>
      <c r="C2044" s="0" t="s">
        <v>5832</v>
      </c>
      <c r="D2044" s="0" t="s">
        <v>192</v>
      </c>
      <c r="E2044" s="0" t="s">
        <v>5833</v>
      </c>
      <c r="F2044" s="0" t="s">
        <v>5816</v>
      </c>
      <c r="G2044" s="0" t="s">
        <v>5817</v>
      </c>
      <c r="H2044" s="0" t="n">
        <v>0</v>
      </c>
      <c r="I2044" s="0" t="n">
        <v>0</v>
      </c>
      <c r="J2044" s="0" t="n">
        <v>0</v>
      </c>
      <c r="K2044" s="0" t="n">
        <v>7.4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s">
        <v>4</v>
      </c>
    </row>
    <row r="2045" customFormat="false" ht="14.4" hidden="true" customHeight="false" outlineLevel="0" collapsed="false">
      <c r="A2045" s="0" t="s">
        <v>28</v>
      </c>
      <c r="B2045" s="0" t="n">
        <v>1</v>
      </c>
      <c r="C2045" s="0" t="s">
        <v>5834</v>
      </c>
      <c r="D2045" s="0" t="s">
        <v>39</v>
      </c>
      <c r="E2045" s="0" t="s">
        <v>5835</v>
      </c>
      <c r="F2045" s="0" t="s">
        <v>5816</v>
      </c>
      <c r="G2045" s="0" t="s">
        <v>5817</v>
      </c>
      <c r="H2045" s="0" t="n">
        <v>0</v>
      </c>
      <c r="I2045" s="0" t="n">
        <v>0</v>
      </c>
      <c r="J2045" s="0" t="n">
        <v>0</v>
      </c>
      <c r="K2045" s="0" t="n">
        <v>7.3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s">
        <v>4</v>
      </c>
    </row>
    <row r="2046" customFormat="false" ht="14.4" hidden="true" customHeight="false" outlineLevel="0" collapsed="false">
      <c r="A2046" s="0" t="s">
        <v>28</v>
      </c>
      <c r="B2046" s="0" t="n">
        <v>1</v>
      </c>
      <c r="C2046" s="0" t="s">
        <v>5836</v>
      </c>
      <c r="D2046" s="0" t="s">
        <v>30</v>
      </c>
      <c r="E2046" s="0" t="s">
        <v>5837</v>
      </c>
      <c r="F2046" s="0" t="s">
        <v>5816</v>
      </c>
      <c r="G2046" s="0" t="s">
        <v>5817</v>
      </c>
      <c r="H2046" s="0" t="n">
        <v>0</v>
      </c>
      <c r="I2046" s="0" t="n">
        <v>0</v>
      </c>
      <c r="J2046" s="0" t="n">
        <v>0</v>
      </c>
      <c r="K2046" s="0" t="n">
        <v>5.4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s">
        <v>4</v>
      </c>
    </row>
    <row r="2047" customFormat="false" ht="14.4" hidden="true" customHeight="false" outlineLevel="0" collapsed="false">
      <c r="A2047" s="0" t="s">
        <v>28</v>
      </c>
      <c r="B2047" s="0" t="n">
        <v>1</v>
      </c>
      <c r="C2047" s="0" t="s">
        <v>5838</v>
      </c>
      <c r="D2047" s="0" t="s">
        <v>60</v>
      </c>
      <c r="E2047" s="0" t="s">
        <v>5839</v>
      </c>
      <c r="F2047" s="0" t="s">
        <v>5816</v>
      </c>
      <c r="G2047" s="0" t="s">
        <v>5817</v>
      </c>
      <c r="H2047" s="0" t="n">
        <v>0</v>
      </c>
      <c r="I2047" s="0" t="n">
        <v>0</v>
      </c>
      <c r="J2047" s="0" t="n">
        <v>0</v>
      </c>
      <c r="K2047" s="0" t="n">
        <v>7.2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s">
        <v>4</v>
      </c>
    </row>
    <row r="2048" customFormat="false" ht="14.4" hidden="true" customHeight="false" outlineLevel="0" collapsed="false">
      <c r="A2048" s="0" t="s">
        <v>28</v>
      </c>
      <c r="B2048" s="0" t="n">
        <v>1</v>
      </c>
      <c r="C2048" s="0" t="s">
        <v>5840</v>
      </c>
      <c r="D2048" s="0" t="s">
        <v>39</v>
      </c>
      <c r="E2048" s="0" t="s">
        <v>5841</v>
      </c>
      <c r="F2048" s="0" t="s">
        <v>5816</v>
      </c>
      <c r="G2048" s="0" t="s">
        <v>5817</v>
      </c>
      <c r="H2048" s="0" t="n">
        <v>0</v>
      </c>
      <c r="I2048" s="0" t="n">
        <v>0</v>
      </c>
      <c r="J2048" s="0" t="n">
        <v>0</v>
      </c>
      <c r="K2048" s="0" t="n">
        <v>7.8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s">
        <v>4</v>
      </c>
    </row>
    <row r="2049" customFormat="false" ht="14.4" hidden="true" customHeight="false" outlineLevel="0" collapsed="false">
      <c r="A2049" s="0" t="s">
        <v>28</v>
      </c>
      <c r="B2049" s="0" t="n">
        <v>1</v>
      </c>
      <c r="C2049" s="0" t="s">
        <v>5842</v>
      </c>
      <c r="D2049" s="0" t="s">
        <v>30</v>
      </c>
      <c r="E2049" s="0" t="s">
        <v>5843</v>
      </c>
      <c r="F2049" s="0" t="s">
        <v>5844</v>
      </c>
      <c r="G2049" s="0" t="s">
        <v>5845</v>
      </c>
      <c r="H2049" s="0" t="n">
        <v>0</v>
      </c>
      <c r="I2049" s="0" t="n">
        <v>0</v>
      </c>
      <c r="J2049" s="0" t="n">
        <v>0</v>
      </c>
      <c r="K2049" s="0" t="n">
        <v>6.1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s">
        <v>4</v>
      </c>
    </row>
    <row r="2050" customFormat="false" ht="14.4" hidden="true" customHeight="false" outlineLevel="0" collapsed="false">
      <c r="A2050" s="0" t="s">
        <v>28</v>
      </c>
      <c r="B2050" s="0" t="n">
        <v>1</v>
      </c>
      <c r="C2050" s="0" t="s">
        <v>5846</v>
      </c>
      <c r="D2050" s="0" t="s">
        <v>30</v>
      </c>
      <c r="E2050" s="0" t="s">
        <v>5847</v>
      </c>
      <c r="F2050" s="0" t="s">
        <v>5844</v>
      </c>
      <c r="G2050" s="0" t="s">
        <v>5845</v>
      </c>
      <c r="H2050" s="0" t="n">
        <v>0</v>
      </c>
      <c r="I2050" s="0" t="n">
        <v>0</v>
      </c>
      <c r="J2050" s="0" t="n">
        <v>0</v>
      </c>
      <c r="K2050" s="0" t="n">
        <v>6.1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s">
        <v>4</v>
      </c>
    </row>
    <row r="2051" customFormat="false" ht="14.4" hidden="true" customHeight="false" outlineLevel="0" collapsed="false">
      <c r="A2051" s="0" t="s">
        <v>28</v>
      </c>
      <c r="B2051" s="0" t="n">
        <v>1</v>
      </c>
      <c r="C2051" s="0" t="s">
        <v>5848</v>
      </c>
      <c r="D2051" s="0" t="s">
        <v>81</v>
      </c>
      <c r="E2051" s="0" t="s">
        <v>5849</v>
      </c>
      <c r="F2051" s="0" t="s">
        <v>5844</v>
      </c>
      <c r="G2051" s="0" t="s">
        <v>5845</v>
      </c>
      <c r="H2051" s="0" t="n">
        <v>0</v>
      </c>
      <c r="I2051" s="0" t="n">
        <v>0</v>
      </c>
      <c r="J2051" s="0" t="n">
        <v>0</v>
      </c>
      <c r="K2051" s="0" t="n">
        <v>6.4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s">
        <v>4</v>
      </c>
    </row>
    <row r="2052" customFormat="false" ht="14.4" hidden="true" customHeight="false" outlineLevel="0" collapsed="false">
      <c r="A2052" s="0" t="s">
        <v>28</v>
      </c>
      <c r="B2052" s="0" t="n">
        <v>1</v>
      </c>
      <c r="C2052" s="0" t="s">
        <v>5850</v>
      </c>
      <c r="D2052" s="0" t="s">
        <v>45</v>
      </c>
      <c r="E2052" s="0" t="s">
        <v>5851</v>
      </c>
      <c r="F2052" s="0" t="s">
        <v>5852</v>
      </c>
      <c r="G2052" s="0" t="s">
        <v>5853</v>
      </c>
      <c r="H2052" s="0" t="n">
        <v>0</v>
      </c>
      <c r="I2052" s="0" t="n">
        <v>0</v>
      </c>
      <c r="J2052" s="0" t="n">
        <v>0</v>
      </c>
      <c r="K2052" s="0" t="n">
        <v>5.2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s">
        <v>4</v>
      </c>
    </row>
    <row r="2053" customFormat="false" ht="14.4" hidden="true" customHeight="false" outlineLevel="0" collapsed="false">
      <c r="A2053" s="0" t="s">
        <v>28</v>
      </c>
      <c r="B2053" s="0" t="n">
        <v>1</v>
      </c>
      <c r="C2053" s="0" t="s">
        <v>5854</v>
      </c>
      <c r="D2053" s="0" t="s">
        <v>30</v>
      </c>
      <c r="E2053" s="0" t="s">
        <v>5855</v>
      </c>
      <c r="F2053" s="0" t="s">
        <v>5852</v>
      </c>
      <c r="G2053" s="0" t="s">
        <v>5853</v>
      </c>
      <c r="H2053" s="0" t="n">
        <v>0</v>
      </c>
      <c r="I2053" s="0" t="n">
        <v>0</v>
      </c>
      <c r="J2053" s="0" t="n">
        <v>0</v>
      </c>
      <c r="K2053" s="0" t="n">
        <v>8.1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s">
        <v>4</v>
      </c>
    </row>
    <row r="2054" customFormat="false" ht="14.4" hidden="true" customHeight="false" outlineLevel="0" collapsed="false">
      <c r="A2054" s="0" t="s">
        <v>28</v>
      </c>
      <c r="B2054" s="0" t="n">
        <v>1</v>
      </c>
      <c r="C2054" s="0" t="s">
        <v>5856</v>
      </c>
      <c r="D2054" s="0" t="s">
        <v>45</v>
      </c>
      <c r="E2054" s="0" t="s">
        <v>5857</v>
      </c>
      <c r="F2054" s="0" t="s">
        <v>5852</v>
      </c>
      <c r="G2054" s="0" t="s">
        <v>5853</v>
      </c>
      <c r="H2054" s="0" t="n">
        <v>0</v>
      </c>
      <c r="I2054" s="0" t="n">
        <v>0</v>
      </c>
      <c r="J2054" s="0" t="n">
        <v>0</v>
      </c>
      <c r="K2054" s="0" t="n">
        <v>8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s">
        <v>4</v>
      </c>
    </row>
    <row r="2055" customFormat="false" ht="14.4" hidden="true" customHeight="false" outlineLevel="0" collapsed="false">
      <c r="A2055" s="0" t="s">
        <v>28</v>
      </c>
      <c r="B2055" s="0" t="n">
        <v>1</v>
      </c>
      <c r="C2055" s="0" t="s">
        <v>5858</v>
      </c>
      <c r="D2055" s="0" t="s">
        <v>81</v>
      </c>
      <c r="E2055" s="0" t="s">
        <v>5859</v>
      </c>
      <c r="F2055" s="0" t="s">
        <v>5852</v>
      </c>
      <c r="G2055" s="0" t="s">
        <v>5853</v>
      </c>
      <c r="H2055" s="0" t="n">
        <v>0</v>
      </c>
      <c r="I2055" s="0" t="n">
        <v>0</v>
      </c>
      <c r="J2055" s="0" t="n">
        <v>0</v>
      </c>
      <c r="K2055" s="0" t="n">
        <v>7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s">
        <v>4</v>
      </c>
    </row>
    <row r="2056" customFormat="false" ht="14.4" hidden="true" customHeight="false" outlineLevel="0" collapsed="false">
      <c r="A2056" s="0" t="s">
        <v>28</v>
      </c>
      <c r="B2056" s="0" t="n">
        <v>1</v>
      </c>
      <c r="C2056" s="0" t="s">
        <v>5860</v>
      </c>
      <c r="D2056" s="0" t="s">
        <v>258</v>
      </c>
      <c r="E2056" s="0" t="s">
        <v>5861</v>
      </c>
      <c r="F2056" s="0" t="s">
        <v>5862</v>
      </c>
      <c r="G2056" s="0" t="s">
        <v>5863</v>
      </c>
      <c r="H2056" s="0" t="n">
        <v>0</v>
      </c>
      <c r="I2056" s="0" t="n">
        <v>0</v>
      </c>
      <c r="J2056" s="0" t="n">
        <v>0</v>
      </c>
      <c r="K2056" s="0" t="n">
        <v>7.5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s">
        <v>4</v>
      </c>
    </row>
    <row r="2057" customFormat="false" ht="14.4" hidden="true" customHeight="false" outlineLevel="0" collapsed="false">
      <c r="A2057" s="0" t="s">
        <v>28</v>
      </c>
      <c r="B2057" s="0" t="n">
        <v>1</v>
      </c>
      <c r="C2057" s="0" t="s">
        <v>5864</v>
      </c>
      <c r="D2057" s="0" t="s">
        <v>81</v>
      </c>
      <c r="E2057" s="0" t="s">
        <v>5865</v>
      </c>
      <c r="F2057" s="0" t="s">
        <v>5866</v>
      </c>
      <c r="G2057" s="0" t="s">
        <v>5867</v>
      </c>
      <c r="H2057" s="0" t="n">
        <v>0</v>
      </c>
      <c r="I2057" s="0" t="n">
        <v>0</v>
      </c>
      <c r="J2057" s="0" t="n">
        <v>0</v>
      </c>
      <c r="K2057" s="0" t="n">
        <v>7.1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s">
        <v>4</v>
      </c>
    </row>
    <row r="2058" customFormat="false" ht="14.4" hidden="true" customHeight="false" outlineLevel="0" collapsed="false">
      <c r="A2058" s="0" t="s">
        <v>28</v>
      </c>
      <c r="B2058" s="0" t="n">
        <v>1</v>
      </c>
      <c r="C2058" s="0" t="s">
        <v>5868</v>
      </c>
      <c r="D2058" s="0" t="s">
        <v>258</v>
      </c>
      <c r="E2058" s="0" t="s">
        <v>5869</v>
      </c>
      <c r="F2058" s="0" t="s">
        <v>5870</v>
      </c>
      <c r="G2058" s="0" t="s">
        <v>5871</v>
      </c>
      <c r="H2058" s="0" t="n">
        <v>0</v>
      </c>
      <c r="I2058" s="0" t="n">
        <v>0</v>
      </c>
      <c r="J2058" s="0" t="n">
        <v>0</v>
      </c>
      <c r="K2058" s="0" t="n">
        <v>5.5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s">
        <v>4</v>
      </c>
    </row>
    <row r="2059" customFormat="false" ht="14.4" hidden="true" customHeight="false" outlineLevel="0" collapsed="false">
      <c r="A2059" s="0" t="s">
        <v>28</v>
      </c>
      <c r="B2059" s="0" t="n">
        <v>1</v>
      </c>
      <c r="C2059" s="0" t="s">
        <v>5872</v>
      </c>
      <c r="D2059" s="0" t="s">
        <v>81</v>
      </c>
      <c r="E2059" s="0" t="s">
        <v>5873</v>
      </c>
      <c r="F2059" s="0" t="s">
        <v>5874</v>
      </c>
      <c r="G2059" s="0" t="s">
        <v>5875</v>
      </c>
      <c r="H2059" s="0" t="n">
        <v>0</v>
      </c>
      <c r="I2059" s="0" t="n">
        <v>0</v>
      </c>
      <c r="J2059" s="0" t="n">
        <v>0</v>
      </c>
      <c r="K2059" s="0" t="n">
        <v>5.7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s">
        <v>4</v>
      </c>
    </row>
    <row r="2060" customFormat="false" ht="14.4" hidden="true" customHeight="false" outlineLevel="0" collapsed="false">
      <c r="A2060" s="0" t="s">
        <v>28</v>
      </c>
      <c r="B2060" s="0" t="n">
        <v>1</v>
      </c>
      <c r="C2060" s="0" t="s">
        <v>5876</v>
      </c>
      <c r="D2060" s="0" t="s">
        <v>124</v>
      </c>
      <c r="E2060" s="0" t="s">
        <v>5877</v>
      </c>
      <c r="F2060" s="0" t="s">
        <v>5874</v>
      </c>
      <c r="G2060" s="0" t="s">
        <v>5875</v>
      </c>
      <c r="H2060" s="0" t="n">
        <v>0</v>
      </c>
      <c r="I2060" s="0" t="n">
        <v>0</v>
      </c>
      <c r="J2060" s="0" t="n">
        <v>0</v>
      </c>
      <c r="K2060" s="0" t="n">
        <v>5.9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s">
        <v>4</v>
      </c>
    </row>
    <row r="2061" customFormat="false" ht="14.4" hidden="true" customHeight="false" outlineLevel="0" collapsed="false">
      <c r="A2061" s="0" t="s">
        <v>28</v>
      </c>
      <c r="B2061" s="0" t="n">
        <v>1</v>
      </c>
      <c r="C2061" s="0" t="s">
        <v>5878</v>
      </c>
      <c r="D2061" s="0" t="s">
        <v>192</v>
      </c>
      <c r="E2061" s="0" t="s">
        <v>5879</v>
      </c>
      <c r="F2061" s="0" t="s">
        <v>5880</v>
      </c>
      <c r="G2061" s="0" t="s">
        <v>5881</v>
      </c>
      <c r="H2061" s="0" t="n">
        <v>0</v>
      </c>
      <c r="I2061" s="0" t="n">
        <v>0</v>
      </c>
      <c r="J2061" s="0" t="n">
        <v>0</v>
      </c>
      <c r="K2061" s="0" t="n">
        <v>5.8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s">
        <v>4</v>
      </c>
    </row>
    <row r="2062" customFormat="false" ht="14.4" hidden="true" customHeight="false" outlineLevel="0" collapsed="false">
      <c r="A2062" s="0" t="s">
        <v>28</v>
      </c>
      <c r="B2062" s="0" t="n">
        <v>1</v>
      </c>
      <c r="C2062" s="0" t="s">
        <v>5882</v>
      </c>
      <c r="D2062" s="0" t="s">
        <v>81</v>
      </c>
      <c r="E2062" s="0" t="s">
        <v>5883</v>
      </c>
      <c r="F2062" s="0" t="s">
        <v>5880</v>
      </c>
      <c r="G2062" s="0" t="s">
        <v>5881</v>
      </c>
      <c r="H2062" s="0" t="n">
        <v>0</v>
      </c>
      <c r="I2062" s="0" t="n">
        <v>0</v>
      </c>
      <c r="J2062" s="0" t="n">
        <v>0</v>
      </c>
      <c r="K2062" s="0" t="n">
        <v>5.5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s">
        <v>4</v>
      </c>
    </row>
    <row r="2063" customFormat="false" ht="14.4" hidden="true" customHeight="false" outlineLevel="0" collapsed="false">
      <c r="A2063" s="0" t="s">
        <v>28</v>
      </c>
      <c r="B2063" s="0" t="n">
        <v>1</v>
      </c>
      <c r="C2063" s="0" t="s">
        <v>5884</v>
      </c>
      <c r="D2063" s="0" t="s">
        <v>103</v>
      </c>
      <c r="E2063" s="0" t="s">
        <v>5885</v>
      </c>
      <c r="F2063" s="0" t="s">
        <v>5886</v>
      </c>
      <c r="G2063" s="0" t="s">
        <v>5887</v>
      </c>
      <c r="H2063" s="0" t="n">
        <v>0</v>
      </c>
      <c r="I2063" s="0" t="n">
        <v>0</v>
      </c>
      <c r="J2063" s="0" t="n">
        <v>0</v>
      </c>
      <c r="K2063" s="0" t="n">
        <v>5.1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s">
        <v>4</v>
      </c>
    </row>
    <row r="2064" customFormat="false" ht="14.4" hidden="true" customHeight="false" outlineLevel="0" collapsed="false">
      <c r="A2064" s="0" t="s">
        <v>28</v>
      </c>
      <c r="B2064" s="0" t="n">
        <v>1</v>
      </c>
      <c r="C2064" s="0" t="s">
        <v>5888</v>
      </c>
      <c r="D2064" s="0" t="s">
        <v>258</v>
      </c>
      <c r="E2064" s="0" t="s">
        <v>5889</v>
      </c>
      <c r="F2064" s="0" t="s">
        <v>5890</v>
      </c>
      <c r="G2064" s="0" t="s">
        <v>5891</v>
      </c>
      <c r="H2064" s="0" t="n">
        <v>0</v>
      </c>
      <c r="I2064" s="0" t="n">
        <v>0</v>
      </c>
      <c r="J2064" s="0" t="n">
        <v>0</v>
      </c>
      <c r="K2064" s="0" t="n">
        <v>6.7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s">
        <v>4</v>
      </c>
    </row>
    <row r="2065" customFormat="false" ht="14.4" hidden="true" customHeight="false" outlineLevel="0" collapsed="false">
      <c r="A2065" s="0" t="s">
        <v>28</v>
      </c>
      <c r="B2065" s="0" t="n">
        <v>1</v>
      </c>
      <c r="C2065" s="0" t="s">
        <v>5892</v>
      </c>
      <c r="D2065" s="0" t="s">
        <v>81</v>
      </c>
      <c r="E2065" s="0" t="s">
        <v>5893</v>
      </c>
      <c r="F2065" s="0" t="s">
        <v>5890</v>
      </c>
      <c r="G2065" s="0" t="s">
        <v>5891</v>
      </c>
      <c r="H2065" s="0" t="n">
        <v>0</v>
      </c>
      <c r="I2065" s="0" t="n">
        <v>0</v>
      </c>
      <c r="J2065" s="0" t="n">
        <v>0</v>
      </c>
      <c r="K2065" s="0" t="n">
        <v>6.6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s">
        <v>4</v>
      </c>
    </row>
    <row r="2066" customFormat="false" ht="14.4" hidden="true" customHeight="false" outlineLevel="0" collapsed="false">
      <c r="A2066" s="0" t="s">
        <v>28</v>
      </c>
      <c r="B2066" s="0" t="n">
        <v>1</v>
      </c>
      <c r="C2066" s="0" t="s">
        <v>5894</v>
      </c>
      <c r="D2066" s="0" t="s">
        <v>192</v>
      </c>
      <c r="E2066" s="0" t="s">
        <v>5895</v>
      </c>
      <c r="F2066" s="0" t="s">
        <v>5890</v>
      </c>
      <c r="G2066" s="0" t="s">
        <v>5891</v>
      </c>
      <c r="H2066" s="0" t="n">
        <v>0</v>
      </c>
      <c r="I2066" s="0" t="n">
        <v>0</v>
      </c>
      <c r="J2066" s="0" t="n">
        <v>0</v>
      </c>
      <c r="K2066" s="0" t="n">
        <v>5.3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s">
        <v>4</v>
      </c>
    </row>
    <row r="2067" customFormat="false" ht="14.4" hidden="true" customHeight="false" outlineLevel="0" collapsed="false">
      <c r="A2067" s="0" t="s">
        <v>28</v>
      </c>
      <c r="B2067" s="0" t="n">
        <v>1</v>
      </c>
      <c r="C2067" s="0" t="s">
        <v>5896</v>
      </c>
      <c r="D2067" s="0" t="s">
        <v>192</v>
      </c>
      <c r="E2067" s="0" t="s">
        <v>5897</v>
      </c>
      <c r="F2067" s="0" t="s">
        <v>5890</v>
      </c>
      <c r="G2067" s="0" t="s">
        <v>5891</v>
      </c>
      <c r="H2067" s="0" t="n">
        <v>0</v>
      </c>
      <c r="I2067" s="0" t="n">
        <v>0</v>
      </c>
      <c r="J2067" s="0" t="n">
        <v>0</v>
      </c>
      <c r="K2067" s="0" t="n">
        <v>5.2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s">
        <v>4</v>
      </c>
    </row>
    <row r="2068" customFormat="false" ht="14.4" hidden="true" customHeight="false" outlineLevel="0" collapsed="false">
      <c r="A2068" s="0" t="s">
        <v>28</v>
      </c>
      <c r="B2068" s="0" t="n">
        <v>1</v>
      </c>
      <c r="C2068" s="0" t="s">
        <v>5898</v>
      </c>
      <c r="D2068" s="0" t="s">
        <v>81</v>
      </c>
      <c r="E2068" s="0" t="s">
        <v>5899</v>
      </c>
      <c r="F2068" s="0" t="s">
        <v>5900</v>
      </c>
      <c r="G2068" s="0" t="s">
        <v>5901</v>
      </c>
      <c r="H2068" s="0" t="n">
        <v>0</v>
      </c>
      <c r="I2068" s="0" t="n">
        <v>0</v>
      </c>
      <c r="J2068" s="0" t="n">
        <v>0</v>
      </c>
      <c r="K2068" s="0" t="n">
        <v>6.3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s">
        <v>4</v>
      </c>
    </row>
    <row r="2069" customFormat="false" ht="14.4" hidden="true" customHeight="false" outlineLevel="0" collapsed="false">
      <c r="A2069" s="0" t="s">
        <v>28</v>
      </c>
      <c r="B2069" s="0" t="n">
        <v>1</v>
      </c>
      <c r="C2069" s="0" t="s">
        <v>5902</v>
      </c>
      <c r="D2069" s="0" t="s">
        <v>60</v>
      </c>
      <c r="E2069" s="0" t="s">
        <v>5903</v>
      </c>
      <c r="F2069" s="0" t="s">
        <v>5904</v>
      </c>
      <c r="G2069" s="0" t="s">
        <v>5905</v>
      </c>
      <c r="H2069" s="0" t="n">
        <v>0</v>
      </c>
      <c r="I2069" s="0" t="n">
        <v>0</v>
      </c>
      <c r="J2069" s="0" t="n">
        <v>0</v>
      </c>
      <c r="K2069" s="0" t="n">
        <v>5.2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s">
        <v>4</v>
      </c>
    </row>
    <row r="2070" customFormat="false" ht="14.4" hidden="true" customHeight="false" outlineLevel="0" collapsed="false">
      <c r="A2070" s="0" t="s">
        <v>28</v>
      </c>
      <c r="B2070" s="0" t="n">
        <v>1</v>
      </c>
      <c r="C2070" s="0" t="s">
        <v>5906</v>
      </c>
      <c r="D2070" s="0" t="s">
        <v>258</v>
      </c>
      <c r="E2070" s="0" t="s">
        <v>5907</v>
      </c>
      <c r="F2070" s="0" t="s">
        <v>5908</v>
      </c>
      <c r="G2070" s="0" t="s">
        <v>5909</v>
      </c>
      <c r="H2070" s="0" t="n">
        <v>0</v>
      </c>
      <c r="I2070" s="0" t="n">
        <v>0</v>
      </c>
      <c r="J2070" s="0" t="n">
        <v>0</v>
      </c>
      <c r="K2070" s="0" t="n">
        <v>5.1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s">
        <v>4</v>
      </c>
    </row>
    <row r="2071" customFormat="false" ht="14.4" hidden="true" customHeight="false" outlineLevel="0" collapsed="false">
      <c r="A2071" s="0" t="s">
        <v>28</v>
      </c>
      <c r="B2071" s="0" t="n">
        <v>1</v>
      </c>
      <c r="C2071" s="0" t="s">
        <v>5910</v>
      </c>
      <c r="D2071" s="0" t="s">
        <v>60</v>
      </c>
      <c r="E2071" s="0" t="s">
        <v>5911</v>
      </c>
      <c r="F2071" s="0" t="s">
        <v>5912</v>
      </c>
      <c r="G2071" s="0" t="s">
        <v>5913</v>
      </c>
      <c r="H2071" s="0" t="n">
        <v>0</v>
      </c>
      <c r="I2071" s="0" t="n">
        <v>0</v>
      </c>
      <c r="J2071" s="0" t="n">
        <v>0</v>
      </c>
      <c r="K2071" s="0" t="n">
        <v>8.5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s">
        <v>4</v>
      </c>
    </row>
    <row r="2072" customFormat="false" ht="14.4" hidden="true" customHeight="false" outlineLevel="0" collapsed="false">
      <c r="A2072" s="0" t="s">
        <v>28</v>
      </c>
      <c r="B2072" s="0" t="n">
        <v>1</v>
      </c>
      <c r="C2072" s="0" t="s">
        <v>5914</v>
      </c>
      <c r="D2072" s="0" t="s">
        <v>192</v>
      </c>
      <c r="E2072" s="0" t="s">
        <v>5915</v>
      </c>
      <c r="F2072" s="0" t="s">
        <v>5912</v>
      </c>
      <c r="G2072" s="0" t="s">
        <v>5913</v>
      </c>
      <c r="H2072" s="0" t="n">
        <v>0</v>
      </c>
      <c r="I2072" s="0" t="n">
        <v>0</v>
      </c>
      <c r="J2072" s="0" t="n">
        <v>0</v>
      </c>
      <c r="K2072" s="0" t="n">
        <v>7.3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s">
        <v>4</v>
      </c>
    </row>
    <row r="2073" customFormat="false" ht="14.4" hidden="true" customHeight="false" outlineLevel="0" collapsed="false">
      <c r="A2073" s="0" t="s">
        <v>28</v>
      </c>
      <c r="B2073" s="0" t="n">
        <v>1</v>
      </c>
      <c r="C2073" s="0" t="s">
        <v>5916</v>
      </c>
      <c r="D2073" s="0" t="s">
        <v>81</v>
      </c>
      <c r="E2073" s="0" t="s">
        <v>5917</v>
      </c>
      <c r="F2073" s="0" t="s">
        <v>5912</v>
      </c>
      <c r="G2073" s="0" t="s">
        <v>5913</v>
      </c>
      <c r="H2073" s="0" t="n">
        <v>0</v>
      </c>
      <c r="I2073" s="0" t="n">
        <v>0</v>
      </c>
      <c r="J2073" s="0" t="n">
        <v>0</v>
      </c>
      <c r="K2073" s="0" t="n">
        <v>6.8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s">
        <v>4</v>
      </c>
    </row>
    <row r="2074" customFormat="false" ht="14.4" hidden="true" customHeight="false" outlineLevel="0" collapsed="false">
      <c r="A2074" s="0" t="s">
        <v>28</v>
      </c>
      <c r="B2074" s="0" t="n">
        <v>1</v>
      </c>
      <c r="C2074" s="0" t="s">
        <v>5918</v>
      </c>
      <c r="D2074" s="0" t="s">
        <v>258</v>
      </c>
      <c r="E2074" s="0" t="s">
        <v>5919</v>
      </c>
      <c r="F2074" s="0" t="s">
        <v>5920</v>
      </c>
      <c r="G2074" s="0" t="s">
        <v>5921</v>
      </c>
      <c r="H2074" s="0" t="n">
        <v>0</v>
      </c>
      <c r="I2074" s="0" t="n">
        <v>0</v>
      </c>
      <c r="J2074" s="0" t="n">
        <v>0</v>
      </c>
      <c r="K2074" s="0" t="n">
        <v>7.5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s">
        <v>4</v>
      </c>
    </row>
    <row r="2075" customFormat="false" ht="14.4" hidden="true" customHeight="false" outlineLevel="0" collapsed="false">
      <c r="A2075" s="0" t="s">
        <v>28</v>
      </c>
      <c r="B2075" s="0" t="n">
        <v>1</v>
      </c>
      <c r="C2075" s="0" t="s">
        <v>5922</v>
      </c>
      <c r="D2075" s="0" t="s">
        <v>30</v>
      </c>
      <c r="E2075" s="0" t="s">
        <v>5923</v>
      </c>
      <c r="F2075" s="0" t="s">
        <v>5924</v>
      </c>
      <c r="G2075" s="0" t="s">
        <v>5925</v>
      </c>
      <c r="H2075" s="0" t="n">
        <v>0</v>
      </c>
      <c r="I2075" s="0" t="n">
        <v>0</v>
      </c>
      <c r="J2075" s="0" t="n">
        <v>0</v>
      </c>
      <c r="K2075" s="0" t="n">
        <v>6.9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s">
        <v>4</v>
      </c>
    </row>
    <row r="2076" customFormat="false" ht="14.4" hidden="true" customHeight="false" outlineLevel="0" collapsed="false">
      <c r="A2076" s="0" t="s">
        <v>28</v>
      </c>
      <c r="B2076" s="0" t="n">
        <v>1</v>
      </c>
      <c r="C2076" s="0" t="s">
        <v>5926</v>
      </c>
      <c r="D2076" s="0" t="s">
        <v>258</v>
      </c>
      <c r="E2076" s="0" t="s">
        <v>5927</v>
      </c>
      <c r="F2076" s="0" t="s">
        <v>5924</v>
      </c>
      <c r="G2076" s="0" t="s">
        <v>5925</v>
      </c>
      <c r="H2076" s="0" t="n">
        <v>0</v>
      </c>
      <c r="I2076" s="0" t="n">
        <v>0</v>
      </c>
      <c r="J2076" s="0" t="n">
        <v>0</v>
      </c>
      <c r="K2076" s="0" t="n">
        <v>7.1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s">
        <v>4</v>
      </c>
    </row>
    <row r="2077" customFormat="false" ht="14.4" hidden="true" customHeight="false" outlineLevel="0" collapsed="false">
      <c r="A2077" s="0" t="s">
        <v>28</v>
      </c>
      <c r="B2077" s="0" t="n">
        <v>1</v>
      </c>
      <c r="C2077" s="0" t="s">
        <v>5928</v>
      </c>
      <c r="D2077" s="0" t="s">
        <v>192</v>
      </c>
      <c r="E2077" s="0" t="s">
        <v>4104</v>
      </c>
      <c r="F2077" s="0" t="s">
        <v>5929</v>
      </c>
      <c r="G2077" s="0" t="s">
        <v>5930</v>
      </c>
      <c r="H2077" s="0" t="n">
        <v>0</v>
      </c>
      <c r="I2077" s="0" t="n">
        <v>0</v>
      </c>
      <c r="J2077" s="0" t="n">
        <v>0</v>
      </c>
      <c r="K2077" s="0" t="n">
        <v>6.5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s">
        <v>4</v>
      </c>
    </row>
    <row r="2078" customFormat="false" ht="14.4" hidden="true" customHeight="false" outlineLevel="0" collapsed="false">
      <c r="A2078" s="0" t="s">
        <v>28</v>
      </c>
      <c r="B2078" s="0" t="n">
        <v>1</v>
      </c>
      <c r="C2078" s="0" t="s">
        <v>5931</v>
      </c>
      <c r="D2078" s="0" t="s">
        <v>258</v>
      </c>
      <c r="E2078" s="0" t="s">
        <v>5932</v>
      </c>
      <c r="F2078" s="0" t="s">
        <v>5933</v>
      </c>
      <c r="G2078" s="0" t="s">
        <v>2887</v>
      </c>
      <c r="H2078" s="0" t="n">
        <v>0</v>
      </c>
      <c r="I2078" s="0" t="n">
        <v>0</v>
      </c>
      <c r="J2078" s="0" t="n">
        <v>0</v>
      </c>
      <c r="K2078" s="0" t="n">
        <v>5.7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s">
        <v>4</v>
      </c>
    </row>
    <row r="2079" customFormat="false" ht="14.4" hidden="true" customHeight="false" outlineLevel="0" collapsed="false">
      <c r="A2079" s="0" t="s">
        <v>28</v>
      </c>
      <c r="B2079" s="0" t="n">
        <v>1</v>
      </c>
      <c r="C2079" s="0" t="s">
        <v>5934</v>
      </c>
      <c r="D2079" s="0" t="s">
        <v>192</v>
      </c>
      <c r="E2079" s="0" t="s">
        <v>5935</v>
      </c>
      <c r="F2079" s="0" t="s">
        <v>5933</v>
      </c>
      <c r="G2079" s="0" t="s">
        <v>2887</v>
      </c>
      <c r="H2079" s="0" t="n">
        <v>0</v>
      </c>
      <c r="I2079" s="0" t="n">
        <v>0</v>
      </c>
      <c r="J2079" s="0" t="n">
        <v>0</v>
      </c>
      <c r="K2079" s="0" t="n">
        <v>5.8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s">
        <v>4</v>
      </c>
    </row>
    <row r="2080" customFormat="false" ht="14.4" hidden="true" customHeight="false" outlineLevel="0" collapsed="false">
      <c r="A2080" s="0" t="s">
        <v>28</v>
      </c>
      <c r="B2080" s="0" t="n">
        <v>1</v>
      </c>
      <c r="C2080" s="0" t="s">
        <v>5936</v>
      </c>
      <c r="D2080" s="0" t="s">
        <v>124</v>
      </c>
      <c r="E2080" s="0" t="s">
        <v>5937</v>
      </c>
      <c r="F2080" s="0" t="s">
        <v>5933</v>
      </c>
      <c r="G2080" s="0" t="s">
        <v>2887</v>
      </c>
      <c r="H2080" s="0" t="n">
        <v>0</v>
      </c>
      <c r="I2080" s="0" t="n">
        <v>0</v>
      </c>
      <c r="J2080" s="0" t="n">
        <v>0</v>
      </c>
      <c r="K2080" s="0" t="n">
        <v>5.7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s">
        <v>4</v>
      </c>
    </row>
    <row r="2081" customFormat="false" ht="14.4" hidden="true" customHeight="false" outlineLevel="0" collapsed="false">
      <c r="A2081" s="0" t="s">
        <v>28</v>
      </c>
      <c r="B2081" s="0" t="n">
        <v>1</v>
      </c>
      <c r="C2081" s="0" t="s">
        <v>5938</v>
      </c>
      <c r="D2081" s="0" t="s">
        <v>258</v>
      </c>
      <c r="E2081" s="0" t="s">
        <v>5939</v>
      </c>
      <c r="F2081" s="0" t="s">
        <v>5933</v>
      </c>
      <c r="G2081" s="0" t="s">
        <v>2887</v>
      </c>
      <c r="H2081" s="0" t="n">
        <v>0</v>
      </c>
      <c r="I2081" s="0" t="n">
        <v>0</v>
      </c>
      <c r="J2081" s="0" t="n">
        <v>0</v>
      </c>
      <c r="K2081" s="0" t="n">
        <v>5.5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s">
        <v>4</v>
      </c>
    </row>
    <row r="2082" customFormat="false" ht="14.4" hidden="true" customHeight="false" outlineLevel="0" collapsed="false">
      <c r="A2082" s="0" t="s">
        <v>28</v>
      </c>
      <c r="B2082" s="0" t="n">
        <v>1</v>
      </c>
      <c r="C2082" s="0" t="s">
        <v>5940</v>
      </c>
      <c r="D2082" s="0" t="s">
        <v>81</v>
      </c>
      <c r="E2082" s="0" t="s">
        <v>5941</v>
      </c>
      <c r="F2082" s="0" t="s">
        <v>5933</v>
      </c>
      <c r="G2082" s="0" t="s">
        <v>2887</v>
      </c>
      <c r="H2082" s="0" t="n">
        <v>0</v>
      </c>
      <c r="I2082" s="0" t="n">
        <v>0</v>
      </c>
      <c r="J2082" s="0" t="n">
        <v>0</v>
      </c>
      <c r="K2082" s="0" t="n">
        <v>5.7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s">
        <v>4</v>
      </c>
    </row>
    <row r="2083" customFormat="false" ht="14.4" hidden="true" customHeight="false" outlineLevel="0" collapsed="false">
      <c r="A2083" s="0" t="s">
        <v>28</v>
      </c>
      <c r="B2083" s="0" t="n">
        <v>1</v>
      </c>
      <c r="C2083" s="0" t="s">
        <v>5942</v>
      </c>
      <c r="D2083" s="0" t="s">
        <v>81</v>
      </c>
      <c r="E2083" s="0" t="s">
        <v>5943</v>
      </c>
      <c r="F2083" s="0" t="s">
        <v>5933</v>
      </c>
      <c r="G2083" s="0" t="s">
        <v>2887</v>
      </c>
      <c r="H2083" s="0" t="n">
        <v>0</v>
      </c>
      <c r="I2083" s="0" t="n">
        <v>0</v>
      </c>
      <c r="J2083" s="0" t="n">
        <v>0</v>
      </c>
      <c r="K2083" s="0" t="n">
        <v>5.4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s">
        <v>4</v>
      </c>
    </row>
    <row r="2084" customFormat="false" ht="14.4" hidden="true" customHeight="false" outlineLevel="0" collapsed="false">
      <c r="A2084" s="0" t="s">
        <v>28</v>
      </c>
      <c r="B2084" s="0" t="n">
        <v>1</v>
      </c>
      <c r="C2084" s="0" t="s">
        <v>5944</v>
      </c>
      <c r="D2084" s="0" t="s">
        <v>30</v>
      </c>
      <c r="E2084" s="0" t="s">
        <v>5945</v>
      </c>
      <c r="F2084" s="0" t="s">
        <v>5933</v>
      </c>
      <c r="G2084" s="0" t="s">
        <v>2887</v>
      </c>
      <c r="H2084" s="0" t="n">
        <v>0</v>
      </c>
      <c r="I2084" s="0" t="n">
        <v>0</v>
      </c>
      <c r="J2084" s="0" t="n">
        <v>0</v>
      </c>
      <c r="K2084" s="0" t="n">
        <v>5.2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s">
        <v>4</v>
      </c>
    </row>
    <row r="2085" customFormat="false" ht="14.4" hidden="true" customHeight="false" outlineLevel="0" collapsed="false">
      <c r="A2085" s="0" t="s">
        <v>28</v>
      </c>
      <c r="B2085" s="0" t="n">
        <v>1</v>
      </c>
      <c r="C2085" s="0" t="s">
        <v>5946</v>
      </c>
      <c r="D2085" s="0" t="s">
        <v>81</v>
      </c>
      <c r="E2085" s="0" t="s">
        <v>5947</v>
      </c>
      <c r="F2085" s="0" t="s">
        <v>5948</v>
      </c>
      <c r="G2085" s="0" t="s">
        <v>5949</v>
      </c>
      <c r="H2085" s="0" t="n">
        <v>0</v>
      </c>
      <c r="I2085" s="0" t="n">
        <v>0</v>
      </c>
      <c r="J2085" s="0" t="n">
        <v>0</v>
      </c>
      <c r="K2085" s="0" t="n">
        <v>5.9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s">
        <v>4</v>
      </c>
    </row>
    <row r="2086" customFormat="false" ht="14.4" hidden="true" customHeight="false" outlineLevel="0" collapsed="false">
      <c r="A2086" s="0" t="s">
        <v>28</v>
      </c>
      <c r="B2086" s="0" t="n">
        <v>1</v>
      </c>
      <c r="C2086" s="0" t="s">
        <v>5950</v>
      </c>
      <c r="D2086" s="0" t="s">
        <v>124</v>
      </c>
      <c r="E2086" s="0" t="s">
        <v>5951</v>
      </c>
      <c r="F2086" s="0" t="s">
        <v>5952</v>
      </c>
      <c r="G2086" s="0" t="s">
        <v>1673</v>
      </c>
      <c r="H2086" s="0" t="n">
        <v>0</v>
      </c>
      <c r="I2086" s="0" t="n">
        <v>0</v>
      </c>
      <c r="J2086" s="0" t="n">
        <v>0</v>
      </c>
      <c r="K2086" s="0" t="n">
        <v>7.8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s">
        <v>4</v>
      </c>
    </row>
    <row r="2087" customFormat="false" ht="14.4" hidden="true" customHeight="false" outlineLevel="0" collapsed="false">
      <c r="A2087" s="0" t="s">
        <v>28</v>
      </c>
      <c r="B2087" s="0" t="n">
        <v>1</v>
      </c>
      <c r="C2087" s="0" t="s">
        <v>5953</v>
      </c>
      <c r="D2087" s="0" t="s">
        <v>192</v>
      </c>
      <c r="E2087" s="0" t="s">
        <v>5954</v>
      </c>
      <c r="F2087" s="0" t="s">
        <v>5952</v>
      </c>
      <c r="G2087" s="0" t="s">
        <v>1673</v>
      </c>
      <c r="H2087" s="0" t="n">
        <v>0</v>
      </c>
      <c r="I2087" s="0" t="n">
        <v>0</v>
      </c>
      <c r="J2087" s="0" t="n">
        <v>0</v>
      </c>
      <c r="K2087" s="0" t="n">
        <v>6.4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s">
        <v>4</v>
      </c>
    </row>
    <row r="2088" customFormat="false" ht="14.4" hidden="true" customHeight="false" outlineLevel="0" collapsed="false">
      <c r="A2088" s="0" t="s">
        <v>28</v>
      </c>
      <c r="B2088" s="0" t="n">
        <v>1</v>
      </c>
      <c r="C2088" s="0" t="s">
        <v>5955</v>
      </c>
      <c r="D2088" s="0" t="s">
        <v>81</v>
      </c>
      <c r="E2088" s="0" t="s">
        <v>5956</v>
      </c>
      <c r="F2088" s="0" t="s">
        <v>5952</v>
      </c>
      <c r="G2088" s="0" t="s">
        <v>1673</v>
      </c>
      <c r="H2088" s="0" t="n">
        <v>0</v>
      </c>
      <c r="I2088" s="0" t="n">
        <v>0</v>
      </c>
      <c r="J2088" s="0" t="n">
        <v>0</v>
      </c>
      <c r="K2088" s="0" t="n">
        <v>6.3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s">
        <v>4</v>
      </c>
    </row>
    <row r="2089" customFormat="false" ht="14.4" hidden="true" customHeight="false" outlineLevel="0" collapsed="false">
      <c r="A2089" s="0" t="s">
        <v>28</v>
      </c>
      <c r="B2089" s="0" t="n">
        <v>1</v>
      </c>
      <c r="C2089" s="0" t="s">
        <v>5957</v>
      </c>
      <c r="D2089" s="0" t="s">
        <v>48</v>
      </c>
      <c r="E2089" s="0" t="s">
        <v>5958</v>
      </c>
      <c r="F2089" s="0" t="s">
        <v>5959</v>
      </c>
      <c r="G2089" s="0" t="s">
        <v>5960</v>
      </c>
      <c r="H2089" s="0" t="n">
        <v>0</v>
      </c>
      <c r="I2089" s="0" t="n">
        <v>0</v>
      </c>
      <c r="J2089" s="0" t="n">
        <v>0</v>
      </c>
      <c r="K2089" s="0" t="n">
        <v>5.3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s">
        <v>4</v>
      </c>
    </row>
    <row r="2090" customFormat="false" ht="14.4" hidden="true" customHeight="false" outlineLevel="0" collapsed="false">
      <c r="A2090" s="0" t="s">
        <v>28</v>
      </c>
      <c r="B2090" s="0" t="n">
        <v>1</v>
      </c>
      <c r="C2090" s="0" t="s">
        <v>5961</v>
      </c>
      <c r="D2090" s="0" t="s">
        <v>53</v>
      </c>
      <c r="E2090" s="0" t="s">
        <v>5962</v>
      </c>
      <c r="F2090" s="0" t="s">
        <v>5963</v>
      </c>
      <c r="G2090" s="0" t="s">
        <v>5964</v>
      </c>
      <c r="H2090" s="0" t="n">
        <v>0</v>
      </c>
      <c r="I2090" s="0" t="n">
        <v>0</v>
      </c>
      <c r="J2090" s="0" t="n">
        <v>0</v>
      </c>
      <c r="K2090" s="0" t="n">
        <v>8.2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s">
        <v>4</v>
      </c>
    </row>
    <row r="2091" customFormat="false" ht="14.4" hidden="true" customHeight="false" outlineLevel="0" collapsed="false">
      <c r="A2091" s="0" t="s">
        <v>28</v>
      </c>
      <c r="B2091" s="0" t="n">
        <v>1</v>
      </c>
      <c r="C2091" s="0" t="s">
        <v>5965</v>
      </c>
      <c r="D2091" s="0" t="s">
        <v>258</v>
      </c>
      <c r="E2091" s="0" t="s">
        <v>5966</v>
      </c>
      <c r="F2091" s="0" t="s">
        <v>5963</v>
      </c>
      <c r="G2091" s="0" t="s">
        <v>5964</v>
      </c>
      <c r="H2091" s="0" t="n">
        <v>0</v>
      </c>
      <c r="I2091" s="0" t="n">
        <v>0</v>
      </c>
      <c r="J2091" s="0" t="n">
        <v>0</v>
      </c>
      <c r="K2091" s="0" t="n">
        <v>7.1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s">
        <v>4</v>
      </c>
    </row>
    <row r="2092" customFormat="false" ht="14.4" hidden="true" customHeight="false" outlineLevel="0" collapsed="false">
      <c r="A2092" s="0" t="s">
        <v>28</v>
      </c>
      <c r="B2092" s="0" t="n">
        <v>1</v>
      </c>
      <c r="C2092" s="0" t="s">
        <v>5967</v>
      </c>
      <c r="D2092" s="0" t="s">
        <v>124</v>
      </c>
      <c r="E2092" s="0" t="s">
        <v>5968</v>
      </c>
      <c r="F2092" s="0" t="s">
        <v>5440</v>
      </c>
      <c r="G2092" s="0" t="s">
        <v>5441</v>
      </c>
      <c r="H2092" s="0" t="n">
        <v>0</v>
      </c>
      <c r="I2092" s="0" t="n">
        <v>0</v>
      </c>
      <c r="J2092" s="0" t="n">
        <v>0</v>
      </c>
      <c r="K2092" s="0" t="n">
        <v>6.7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s">
        <v>4</v>
      </c>
    </row>
    <row r="2093" customFormat="false" ht="14.4" hidden="true" customHeight="false" outlineLevel="0" collapsed="false">
      <c r="A2093" s="0" t="s">
        <v>28</v>
      </c>
      <c r="B2093" s="0" t="n">
        <v>1</v>
      </c>
      <c r="C2093" s="0" t="s">
        <v>5969</v>
      </c>
      <c r="D2093" s="0" t="s">
        <v>90</v>
      </c>
      <c r="E2093" s="0" t="s">
        <v>5970</v>
      </c>
      <c r="F2093" s="0" t="s">
        <v>5440</v>
      </c>
      <c r="G2093" s="0" t="s">
        <v>5441</v>
      </c>
      <c r="H2093" s="0" t="n">
        <v>0</v>
      </c>
      <c r="I2093" s="0" t="n">
        <v>0</v>
      </c>
      <c r="J2093" s="0" t="n">
        <v>0</v>
      </c>
      <c r="K2093" s="0" t="n">
        <v>5.7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s">
        <v>4</v>
      </c>
    </row>
    <row r="2094" customFormat="false" ht="14.4" hidden="true" customHeight="false" outlineLevel="0" collapsed="false">
      <c r="A2094" s="0" t="s">
        <v>28</v>
      </c>
      <c r="B2094" s="0" t="n">
        <v>1</v>
      </c>
      <c r="C2094" s="0" t="s">
        <v>5971</v>
      </c>
      <c r="D2094" s="0" t="s">
        <v>192</v>
      </c>
      <c r="E2094" s="0" t="s">
        <v>5972</v>
      </c>
      <c r="F2094" s="0" t="s">
        <v>5440</v>
      </c>
      <c r="G2094" s="0" t="s">
        <v>5441</v>
      </c>
      <c r="H2094" s="0" t="n">
        <v>0</v>
      </c>
      <c r="I2094" s="0" t="n">
        <v>0</v>
      </c>
      <c r="J2094" s="0" t="n">
        <v>0</v>
      </c>
      <c r="K2094" s="0" t="n">
        <v>6.2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s">
        <v>4</v>
      </c>
    </row>
    <row r="2095" customFormat="false" ht="14.4" hidden="true" customHeight="false" outlineLevel="0" collapsed="false">
      <c r="A2095" s="0" t="s">
        <v>28</v>
      </c>
      <c r="B2095" s="0" t="n">
        <v>1</v>
      </c>
      <c r="C2095" s="0" t="s">
        <v>5973</v>
      </c>
      <c r="D2095" s="0" t="s">
        <v>39</v>
      </c>
      <c r="E2095" s="0" t="s">
        <v>5974</v>
      </c>
      <c r="F2095" s="0" t="s">
        <v>5440</v>
      </c>
      <c r="G2095" s="0" t="s">
        <v>5441</v>
      </c>
      <c r="H2095" s="0" t="n">
        <v>0</v>
      </c>
      <c r="I2095" s="0" t="n">
        <v>0</v>
      </c>
      <c r="J2095" s="0" t="n">
        <v>0</v>
      </c>
      <c r="K2095" s="0" t="n">
        <v>10.4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s">
        <v>4</v>
      </c>
    </row>
    <row r="2096" customFormat="false" ht="14.4" hidden="true" customHeight="false" outlineLevel="0" collapsed="false">
      <c r="A2096" s="0" t="s">
        <v>28</v>
      </c>
      <c r="B2096" s="0" t="n">
        <v>1</v>
      </c>
      <c r="C2096" s="0" t="s">
        <v>5975</v>
      </c>
      <c r="D2096" s="0" t="s">
        <v>30</v>
      </c>
      <c r="E2096" s="0" t="s">
        <v>5976</v>
      </c>
      <c r="F2096" s="0" t="s">
        <v>5440</v>
      </c>
      <c r="G2096" s="0" t="s">
        <v>5441</v>
      </c>
      <c r="H2096" s="0" t="n">
        <v>0</v>
      </c>
      <c r="I2096" s="0" t="n">
        <v>0</v>
      </c>
      <c r="J2096" s="0" t="n">
        <v>0</v>
      </c>
      <c r="K2096" s="0" t="n">
        <v>10.9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s">
        <v>4</v>
      </c>
    </row>
    <row r="2097" customFormat="false" ht="14.4" hidden="true" customHeight="false" outlineLevel="0" collapsed="false">
      <c r="A2097" s="0" t="s">
        <v>28</v>
      </c>
      <c r="B2097" s="0" t="n">
        <v>1</v>
      </c>
      <c r="C2097" s="0" t="s">
        <v>5977</v>
      </c>
      <c r="D2097" s="0" t="s">
        <v>30</v>
      </c>
      <c r="E2097" s="0" t="s">
        <v>5978</v>
      </c>
      <c r="F2097" s="0" t="s">
        <v>5979</v>
      </c>
      <c r="G2097" s="0" t="s">
        <v>4457</v>
      </c>
      <c r="H2097" s="0" t="n">
        <v>0</v>
      </c>
      <c r="I2097" s="0" t="n">
        <v>0</v>
      </c>
      <c r="J2097" s="0" t="n">
        <v>0</v>
      </c>
      <c r="K2097" s="0" t="n">
        <v>6.2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s">
        <v>4</v>
      </c>
    </row>
    <row r="2098" customFormat="false" ht="14.4" hidden="true" customHeight="false" outlineLevel="0" collapsed="false">
      <c r="A2098" s="0" t="s">
        <v>28</v>
      </c>
      <c r="B2098" s="0" t="n">
        <v>1</v>
      </c>
      <c r="C2098" s="0" t="s">
        <v>5980</v>
      </c>
      <c r="D2098" s="0" t="s">
        <v>258</v>
      </c>
      <c r="E2098" s="0" t="s">
        <v>5981</v>
      </c>
      <c r="F2098" s="0" t="s">
        <v>5982</v>
      </c>
      <c r="G2098" s="0" t="s">
        <v>5983</v>
      </c>
      <c r="H2098" s="0" t="n">
        <v>0</v>
      </c>
      <c r="I2098" s="0" t="n">
        <v>0</v>
      </c>
      <c r="J2098" s="0" t="n">
        <v>0</v>
      </c>
      <c r="K2098" s="0" t="n">
        <v>6.7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s">
        <v>4</v>
      </c>
    </row>
    <row r="2099" customFormat="false" ht="14.4" hidden="true" customHeight="false" outlineLevel="0" collapsed="false">
      <c r="A2099" s="0" t="s">
        <v>28</v>
      </c>
      <c r="B2099" s="0" t="n">
        <v>1</v>
      </c>
      <c r="C2099" s="0" t="s">
        <v>5984</v>
      </c>
      <c r="D2099" s="0" t="s">
        <v>81</v>
      </c>
      <c r="E2099" s="0" t="s">
        <v>5985</v>
      </c>
      <c r="F2099" s="0" t="s">
        <v>5982</v>
      </c>
      <c r="G2099" s="0" t="s">
        <v>5983</v>
      </c>
      <c r="H2099" s="0" t="n">
        <v>0</v>
      </c>
      <c r="I2099" s="0" t="n">
        <v>0</v>
      </c>
      <c r="J2099" s="0" t="n">
        <v>0</v>
      </c>
      <c r="K2099" s="0" t="n">
        <v>5.3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s">
        <v>4</v>
      </c>
    </row>
    <row r="2100" customFormat="false" ht="14.4" hidden="true" customHeight="false" outlineLevel="0" collapsed="false">
      <c r="A2100" s="0" t="s">
        <v>28</v>
      </c>
      <c r="B2100" s="0" t="n">
        <v>1</v>
      </c>
      <c r="C2100" s="0" t="s">
        <v>5986</v>
      </c>
      <c r="D2100" s="0" t="s">
        <v>258</v>
      </c>
      <c r="E2100" s="0" t="s">
        <v>5321</v>
      </c>
      <c r="F2100" s="0" t="s">
        <v>5987</v>
      </c>
      <c r="G2100" s="0" t="s">
        <v>5988</v>
      </c>
      <c r="H2100" s="0" t="n">
        <v>0</v>
      </c>
      <c r="I2100" s="0" t="n">
        <v>0</v>
      </c>
      <c r="J2100" s="0" t="n">
        <v>0</v>
      </c>
      <c r="K2100" s="0" t="n">
        <v>5.9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s">
        <v>4</v>
      </c>
    </row>
    <row r="2101" customFormat="false" ht="14.4" hidden="true" customHeight="false" outlineLevel="0" collapsed="false">
      <c r="A2101" s="0" t="s">
        <v>28</v>
      </c>
      <c r="B2101" s="0" t="n">
        <v>1</v>
      </c>
      <c r="C2101" s="0" t="s">
        <v>5989</v>
      </c>
      <c r="D2101" s="0" t="s">
        <v>258</v>
      </c>
      <c r="E2101" s="0" t="s">
        <v>5990</v>
      </c>
      <c r="F2101" s="0" t="s">
        <v>5987</v>
      </c>
      <c r="G2101" s="0" t="s">
        <v>5988</v>
      </c>
      <c r="H2101" s="0" t="n">
        <v>0</v>
      </c>
      <c r="I2101" s="0" t="n">
        <v>0</v>
      </c>
      <c r="J2101" s="0" t="n">
        <v>0</v>
      </c>
      <c r="K2101" s="0" t="n">
        <v>5.1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s">
        <v>4</v>
      </c>
    </row>
    <row r="2102" customFormat="false" ht="14.4" hidden="true" customHeight="false" outlineLevel="0" collapsed="false">
      <c r="A2102" s="0" t="s">
        <v>28</v>
      </c>
      <c r="B2102" s="0" t="n">
        <v>1</v>
      </c>
      <c r="C2102" s="0" t="s">
        <v>5991</v>
      </c>
      <c r="D2102" s="0" t="s">
        <v>48</v>
      </c>
      <c r="E2102" s="0" t="s">
        <v>5992</v>
      </c>
      <c r="F2102" s="0" t="s">
        <v>5987</v>
      </c>
      <c r="G2102" s="0" t="s">
        <v>5988</v>
      </c>
      <c r="H2102" s="0" t="n">
        <v>0</v>
      </c>
      <c r="I2102" s="0" t="n">
        <v>0</v>
      </c>
      <c r="J2102" s="0" t="n">
        <v>0</v>
      </c>
      <c r="K2102" s="0" t="n">
        <v>5.5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s">
        <v>4</v>
      </c>
    </row>
    <row r="2103" customFormat="false" ht="14.4" hidden="true" customHeight="false" outlineLevel="0" collapsed="false">
      <c r="A2103" s="0" t="s">
        <v>28</v>
      </c>
      <c r="B2103" s="0" t="n">
        <v>1</v>
      </c>
      <c r="C2103" s="0" t="s">
        <v>5993</v>
      </c>
      <c r="D2103" s="0" t="s">
        <v>258</v>
      </c>
      <c r="E2103" s="0" t="s">
        <v>5994</v>
      </c>
      <c r="F2103" s="0" t="s">
        <v>5995</v>
      </c>
      <c r="G2103" s="0" t="s">
        <v>5988</v>
      </c>
      <c r="H2103" s="0" t="n">
        <v>0</v>
      </c>
      <c r="I2103" s="0" t="n">
        <v>0</v>
      </c>
      <c r="J2103" s="0" t="n">
        <v>0</v>
      </c>
      <c r="K2103" s="0" t="n">
        <v>5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s">
        <v>4</v>
      </c>
    </row>
    <row r="2104" customFormat="false" ht="14.4" hidden="true" customHeight="false" outlineLevel="0" collapsed="false">
      <c r="A2104" s="0" t="s">
        <v>28</v>
      </c>
      <c r="B2104" s="0" t="n">
        <v>1</v>
      </c>
      <c r="C2104" s="0" t="s">
        <v>5996</v>
      </c>
      <c r="D2104" s="0" t="s">
        <v>192</v>
      </c>
      <c r="E2104" s="0" t="s">
        <v>5997</v>
      </c>
      <c r="F2104" s="0" t="s">
        <v>5998</v>
      </c>
      <c r="G2104" s="0" t="s">
        <v>2044</v>
      </c>
      <c r="H2104" s="0" t="n">
        <v>0</v>
      </c>
      <c r="I2104" s="0" t="n">
        <v>0</v>
      </c>
      <c r="J2104" s="0" t="n">
        <v>0</v>
      </c>
      <c r="K2104" s="0" t="n">
        <v>5.6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s">
        <v>4</v>
      </c>
    </row>
    <row r="2105" customFormat="false" ht="14.4" hidden="true" customHeight="false" outlineLevel="0" collapsed="false">
      <c r="A2105" s="0" t="s">
        <v>28</v>
      </c>
      <c r="B2105" s="0" t="n">
        <v>1</v>
      </c>
      <c r="C2105" s="0" t="s">
        <v>5999</v>
      </c>
      <c r="D2105" s="0" t="s">
        <v>192</v>
      </c>
      <c r="E2105" s="0" t="s">
        <v>6000</v>
      </c>
      <c r="F2105" s="0" t="s">
        <v>5998</v>
      </c>
      <c r="G2105" s="0" t="s">
        <v>2044</v>
      </c>
      <c r="H2105" s="0" t="n">
        <v>0</v>
      </c>
      <c r="I2105" s="0" t="n">
        <v>0</v>
      </c>
      <c r="J2105" s="0" t="n">
        <v>0</v>
      </c>
      <c r="K2105" s="0" t="n">
        <v>6.9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s">
        <v>4</v>
      </c>
    </row>
    <row r="2106" customFormat="false" ht="14.4" hidden="true" customHeight="false" outlineLevel="0" collapsed="false">
      <c r="A2106" s="0" t="s">
        <v>28</v>
      </c>
      <c r="B2106" s="0" t="n">
        <v>1</v>
      </c>
      <c r="C2106" s="0" t="s">
        <v>6001</v>
      </c>
      <c r="D2106" s="0" t="s">
        <v>81</v>
      </c>
      <c r="E2106" s="0" t="s">
        <v>6002</v>
      </c>
      <c r="F2106" s="0" t="s">
        <v>6003</v>
      </c>
      <c r="G2106" s="0" t="s">
        <v>6004</v>
      </c>
      <c r="H2106" s="0" t="n">
        <v>0</v>
      </c>
      <c r="I2106" s="0" t="n">
        <v>0</v>
      </c>
      <c r="J2106" s="0" t="n">
        <v>0</v>
      </c>
      <c r="K2106" s="0" t="n">
        <v>9.4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s">
        <v>4</v>
      </c>
    </row>
    <row r="2107" customFormat="false" ht="14.4" hidden="true" customHeight="false" outlineLevel="0" collapsed="false">
      <c r="A2107" s="0" t="s">
        <v>28</v>
      </c>
      <c r="B2107" s="0" t="n">
        <v>1</v>
      </c>
      <c r="C2107" s="0" t="s">
        <v>6005</v>
      </c>
      <c r="D2107" s="0" t="s">
        <v>30</v>
      </c>
      <c r="E2107" s="0" t="s">
        <v>6006</v>
      </c>
      <c r="F2107" s="0" t="s">
        <v>6003</v>
      </c>
      <c r="G2107" s="0" t="s">
        <v>6004</v>
      </c>
      <c r="H2107" s="0" t="n">
        <v>0</v>
      </c>
      <c r="I2107" s="0" t="n">
        <v>0</v>
      </c>
      <c r="J2107" s="0" t="n">
        <v>0</v>
      </c>
      <c r="K2107" s="0" t="n">
        <v>8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s">
        <v>4</v>
      </c>
    </row>
    <row r="2108" customFormat="false" ht="14.4" hidden="true" customHeight="false" outlineLevel="0" collapsed="false">
      <c r="A2108" s="0" t="s">
        <v>28</v>
      </c>
      <c r="B2108" s="0" t="n">
        <v>1</v>
      </c>
      <c r="C2108" s="0" t="s">
        <v>6007</v>
      </c>
      <c r="D2108" s="0" t="s">
        <v>90</v>
      </c>
      <c r="E2108" s="0" t="s">
        <v>6008</v>
      </c>
      <c r="F2108" s="0" t="s">
        <v>6003</v>
      </c>
      <c r="G2108" s="0" t="s">
        <v>6004</v>
      </c>
      <c r="H2108" s="0" t="n">
        <v>0</v>
      </c>
      <c r="I2108" s="0" t="n">
        <v>0</v>
      </c>
      <c r="J2108" s="0" t="n">
        <v>0</v>
      </c>
      <c r="K2108" s="0" t="n">
        <v>6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s">
        <v>4</v>
      </c>
    </row>
    <row r="2109" customFormat="false" ht="14.4" hidden="true" customHeight="false" outlineLevel="0" collapsed="false">
      <c r="A2109" s="0" t="s">
        <v>28</v>
      </c>
      <c r="B2109" s="0" t="n">
        <v>1</v>
      </c>
      <c r="C2109" s="0" t="s">
        <v>6009</v>
      </c>
      <c r="D2109" s="0" t="s">
        <v>103</v>
      </c>
      <c r="E2109" s="0" t="s">
        <v>6010</v>
      </c>
      <c r="F2109" s="0" t="s">
        <v>6003</v>
      </c>
      <c r="G2109" s="0" t="s">
        <v>6004</v>
      </c>
      <c r="H2109" s="0" t="n">
        <v>0</v>
      </c>
      <c r="I2109" s="0" t="n">
        <v>0</v>
      </c>
      <c r="J2109" s="0" t="n">
        <v>0</v>
      </c>
      <c r="K2109" s="0" t="n">
        <v>7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s">
        <v>4</v>
      </c>
    </row>
    <row r="2110" customFormat="false" ht="14.4" hidden="true" customHeight="false" outlineLevel="0" collapsed="false">
      <c r="A2110" s="0" t="s">
        <v>28</v>
      </c>
      <c r="B2110" s="0" t="n">
        <v>1</v>
      </c>
      <c r="C2110" s="0" t="s">
        <v>6011</v>
      </c>
      <c r="D2110" s="0" t="s">
        <v>81</v>
      </c>
      <c r="E2110" s="0" t="s">
        <v>6012</v>
      </c>
      <c r="F2110" s="0" t="s">
        <v>6003</v>
      </c>
      <c r="G2110" s="0" t="s">
        <v>6004</v>
      </c>
      <c r="H2110" s="0" t="n">
        <v>0</v>
      </c>
      <c r="I2110" s="0" t="n">
        <v>0</v>
      </c>
      <c r="J2110" s="0" t="n">
        <v>0</v>
      </c>
      <c r="K2110" s="0" t="n">
        <v>6.3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s">
        <v>4</v>
      </c>
    </row>
    <row r="2111" customFormat="false" ht="14.4" hidden="true" customHeight="false" outlineLevel="0" collapsed="false">
      <c r="A2111" s="0" t="s">
        <v>28</v>
      </c>
      <c r="B2111" s="0" t="n">
        <v>1</v>
      </c>
      <c r="C2111" s="0" t="s">
        <v>6013</v>
      </c>
      <c r="D2111" s="0" t="s">
        <v>192</v>
      </c>
      <c r="E2111" s="0" t="s">
        <v>6014</v>
      </c>
      <c r="F2111" s="0" t="s">
        <v>6003</v>
      </c>
      <c r="G2111" s="0" t="s">
        <v>6004</v>
      </c>
      <c r="H2111" s="0" t="n">
        <v>0</v>
      </c>
      <c r="I2111" s="0" t="n">
        <v>0</v>
      </c>
      <c r="J2111" s="0" t="n">
        <v>0</v>
      </c>
      <c r="K2111" s="0" t="n">
        <v>6.3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s">
        <v>4</v>
      </c>
    </row>
    <row r="2112" customFormat="false" ht="14.4" hidden="true" customHeight="false" outlineLevel="0" collapsed="false">
      <c r="A2112" s="0" t="s">
        <v>28</v>
      </c>
      <c r="B2112" s="0" t="n">
        <v>1</v>
      </c>
      <c r="C2112" s="0" t="s">
        <v>6015</v>
      </c>
      <c r="D2112" s="0" t="s">
        <v>90</v>
      </c>
      <c r="E2112" s="0" t="s">
        <v>6016</v>
      </c>
      <c r="F2112" s="0" t="s">
        <v>6003</v>
      </c>
      <c r="G2112" s="0" t="s">
        <v>6004</v>
      </c>
      <c r="H2112" s="0" t="n">
        <v>0</v>
      </c>
      <c r="I2112" s="0" t="n">
        <v>0</v>
      </c>
      <c r="J2112" s="0" t="n">
        <v>0</v>
      </c>
      <c r="K2112" s="0" t="n">
        <v>6.4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s">
        <v>4</v>
      </c>
    </row>
    <row r="2113" customFormat="false" ht="14.4" hidden="true" customHeight="false" outlineLevel="0" collapsed="false">
      <c r="A2113" s="0" t="s">
        <v>28</v>
      </c>
      <c r="B2113" s="0" t="n">
        <v>1</v>
      </c>
      <c r="C2113" s="0" t="s">
        <v>6017</v>
      </c>
      <c r="D2113" s="0" t="s">
        <v>192</v>
      </c>
      <c r="E2113" s="0" t="s">
        <v>6018</v>
      </c>
      <c r="F2113" s="0" t="s">
        <v>6003</v>
      </c>
      <c r="G2113" s="0" t="s">
        <v>6004</v>
      </c>
      <c r="H2113" s="0" t="n">
        <v>0</v>
      </c>
      <c r="I2113" s="0" t="n">
        <v>0</v>
      </c>
      <c r="J2113" s="0" t="n">
        <v>0</v>
      </c>
      <c r="K2113" s="0" t="n">
        <v>6.1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s">
        <v>4</v>
      </c>
    </row>
    <row r="2114" customFormat="false" ht="14.4" hidden="true" customHeight="false" outlineLevel="0" collapsed="false">
      <c r="A2114" s="0" t="s">
        <v>28</v>
      </c>
      <c r="B2114" s="0" t="n">
        <v>1</v>
      </c>
      <c r="C2114" s="0" t="s">
        <v>6019</v>
      </c>
      <c r="D2114" s="0" t="s">
        <v>48</v>
      </c>
      <c r="E2114" s="0" t="s">
        <v>6020</v>
      </c>
      <c r="F2114" s="0" t="s">
        <v>6003</v>
      </c>
      <c r="G2114" s="0" t="s">
        <v>6004</v>
      </c>
      <c r="H2114" s="0" t="n">
        <v>0</v>
      </c>
      <c r="I2114" s="0" t="n">
        <v>0</v>
      </c>
      <c r="J2114" s="0" t="n">
        <v>0</v>
      </c>
      <c r="K2114" s="0" t="n">
        <v>5.1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s">
        <v>4</v>
      </c>
    </row>
    <row r="2115" customFormat="false" ht="14.4" hidden="true" customHeight="false" outlineLevel="0" collapsed="false">
      <c r="A2115" s="0" t="s">
        <v>28</v>
      </c>
      <c r="B2115" s="0" t="n">
        <v>1</v>
      </c>
      <c r="C2115" s="0" t="s">
        <v>6021</v>
      </c>
      <c r="D2115" s="0" t="s">
        <v>30</v>
      </c>
      <c r="E2115" s="0" t="s">
        <v>6022</v>
      </c>
      <c r="F2115" s="0" t="s">
        <v>6003</v>
      </c>
      <c r="G2115" s="0" t="s">
        <v>6004</v>
      </c>
      <c r="H2115" s="0" t="n">
        <v>0</v>
      </c>
      <c r="I2115" s="0" t="n">
        <v>0</v>
      </c>
      <c r="J2115" s="0" t="n">
        <v>0</v>
      </c>
      <c r="K2115" s="0" t="n">
        <v>5.1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s">
        <v>4</v>
      </c>
    </row>
    <row r="2116" customFormat="false" ht="14.4" hidden="true" customHeight="false" outlineLevel="0" collapsed="false">
      <c r="A2116" s="0" t="s">
        <v>28</v>
      </c>
      <c r="B2116" s="0" t="n">
        <v>1</v>
      </c>
      <c r="C2116" s="0" t="s">
        <v>6023</v>
      </c>
      <c r="D2116" s="0" t="s">
        <v>103</v>
      </c>
      <c r="E2116" s="0" t="s">
        <v>6024</v>
      </c>
      <c r="F2116" s="0" t="s">
        <v>6025</v>
      </c>
      <c r="G2116" s="0" t="s">
        <v>6026</v>
      </c>
      <c r="H2116" s="0" t="n">
        <v>0</v>
      </c>
      <c r="I2116" s="0" t="n">
        <v>0</v>
      </c>
      <c r="J2116" s="0" t="n">
        <v>0</v>
      </c>
      <c r="K2116" s="0" t="n">
        <v>7.9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s">
        <v>4</v>
      </c>
    </row>
    <row r="2117" customFormat="false" ht="14.4" hidden="true" customHeight="false" outlineLevel="0" collapsed="false">
      <c r="A2117" s="0" t="s">
        <v>28</v>
      </c>
      <c r="B2117" s="0" t="n">
        <v>1</v>
      </c>
      <c r="C2117" s="0" t="s">
        <v>6027</v>
      </c>
      <c r="D2117" s="0" t="s">
        <v>192</v>
      </c>
      <c r="E2117" s="0" t="s">
        <v>2322</v>
      </c>
      <c r="F2117" s="0" t="s">
        <v>6028</v>
      </c>
      <c r="G2117" s="0" t="s">
        <v>6029</v>
      </c>
      <c r="H2117" s="0" t="n">
        <v>0</v>
      </c>
      <c r="I2117" s="0" t="n">
        <v>0</v>
      </c>
      <c r="J2117" s="0" t="n">
        <v>0</v>
      </c>
      <c r="K2117" s="0" t="n">
        <v>5.1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s">
        <v>4</v>
      </c>
    </row>
    <row r="2118" customFormat="false" ht="14.4" hidden="true" customHeight="false" outlineLevel="0" collapsed="false">
      <c r="A2118" s="0" t="s">
        <v>28</v>
      </c>
      <c r="B2118" s="0" t="n">
        <v>1</v>
      </c>
      <c r="C2118" s="0" t="s">
        <v>6030</v>
      </c>
      <c r="D2118" s="0" t="s">
        <v>81</v>
      </c>
      <c r="E2118" s="0" t="s">
        <v>6031</v>
      </c>
      <c r="F2118" s="0" t="s">
        <v>6032</v>
      </c>
      <c r="G2118" s="0" t="s">
        <v>6033</v>
      </c>
      <c r="H2118" s="0" t="n">
        <v>0</v>
      </c>
      <c r="I2118" s="0" t="n">
        <v>0</v>
      </c>
      <c r="J2118" s="0" t="n">
        <v>0</v>
      </c>
      <c r="K2118" s="0" t="n">
        <v>5.3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s">
        <v>4</v>
      </c>
    </row>
    <row r="2119" customFormat="false" ht="14.4" hidden="true" customHeight="false" outlineLevel="0" collapsed="false">
      <c r="A2119" s="0" t="s">
        <v>28</v>
      </c>
      <c r="B2119" s="0" t="n">
        <v>1</v>
      </c>
      <c r="C2119" s="0" t="s">
        <v>6034</v>
      </c>
      <c r="D2119" s="0" t="s">
        <v>39</v>
      </c>
      <c r="E2119" s="0" t="s">
        <v>6035</v>
      </c>
      <c r="F2119" s="0" t="s">
        <v>6036</v>
      </c>
      <c r="G2119" s="0" t="s">
        <v>6037</v>
      </c>
      <c r="H2119" s="0" t="n">
        <v>0</v>
      </c>
      <c r="I2119" s="0" t="n">
        <v>0</v>
      </c>
      <c r="J2119" s="0" t="n">
        <v>0</v>
      </c>
      <c r="K2119" s="0" t="n">
        <v>5.2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s">
        <v>4</v>
      </c>
    </row>
    <row r="2120" customFormat="false" ht="14.4" hidden="true" customHeight="false" outlineLevel="0" collapsed="false">
      <c r="A2120" s="0" t="s">
        <v>28</v>
      </c>
      <c r="B2120" s="0" t="n">
        <v>1</v>
      </c>
      <c r="C2120" s="0" t="s">
        <v>6038</v>
      </c>
      <c r="D2120" s="0" t="s">
        <v>81</v>
      </c>
      <c r="E2120" s="0" t="s">
        <v>6039</v>
      </c>
      <c r="F2120" s="0" t="s">
        <v>6040</v>
      </c>
      <c r="G2120" s="0" t="s">
        <v>6041</v>
      </c>
      <c r="H2120" s="0" t="n">
        <v>0</v>
      </c>
      <c r="I2120" s="0" t="n">
        <v>0</v>
      </c>
      <c r="J2120" s="0" t="n">
        <v>0</v>
      </c>
      <c r="K2120" s="0" t="n">
        <v>5.5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s">
        <v>4</v>
      </c>
    </row>
    <row r="2121" customFormat="false" ht="14.4" hidden="true" customHeight="false" outlineLevel="0" collapsed="false">
      <c r="A2121" s="0" t="s">
        <v>28</v>
      </c>
      <c r="B2121" s="0" t="n">
        <v>1</v>
      </c>
      <c r="C2121" s="0" t="s">
        <v>6042</v>
      </c>
      <c r="D2121" s="0" t="s">
        <v>30</v>
      </c>
      <c r="E2121" s="0" t="s">
        <v>6043</v>
      </c>
      <c r="F2121" s="0" t="s">
        <v>6040</v>
      </c>
      <c r="G2121" s="0" t="s">
        <v>6041</v>
      </c>
      <c r="H2121" s="0" t="n">
        <v>0</v>
      </c>
      <c r="I2121" s="0" t="n">
        <v>0</v>
      </c>
      <c r="J2121" s="0" t="n">
        <v>0</v>
      </c>
      <c r="K2121" s="0" t="n">
        <v>5.2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s">
        <v>4</v>
      </c>
    </row>
    <row r="2122" customFormat="false" ht="14.4" hidden="true" customHeight="false" outlineLevel="0" collapsed="false">
      <c r="A2122" s="0" t="s">
        <v>28</v>
      </c>
      <c r="B2122" s="0" t="n">
        <v>1</v>
      </c>
      <c r="C2122" s="0" t="s">
        <v>6044</v>
      </c>
      <c r="D2122" s="0" t="s">
        <v>30</v>
      </c>
      <c r="E2122" s="0" t="s">
        <v>6045</v>
      </c>
      <c r="F2122" s="0" t="s">
        <v>6046</v>
      </c>
      <c r="G2122" s="0" t="s">
        <v>6047</v>
      </c>
      <c r="H2122" s="0" t="n">
        <v>0</v>
      </c>
      <c r="I2122" s="0" t="n">
        <v>0</v>
      </c>
      <c r="J2122" s="0" t="n">
        <v>0</v>
      </c>
      <c r="K2122" s="0" t="n">
        <v>6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s">
        <v>4</v>
      </c>
    </row>
    <row r="2123" customFormat="false" ht="14.4" hidden="true" customHeight="false" outlineLevel="0" collapsed="false">
      <c r="A2123" s="0" t="s">
        <v>28</v>
      </c>
      <c r="B2123" s="0" t="n">
        <v>1</v>
      </c>
      <c r="C2123" s="0" t="s">
        <v>6048</v>
      </c>
      <c r="D2123" s="0" t="s">
        <v>258</v>
      </c>
      <c r="E2123" s="0" t="s">
        <v>6049</v>
      </c>
      <c r="F2123" s="0" t="s">
        <v>6050</v>
      </c>
      <c r="G2123" s="0" t="s">
        <v>6051</v>
      </c>
      <c r="H2123" s="0" t="n">
        <v>0</v>
      </c>
      <c r="I2123" s="0" t="n">
        <v>0</v>
      </c>
      <c r="J2123" s="0" t="n">
        <v>0</v>
      </c>
      <c r="K2123" s="0" t="n">
        <v>5.9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s">
        <v>4</v>
      </c>
    </row>
    <row r="2124" customFormat="false" ht="14.4" hidden="true" customHeight="false" outlineLevel="0" collapsed="false">
      <c r="A2124" s="0" t="s">
        <v>28</v>
      </c>
      <c r="B2124" s="0" t="n">
        <v>1</v>
      </c>
      <c r="C2124" s="0" t="s">
        <v>6052</v>
      </c>
      <c r="D2124" s="0" t="s">
        <v>81</v>
      </c>
      <c r="E2124" s="0" t="s">
        <v>6053</v>
      </c>
      <c r="F2124" s="0" t="s">
        <v>6054</v>
      </c>
      <c r="G2124" s="0" t="s">
        <v>6055</v>
      </c>
      <c r="H2124" s="0" t="n">
        <v>0</v>
      </c>
      <c r="I2124" s="0" t="n">
        <v>0</v>
      </c>
      <c r="J2124" s="0" t="n">
        <v>0</v>
      </c>
      <c r="K2124" s="0" t="n">
        <v>5.8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s">
        <v>4</v>
      </c>
    </row>
    <row r="2125" customFormat="false" ht="14.4" hidden="true" customHeight="false" outlineLevel="0" collapsed="false">
      <c r="A2125" s="0" t="s">
        <v>28</v>
      </c>
      <c r="B2125" s="0" t="n">
        <v>1</v>
      </c>
      <c r="C2125" s="0" t="s">
        <v>6056</v>
      </c>
      <c r="D2125" s="0" t="s">
        <v>192</v>
      </c>
      <c r="E2125" s="0" t="s">
        <v>6057</v>
      </c>
      <c r="F2125" s="0" t="s">
        <v>6054</v>
      </c>
      <c r="G2125" s="0" t="s">
        <v>6055</v>
      </c>
      <c r="H2125" s="0" t="n">
        <v>0</v>
      </c>
      <c r="I2125" s="0" t="n">
        <v>0</v>
      </c>
      <c r="J2125" s="0" t="n">
        <v>0</v>
      </c>
      <c r="K2125" s="0" t="n">
        <v>6.4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s">
        <v>4</v>
      </c>
    </row>
    <row r="2126" customFormat="false" ht="14.4" hidden="true" customHeight="false" outlineLevel="0" collapsed="false">
      <c r="A2126" s="0" t="s">
        <v>28</v>
      </c>
      <c r="B2126" s="0" t="n">
        <v>1</v>
      </c>
      <c r="C2126" s="0" t="s">
        <v>6058</v>
      </c>
      <c r="D2126" s="0" t="s">
        <v>30</v>
      </c>
      <c r="E2126" s="0" t="s">
        <v>6059</v>
      </c>
      <c r="F2126" s="0" t="s">
        <v>6060</v>
      </c>
      <c r="G2126" s="0" t="s">
        <v>6061</v>
      </c>
      <c r="H2126" s="0" t="n">
        <v>0</v>
      </c>
      <c r="I2126" s="0" t="n">
        <v>0</v>
      </c>
      <c r="J2126" s="0" t="n">
        <v>0</v>
      </c>
      <c r="K2126" s="0" t="n">
        <v>6.2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s">
        <v>4</v>
      </c>
    </row>
    <row r="2127" customFormat="false" ht="14.4" hidden="true" customHeight="false" outlineLevel="0" collapsed="false">
      <c r="A2127" s="0" t="s">
        <v>28</v>
      </c>
      <c r="B2127" s="0" t="n">
        <v>1</v>
      </c>
      <c r="C2127" s="0" t="s">
        <v>6062</v>
      </c>
      <c r="D2127" s="0" t="s">
        <v>258</v>
      </c>
      <c r="E2127" s="0" t="s">
        <v>6063</v>
      </c>
      <c r="F2127" s="0" t="s">
        <v>6060</v>
      </c>
      <c r="G2127" s="0" t="s">
        <v>6061</v>
      </c>
      <c r="H2127" s="0" t="n">
        <v>0</v>
      </c>
      <c r="I2127" s="0" t="n">
        <v>0</v>
      </c>
      <c r="J2127" s="0" t="n">
        <v>0</v>
      </c>
      <c r="K2127" s="0" t="n">
        <v>8.2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s">
        <v>4</v>
      </c>
    </row>
    <row r="2128" customFormat="false" ht="14.4" hidden="true" customHeight="false" outlineLevel="0" collapsed="false">
      <c r="A2128" s="0" t="s">
        <v>28</v>
      </c>
      <c r="B2128" s="0" t="n">
        <v>1</v>
      </c>
      <c r="C2128" s="0" t="s">
        <v>6064</v>
      </c>
      <c r="D2128" s="0" t="s">
        <v>45</v>
      </c>
      <c r="E2128" s="0" t="s">
        <v>6065</v>
      </c>
      <c r="F2128" s="0" t="s">
        <v>6066</v>
      </c>
      <c r="G2128" s="0" t="s">
        <v>3988</v>
      </c>
      <c r="H2128" s="0" t="n">
        <v>0</v>
      </c>
      <c r="I2128" s="0" t="n">
        <v>0</v>
      </c>
      <c r="J2128" s="0" t="n">
        <v>0</v>
      </c>
      <c r="K2128" s="0" t="n">
        <v>7.5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s">
        <v>4</v>
      </c>
    </row>
    <row r="2129" customFormat="false" ht="14.4" hidden="true" customHeight="false" outlineLevel="0" collapsed="false">
      <c r="A2129" s="0" t="s">
        <v>28</v>
      </c>
      <c r="B2129" s="0" t="n">
        <v>1</v>
      </c>
      <c r="C2129" s="0" t="s">
        <v>6067</v>
      </c>
      <c r="D2129" s="0" t="s">
        <v>30</v>
      </c>
      <c r="E2129" s="0" t="s">
        <v>6068</v>
      </c>
      <c r="F2129" s="0" t="s">
        <v>6066</v>
      </c>
      <c r="G2129" s="0" t="s">
        <v>3988</v>
      </c>
      <c r="H2129" s="0" t="n">
        <v>0</v>
      </c>
      <c r="I2129" s="0" t="n">
        <v>0</v>
      </c>
      <c r="J2129" s="0" t="n">
        <v>0</v>
      </c>
      <c r="K2129" s="0" t="n">
        <v>7.5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s">
        <v>4</v>
      </c>
    </row>
    <row r="2130" customFormat="false" ht="14.4" hidden="true" customHeight="false" outlineLevel="0" collapsed="false">
      <c r="A2130" s="0" t="s">
        <v>28</v>
      </c>
      <c r="B2130" s="0" t="n">
        <v>1</v>
      </c>
      <c r="C2130" s="0" t="s">
        <v>6069</v>
      </c>
      <c r="D2130" s="0" t="s">
        <v>48</v>
      </c>
      <c r="E2130" s="0" t="s">
        <v>6070</v>
      </c>
      <c r="F2130" s="0" t="s">
        <v>6071</v>
      </c>
      <c r="G2130" s="0" t="s">
        <v>6072</v>
      </c>
      <c r="H2130" s="0" t="n">
        <v>0</v>
      </c>
      <c r="I2130" s="0" t="n">
        <v>0</v>
      </c>
      <c r="J2130" s="0" t="n">
        <v>0</v>
      </c>
      <c r="K2130" s="0" t="n">
        <v>6.7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s">
        <v>4</v>
      </c>
    </row>
    <row r="2131" customFormat="false" ht="14.4" hidden="true" customHeight="false" outlineLevel="0" collapsed="false">
      <c r="A2131" s="0" t="s">
        <v>28</v>
      </c>
      <c r="B2131" s="0" t="n">
        <v>1</v>
      </c>
      <c r="C2131" s="0" t="s">
        <v>6073</v>
      </c>
      <c r="D2131" s="0" t="s">
        <v>192</v>
      </c>
      <c r="E2131" s="0" t="s">
        <v>6074</v>
      </c>
      <c r="F2131" s="0" t="s">
        <v>6075</v>
      </c>
      <c r="G2131" s="0" t="s">
        <v>6076</v>
      </c>
      <c r="H2131" s="0" t="n">
        <v>0</v>
      </c>
      <c r="I2131" s="0" t="n">
        <v>0</v>
      </c>
      <c r="J2131" s="0" t="n">
        <v>0</v>
      </c>
      <c r="K2131" s="0" t="n">
        <v>5.1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s">
        <v>4</v>
      </c>
    </row>
    <row r="2132" customFormat="false" ht="14.4" hidden="true" customHeight="false" outlineLevel="0" collapsed="false">
      <c r="A2132" s="0" t="s">
        <v>28</v>
      </c>
      <c r="B2132" s="0" t="n">
        <v>1</v>
      </c>
      <c r="C2132" s="0" t="s">
        <v>6077</v>
      </c>
      <c r="D2132" s="0" t="s">
        <v>81</v>
      </c>
      <c r="E2132" s="0" t="s">
        <v>6078</v>
      </c>
      <c r="F2132" s="0" t="s">
        <v>6079</v>
      </c>
      <c r="G2132" s="0" t="s">
        <v>6080</v>
      </c>
      <c r="H2132" s="0" t="n">
        <v>0</v>
      </c>
      <c r="I2132" s="0" t="n">
        <v>0</v>
      </c>
      <c r="J2132" s="0" t="n">
        <v>0</v>
      </c>
      <c r="K2132" s="0" t="n">
        <v>5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s">
        <v>4</v>
      </c>
    </row>
    <row r="2133" customFormat="false" ht="14.4" hidden="true" customHeight="false" outlineLevel="0" collapsed="false">
      <c r="A2133" s="0" t="s">
        <v>28</v>
      </c>
      <c r="B2133" s="0" t="n">
        <v>1</v>
      </c>
      <c r="C2133" s="0" t="s">
        <v>6081</v>
      </c>
      <c r="D2133" s="0" t="s">
        <v>90</v>
      </c>
      <c r="E2133" s="0" t="s">
        <v>6082</v>
      </c>
      <c r="F2133" s="0" t="s">
        <v>6079</v>
      </c>
      <c r="G2133" s="0" t="s">
        <v>6080</v>
      </c>
      <c r="H2133" s="0" t="n">
        <v>0</v>
      </c>
      <c r="I2133" s="0" t="n">
        <v>0</v>
      </c>
      <c r="J2133" s="0" t="n">
        <v>0</v>
      </c>
      <c r="K2133" s="0" t="n">
        <v>5.4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s">
        <v>4</v>
      </c>
    </row>
    <row r="2134" customFormat="false" ht="14.4" hidden="true" customHeight="false" outlineLevel="0" collapsed="false">
      <c r="A2134" s="0" t="s">
        <v>28</v>
      </c>
      <c r="B2134" s="0" t="n">
        <v>1</v>
      </c>
      <c r="C2134" s="0" t="s">
        <v>6083</v>
      </c>
      <c r="D2134" s="0" t="s">
        <v>192</v>
      </c>
      <c r="E2134" s="0" t="s">
        <v>6084</v>
      </c>
      <c r="F2134" s="0" t="s">
        <v>6079</v>
      </c>
      <c r="G2134" s="0" t="s">
        <v>6080</v>
      </c>
      <c r="H2134" s="0" t="n">
        <v>0</v>
      </c>
      <c r="I2134" s="0" t="n">
        <v>0</v>
      </c>
      <c r="J2134" s="0" t="n">
        <v>0</v>
      </c>
      <c r="K2134" s="0" t="n">
        <v>5.4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s">
        <v>4</v>
      </c>
    </row>
    <row r="2135" customFormat="false" ht="14.4" hidden="true" customHeight="false" outlineLevel="0" collapsed="false">
      <c r="A2135" s="0" t="s">
        <v>28</v>
      </c>
      <c r="B2135" s="0" t="n">
        <v>1</v>
      </c>
      <c r="C2135" s="0" t="s">
        <v>6085</v>
      </c>
      <c r="D2135" s="0" t="s">
        <v>192</v>
      </c>
      <c r="E2135" s="0" t="s">
        <v>6086</v>
      </c>
      <c r="F2135" s="0" t="s">
        <v>6087</v>
      </c>
      <c r="G2135" s="0" t="s">
        <v>6088</v>
      </c>
      <c r="H2135" s="0" t="n">
        <v>0</v>
      </c>
      <c r="I2135" s="0" t="n">
        <v>0</v>
      </c>
      <c r="J2135" s="0" t="n">
        <v>0</v>
      </c>
      <c r="K2135" s="0" t="n">
        <v>6.2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s">
        <v>4</v>
      </c>
    </row>
    <row r="2136" customFormat="false" ht="14.4" hidden="true" customHeight="false" outlineLevel="0" collapsed="false">
      <c r="A2136" s="0" t="s">
        <v>28</v>
      </c>
      <c r="B2136" s="0" t="n">
        <v>1</v>
      </c>
      <c r="C2136" s="0" t="s">
        <v>6089</v>
      </c>
      <c r="D2136" s="0" t="s">
        <v>81</v>
      </c>
      <c r="E2136" s="0" t="s">
        <v>6090</v>
      </c>
      <c r="F2136" s="0" t="s">
        <v>6087</v>
      </c>
      <c r="G2136" s="0" t="s">
        <v>6088</v>
      </c>
      <c r="H2136" s="0" t="n">
        <v>0</v>
      </c>
      <c r="I2136" s="0" t="n">
        <v>0</v>
      </c>
      <c r="J2136" s="0" t="n">
        <v>0</v>
      </c>
      <c r="K2136" s="0" t="n">
        <v>5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s">
        <v>4</v>
      </c>
    </row>
    <row r="2137" customFormat="false" ht="14.4" hidden="true" customHeight="false" outlineLevel="0" collapsed="false">
      <c r="A2137" s="0" t="s">
        <v>28</v>
      </c>
      <c r="B2137" s="0" t="n">
        <v>1</v>
      </c>
      <c r="C2137" s="0" t="s">
        <v>6091</v>
      </c>
      <c r="D2137" s="0" t="s">
        <v>258</v>
      </c>
      <c r="E2137" s="0" t="s">
        <v>6092</v>
      </c>
      <c r="F2137" s="0" t="s">
        <v>6087</v>
      </c>
      <c r="G2137" s="0" t="s">
        <v>6088</v>
      </c>
      <c r="H2137" s="0" t="n">
        <v>0</v>
      </c>
      <c r="I2137" s="0" t="n">
        <v>0</v>
      </c>
      <c r="J2137" s="0" t="n">
        <v>0</v>
      </c>
      <c r="K2137" s="0" t="n">
        <v>5.4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s">
        <v>4</v>
      </c>
    </row>
    <row r="2138" customFormat="false" ht="14.4" hidden="true" customHeight="false" outlineLevel="0" collapsed="false">
      <c r="A2138" s="0" t="s">
        <v>28</v>
      </c>
      <c r="B2138" s="0" t="n">
        <v>1</v>
      </c>
      <c r="C2138" s="0" t="s">
        <v>6093</v>
      </c>
      <c r="D2138" s="0" t="s">
        <v>124</v>
      </c>
      <c r="E2138" s="0" t="s">
        <v>6094</v>
      </c>
      <c r="F2138" s="0" t="s">
        <v>6095</v>
      </c>
      <c r="G2138" s="0" t="s">
        <v>361</v>
      </c>
      <c r="H2138" s="0" t="n">
        <v>0</v>
      </c>
      <c r="I2138" s="0" t="n">
        <v>0</v>
      </c>
      <c r="J2138" s="0" t="n">
        <v>0</v>
      </c>
      <c r="K2138" s="0" t="n">
        <v>5.5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s">
        <v>4</v>
      </c>
    </row>
    <row r="2139" customFormat="false" ht="14.4" hidden="true" customHeight="false" outlineLevel="0" collapsed="false">
      <c r="A2139" s="0" t="s">
        <v>28</v>
      </c>
      <c r="B2139" s="0" t="n">
        <v>1</v>
      </c>
      <c r="C2139" s="0" t="s">
        <v>6096</v>
      </c>
      <c r="D2139" s="0" t="s">
        <v>30</v>
      </c>
      <c r="E2139" s="0" t="s">
        <v>6097</v>
      </c>
      <c r="F2139" s="0" t="s">
        <v>6098</v>
      </c>
      <c r="G2139" s="0" t="s">
        <v>2831</v>
      </c>
      <c r="H2139" s="0" t="n">
        <v>0</v>
      </c>
      <c r="I2139" s="0" t="n">
        <v>0</v>
      </c>
      <c r="J2139" s="0" t="n">
        <v>0</v>
      </c>
      <c r="K2139" s="0" t="n">
        <v>7.3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s">
        <v>4</v>
      </c>
    </row>
    <row r="2140" customFormat="false" ht="14.4" hidden="true" customHeight="false" outlineLevel="0" collapsed="false">
      <c r="A2140" s="0" t="s">
        <v>28</v>
      </c>
      <c r="B2140" s="0" t="n">
        <v>1</v>
      </c>
      <c r="C2140" s="0" t="s">
        <v>6099</v>
      </c>
      <c r="D2140" s="0" t="s">
        <v>90</v>
      </c>
      <c r="E2140" s="0" t="s">
        <v>6100</v>
      </c>
      <c r="F2140" s="0" t="s">
        <v>6101</v>
      </c>
      <c r="G2140" s="0" t="s">
        <v>6102</v>
      </c>
      <c r="H2140" s="0" t="n">
        <v>0</v>
      </c>
      <c r="I2140" s="0" t="n">
        <v>0</v>
      </c>
      <c r="J2140" s="0" t="n">
        <v>0</v>
      </c>
      <c r="K2140" s="0" t="n">
        <v>7.5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s">
        <v>4</v>
      </c>
    </row>
    <row r="2141" customFormat="false" ht="14.4" hidden="true" customHeight="false" outlineLevel="0" collapsed="false">
      <c r="A2141" s="0" t="s">
        <v>28</v>
      </c>
      <c r="B2141" s="0" t="n">
        <v>1</v>
      </c>
      <c r="C2141" s="0" t="s">
        <v>6103</v>
      </c>
      <c r="D2141" s="0" t="s">
        <v>53</v>
      </c>
      <c r="E2141" s="0" t="s">
        <v>6104</v>
      </c>
      <c r="F2141" s="0" t="s">
        <v>6101</v>
      </c>
      <c r="G2141" s="0" t="s">
        <v>6102</v>
      </c>
      <c r="H2141" s="0" t="n">
        <v>0</v>
      </c>
      <c r="I2141" s="0" t="n">
        <v>0</v>
      </c>
      <c r="J2141" s="0" t="n">
        <v>0</v>
      </c>
      <c r="K2141" s="0" t="n">
        <v>5.8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s">
        <v>4</v>
      </c>
    </row>
    <row r="2142" customFormat="false" ht="14.4" hidden="true" customHeight="false" outlineLevel="0" collapsed="false">
      <c r="A2142" s="0" t="s">
        <v>28</v>
      </c>
      <c r="B2142" s="0" t="n">
        <v>1</v>
      </c>
      <c r="C2142" s="0" t="s">
        <v>6105</v>
      </c>
      <c r="D2142" s="0" t="s">
        <v>258</v>
      </c>
      <c r="E2142" s="0" t="s">
        <v>6106</v>
      </c>
      <c r="F2142" s="0" t="s">
        <v>6107</v>
      </c>
      <c r="G2142" s="0" t="s">
        <v>6108</v>
      </c>
      <c r="H2142" s="0" t="n">
        <v>0</v>
      </c>
      <c r="I2142" s="0" t="n">
        <v>0</v>
      </c>
      <c r="J2142" s="0" t="n">
        <v>0</v>
      </c>
      <c r="K2142" s="0" t="n">
        <v>5.4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s">
        <v>4</v>
      </c>
    </row>
    <row r="2143" customFormat="false" ht="14.4" hidden="true" customHeight="false" outlineLevel="0" collapsed="false">
      <c r="A2143" s="0" t="s">
        <v>28</v>
      </c>
      <c r="B2143" s="0" t="n">
        <v>1</v>
      </c>
      <c r="C2143" s="0" t="s">
        <v>6109</v>
      </c>
      <c r="D2143" s="0" t="s">
        <v>90</v>
      </c>
      <c r="E2143" s="0" t="s">
        <v>6110</v>
      </c>
      <c r="F2143" s="0" t="s">
        <v>6111</v>
      </c>
      <c r="G2143" s="0" t="s">
        <v>6112</v>
      </c>
      <c r="H2143" s="0" t="n">
        <v>0</v>
      </c>
      <c r="I2143" s="0" t="n">
        <v>0</v>
      </c>
      <c r="J2143" s="0" t="n">
        <v>0</v>
      </c>
      <c r="K2143" s="0" t="n">
        <v>6.7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s">
        <v>4</v>
      </c>
    </row>
    <row r="2144" customFormat="false" ht="14.4" hidden="true" customHeight="false" outlineLevel="0" collapsed="false">
      <c r="A2144" s="0" t="s">
        <v>28</v>
      </c>
      <c r="B2144" s="0" t="n">
        <v>1</v>
      </c>
      <c r="C2144" s="0" t="s">
        <v>6113</v>
      </c>
      <c r="D2144" s="0" t="s">
        <v>81</v>
      </c>
      <c r="E2144" s="0" t="s">
        <v>6114</v>
      </c>
      <c r="F2144" s="0" t="s">
        <v>6115</v>
      </c>
      <c r="G2144" s="0" t="s">
        <v>6116</v>
      </c>
      <c r="H2144" s="0" t="n">
        <v>0</v>
      </c>
      <c r="I2144" s="0" t="n">
        <v>0</v>
      </c>
      <c r="J2144" s="0" t="n">
        <v>0</v>
      </c>
      <c r="K2144" s="0" t="n">
        <v>5.4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s">
        <v>4</v>
      </c>
    </row>
    <row r="2145" customFormat="false" ht="14.4" hidden="true" customHeight="false" outlineLevel="0" collapsed="false">
      <c r="A2145" s="0" t="s">
        <v>28</v>
      </c>
      <c r="B2145" s="0" t="n">
        <v>1</v>
      </c>
      <c r="C2145" s="0" t="s">
        <v>6117</v>
      </c>
      <c r="D2145" s="0" t="s">
        <v>81</v>
      </c>
      <c r="E2145" s="0" t="s">
        <v>6118</v>
      </c>
      <c r="F2145" s="0" t="s">
        <v>6119</v>
      </c>
      <c r="G2145" s="0" t="s">
        <v>4983</v>
      </c>
      <c r="H2145" s="0" t="n">
        <v>0</v>
      </c>
      <c r="I2145" s="0" t="n">
        <v>0</v>
      </c>
      <c r="J2145" s="0" t="n">
        <v>0</v>
      </c>
      <c r="K2145" s="0" t="n">
        <v>5.5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s">
        <v>4</v>
      </c>
    </row>
    <row r="2146" customFormat="false" ht="14.4" hidden="true" customHeight="false" outlineLevel="0" collapsed="false">
      <c r="A2146" s="0" t="s">
        <v>28</v>
      </c>
      <c r="B2146" s="0" t="n">
        <v>1</v>
      </c>
      <c r="C2146" s="0" t="s">
        <v>6120</v>
      </c>
      <c r="D2146" s="0" t="s">
        <v>81</v>
      </c>
      <c r="E2146" s="0" t="s">
        <v>6121</v>
      </c>
      <c r="F2146" s="0" t="s">
        <v>6119</v>
      </c>
      <c r="G2146" s="0" t="s">
        <v>4983</v>
      </c>
      <c r="H2146" s="0" t="n">
        <v>0</v>
      </c>
      <c r="I2146" s="0" t="n">
        <v>0</v>
      </c>
      <c r="J2146" s="0" t="n">
        <v>0</v>
      </c>
      <c r="K2146" s="0" t="n">
        <v>5.3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s">
        <v>4</v>
      </c>
    </row>
    <row r="2147" customFormat="false" ht="14.4" hidden="true" customHeight="false" outlineLevel="0" collapsed="false">
      <c r="A2147" s="0" t="s">
        <v>28</v>
      </c>
      <c r="B2147" s="0" t="n">
        <v>1</v>
      </c>
      <c r="C2147" s="0" t="s">
        <v>6122</v>
      </c>
      <c r="D2147" s="0" t="s">
        <v>258</v>
      </c>
      <c r="E2147" s="0" t="s">
        <v>6123</v>
      </c>
      <c r="F2147" s="0" t="s">
        <v>6119</v>
      </c>
      <c r="G2147" s="0" t="s">
        <v>4983</v>
      </c>
      <c r="H2147" s="0" t="n">
        <v>0</v>
      </c>
      <c r="I2147" s="0" t="n">
        <v>0</v>
      </c>
      <c r="J2147" s="0" t="n">
        <v>0</v>
      </c>
      <c r="K2147" s="0" t="n">
        <v>6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s">
        <v>4</v>
      </c>
    </row>
    <row r="2148" customFormat="false" ht="14.4" hidden="true" customHeight="false" outlineLevel="0" collapsed="false">
      <c r="A2148" s="0" t="s">
        <v>28</v>
      </c>
      <c r="B2148" s="0" t="n">
        <v>1</v>
      </c>
      <c r="C2148" s="0" t="s">
        <v>6124</v>
      </c>
      <c r="D2148" s="0" t="s">
        <v>81</v>
      </c>
      <c r="E2148" s="0" t="s">
        <v>6125</v>
      </c>
      <c r="F2148" s="0" t="s">
        <v>6119</v>
      </c>
      <c r="G2148" s="0" t="s">
        <v>4983</v>
      </c>
      <c r="H2148" s="0" t="n">
        <v>0</v>
      </c>
      <c r="I2148" s="0" t="n">
        <v>0</v>
      </c>
      <c r="J2148" s="0" t="n">
        <v>0</v>
      </c>
      <c r="K2148" s="0" t="n">
        <v>6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s">
        <v>4</v>
      </c>
    </row>
    <row r="2149" customFormat="false" ht="14.4" hidden="true" customHeight="false" outlineLevel="0" collapsed="false">
      <c r="A2149" s="0" t="s">
        <v>28</v>
      </c>
      <c r="B2149" s="0" t="n">
        <v>1</v>
      </c>
      <c r="C2149" s="0" t="s">
        <v>6126</v>
      </c>
      <c r="D2149" s="0" t="s">
        <v>103</v>
      </c>
      <c r="E2149" s="0" t="s">
        <v>6127</v>
      </c>
      <c r="F2149" s="0" t="s">
        <v>6128</v>
      </c>
      <c r="G2149" s="0" t="s">
        <v>4025</v>
      </c>
      <c r="H2149" s="0" t="n">
        <v>0</v>
      </c>
      <c r="I2149" s="0" t="n">
        <v>0</v>
      </c>
      <c r="J2149" s="0" t="n">
        <v>0</v>
      </c>
      <c r="K2149" s="0" t="n">
        <v>9.2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s">
        <v>4</v>
      </c>
    </row>
    <row r="2150" customFormat="false" ht="14.4" hidden="true" customHeight="false" outlineLevel="0" collapsed="false">
      <c r="A2150" s="0" t="s">
        <v>28</v>
      </c>
      <c r="B2150" s="0" t="n">
        <v>1</v>
      </c>
      <c r="C2150" s="0" t="s">
        <v>6129</v>
      </c>
      <c r="D2150" s="0" t="s">
        <v>258</v>
      </c>
      <c r="E2150" s="0" t="s">
        <v>6130</v>
      </c>
      <c r="F2150" s="0" t="s">
        <v>6128</v>
      </c>
      <c r="G2150" s="0" t="s">
        <v>4025</v>
      </c>
      <c r="H2150" s="0" t="n">
        <v>0</v>
      </c>
      <c r="I2150" s="0" t="n">
        <v>0</v>
      </c>
      <c r="J2150" s="0" t="n">
        <v>0</v>
      </c>
      <c r="K2150" s="0" t="n">
        <v>5.1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s">
        <v>4</v>
      </c>
    </row>
    <row r="2151" customFormat="false" ht="14.4" hidden="true" customHeight="false" outlineLevel="0" collapsed="false">
      <c r="A2151" s="0" t="s">
        <v>28</v>
      </c>
      <c r="B2151" s="0" t="n">
        <v>1</v>
      </c>
      <c r="C2151" s="0" t="s">
        <v>6131</v>
      </c>
      <c r="D2151" s="0" t="s">
        <v>103</v>
      </c>
      <c r="E2151" s="0" t="s">
        <v>6132</v>
      </c>
      <c r="F2151" s="0" t="s">
        <v>6128</v>
      </c>
      <c r="G2151" s="0" t="s">
        <v>4025</v>
      </c>
      <c r="H2151" s="0" t="n">
        <v>0</v>
      </c>
      <c r="I2151" s="0" t="n">
        <v>0</v>
      </c>
      <c r="J2151" s="0" t="n">
        <v>0</v>
      </c>
      <c r="K2151" s="0" t="n">
        <v>9.2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s">
        <v>4</v>
      </c>
    </row>
    <row r="2152" customFormat="false" ht="14.4" hidden="true" customHeight="false" outlineLevel="0" collapsed="false">
      <c r="A2152" s="0" t="s">
        <v>28</v>
      </c>
      <c r="B2152" s="0" t="n">
        <v>1</v>
      </c>
      <c r="C2152" s="0" t="s">
        <v>6133</v>
      </c>
      <c r="D2152" s="0" t="s">
        <v>45</v>
      </c>
      <c r="E2152" s="0" t="s">
        <v>6134</v>
      </c>
      <c r="F2152" s="0" t="s">
        <v>6128</v>
      </c>
      <c r="G2152" s="0" t="s">
        <v>4025</v>
      </c>
      <c r="H2152" s="0" t="n">
        <v>0</v>
      </c>
      <c r="I2152" s="0" t="n">
        <v>0</v>
      </c>
      <c r="J2152" s="0" t="n">
        <v>0</v>
      </c>
      <c r="K2152" s="0" t="n">
        <v>5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s">
        <v>4</v>
      </c>
    </row>
    <row r="2153" customFormat="false" ht="14.4" hidden="true" customHeight="false" outlineLevel="0" collapsed="false">
      <c r="A2153" s="0" t="s">
        <v>28</v>
      </c>
      <c r="B2153" s="0" t="n">
        <v>1</v>
      </c>
      <c r="C2153" s="0" t="s">
        <v>6135</v>
      </c>
      <c r="D2153" s="0" t="s">
        <v>192</v>
      </c>
      <c r="E2153" s="0" t="s">
        <v>6136</v>
      </c>
      <c r="F2153" s="0" t="s">
        <v>6128</v>
      </c>
      <c r="G2153" s="0" t="s">
        <v>4025</v>
      </c>
      <c r="H2153" s="0" t="n">
        <v>0</v>
      </c>
      <c r="I2153" s="0" t="n">
        <v>0</v>
      </c>
      <c r="J2153" s="0" t="n">
        <v>0</v>
      </c>
      <c r="K2153" s="0" t="n">
        <v>5.6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s">
        <v>4</v>
      </c>
    </row>
    <row r="2154" customFormat="false" ht="14.4" hidden="true" customHeight="false" outlineLevel="0" collapsed="false">
      <c r="A2154" s="0" t="s">
        <v>28</v>
      </c>
      <c r="B2154" s="0" t="n">
        <v>1</v>
      </c>
      <c r="C2154" s="0" t="s">
        <v>6137</v>
      </c>
      <c r="D2154" s="0" t="s">
        <v>30</v>
      </c>
      <c r="E2154" s="0" t="s">
        <v>6138</v>
      </c>
      <c r="F2154" s="0" t="s">
        <v>6139</v>
      </c>
      <c r="G2154" s="0" t="s">
        <v>6140</v>
      </c>
      <c r="H2154" s="0" t="n">
        <v>0</v>
      </c>
      <c r="I2154" s="0" t="n">
        <v>0</v>
      </c>
      <c r="J2154" s="0" t="n">
        <v>0</v>
      </c>
      <c r="K2154" s="0" t="n">
        <v>7.2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s">
        <v>4</v>
      </c>
    </row>
    <row r="2155" customFormat="false" ht="14.4" hidden="true" customHeight="false" outlineLevel="0" collapsed="false">
      <c r="A2155" s="0" t="s">
        <v>28</v>
      </c>
      <c r="B2155" s="0" t="n">
        <v>1</v>
      </c>
      <c r="C2155" s="0" t="s">
        <v>6141</v>
      </c>
      <c r="D2155" s="0" t="s">
        <v>192</v>
      </c>
      <c r="E2155" s="0" t="s">
        <v>6142</v>
      </c>
      <c r="F2155" s="0" t="s">
        <v>6143</v>
      </c>
      <c r="G2155" s="0" t="s">
        <v>6144</v>
      </c>
      <c r="H2155" s="0" t="n">
        <v>0</v>
      </c>
      <c r="I2155" s="0" t="n">
        <v>0</v>
      </c>
      <c r="J2155" s="0" t="n">
        <v>0</v>
      </c>
      <c r="K2155" s="0" t="n">
        <v>5.2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s">
        <v>4</v>
      </c>
    </row>
    <row r="2156" customFormat="false" ht="14.4" hidden="true" customHeight="false" outlineLevel="0" collapsed="false">
      <c r="A2156" s="0" t="s">
        <v>28</v>
      </c>
      <c r="B2156" s="0" t="n">
        <v>1</v>
      </c>
      <c r="C2156" s="0" t="s">
        <v>6145</v>
      </c>
      <c r="D2156" s="0" t="s">
        <v>81</v>
      </c>
      <c r="E2156" s="0" t="s">
        <v>6146</v>
      </c>
      <c r="F2156" s="0" t="s">
        <v>6147</v>
      </c>
      <c r="G2156" s="0" t="s">
        <v>6148</v>
      </c>
      <c r="H2156" s="0" t="n">
        <v>0</v>
      </c>
      <c r="I2156" s="0" t="n">
        <v>0</v>
      </c>
      <c r="J2156" s="0" t="n">
        <v>0</v>
      </c>
      <c r="K2156" s="0" t="n">
        <v>5.7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s">
        <v>4</v>
      </c>
    </row>
    <row r="2157" customFormat="false" ht="14.4" hidden="true" customHeight="false" outlineLevel="0" collapsed="false">
      <c r="A2157" s="0" t="s">
        <v>28</v>
      </c>
      <c r="B2157" s="0" t="n">
        <v>1</v>
      </c>
      <c r="C2157" s="0" t="s">
        <v>6149</v>
      </c>
      <c r="D2157" s="0" t="s">
        <v>258</v>
      </c>
      <c r="E2157" s="0" t="s">
        <v>6150</v>
      </c>
      <c r="F2157" s="0" t="s">
        <v>6151</v>
      </c>
      <c r="G2157" s="0" t="s">
        <v>6152</v>
      </c>
      <c r="H2157" s="0" t="n">
        <v>0</v>
      </c>
      <c r="I2157" s="0" t="n">
        <v>0</v>
      </c>
      <c r="J2157" s="0" t="n">
        <v>0</v>
      </c>
      <c r="K2157" s="0" t="n">
        <v>7.3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s">
        <v>4</v>
      </c>
    </row>
    <row r="2158" customFormat="false" ht="14.4" hidden="true" customHeight="false" outlineLevel="0" collapsed="false">
      <c r="A2158" s="0" t="s">
        <v>28</v>
      </c>
      <c r="B2158" s="0" t="n">
        <v>1</v>
      </c>
      <c r="C2158" s="0" t="s">
        <v>6153</v>
      </c>
      <c r="D2158" s="0" t="s">
        <v>192</v>
      </c>
      <c r="E2158" s="0" t="s">
        <v>6154</v>
      </c>
      <c r="F2158" s="0" t="s">
        <v>6155</v>
      </c>
      <c r="G2158" s="0" t="s">
        <v>6156</v>
      </c>
      <c r="H2158" s="0" t="n">
        <v>0</v>
      </c>
      <c r="I2158" s="0" t="n">
        <v>0</v>
      </c>
      <c r="J2158" s="0" t="n">
        <v>0</v>
      </c>
      <c r="K2158" s="0" t="n">
        <v>5.7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s">
        <v>4</v>
      </c>
    </row>
    <row r="2159" customFormat="false" ht="14.4" hidden="true" customHeight="false" outlineLevel="0" collapsed="false">
      <c r="A2159" s="0" t="s">
        <v>28</v>
      </c>
      <c r="B2159" s="0" t="n">
        <v>1</v>
      </c>
      <c r="C2159" s="0" t="s">
        <v>6157</v>
      </c>
      <c r="D2159" s="0" t="s">
        <v>81</v>
      </c>
      <c r="E2159" s="0" t="s">
        <v>6158</v>
      </c>
      <c r="F2159" s="0" t="s">
        <v>6159</v>
      </c>
      <c r="G2159" s="0" t="s">
        <v>6160</v>
      </c>
      <c r="H2159" s="0" t="n">
        <v>0</v>
      </c>
      <c r="I2159" s="0" t="n">
        <v>0</v>
      </c>
      <c r="J2159" s="0" t="n">
        <v>0</v>
      </c>
      <c r="K2159" s="0" t="n">
        <v>5.3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s">
        <v>4</v>
      </c>
    </row>
    <row r="2160" customFormat="false" ht="14.4" hidden="true" customHeight="false" outlineLevel="0" collapsed="false">
      <c r="A2160" s="0" t="s">
        <v>28</v>
      </c>
      <c r="B2160" s="0" t="n">
        <v>1</v>
      </c>
      <c r="C2160" s="0" t="s">
        <v>6161</v>
      </c>
      <c r="D2160" s="0" t="s">
        <v>192</v>
      </c>
      <c r="E2160" s="0" t="s">
        <v>6162</v>
      </c>
      <c r="F2160" s="0" t="s">
        <v>6163</v>
      </c>
      <c r="G2160" s="0" t="s">
        <v>6164</v>
      </c>
      <c r="H2160" s="0" t="n">
        <v>0</v>
      </c>
      <c r="I2160" s="0" t="n">
        <v>0</v>
      </c>
      <c r="J2160" s="0" t="n">
        <v>0</v>
      </c>
      <c r="K2160" s="0" t="n">
        <v>6.3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s">
        <v>4</v>
      </c>
    </row>
    <row r="2161" customFormat="false" ht="14.4" hidden="true" customHeight="false" outlineLevel="0" collapsed="false">
      <c r="A2161" s="0" t="s">
        <v>28</v>
      </c>
      <c r="B2161" s="0" t="n">
        <v>1</v>
      </c>
      <c r="C2161" s="0" t="s">
        <v>6165</v>
      </c>
      <c r="D2161" s="0" t="s">
        <v>30</v>
      </c>
      <c r="E2161" s="0" t="s">
        <v>6166</v>
      </c>
      <c r="F2161" s="0" t="s">
        <v>6167</v>
      </c>
      <c r="G2161" s="0" t="s">
        <v>6168</v>
      </c>
      <c r="H2161" s="0" t="n">
        <v>0</v>
      </c>
      <c r="I2161" s="0" t="n">
        <v>0</v>
      </c>
      <c r="J2161" s="0" t="n">
        <v>0</v>
      </c>
      <c r="K2161" s="0" t="n">
        <v>7.8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s">
        <v>4</v>
      </c>
    </row>
    <row r="2162" customFormat="false" ht="14.4" hidden="true" customHeight="false" outlineLevel="0" collapsed="false">
      <c r="A2162" s="0" t="s">
        <v>28</v>
      </c>
      <c r="B2162" s="0" t="n">
        <v>1</v>
      </c>
      <c r="C2162" s="0" t="s">
        <v>6169</v>
      </c>
      <c r="D2162" s="0" t="s">
        <v>45</v>
      </c>
      <c r="E2162" s="0" t="s">
        <v>6170</v>
      </c>
      <c r="F2162" s="0" t="s">
        <v>6171</v>
      </c>
      <c r="G2162" s="0" t="s">
        <v>6172</v>
      </c>
      <c r="H2162" s="0" t="n">
        <v>0</v>
      </c>
      <c r="I2162" s="0" t="n">
        <v>0</v>
      </c>
      <c r="J2162" s="0" t="n">
        <v>0</v>
      </c>
      <c r="K2162" s="0" t="n">
        <v>5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s">
        <v>4</v>
      </c>
    </row>
    <row r="2163" customFormat="false" ht="14.4" hidden="true" customHeight="false" outlineLevel="0" collapsed="false">
      <c r="A2163" s="0" t="s">
        <v>28</v>
      </c>
      <c r="B2163" s="0" t="n">
        <v>1</v>
      </c>
      <c r="C2163" s="0" t="s">
        <v>6173</v>
      </c>
      <c r="D2163" s="0" t="s">
        <v>103</v>
      </c>
      <c r="E2163" s="0" t="s">
        <v>6174</v>
      </c>
      <c r="F2163" s="0" t="s">
        <v>6175</v>
      </c>
      <c r="G2163" s="0" t="s">
        <v>6176</v>
      </c>
      <c r="H2163" s="0" t="n">
        <v>0</v>
      </c>
      <c r="I2163" s="0" t="n">
        <v>0</v>
      </c>
      <c r="J2163" s="0" t="n">
        <v>0</v>
      </c>
      <c r="K2163" s="0" t="n">
        <v>6.5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s">
        <v>4</v>
      </c>
    </row>
    <row r="2164" customFormat="false" ht="14.4" hidden="true" customHeight="false" outlineLevel="0" collapsed="false">
      <c r="A2164" s="0" t="s">
        <v>28</v>
      </c>
      <c r="B2164" s="0" t="n">
        <v>1</v>
      </c>
      <c r="C2164" s="0" t="s">
        <v>6177</v>
      </c>
      <c r="D2164" s="0" t="s">
        <v>30</v>
      </c>
      <c r="E2164" s="0" t="s">
        <v>6178</v>
      </c>
      <c r="F2164" s="0" t="s">
        <v>6179</v>
      </c>
      <c r="G2164" s="0" t="s">
        <v>6180</v>
      </c>
      <c r="H2164" s="0" t="n">
        <v>0</v>
      </c>
      <c r="I2164" s="0" t="n">
        <v>0</v>
      </c>
      <c r="J2164" s="0" t="n">
        <v>0</v>
      </c>
      <c r="K2164" s="0" t="n">
        <v>6.6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s">
        <v>4</v>
      </c>
    </row>
    <row r="2165" customFormat="false" ht="14.4" hidden="true" customHeight="false" outlineLevel="0" collapsed="false">
      <c r="A2165" s="0" t="s">
        <v>28</v>
      </c>
      <c r="B2165" s="0" t="n">
        <v>1</v>
      </c>
      <c r="C2165" s="0" t="s">
        <v>6181</v>
      </c>
      <c r="D2165" s="0" t="s">
        <v>39</v>
      </c>
      <c r="E2165" s="0" t="s">
        <v>6182</v>
      </c>
      <c r="F2165" s="0" t="s">
        <v>6183</v>
      </c>
      <c r="G2165" s="0" t="s">
        <v>6184</v>
      </c>
      <c r="H2165" s="0" t="n">
        <v>0</v>
      </c>
      <c r="I2165" s="0" t="n">
        <v>0</v>
      </c>
      <c r="J2165" s="0" t="n">
        <v>0</v>
      </c>
      <c r="K2165" s="0" t="n">
        <v>7.5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s">
        <v>4</v>
      </c>
    </row>
    <row r="2166" customFormat="false" ht="14.4" hidden="true" customHeight="false" outlineLevel="0" collapsed="false">
      <c r="A2166" s="0" t="s">
        <v>28</v>
      </c>
      <c r="B2166" s="0" t="n">
        <v>1</v>
      </c>
      <c r="C2166" s="0" t="s">
        <v>6185</v>
      </c>
      <c r="D2166" s="0" t="s">
        <v>192</v>
      </c>
      <c r="E2166" s="0" t="s">
        <v>6186</v>
      </c>
      <c r="F2166" s="0" t="s">
        <v>6187</v>
      </c>
      <c r="G2166" s="0" t="s">
        <v>6188</v>
      </c>
      <c r="H2166" s="0" t="n">
        <v>0</v>
      </c>
      <c r="I2166" s="0" t="n">
        <v>0</v>
      </c>
      <c r="J2166" s="0" t="n">
        <v>0</v>
      </c>
      <c r="K2166" s="0" t="n">
        <v>5.7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s">
        <v>4</v>
      </c>
    </row>
    <row r="2167" customFormat="false" ht="14.4" hidden="true" customHeight="false" outlineLevel="0" collapsed="false">
      <c r="A2167" s="0" t="s">
        <v>28</v>
      </c>
      <c r="B2167" s="0" t="n">
        <v>1</v>
      </c>
      <c r="C2167" s="0" t="s">
        <v>6189</v>
      </c>
      <c r="D2167" s="0" t="s">
        <v>30</v>
      </c>
      <c r="E2167" s="0" t="s">
        <v>6190</v>
      </c>
      <c r="F2167" s="0" t="s">
        <v>6187</v>
      </c>
      <c r="G2167" s="0" t="s">
        <v>6188</v>
      </c>
      <c r="H2167" s="0" t="n">
        <v>0</v>
      </c>
      <c r="I2167" s="0" t="n">
        <v>0</v>
      </c>
      <c r="J2167" s="0" t="n">
        <v>0</v>
      </c>
      <c r="K2167" s="0" t="n">
        <v>5.6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s">
        <v>4</v>
      </c>
    </row>
    <row r="2168" customFormat="false" ht="14.4" hidden="true" customHeight="false" outlineLevel="0" collapsed="false">
      <c r="A2168" s="0" t="s">
        <v>28</v>
      </c>
      <c r="B2168" s="0" t="n">
        <v>1</v>
      </c>
      <c r="C2168" s="0" t="s">
        <v>6191</v>
      </c>
      <c r="D2168" s="0" t="s">
        <v>81</v>
      </c>
      <c r="E2168" s="0" t="s">
        <v>6192</v>
      </c>
      <c r="F2168" s="0" t="s">
        <v>6193</v>
      </c>
      <c r="G2168" s="0" t="s">
        <v>6194</v>
      </c>
      <c r="H2168" s="0" t="n">
        <v>0</v>
      </c>
      <c r="I2168" s="0" t="n">
        <v>0</v>
      </c>
      <c r="J2168" s="0" t="n">
        <v>0</v>
      </c>
      <c r="K2168" s="0" t="n">
        <v>5.2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s">
        <v>4</v>
      </c>
    </row>
    <row r="2169" customFormat="false" ht="14.4" hidden="true" customHeight="false" outlineLevel="0" collapsed="false">
      <c r="A2169" s="0" t="s">
        <v>28</v>
      </c>
      <c r="B2169" s="0" t="n">
        <v>1</v>
      </c>
      <c r="C2169" s="0" t="s">
        <v>6195</v>
      </c>
      <c r="D2169" s="0" t="s">
        <v>30</v>
      </c>
      <c r="E2169" s="0" t="s">
        <v>6196</v>
      </c>
      <c r="F2169" s="0" t="s">
        <v>6197</v>
      </c>
      <c r="G2169" s="0" t="s">
        <v>6198</v>
      </c>
      <c r="H2169" s="0" t="n">
        <v>0</v>
      </c>
      <c r="I2169" s="0" t="n">
        <v>0</v>
      </c>
      <c r="J2169" s="0" t="n">
        <v>0</v>
      </c>
      <c r="K2169" s="0" t="n">
        <v>6.5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s">
        <v>4</v>
      </c>
    </row>
    <row r="2170" customFormat="false" ht="14.4" hidden="true" customHeight="false" outlineLevel="0" collapsed="false">
      <c r="A2170" s="0" t="s">
        <v>28</v>
      </c>
      <c r="B2170" s="0" t="n">
        <v>1</v>
      </c>
      <c r="C2170" s="0" t="s">
        <v>6199</v>
      </c>
      <c r="D2170" s="0" t="s">
        <v>192</v>
      </c>
      <c r="E2170" s="0" t="s">
        <v>6200</v>
      </c>
      <c r="F2170" s="0" t="s">
        <v>6197</v>
      </c>
      <c r="G2170" s="0" t="s">
        <v>6198</v>
      </c>
      <c r="H2170" s="0" t="n">
        <v>0</v>
      </c>
      <c r="I2170" s="0" t="n">
        <v>0</v>
      </c>
      <c r="J2170" s="0" t="n">
        <v>0</v>
      </c>
      <c r="K2170" s="0" t="n">
        <v>6.3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s">
        <v>4</v>
      </c>
    </row>
    <row r="2171" customFormat="false" ht="14.4" hidden="true" customHeight="false" outlineLevel="0" collapsed="false">
      <c r="A2171" s="0" t="s">
        <v>28</v>
      </c>
      <c r="B2171" s="0" t="n">
        <v>1</v>
      </c>
      <c r="C2171" s="0" t="s">
        <v>6201</v>
      </c>
      <c r="D2171" s="0" t="s">
        <v>30</v>
      </c>
      <c r="E2171" s="0" t="s">
        <v>6202</v>
      </c>
      <c r="F2171" s="0" t="s">
        <v>6197</v>
      </c>
      <c r="G2171" s="0" t="s">
        <v>6198</v>
      </c>
      <c r="H2171" s="0" t="n">
        <v>0</v>
      </c>
      <c r="I2171" s="0" t="n">
        <v>0</v>
      </c>
      <c r="J2171" s="0" t="n">
        <v>0</v>
      </c>
      <c r="K2171" s="0" t="n">
        <v>6.9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s">
        <v>4</v>
      </c>
    </row>
    <row r="2172" customFormat="false" ht="14.4" hidden="true" customHeight="false" outlineLevel="0" collapsed="false">
      <c r="A2172" s="0" t="s">
        <v>28</v>
      </c>
      <c r="B2172" s="0" t="n">
        <v>1</v>
      </c>
      <c r="C2172" s="0" t="s">
        <v>6203</v>
      </c>
      <c r="D2172" s="0" t="s">
        <v>81</v>
      </c>
      <c r="E2172" s="0" t="s">
        <v>6204</v>
      </c>
      <c r="F2172" s="0" t="s">
        <v>6197</v>
      </c>
      <c r="G2172" s="0" t="s">
        <v>6198</v>
      </c>
      <c r="H2172" s="0" t="n">
        <v>0</v>
      </c>
      <c r="I2172" s="0" t="n">
        <v>0</v>
      </c>
      <c r="J2172" s="0" t="n">
        <v>0</v>
      </c>
      <c r="K2172" s="0" t="n">
        <v>6.4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s">
        <v>4</v>
      </c>
    </row>
    <row r="2173" customFormat="false" ht="14.4" hidden="true" customHeight="false" outlineLevel="0" collapsed="false">
      <c r="A2173" s="0" t="s">
        <v>28</v>
      </c>
      <c r="B2173" s="0" t="n">
        <v>1</v>
      </c>
      <c r="C2173" s="0" t="s">
        <v>6205</v>
      </c>
      <c r="D2173" s="0" t="s">
        <v>30</v>
      </c>
      <c r="E2173" s="0" t="s">
        <v>6206</v>
      </c>
      <c r="F2173" s="0" t="s">
        <v>6197</v>
      </c>
      <c r="G2173" s="0" t="s">
        <v>6198</v>
      </c>
      <c r="H2173" s="0" t="n">
        <v>0</v>
      </c>
      <c r="I2173" s="0" t="n">
        <v>0</v>
      </c>
      <c r="J2173" s="0" t="n">
        <v>0</v>
      </c>
      <c r="K2173" s="0" t="n">
        <v>6.2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s">
        <v>4</v>
      </c>
    </row>
    <row r="2174" customFormat="false" ht="14.4" hidden="true" customHeight="false" outlineLevel="0" collapsed="false">
      <c r="A2174" s="0" t="s">
        <v>28</v>
      </c>
      <c r="B2174" s="0" t="n">
        <v>1</v>
      </c>
      <c r="C2174" s="0" t="s">
        <v>6207</v>
      </c>
      <c r="D2174" s="0" t="s">
        <v>30</v>
      </c>
      <c r="E2174" s="0" t="s">
        <v>6208</v>
      </c>
      <c r="F2174" s="0" t="s">
        <v>6209</v>
      </c>
      <c r="G2174" s="0" t="s">
        <v>6210</v>
      </c>
      <c r="H2174" s="0" t="n">
        <v>0</v>
      </c>
      <c r="I2174" s="0" t="n">
        <v>0</v>
      </c>
      <c r="J2174" s="0" t="n">
        <v>0</v>
      </c>
      <c r="K2174" s="0" t="n">
        <v>5.3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s">
        <v>4</v>
      </c>
    </row>
    <row r="2175" customFormat="false" ht="14.4" hidden="true" customHeight="false" outlineLevel="0" collapsed="false">
      <c r="A2175" s="0" t="s">
        <v>28</v>
      </c>
      <c r="B2175" s="0" t="n">
        <v>1</v>
      </c>
      <c r="C2175" s="0" t="s">
        <v>6211</v>
      </c>
      <c r="D2175" s="0" t="s">
        <v>81</v>
      </c>
      <c r="E2175" s="0" t="s">
        <v>6212</v>
      </c>
      <c r="F2175" s="0" t="s">
        <v>6213</v>
      </c>
      <c r="G2175" s="0" t="s">
        <v>6214</v>
      </c>
      <c r="H2175" s="0" t="n">
        <v>0</v>
      </c>
      <c r="I2175" s="0" t="n">
        <v>0</v>
      </c>
      <c r="J2175" s="0" t="n">
        <v>0</v>
      </c>
      <c r="K2175" s="0" t="n">
        <v>7.4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s">
        <v>4</v>
      </c>
    </row>
    <row r="2176" customFormat="false" ht="14.4" hidden="true" customHeight="false" outlineLevel="0" collapsed="false">
      <c r="A2176" s="0" t="s">
        <v>28</v>
      </c>
      <c r="B2176" s="0" t="n">
        <v>1</v>
      </c>
      <c r="C2176" s="0" t="s">
        <v>6215</v>
      </c>
      <c r="D2176" s="0" t="s">
        <v>81</v>
      </c>
      <c r="E2176" s="0" t="s">
        <v>6216</v>
      </c>
      <c r="F2176" s="0" t="s">
        <v>6217</v>
      </c>
      <c r="G2176" s="0" t="s">
        <v>6218</v>
      </c>
      <c r="H2176" s="0" t="n">
        <v>0</v>
      </c>
      <c r="I2176" s="0" t="n">
        <v>0</v>
      </c>
      <c r="J2176" s="0" t="n">
        <v>0</v>
      </c>
      <c r="K2176" s="0" t="n">
        <v>7.9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s">
        <v>4</v>
      </c>
    </row>
    <row r="2177" customFormat="false" ht="14.4" hidden="true" customHeight="false" outlineLevel="0" collapsed="false">
      <c r="A2177" s="0" t="s">
        <v>28</v>
      </c>
      <c r="B2177" s="0" t="n">
        <v>1</v>
      </c>
      <c r="C2177" s="0" t="s">
        <v>6219</v>
      </c>
      <c r="D2177" s="0" t="s">
        <v>81</v>
      </c>
      <c r="E2177" s="0" t="s">
        <v>6220</v>
      </c>
      <c r="F2177" s="0" t="s">
        <v>6221</v>
      </c>
      <c r="G2177" s="0" t="s">
        <v>6222</v>
      </c>
      <c r="H2177" s="0" t="n">
        <v>0</v>
      </c>
      <c r="I2177" s="0" t="n">
        <v>0</v>
      </c>
      <c r="J2177" s="0" t="n">
        <v>0</v>
      </c>
      <c r="K2177" s="0" t="n">
        <v>5.2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s">
        <v>4</v>
      </c>
    </row>
    <row r="2178" customFormat="false" ht="14.4" hidden="true" customHeight="false" outlineLevel="0" collapsed="false">
      <c r="A2178" s="0" t="s">
        <v>28</v>
      </c>
      <c r="B2178" s="0" t="n">
        <v>1</v>
      </c>
      <c r="C2178" s="0" t="s">
        <v>6223</v>
      </c>
      <c r="D2178" s="0" t="s">
        <v>45</v>
      </c>
      <c r="E2178" s="0" t="s">
        <v>6224</v>
      </c>
      <c r="F2178" s="0" t="s">
        <v>6221</v>
      </c>
      <c r="G2178" s="0" t="s">
        <v>6222</v>
      </c>
      <c r="H2178" s="0" t="n">
        <v>0</v>
      </c>
      <c r="I2178" s="0" t="n">
        <v>0</v>
      </c>
      <c r="J2178" s="0" t="n">
        <v>0</v>
      </c>
      <c r="K2178" s="0" t="n">
        <v>5.2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s">
        <v>4</v>
      </c>
    </row>
    <row r="2179" customFormat="false" ht="14.4" hidden="true" customHeight="false" outlineLevel="0" collapsed="false">
      <c r="A2179" s="0" t="s">
        <v>28</v>
      </c>
      <c r="B2179" s="0" t="n">
        <v>1</v>
      </c>
      <c r="C2179" s="0" t="s">
        <v>6225</v>
      </c>
      <c r="D2179" s="0" t="s">
        <v>60</v>
      </c>
      <c r="E2179" s="0" t="s">
        <v>6226</v>
      </c>
      <c r="F2179" s="0" t="s">
        <v>6221</v>
      </c>
      <c r="G2179" s="0" t="s">
        <v>6222</v>
      </c>
      <c r="H2179" s="0" t="n">
        <v>0</v>
      </c>
      <c r="I2179" s="0" t="n">
        <v>0</v>
      </c>
      <c r="J2179" s="0" t="n">
        <v>0</v>
      </c>
      <c r="K2179" s="0" t="n">
        <v>5.9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s">
        <v>4</v>
      </c>
    </row>
    <row r="2180" customFormat="false" ht="14.4" hidden="true" customHeight="false" outlineLevel="0" collapsed="false">
      <c r="A2180" s="0" t="s">
        <v>28</v>
      </c>
      <c r="B2180" s="0" t="n">
        <v>1</v>
      </c>
      <c r="C2180" s="0" t="s">
        <v>6227</v>
      </c>
      <c r="D2180" s="0" t="s">
        <v>81</v>
      </c>
      <c r="E2180" s="0" t="s">
        <v>6228</v>
      </c>
      <c r="F2180" s="0" t="s">
        <v>6221</v>
      </c>
      <c r="G2180" s="0" t="s">
        <v>6222</v>
      </c>
      <c r="H2180" s="0" t="n">
        <v>0</v>
      </c>
      <c r="I2180" s="0" t="n">
        <v>0</v>
      </c>
      <c r="J2180" s="0" t="n">
        <v>0</v>
      </c>
      <c r="K2180" s="0" t="n">
        <v>5.6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s">
        <v>4</v>
      </c>
    </row>
    <row r="2181" customFormat="false" ht="14.4" hidden="true" customHeight="false" outlineLevel="0" collapsed="false">
      <c r="A2181" s="0" t="s">
        <v>28</v>
      </c>
      <c r="B2181" s="0" t="n">
        <v>1</v>
      </c>
      <c r="C2181" s="0" t="s">
        <v>6229</v>
      </c>
      <c r="D2181" s="0" t="s">
        <v>81</v>
      </c>
      <c r="E2181" s="0" t="s">
        <v>6230</v>
      </c>
      <c r="F2181" s="0" t="s">
        <v>6231</v>
      </c>
      <c r="G2181" s="0" t="s">
        <v>6232</v>
      </c>
      <c r="H2181" s="0" t="n">
        <v>0</v>
      </c>
      <c r="I2181" s="0" t="n">
        <v>0</v>
      </c>
      <c r="J2181" s="0" t="n">
        <v>0</v>
      </c>
      <c r="K2181" s="0" t="n">
        <v>5.5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s">
        <v>4</v>
      </c>
    </row>
    <row r="2182" customFormat="false" ht="14.4" hidden="true" customHeight="false" outlineLevel="0" collapsed="false">
      <c r="A2182" s="0" t="s">
        <v>28</v>
      </c>
      <c r="B2182" s="0" t="n">
        <v>1</v>
      </c>
      <c r="C2182" s="0" t="s">
        <v>6233</v>
      </c>
      <c r="D2182" s="0" t="s">
        <v>192</v>
      </c>
      <c r="E2182" s="0" t="s">
        <v>6234</v>
      </c>
      <c r="F2182" s="0" t="s">
        <v>6231</v>
      </c>
      <c r="G2182" s="0" t="s">
        <v>6232</v>
      </c>
      <c r="H2182" s="0" t="n">
        <v>0</v>
      </c>
      <c r="I2182" s="0" t="n">
        <v>0</v>
      </c>
      <c r="J2182" s="0" t="n">
        <v>0</v>
      </c>
      <c r="K2182" s="0" t="n">
        <v>5.4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s">
        <v>4</v>
      </c>
    </row>
    <row r="2183" customFormat="false" ht="14.4" hidden="true" customHeight="false" outlineLevel="0" collapsed="false">
      <c r="A2183" s="0" t="s">
        <v>28</v>
      </c>
      <c r="B2183" s="0" t="n">
        <v>1</v>
      </c>
      <c r="C2183" s="0" t="s">
        <v>6235</v>
      </c>
      <c r="D2183" s="0" t="s">
        <v>39</v>
      </c>
      <c r="E2183" s="0" t="s">
        <v>6236</v>
      </c>
      <c r="F2183" s="0" t="s">
        <v>6237</v>
      </c>
      <c r="G2183" s="0" t="s">
        <v>6238</v>
      </c>
      <c r="H2183" s="0" t="n">
        <v>0</v>
      </c>
      <c r="I2183" s="0" t="n">
        <v>0</v>
      </c>
      <c r="J2183" s="0" t="n">
        <v>0</v>
      </c>
      <c r="K2183" s="0" t="n">
        <v>5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s">
        <v>4</v>
      </c>
    </row>
    <row r="2184" customFormat="false" ht="14.4" hidden="true" customHeight="false" outlineLevel="0" collapsed="false">
      <c r="A2184" s="0" t="s">
        <v>28</v>
      </c>
      <c r="B2184" s="0" t="n">
        <v>1</v>
      </c>
      <c r="C2184" s="0" t="s">
        <v>6239</v>
      </c>
      <c r="D2184" s="0" t="s">
        <v>81</v>
      </c>
      <c r="E2184" s="0" t="s">
        <v>6240</v>
      </c>
      <c r="F2184" s="0" t="s">
        <v>6241</v>
      </c>
      <c r="G2184" s="0" t="s">
        <v>1399</v>
      </c>
      <c r="H2184" s="0" t="n">
        <v>0</v>
      </c>
      <c r="I2184" s="0" t="n">
        <v>0</v>
      </c>
      <c r="J2184" s="0" t="n">
        <v>0</v>
      </c>
      <c r="K2184" s="0" t="n">
        <v>5.3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s">
        <v>4</v>
      </c>
    </row>
    <row r="2185" customFormat="false" ht="14.4" hidden="true" customHeight="false" outlineLevel="0" collapsed="false">
      <c r="A2185" s="0" t="s">
        <v>28</v>
      </c>
      <c r="B2185" s="0" t="n">
        <v>1</v>
      </c>
      <c r="C2185" s="0" t="s">
        <v>6242</v>
      </c>
      <c r="D2185" s="0" t="s">
        <v>192</v>
      </c>
      <c r="E2185" s="0" t="s">
        <v>6243</v>
      </c>
      <c r="F2185" s="0" t="s">
        <v>6241</v>
      </c>
      <c r="G2185" s="0" t="s">
        <v>1399</v>
      </c>
      <c r="H2185" s="0" t="n">
        <v>0</v>
      </c>
      <c r="I2185" s="0" t="n">
        <v>0</v>
      </c>
      <c r="J2185" s="0" t="n">
        <v>0</v>
      </c>
      <c r="K2185" s="0" t="n">
        <v>5.9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s">
        <v>4</v>
      </c>
    </row>
    <row r="2186" customFormat="false" ht="14.4" hidden="true" customHeight="false" outlineLevel="0" collapsed="false">
      <c r="A2186" s="0" t="s">
        <v>28</v>
      </c>
      <c r="B2186" s="0" t="n">
        <v>1</v>
      </c>
      <c r="C2186" s="0" t="s">
        <v>6244</v>
      </c>
      <c r="D2186" s="0" t="s">
        <v>48</v>
      </c>
      <c r="E2186" s="0" t="s">
        <v>6245</v>
      </c>
      <c r="F2186" s="0" t="s">
        <v>6241</v>
      </c>
      <c r="G2186" s="0" t="s">
        <v>1399</v>
      </c>
      <c r="H2186" s="0" t="n">
        <v>0</v>
      </c>
      <c r="I2186" s="0" t="n">
        <v>0</v>
      </c>
      <c r="J2186" s="0" t="n">
        <v>0</v>
      </c>
      <c r="K2186" s="0" t="n">
        <v>6.3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s">
        <v>4</v>
      </c>
    </row>
    <row r="2187" customFormat="false" ht="14.4" hidden="true" customHeight="false" outlineLevel="0" collapsed="false">
      <c r="A2187" s="0" t="s">
        <v>28</v>
      </c>
      <c r="B2187" s="0" t="n">
        <v>1</v>
      </c>
      <c r="C2187" s="0" t="s">
        <v>6246</v>
      </c>
      <c r="D2187" s="0" t="s">
        <v>30</v>
      </c>
      <c r="E2187" s="0" t="s">
        <v>6247</v>
      </c>
      <c r="F2187" s="0" t="s">
        <v>6248</v>
      </c>
      <c r="G2187" s="0" t="s">
        <v>6249</v>
      </c>
      <c r="H2187" s="0" t="n">
        <v>0</v>
      </c>
      <c r="I2187" s="0" t="n">
        <v>0</v>
      </c>
      <c r="J2187" s="0" t="n">
        <v>0</v>
      </c>
      <c r="K2187" s="0" t="n">
        <v>5.3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s">
        <v>4</v>
      </c>
    </row>
    <row r="2188" customFormat="false" ht="14.4" hidden="true" customHeight="false" outlineLevel="0" collapsed="false">
      <c r="A2188" s="0" t="s">
        <v>28</v>
      </c>
      <c r="B2188" s="0" t="n">
        <v>1</v>
      </c>
      <c r="C2188" s="0" t="s">
        <v>6250</v>
      </c>
      <c r="D2188" s="0" t="s">
        <v>192</v>
      </c>
      <c r="E2188" s="0" t="s">
        <v>6251</v>
      </c>
      <c r="F2188" s="0" t="s">
        <v>6252</v>
      </c>
      <c r="G2188" s="0" t="s">
        <v>6253</v>
      </c>
      <c r="H2188" s="0" t="n">
        <v>0</v>
      </c>
      <c r="I2188" s="0" t="n">
        <v>0</v>
      </c>
      <c r="J2188" s="0" t="n">
        <v>0</v>
      </c>
      <c r="K2188" s="0" t="n">
        <v>5.1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s">
        <v>4</v>
      </c>
    </row>
    <row r="2189" customFormat="false" ht="14.4" hidden="true" customHeight="false" outlineLevel="0" collapsed="false">
      <c r="A2189" s="0" t="s">
        <v>28</v>
      </c>
      <c r="B2189" s="0" t="n">
        <v>1</v>
      </c>
      <c r="C2189" s="0" t="s">
        <v>6254</v>
      </c>
      <c r="D2189" s="0" t="s">
        <v>258</v>
      </c>
      <c r="E2189" s="0" t="s">
        <v>6255</v>
      </c>
      <c r="F2189" s="0" t="s">
        <v>6256</v>
      </c>
      <c r="G2189" s="0" t="s">
        <v>6257</v>
      </c>
      <c r="H2189" s="0" t="n">
        <v>0</v>
      </c>
      <c r="I2189" s="0" t="n">
        <v>0</v>
      </c>
      <c r="J2189" s="0" t="n">
        <v>0</v>
      </c>
      <c r="K2189" s="0" t="n">
        <v>6.3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s">
        <v>4</v>
      </c>
    </row>
    <row r="2190" customFormat="false" ht="14.4" hidden="true" customHeight="false" outlineLevel="0" collapsed="false">
      <c r="A2190" s="0" t="s">
        <v>28</v>
      </c>
      <c r="B2190" s="0" t="n">
        <v>1</v>
      </c>
      <c r="C2190" s="0" t="s">
        <v>6258</v>
      </c>
      <c r="D2190" s="0" t="s">
        <v>81</v>
      </c>
      <c r="E2190" s="0" t="s">
        <v>6259</v>
      </c>
      <c r="F2190" s="0" t="s">
        <v>6256</v>
      </c>
      <c r="G2190" s="0" t="s">
        <v>6257</v>
      </c>
      <c r="H2190" s="0" t="n">
        <v>0</v>
      </c>
      <c r="I2190" s="0" t="n">
        <v>0</v>
      </c>
      <c r="J2190" s="0" t="n">
        <v>0</v>
      </c>
      <c r="K2190" s="0" t="n">
        <v>5.9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s">
        <v>4</v>
      </c>
    </row>
    <row r="2191" customFormat="false" ht="14.4" hidden="true" customHeight="false" outlineLevel="0" collapsed="false">
      <c r="A2191" s="0" t="s">
        <v>28</v>
      </c>
      <c r="B2191" s="0" t="n">
        <v>1</v>
      </c>
      <c r="C2191" s="0" t="s">
        <v>6260</v>
      </c>
      <c r="D2191" s="0" t="s">
        <v>192</v>
      </c>
      <c r="E2191" s="0" t="s">
        <v>6261</v>
      </c>
      <c r="F2191" s="0" t="s">
        <v>6262</v>
      </c>
      <c r="G2191" s="0" t="s">
        <v>6263</v>
      </c>
      <c r="H2191" s="0" t="n">
        <v>0</v>
      </c>
      <c r="I2191" s="0" t="n">
        <v>0</v>
      </c>
      <c r="J2191" s="0" t="n">
        <v>0</v>
      </c>
      <c r="K2191" s="0" t="n">
        <v>8.4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s">
        <v>4</v>
      </c>
    </row>
    <row r="2192" customFormat="false" ht="14.4" hidden="true" customHeight="false" outlineLevel="0" collapsed="false">
      <c r="A2192" s="0" t="s">
        <v>28</v>
      </c>
      <c r="B2192" s="0" t="n">
        <v>1</v>
      </c>
      <c r="C2192" s="0" t="s">
        <v>6264</v>
      </c>
      <c r="D2192" s="0" t="s">
        <v>103</v>
      </c>
      <c r="E2192" s="0" t="s">
        <v>6265</v>
      </c>
      <c r="F2192" s="0" t="s">
        <v>6262</v>
      </c>
      <c r="G2192" s="0" t="s">
        <v>6263</v>
      </c>
      <c r="H2192" s="0" t="n">
        <v>0</v>
      </c>
      <c r="I2192" s="0" t="n">
        <v>0</v>
      </c>
      <c r="J2192" s="0" t="n">
        <v>0</v>
      </c>
      <c r="K2192" s="0" t="n">
        <v>7.5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s">
        <v>4</v>
      </c>
    </row>
    <row r="2193" customFormat="false" ht="14.4" hidden="true" customHeight="false" outlineLevel="0" collapsed="false">
      <c r="A2193" s="0" t="s">
        <v>28</v>
      </c>
      <c r="B2193" s="0" t="n">
        <v>1</v>
      </c>
      <c r="C2193" s="0" t="s">
        <v>6266</v>
      </c>
      <c r="D2193" s="0" t="s">
        <v>258</v>
      </c>
      <c r="E2193" s="0" t="s">
        <v>6267</v>
      </c>
      <c r="F2193" s="0" t="s">
        <v>6268</v>
      </c>
      <c r="G2193" s="0" t="s">
        <v>6269</v>
      </c>
      <c r="H2193" s="0" t="n">
        <v>0</v>
      </c>
      <c r="I2193" s="0" t="n">
        <v>0</v>
      </c>
      <c r="J2193" s="0" t="n">
        <v>0</v>
      </c>
      <c r="K2193" s="0" t="n">
        <v>8.4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s">
        <v>4</v>
      </c>
    </row>
    <row r="2194" customFormat="false" ht="14.4" hidden="true" customHeight="false" outlineLevel="0" collapsed="false">
      <c r="A2194" s="0" t="s">
        <v>28</v>
      </c>
      <c r="B2194" s="0" t="n">
        <v>1</v>
      </c>
      <c r="C2194" s="0" t="s">
        <v>6270</v>
      </c>
      <c r="D2194" s="0" t="s">
        <v>60</v>
      </c>
      <c r="E2194" s="0" t="s">
        <v>6271</v>
      </c>
      <c r="F2194" s="0" t="s">
        <v>6272</v>
      </c>
      <c r="G2194" s="0" t="s">
        <v>6273</v>
      </c>
      <c r="H2194" s="0" t="n">
        <v>0</v>
      </c>
      <c r="I2194" s="0" t="n">
        <v>0</v>
      </c>
      <c r="J2194" s="0" t="n">
        <v>0</v>
      </c>
      <c r="K2194" s="0" t="n">
        <v>5.7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s">
        <v>4</v>
      </c>
    </row>
    <row r="2195" customFormat="false" ht="14.4" hidden="true" customHeight="false" outlineLevel="0" collapsed="false">
      <c r="A2195" s="0" t="s">
        <v>28</v>
      </c>
      <c r="B2195" s="0" t="n">
        <v>1</v>
      </c>
      <c r="C2195" s="0" t="s">
        <v>6274</v>
      </c>
      <c r="D2195" s="0" t="s">
        <v>39</v>
      </c>
      <c r="E2195" s="0" t="s">
        <v>6275</v>
      </c>
      <c r="F2195" s="0" t="s">
        <v>6276</v>
      </c>
      <c r="G2195" s="0" t="s">
        <v>390</v>
      </c>
      <c r="H2195" s="0" t="n">
        <v>0</v>
      </c>
      <c r="I2195" s="0" t="n">
        <v>0</v>
      </c>
      <c r="J2195" s="0" t="n">
        <v>0</v>
      </c>
      <c r="K2195" s="0" t="n">
        <v>7.2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s">
        <v>4</v>
      </c>
    </row>
    <row r="2196" customFormat="false" ht="14.4" hidden="true" customHeight="false" outlineLevel="0" collapsed="false">
      <c r="A2196" s="0" t="s">
        <v>28</v>
      </c>
      <c r="B2196" s="0" t="n">
        <v>1</v>
      </c>
      <c r="C2196" s="0" t="s">
        <v>6277</v>
      </c>
      <c r="D2196" s="0" t="s">
        <v>53</v>
      </c>
      <c r="E2196" s="0" t="s">
        <v>6278</v>
      </c>
      <c r="F2196" s="0" t="s">
        <v>6279</v>
      </c>
      <c r="G2196" s="0" t="s">
        <v>6280</v>
      </c>
      <c r="H2196" s="0" t="n">
        <v>0</v>
      </c>
      <c r="I2196" s="0" t="n">
        <v>0</v>
      </c>
      <c r="J2196" s="0" t="n">
        <v>0</v>
      </c>
      <c r="K2196" s="0" t="n">
        <v>5.6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s">
        <v>4</v>
      </c>
    </row>
    <row r="2197" customFormat="false" ht="14.4" hidden="true" customHeight="false" outlineLevel="0" collapsed="false">
      <c r="A2197" s="0" t="s">
        <v>28</v>
      </c>
      <c r="B2197" s="0" t="n">
        <v>1</v>
      </c>
      <c r="C2197" s="0" t="s">
        <v>6281</v>
      </c>
      <c r="D2197" s="0" t="s">
        <v>30</v>
      </c>
      <c r="E2197" s="0" t="s">
        <v>6282</v>
      </c>
      <c r="F2197" s="0" t="s">
        <v>6283</v>
      </c>
      <c r="G2197" s="0" t="s">
        <v>6284</v>
      </c>
      <c r="H2197" s="0" t="n">
        <v>0</v>
      </c>
      <c r="I2197" s="0" t="n">
        <v>0</v>
      </c>
      <c r="J2197" s="0" t="n">
        <v>0</v>
      </c>
      <c r="K2197" s="0" t="n">
        <v>6.6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s">
        <v>4</v>
      </c>
    </row>
    <row r="2198" customFormat="false" ht="14.4" hidden="true" customHeight="false" outlineLevel="0" collapsed="false">
      <c r="A2198" s="0" t="s">
        <v>28</v>
      </c>
      <c r="B2198" s="0" t="n">
        <v>1</v>
      </c>
      <c r="C2198" s="0" t="s">
        <v>6285</v>
      </c>
      <c r="D2198" s="0" t="s">
        <v>103</v>
      </c>
      <c r="E2198" s="0" t="s">
        <v>6286</v>
      </c>
      <c r="F2198" s="0" t="s">
        <v>6287</v>
      </c>
      <c r="G2198" s="0" t="s">
        <v>6288</v>
      </c>
      <c r="H2198" s="0" t="n">
        <v>0</v>
      </c>
      <c r="I2198" s="0" t="n">
        <v>0</v>
      </c>
      <c r="J2198" s="0" t="n">
        <v>0</v>
      </c>
      <c r="K2198" s="0" t="n">
        <v>5.1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s">
        <v>4</v>
      </c>
    </row>
    <row r="2199" customFormat="false" ht="14.4" hidden="true" customHeight="false" outlineLevel="0" collapsed="false">
      <c r="A2199" s="0" t="s">
        <v>28</v>
      </c>
      <c r="B2199" s="0" t="n">
        <v>1</v>
      </c>
      <c r="C2199" s="0" t="s">
        <v>6289</v>
      </c>
      <c r="D2199" s="0" t="s">
        <v>81</v>
      </c>
      <c r="E2199" s="0" t="s">
        <v>6290</v>
      </c>
      <c r="F2199" s="0" t="s">
        <v>6291</v>
      </c>
      <c r="G2199" s="0" t="s">
        <v>3988</v>
      </c>
      <c r="H2199" s="0" t="n">
        <v>0</v>
      </c>
      <c r="I2199" s="0" t="n">
        <v>0</v>
      </c>
      <c r="J2199" s="0" t="n">
        <v>0</v>
      </c>
      <c r="K2199" s="0" t="n">
        <v>5.2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s">
        <v>4</v>
      </c>
    </row>
    <row r="2200" customFormat="false" ht="14.4" hidden="true" customHeight="false" outlineLevel="0" collapsed="false">
      <c r="A2200" s="0" t="s">
        <v>28</v>
      </c>
      <c r="B2200" s="0" t="n">
        <v>1</v>
      </c>
      <c r="C2200" s="0" t="s">
        <v>6292</v>
      </c>
      <c r="D2200" s="0" t="s">
        <v>30</v>
      </c>
      <c r="E2200" s="0" t="s">
        <v>6293</v>
      </c>
      <c r="F2200" s="0" t="s">
        <v>6291</v>
      </c>
      <c r="G2200" s="0" t="s">
        <v>3988</v>
      </c>
      <c r="H2200" s="0" t="n">
        <v>0</v>
      </c>
      <c r="I2200" s="0" t="n">
        <v>0</v>
      </c>
      <c r="J2200" s="0" t="n">
        <v>0</v>
      </c>
      <c r="K2200" s="0" t="n">
        <v>5.1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s">
        <v>4</v>
      </c>
    </row>
    <row r="2201" customFormat="false" ht="14.4" hidden="true" customHeight="false" outlineLevel="0" collapsed="false">
      <c r="A2201" s="0" t="s">
        <v>28</v>
      </c>
      <c r="B2201" s="0" t="n">
        <v>1</v>
      </c>
      <c r="C2201" s="0" t="s">
        <v>6294</v>
      </c>
      <c r="D2201" s="0" t="s">
        <v>48</v>
      </c>
      <c r="E2201" s="0" t="s">
        <v>6295</v>
      </c>
      <c r="F2201" s="0" t="s">
        <v>6296</v>
      </c>
      <c r="G2201" s="0" t="s">
        <v>6297</v>
      </c>
      <c r="H2201" s="0" t="n">
        <v>0</v>
      </c>
      <c r="I2201" s="0" t="n">
        <v>0</v>
      </c>
      <c r="J2201" s="0" t="n">
        <v>0</v>
      </c>
      <c r="K2201" s="0" t="n">
        <v>6.1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s">
        <v>4</v>
      </c>
    </row>
    <row r="2202" customFormat="false" ht="14.4" hidden="true" customHeight="false" outlineLevel="0" collapsed="false">
      <c r="A2202" s="0" t="s">
        <v>28</v>
      </c>
      <c r="B2202" s="0" t="n">
        <v>1</v>
      </c>
      <c r="C2202" s="0" t="s">
        <v>6298</v>
      </c>
      <c r="D2202" s="0" t="s">
        <v>258</v>
      </c>
      <c r="E2202" s="0" t="s">
        <v>6299</v>
      </c>
      <c r="F2202" s="0" t="s">
        <v>6300</v>
      </c>
      <c r="G2202" s="0" t="s">
        <v>6301</v>
      </c>
      <c r="H2202" s="0" t="n">
        <v>0</v>
      </c>
      <c r="I2202" s="0" t="n">
        <v>0</v>
      </c>
      <c r="J2202" s="0" t="n">
        <v>0</v>
      </c>
      <c r="K2202" s="0" t="n">
        <v>6.2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s">
        <v>4</v>
      </c>
    </row>
    <row r="2203" customFormat="false" ht="14.4" hidden="true" customHeight="false" outlineLevel="0" collapsed="false">
      <c r="A2203" s="0" t="s">
        <v>28</v>
      </c>
      <c r="B2203" s="0" t="n">
        <v>1</v>
      </c>
      <c r="C2203" s="0" t="s">
        <v>6302</v>
      </c>
      <c r="D2203" s="0" t="s">
        <v>258</v>
      </c>
      <c r="E2203" s="0" t="s">
        <v>6303</v>
      </c>
      <c r="F2203" s="0" t="s">
        <v>6300</v>
      </c>
      <c r="G2203" s="0" t="s">
        <v>6301</v>
      </c>
      <c r="H2203" s="0" t="n">
        <v>0</v>
      </c>
      <c r="I2203" s="0" t="n">
        <v>0</v>
      </c>
      <c r="J2203" s="0" t="n">
        <v>0</v>
      </c>
      <c r="K2203" s="0" t="n">
        <v>5.9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s">
        <v>4</v>
      </c>
    </row>
    <row r="2204" customFormat="false" ht="14.4" hidden="true" customHeight="false" outlineLevel="0" collapsed="false">
      <c r="A2204" s="0" t="s">
        <v>28</v>
      </c>
      <c r="B2204" s="0" t="n">
        <v>1</v>
      </c>
      <c r="C2204" s="0" t="s">
        <v>6304</v>
      </c>
      <c r="D2204" s="0" t="s">
        <v>103</v>
      </c>
      <c r="E2204" s="0" t="s">
        <v>6305</v>
      </c>
      <c r="F2204" s="0" t="s">
        <v>223</v>
      </c>
      <c r="G2204" s="0" t="s">
        <v>224</v>
      </c>
      <c r="H2204" s="0" t="n">
        <v>0</v>
      </c>
      <c r="I2204" s="0" t="n">
        <v>0</v>
      </c>
      <c r="J2204" s="0" t="n">
        <v>0</v>
      </c>
      <c r="K2204" s="0" t="n">
        <v>5.3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s">
        <v>4</v>
      </c>
    </row>
    <row r="2205" customFormat="false" ht="14.4" hidden="true" customHeight="false" outlineLevel="0" collapsed="false">
      <c r="A2205" s="0" t="s">
        <v>28</v>
      </c>
      <c r="B2205" s="0" t="n">
        <v>1</v>
      </c>
      <c r="C2205" s="0" t="s">
        <v>6306</v>
      </c>
      <c r="D2205" s="0" t="s">
        <v>192</v>
      </c>
      <c r="E2205" s="0" t="s">
        <v>6307</v>
      </c>
      <c r="F2205" s="0" t="s">
        <v>6308</v>
      </c>
      <c r="G2205" s="0" t="s">
        <v>6309</v>
      </c>
      <c r="H2205" s="0" t="n">
        <v>0</v>
      </c>
      <c r="I2205" s="0" t="n">
        <v>0</v>
      </c>
      <c r="J2205" s="0" t="n">
        <v>0</v>
      </c>
      <c r="K2205" s="0" t="n">
        <v>6.1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s">
        <v>4</v>
      </c>
    </row>
    <row r="2206" customFormat="false" ht="14.4" hidden="true" customHeight="false" outlineLevel="0" collapsed="false">
      <c r="A2206" s="0" t="s">
        <v>28</v>
      </c>
      <c r="B2206" s="0" t="n">
        <v>1</v>
      </c>
      <c r="C2206" s="0" t="s">
        <v>6310</v>
      </c>
      <c r="D2206" s="0" t="s">
        <v>258</v>
      </c>
      <c r="E2206" s="0" t="s">
        <v>6311</v>
      </c>
      <c r="F2206" s="0" t="s">
        <v>6308</v>
      </c>
      <c r="G2206" s="0" t="s">
        <v>6309</v>
      </c>
      <c r="H2206" s="0" t="n">
        <v>0</v>
      </c>
      <c r="I2206" s="0" t="n">
        <v>0</v>
      </c>
      <c r="J2206" s="0" t="n">
        <v>0</v>
      </c>
      <c r="K2206" s="0" t="n">
        <v>7.1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s">
        <v>4</v>
      </c>
    </row>
    <row r="2207" customFormat="false" ht="14.4" hidden="true" customHeight="false" outlineLevel="0" collapsed="false">
      <c r="A2207" s="0" t="s">
        <v>28</v>
      </c>
      <c r="B2207" s="0" t="n">
        <v>1</v>
      </c>
      <c r="C2207" s="0" t="s">
        <v>6312</v>
      </c>
      <c r="D2207" s="0" t="s">
        <v>39</v>
      </c>
      <c r="E2207" s="0" t="s">
        <v>6313</v>
      </c>
      <c r="F2207" s="0" t="s">
        <v>6314</v>
      </c>
      <c r="G2207" s="0" t="s">
        <v>6315</v>
      </c>
      <c r="H2207" s="0" t="n">
        <v>0</v>
      </c>
      <c r="I2207" s="0" t="n">
        <v>0</v>
      </c>
      <c r="J2207" s="0" t="n">
        <v>0</v>
      </c>
      <c r="K2207" s="0" t="n">
        <v>8.5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s">
        <v>4</v>
      </c>
    </row>
    <row r="2208" customFormat="false" ht="14.4" hidden="true" customHeight="false" outlineLevel="0" collapsed="false">
      <c r="A2208" s="0" t="s">
        <v>28</v>
      </c>
      <c r="B2208" s="0" t="n">
        <v>1</v>
      </c>
      <c r="C2208" s="0" t="s">
        <v>6316</v>
      </c>
      <c r="D2208" s="0" t="s">
        <v>45</v>
      </c>
      <c r="E2208" s="0" t="s">
        <v>6317</v>
      </c>
      <c r="F2208" s="0" t="s">
        <v>6318</v>
      </c>
      <c r="G2208" s="0" t="s">
        <v>6319</v>
      </c>
      <c r="H2208" s="0" t="n">
        <v>0</v>
      </c>
      <c r="I2208" s="0" t="n">
        <v>0</v>
      </c>
      <c r="J2208" s="0" t="n">
        <v>0</v>
      </c>
      <c r="K2208" s="0" t="n">
        <v>5.1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s">
        <v>4</v>
      </c>
    </row>
    <row r="2209" customFormat="false" ht="14.4" hidden="true" customHeight="false" outlineLevel="0" collapsed="false">
      <c r="A2209" s="0" t="s">
        <v>28</v>
      </c>
      <c r="B2209" s="0" t="n">
        <v>1</v>
      </c>
      <c r="C2209" s="0" t="s">
        <v>6320</v>
      </c>
      <c r="D2209" s="0" t="s">
        <v>81</v>
      </c>
      <c r="E2209" s="0" t="s">
        <v>6321</v>
      </c>
      <c r="F2209" s="0" t="s">
        <v>6322</v>
      </c>
      <c r="G2209" s="0" t="s">
        <v>6323</v>
      </c>
      <c r="H2209" s="0" t="n">
        <v>0</v>
      </c>
      <c r="I2209" s="0" t="n">
        <v>0</v>
      </c>
      <c r="J2209" s="0" t="n">
        <v>0</v>
      </c>
      <c r="K2209" s="0" t="n">
        <v>5.1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s">
        <v>4</v>
      </c>
    </row>
    <row r="2210" customFormat="false" ht="14.4" hidden="true" customHeight="false" outlineLevel="0" collapsed="false">
      <c r="A2210" s="0" t="s">
        <v>28</v>
      </c>
      <c r="B2210" s="0" t="n">
        <v>1</v>
      </c>
      <c r="C2210" s="0" t="s">
        <v>6324</v>
      </c>
      <c r="D2210" s="0" t="s">
        <v>30</v>
      </c>
      <c r="E2210" s="0" t="s">
        <v>6325</v>
      </c>
      <c r="F2210" s="0" t="s">
        <v>6326</v>
      </c>
      <c r="G2210" s="0" t="s">
        <v>6327</v>
      </c>
      <c r="H2210" s="0" t="n">
        <v>0</v>
      </c>
      <c r="I2210" s="0" t="n">
        <v>0</v>
      </c>
      <c r="J2210" s="0" t="n">
        <v>0</v>
      </c>
      <c r="K2210" s="0" t="n">
        <v>7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s">
        <v>4</v>
      </c>
    </row>
    <row r="2211" customFormat="false" ht="14.4" hidden="true" customHeight="false" outlineLevel="0" collapsed="false">
      <c r="A2211" s="0" t="s">
        <v>28</v>
      </c>
      <c r="B2211" s="0" t="n">
        <v>1</v>
      </c>
      <c r="C2211" s="0" t="s">
        <v>6328</v>
      </c>
      <c r="D2211" s="0" t="s">
        <v>258</v>
      </c>
      <c r="E2211" s="0" t="s">
        <v>6329</v>
      </c>
      <c r="F2211" s="0" t="s">
        <v>6326</v>
      </c>
      <c r="G2211" s="0" t="s">
        <v>6327</v>
      </c>
      <c r="H2211" s="0" t="n">
        <v>0</v>
      </c>
      <c r="I2211" s="0" t="n">
        <v>0</v>
      </c>
      <c r="J2211" s="0" t="n">
        <v>0</v>
      </c>
      <c r="K2211" s="0" t="n">
        <v>5.7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s">
        <v>4</v>
      </c>
    </row>
    <row r="2212" customFormat="false" ht="14.4" hidden="true" customHeight="false" outlineLevel="0" collapsed="false">
      <c r="A2212" s="0" t="s">
        <v>28</v>
      </c>
      <c r="B2212" s="0" t="n">
        <v>1</v>
      </c>
      <c r="C2212" s="0" t="s">
        <v>6330</v>
      </c>
      <c r="D2212" s="0" t="s">
        <v>81</v>
      </c>
      <c r="E2212" s="0" t="s">
        <v>6331</v>
      </c>
      <c r="F2212" s="0" t="s">
        <v>6332</v>
      </c>
      <c r="G2212" s="0" t="s">
        <v>6333</v>
      </c>
      <c r="H2212" s="0" t="n">
        <v>0</v>
      </c>
      <c r="I2212" s="0" t="n">
        <v>0</v>
      </c>
      <c r="J2212" s="0" t="n">
        <v>0</v>
      </c>
      <c r="K2212" s="0" t="n">
        <v>5.6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s">
        <v>4</v>
      </c>
    </row>
    <row r="2213" customFormat="false" ht="14.4" hidden="true" customHeight="false" outlineLevel="0" collapsed="false">
      <c r="A2213" s="0" t="s">
        <v>28</v>
      </c>
      <c r="B2213" s="0" t="n">
        <v>1</v>
      </c>
      <c r="C2213" s="0" t="s">
        <v>6334</v>
      </c>
      <c r="D2213" s="0" t="s">
        <v>81</v>
      </c>
      <c r="E2213" s="0" t="s">
        <v>6335</v>
      </c>
      <c r="F2213" s="0" t="s">
        <v>6336</v>
      </c>
      <c r="G2213" s="0" t="s">
        <v>6337</v>
      </c>
      <c r="H2213" s="0" t="n">
        <v>0</v>
      </c>
      <c r="I2213" s="0" t="n">
        <v>0</v>
      </c>
      <c r="J2213" s="0" t="n">
        <v>0</v>
      </c>
      <c r="K2213" s="0" t="n">
        <v>6.4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s">
        <v>4</v>
      </c>
    </row>
    <row r="2214" customFormat="false" ht="14.4" hidden="true" customHeight="false" outlineLevel="0" collapsed="false">
      <c r="A2214" s="0" t="s">
        <v>28</v>
      </c>
      <c r="B2214" s="0" t="n">
        <v>1</v>
      </c>
      <c r="C2214" s="0" t="s">
        <v>6338</v>
      </c>
      <c r="D2214" s="0" t="s">
        <v>90</v>
      </c>
      <c r="E2214" s="0" t="s">
        <v>6339</v>
      </c>
      <c r="F2214" s="0" t="s">
        <v>6340</v>
      </c>
      <c r="G2214" s="0" t="s">
        <v>6341</v>
      </c>
      <c r="H2214" s="0" t="n">
        <v>0</v>
      </c>
      <c r="I2214" s="0" t="n">
        <v>0</v>
      </c>
      <c r="J2214" s="0" t="n">
        <v>0</v>
      </c>
      <c r="K2214" s="0" t="n">
        <v>5.2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s">
        <v>4</v>
      </c>
    </row>
    <row r="2215" customFormat="false" ht="14.4" hidden="true" customHeight="false" outlineLevel="0" collapsed="false">
      <c r="A2215" s="0" t="s">
        <v>28</v>
      </c>
      <c r="B2215" s="0" t="n">
        <v>1</v>
      </c>
      <c r="C2215" s="0" t="s">
        <v>6342</v>
      </c>
      <c r="D2215" s="0" t="s">
        <v>30</v>
      </c>
      <c r="E2215" s="0" t="s">
        <v>6343</v>
      </c>
      <c r="F2215" s="0" t="s">
        <v>6344</v>
      </c>
      <c r="G2215" s="0" t="s">
        <v>6345</v>
      </c>
      <c r="H2215" s="0" t="n">
        <v>0</v>
      </c>
      <c r="I2215" s="0" t="n">
        <v>0</v>
      </c>
      <c r="J2215" s="0" t="n">
        <v>0</v>
      </c>
      <c r="K2215" s="0" t="n">
        <v>5.2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s">
        <v>4</v>
      </c>
    </row>
    <row r="2216" customFormat="false" ht="14.4" hidden="true" customHeight="false" outlineLevel="0" collapsed="false">
      <c r="A2216" s="0" t="s">
        <v>28</v>
      </c>
      <c r="B2216" s="0" t="n">
        <v>1</v>
      </c>
      <c r="C2216" s="0" t="s">
        <v>6346</v>
      </c>
      <c r="D2216" s="0" t="s">
        <v>192</v>
      </c>
      <c r="E2216" s="0" t="s">
        <v>6347</v>
      </c>
      <c r="F2216" s="0" t="s">
        <v>6348</v>
      </c>
      <c r="G2216" s="0" t="s">
        <v>6349</v>
      </c>
      <c r="H2216" s="0" t="n">
        <v>0</v>
      </c>
      <c r="I2216" s="0" t="n">
        <v>0</v>
      </c>
      <c r="J2216" s="0" t="n">
        <v>0</v>
      </c>
      <c r="K2216" s="0" t="n">
        <v>5.5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s">
        <v>4</v>
      </c>
    </row>
    <row r="2217" customFormat="false" ht="14.4" hidden="true" customHeight="false" outlineLevel="0" collapsed="false">
      <c r="A2217" s="0" t="s">
        <v>28</v>
      </c>
      <c r="B2217" s="0" t="n">
        <v>1</v>
      </c>
      <c r="C2217" s="0" t="s">
        <v>6350</v>
      </c>
      <c r="D2217" s="0" t="s">
        <v>53</v>
      </c>
      <c r="E2217" s="0" t="s">
        <v>6351</v>
      </c>
      <c r="F2217" s="0" t="s">
        <v>6352</v>
      </c>
      <c r="G2217" s="0" t="s">
        <v>6353</v>
      </c>
      <c r="H2217" s="0" t="n">
        <v>0</v>
      </c>
      <c r="I2217" s="0" t="n">
        <v>0</v>
      </c>
      <c r="J2217" s="0" t="n">
        <v>0</v>
      </c>
      <c r="K2217" s="0" t="n">
        <v>6.9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s">
        <v>4</v>
      </c>
    </row>
    <row r="2218" customFormat="false" ht="14.4" hidden="true" customHeight="false" outlineLevel="0" collapsed="false">
      <c r="A2218" s="0" t="s">
        <v>28</v>
      </c>
      <c r="B2218" s="0" t="n">
        <v>1</v>
      </c>
      <c r="C2218" s="0" t="s">
        <v>6354</v>
      </c>
      <c r="D2218" s="0" t="s">
        <v>81</v>
      </c>
      <c r="E2218" s="0" t="s">
        <v>6355</v>
      </c>
      <c r="F2218" s="0" t="s">
        <v>6356</v>
      </c>
      <c r="G2218" s="0" t="s">
        <v>6357</v>
      </c>
      <c r="H2218" s="0" t="n">
        <v>0</v>
      </c>
      <c r="I2218" s="0" t="n">
        <v>0</v>
      </c>
      <c r="J2218" s="0" t="n">
        <v>0</v>
      </c>
      <c r="K2218" s="0" t="n">
        <v>6.8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s">
        <v>4</v>
      </c>
    </row>
    <row r="2219" customFormat="false" ht="14.4" hidden="true" customHeight="false" outlineLevel="0" collapsed="false">
      <c r="A2219" s="0" t="s">
        <v>28</v>
      </c>
      <c r="B2219" s="0" t="n">
        <v>1</v>
      </c>
      <c r="C2219" s="0" t="s">
        <v>6358</v>
      </c>
      <c r="D2219" s="0" t="s">
        <v>192</v>
      </c>
      <c r="E2219" s="0" t="s">
        <v>6359</v>
      </c>
      <c r="F2219" s="0" t="s">
        <v>6360</v>
      </c>
      <c r="G2219" s="0" t="s">
        <v>6361</v>
      </c>
      <c r="H2219" s="0" t="n">
        <v>0</v>
      </c>
      <c r="I2219" s="0" t="n">
        <v>0</v>
      </c>
      <c r="J2219" s="0" t="n">
        <v>0</v>
      </c>
      <c r="K2219" s="0" t="n">
        <v>5.8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s">
        <v>4</v>
      </c>
    </row>
    <row r="2220" customFormat="false" ht="14.4" hidden="true" customHeight="false" outlineLevel="0" collapsed="false">
      <c r="A2220" s="0" t="s">
        <v>28</v>
      </c>
      <c r="B2220" s="0" t="n">
        <v>1</v>
      </c>
      <c r="C2220" s="0" t="s">
        <v>6362</v>
      </c>
      <c r="D2220" s="0" t="s">
        <v>103</v>
      </c>
      <c r="E2220" s="0" t="s">
        <v>6363</v>
      </c>
      <c r="F2220" s="0" t="s">
        <v>6360</v>
      </c>
      <c r="G2220" s="0" t="s">
        <v>6361</v>
      </c>
      <c r="H2220" s="0" t="n">
        <v>0</v>
      </c>
      <c r="I2220" s="0" t="n">
        <v>0</v>
      </c>
      <c r="J2220" s="0" t="n">
        <v>0</v>
      </c>
      <c r="K2220" s="0" t="n">
        <v>5.4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s">
        <v>4</v>
      </c>
    </row>
    <row r="2221" customFormat="false" ht="14.4" hidden="true" customHeight="false" outlineLevel="0" collapsed="false">
      <c r="A2221" s="0" t="s">
        <v>28</v>
      </c>
      <c r="B2221" s="0" t="n">
        <v>1</v>
      </c>
      <c r="C2221" s="0" t="s">
        <v>6364</v>
      </c>
      <c r="D2221" s="0" t="s">
        <v>81</v>
      </c>
      <c r="E2221" s="0" t="s">
        <v>6365</v>
      </c>
      <c r="F2221" s="0" t="s">
        <v>6366</v>
      </c>
      <c r="G2221" s="0" t="s">
        <v>6367</v>
      </c>
      <c r="H2221" s="0" t="n">
        <v>0</v>
      </c>
      <c r="I2221" s="0" t="n">
        <v>0</v>
      </c>
      <c r="J2221" s="0" t="n">
        <v>0</v>
      </c>
      <c r="K2221" s="0" t="n">
        <v>7.2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s">
        <v>4</v>
      </c>
    </row>
    <row r="2222" customFormat="false" ht="14.4" hidden="true" customHeight="false" outlineLevel="0" collapsed="false">
      <c r="A2222" s="0" t="s">
        <v>28</v>
      </c>
      <c r="B2222" s="0" t="n">
        <v>1</v>
      </c>
      <c r="C2222" s="0" t="s">
        <v>6368</v>
      </c>
      <c r="D2222" s="0" t="s">
        <v>81</v>
      </c>
      <c r="E2222" s="0" t="s">
        <v>5517</v>
      </c>
      <c r="F2222" s="0" t="s">
        <v>6369</v>
      </c>
      <c r="G2222" s="0" t="s">
        <v>6370</v>
      </c>
      <c r="H2222" s="0" t="n">
        <v>0</v>
      </c>
      <c r="I2222" s="0" t="n">
        <v>0</v>
      </c>
      <c r="J2222" s="0" t="n">
        <v>0</v>
      </c>
      <c r="K2222" s="0" t="n">
        <v>6.3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s">
        <v>4</v>
      </c>
    </row>
    <row r="2223" customFormat="false" ht="14.4" hidden="true" customHeight="false" outlineLevel="0" collapsed="false">
      <c r="A2223" s="0" t="s">
        <v>28</v>
      </c>
      <c r="B2223" s="0" t="n">
        <v>1</v>
      </c>
      <c r="C2223" s="0" t="s">
        <v>6371</v>
      </c>
      <c r="D2223" s="0" t="s">
        <v>30</v>
      </c>
      <c r="E2223" s="0" t="s">
        <v>6372</v>
      </c>
      <c r="F2223" s="0" t="s">
        <v>6369</v>
      </c>
      <c r="G2223" s="0" t="s">
        <v>6370</v>
      </c>
      <c r="H2223" s="0" t="n">
        <v>0</v>
      </c>
      <c r="I2223" s="0" t="n">
        <v>0</v>
      </c>
      <c r="J2223" s="0" t="n">
        <v>0</v>
      </c>
      <c r="K2223" s="0" t="n">
        <v>7.1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s">
        <v>4</v>
      </c>
    </row>
    <row r="2224" customFormat="false" ht="14.4" hidden="true" customHeight="false" outlineLevel="0" collapsed="false">
      <c r="A2224" s="0" t="s">
        <v>28</v>
      </c>
      <c r="B2224" s="0" t="n">
        <v>1</v>
      </c>
      <c r="C2224" s="0" t="s">
        <v>6373</v>
      </c>
      <c r="D2224" s="0" t="s">
        <v>39</v>
      </c>
      <c r="E2224" s="0" t="s">
        <v>6374</v>
      </c>
      <c r="F2224" s="0" t="s">
        <v>6375</v>
      </c>
      <c r="G2224" s="0" t="s">
        <v>6376</v>
      </c>
      <c r="H2224" s="0" t="n">
        <v>0</v>
      </c>
      <c r="I2224" s="0" t="n">
        <v>0</v>
      </c>
      <c r="J2224" s="0" t="n">
        <v>0</v>
      </c>
      <c r="K2224" s="0" t="n">
        <v>6.2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s">
        <v>4</v>
      </c>
    </row>
    <row r="2225" customFormat="false" ht="14.4" hidden="true" customHeight="false" outlineLevel="0" collapsed="false">
      <c r="A2225" s="0" t="s">
        <v>28</v>
      </c>
      <c r="B2225" s="0" t="n">
        <v>1</v>
      </c>
      <c r="C2225" s="0" t="s">
        <v>6377</v>
      </c>
      <c r="D2225" s="0" t="s">
        <v>258</v>
      </c>
      <c r="E2225" s="0" t="s">
        <v>6378</v>
      </c>
      <c r="F2225" s="0" t="s">
        <v>6379</v>
      </c>
      <c r="G2225" s="0" t="s">
        <v>6380</v>
      </c>
      <c r="H2225" s="0" t="n">
        <v>0</v>
      </c>
      <c r="I2225" s="0" t="n">
        <v>0</v>
      </c>
      <c r="J2225" s="0" t="n">
        <v>0</v>
      </c>
      <c r="K2225" s="0" t="n">
        <v>5.9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s">
        <v>4</v>
      </c>
    </row>
    <row r="2226" customFormat="false" ht="14.4" hidden="true" customHeight="false" outlineLevel="0" collapsed="false">
      <c r="A2226" s="0" t="s">
        <v>28</v>
      </c>
      <c r="B2226" s="0" t="n">
        <v>1</v>
      </c>
      <c r="C2226" s="0" t="s">
        <v>6381</v>
      </c>
      <c r="D2226" s="0" t="s">
        <v>103</v>
      </c>
      <c r="E2226" s="0" t="s">
        <v>6382</v>
      </c>
      <c r="F2226" s="0" t="s">
        <v>6383</v>
      </c>
      <c r="G2226" s="0" t="s">
        <v>6384</v>
      </c>
      <c r="H2226" s="0" t="n">
        <v>0</v>
      </c>
      <c r="I2226" s="0" t="n">
        <v>0</v>
      </c>
      <c r="J2226" s="0" t="n">
        <v>0</v>
      </c>
      <c r="K2226" s="0" t="n">
        <v>9.5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s">
        <v>4</v>
      </c>
    </row>
    <row r="2227" customFormat="false" ht="14.4" hidden="true" customHeight="false" outlineLevel="0" collapsed="false">
      <c r="A2227" s="0" t="s">
        <v>28</v>
      </c>
      <c r="B2227" s="0" t="n">
        <v>1</v>
      </c>
      <c r="C2227" s="0" t="s">
        <v>6385</v>
      </c>
      <c r="D2227" s="0" t="s">
        <v>192</v>
      </c>
      <c r="E2227" s="0" t="s">
        <v>6386</v>
      </c>
      <c r="F2227" s="0" t="s">
        <v>6387</v>
      </c>
      <c r="G2227" s="0" t="s">
        <v>6388</v>
      </c>
      <c r="H2227" s="0" t="n">
        <v>0</v>
      </c>
      <c r="I2227" s="0" t="n">
        <v>0</v>
      </c>
      <c r="J2227" s="0" t="n">
        <v>0</v>
      </c>
      <c r="K2227" s="0" t="n">
        <v>6.9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s">
        <v>4</v>
      </c>
    </row>
    <row r="2228" customFormat="false" ht="14.4" hidden="true" customHeight="false" outlineLevel="0" collapsed="false">
      <c r="A2228" s="0" t="s">
        <v>28</v>
      </c>
      <c r="B2228" s="0" t="n">
        <v>1</v>
      </c>
      <c r="C2228" s="0" t="s">
        <v>6389</v>
      </c>
      <c r="D2228" s="0" t="s">
        <v>30</v>
      </c>
      <c r="E2228" s="0" t="s">
        <v>6390</v>
      </c>
      <c r="F2228" s="0" t="s">
        <v>6391</v>
      </c>
      <c r="G2228" s="0" t="s">
        <v>6392</v>
      </c>
      <c r="H2228" s="0" t="n">
        <v>0</v>
      </c>
      <c r="I2228" s="0" t="n">
        <v>0</v>
      </c>
      <c r="J2228" s="0" t="n">
        <v>0</v>
      </c>
      <c r="K2228" s="0" t="n">
        <v>5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s">
        <v>4</v>
      </c>
    </row>
    <row r="2229" customFormat="false" ht="14.4" hidden="true" customHeight="false" outlineLevel="0" collapsed="false">
      <c r="A2229" s="0" t="s">
        <v>28</v>
      </c>
      <c r="B2229" s="0" t="n">
        <v>1</v>
      </c>
      <c r="C2229" s="0" t="s">
        <v>6393</v>
      </c>
      <c r="D2229" s="0" t="s">
        <v>30</v>
      </c>
      <c r="E2229" s="0" t="s">
        <v>6394</v>
      </c>
      <c r="F2229" s="0" t="s">
        <v>6395</v>
      </c>
      <c r="G2229" s="0" t="s">
        <v>6396</v>
      </c>
      <c r="H2229" s="0" t="n">
        <v>0</v>
      </c>
      <c r="I2229" s="0" t="n">
        <v>0</v>
      </c>
      <c r="J2229" s="0" t="n">
        <v>0</v>
      </c>
      <c r="K2229" s="0" t="n">
        <v>6.8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s">
        <v>4</v>
      </c>
    </row>
    <row r="2230" customFormat="false" ht="14.4" hidden="true" customHeight="false" outlineLevel="0" collapsed="false">
      <c r="A2230" s="0" t="s">
        <v>28</v>
      </c>
      <c r="B2230" s="0" t="n">
        <v>1</v>
      </c>
      <c r="C2230" s="0" t="s">
        <v>6397</v>
      </c>
      <c r="D2230" s="0" t="s">
        <v>81</v>
      </c>
      <c r="E2230" s="0" t="s">
        <v>6398</v>
      </c>
      <c r="F2230" s="0" t="s">
        <v>6395</v>
      </c>
      <c r="G2230" s="0" t="s">
        <v>6396</v>
      </c>
      <c r="H2230" s="0" t="n">
        <v>0</v>
      </c>
      <c r="I2230" s="0" t="n">
        <v>0</v>
      </c>
      <c r="J2230" s="0" t="n">
        <v>0</v>
      </c>
      <c r="K2230" s="0" t="n">
        <v>6.5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s">
        <v>4</v>
      </c>
    </row>
    <row r="2231" customFormat="false" ht="14.4" hidden="true" customHeight="false" outlineLevel="0" collapsed="false">
      <c r="A2231" s="0" t="s">
        <v>28</v>
      </c>
      <c r="B2231" s="0" t="n">
        <v>1</v>
      </c>
      <c r="C2231" s="0" t="s">
        <v>6399</v>
      </c>
      <c r="D2231" s="0" t="s">
        <v>81</v>
      </c>
      <c r="E2231" s="0" t="s">
        <v>6400</v>
      </c>
      <c r="F2231" s="0" t="s">
        <v>6401</v>
      </c>
      <c r="G2231" s="0" t="s">
        <v>6402</v>
      </c>
      <c r="H2231" s="0" t="n">
        <v>0</v>
      </c>
      <c r="I2231" s="0" t="n">
        <v>0</v>
      </c>
      <c r="J2231" s="0" t="n">
        <v>0</v>
      </c>
      <c r="K2231" s="0" t="n">
        <v>9.5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s">
        <v>4</v>
      </c>
    </row>
    <row r="2232" customFormat="false" ht="14.4" hidden="true" customHeight="false" outlineLevel="0" collapsed="false">
      <c r="A2232" s="0" t="s">
        <v>28</v>
      </c>
      <c r="B2232" s="0" t="n">
        <v>1</v>
      </c>
      <c r="C2232" s="0" t="s">
        <v>6403</v>
      </c>
      <c r="D2232" s="0" t="s">
        <v>258</v>
      </c>
      <c r="E2232" s="0" t="s">
        <v>6404</v>
      </c>
      <c r="F2232" s="0" t="s">
        <v>6401</v>
      </c>
      <c r="G2232" s="0" t="s">
        <v>6402</v>
      </c>
      <c r="H2232" s="0" t="n">
        <v>0</v>
      </c>
      <c r="I2232" s="0" t="n">
        <v>0</v>
      </c>
      <c r="J2232" s="0" t="n">
        <v>0</v>
      </c>
      <c r="K2232" s="0" t="n">
        <v>7.4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s">
        <v>4</v>
      </c>
    </row>
    <row r="2233" customFormat="false" ht="14.4" hidden="true" customHeight="false" outlineLevel="0" collapsed="false">
      <c r="A2233" s="0" t="s">
        <v>28</v>
      </c>
      <c r="B2233" s="0" t="n">
        <v>1</v>
      </c>
      <c r="C2233" s="0" t="s">
        <v>6405</v>
      </c>
      <c r="D2233" s="0" t="s">
        <v>30</v>
      </c>
      <c r="E2233" s="0" t="s">
        <v>6406</v>
      </c>
      <c r="F2233" s="0" t="s">
        <v>6407</v>
      </c>
      <c r="G2233" s="0" t="s">
        <v>6408</v>
      </c>
      <c r="H2233" s="0" t="n">
        <v>0</v>
      </c>
      <c r="I2233" s="0" t="n">
        <v>0</v>
      </c>
      <c r="J2233" s="0" t="n">
        <v>0</v>
      </c>
      <c r="K2233" s="0" t="n">
        <v>5.7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s">
        <v>4</v>
      </c>
    </row>
    <row r="2234" customFormat="false" ht="14.4" hidden="true" customHeight="false" outlineLevel="0" collapsed="false">
      <c r="A2234" s="0" t="s">
        <v>28</v>
      </c>
      <c r="B2234" s="0" t="n">
        <v>1</v>
      </c>
      <c r="C2234" s="0" t="s">
        <v>6409</v>
      </c>
      <c r="D2234" s="0" t="s">
        <v>30</v>
      </c>
      <c r="E2234" s="0" t="s">
        <v>6410</v>
      </c>
      <c r="F2234" s="0" t="s">
        <v>6411</v>
      </c>
      <c r="G2234" s="0" t="s">
        <v>6412</v>
      </c>
      <c r="H2234" s="0" t="n">
        <v>0</v>
      </c>
      <c r="I2234" s="0" t="n">
        <v>0</v>
      </c>
      <c r="J2234" s="0" t="n">
        <v>0</v>
      </c>
      <c r="K2234" s="0" t="n">
        <v>6.2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s">
        <v>4</v>
      </c>
    </row>
    <row r="2235" customFormat="false" ht="14.4" hidden="true" customHeight="false" outlineLevel="0" collapsed="false">
      <c r="A2235" s="0" t="s">
        <v>28</v>
      </c>
      <c r="B2235" s="0" t="n">
        <v>1</v>
      </c>
      <c r="C2235" s="0" t="s">
        <v>6413</v>
      </c>
      <c r="D2235" s="0" t="s">
        <v>30</v>
      </c>
      <c r="E2235" s="0" t="s">
        <v>6414</v>
      </c>
      <c r="F2235" s="0" t="s">
        <v>6415</v>
      </c>
      <c r="G2235" s="0" t="s">
        <v>6416</v>
      </c>
      <c r="H2235" s="0" t="n">
        <v>0</v>
      </c>
      <c r="I2235" s="0" t="n">
        <v>0</v>
      </c>
      <c r="J2235" s="0" t="n">
        <v>0</v>
      </c>
      <c r="K2235" s="0" t="n">
        <v>5.2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s">
        <v>4</v>
      </c>
    </row>
    <row r="2236" customFormat="false" ht="14.4" hidden="true" customHeight="false" outlineLevel="0" collapsed="false">
      <c r="A2236" s="0" t="s">
        <v>28</v>
      </c>
      <c r="B2236" s="0" t="n">
        <v>1</v>
      </c>
      <c r="C2236" s="0" t="s">
        <v>6417</v>
      </c>
      <c r="D2236" s="0" t="s">
        <v>48</v>
      </c>
      <c r="E2236" s="0" t="s">
        <v>6418</v>
      </c>
      <c r="F2236" s="0" t="s">
        <v>6415</v>
      </c>
      <c r="G2236" s="0" t="s">
        <v>6416</v>
      </c>
      <c r="H2236" s="0" t="n">
        <v>0</v>
      </c>
      <c r="I2236" s="0" t="n">
        <v>0</v>
      </c>
      <c r="J2236" s="0" t="n">
        <v>0</v>
      </c>
      <c r="K2236" s="0" t="n">
        <v>7.3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s">
        <v>4</v>
      </c>
    </row>
    <row r="2237" customFormat="false" ht="14.4" hidden="true" customHeight="false" outlineLevel="0" collapsed="false">
      <c r="A2237" s="0" t="s">
        <v>28</v>
      </c>
      <c r="B2237" s="0" t="n">
        <v>1</v>
      </c>
      <c r="C2237" s="0" t="s">
        <v>6419</v>
      </c>
      <c r="D2237" s="0" t="s">
        <v>81</v>
      </c>
      <c r="E2237" s="0" t="s">
        <v>6420</v>
      </c>
      <c r="F2237" s="0" t="s">
        <v>6415</v>
      </c>
      <c r="G2237" s="0" t="s">
        <v>6416</v>
      </c>
      <c r="H2237" s="0" t="n">
        <v>0</v>
      </c>
      <c r="I2237" s="0" t="n">
        <v>0</v>
      </c>
      <c r="J2237" s="0" t="n">
        <v>0</v>
      </c>
      <c r="K2237" s="0" t="n">
        <v>7.2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s">
        <v>4</v>
      </c>
    </row>
    <row r="2238" customFormat="false" ht="14.4" hidden="true" customHeight="false" outlineLevel="0" collapsed="false">
      <c r="A2238" s="0" t="s">
        <v>28</v>
      </c>
      <c r="B2238" s="0" t="n">
        <v>1</v>
      </c>
      <c r="C2238" s="0" t="s">
        <v>6421</v>
      </c>
      <c r="D2238" s="0" t="s">
        <v>81</v>
      </c>
      <c r="E2238" s="0" t="s">
        <v>6422</v>
      </c>
      <c r="F2238" s="0" t="s">
        <v>6415</v>
      </c>
      <c r="G2238" s="0" t="s">
        <v>6416</v>
      </c>
      <c r="H2238" s="0" t="n">
        <v>0</v>
      </c>
      <c r="I2238" s="0" t="n">
        <v>0</v>
      </c>
      <c r="J2238" s="0" t="n">
        <v>0</v>
      </c>
      <c r="K2238" s="0" t="n">
        <v>6.4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s">
        <v>4</v>
      </c>
    </row>
    <row r="2239" customFormat="false" ht="14.4" hidden="true" customHeight="false" outlineLevel="0" collapsed="false">
      <c r="A2239" s="0" t="s">
        <v>28</v>
      </c>
      <c r="B2239" s="0" t="n">
        <v>1</v>
      </c>
      <c r="C2239" s="0" t="s">
        <v>6423</v>
      </c>
      <c r="D2239" s="0" t="s">
        <v>48</v>
      </c>
      <c r="E2239" s="0" t="s">
        <v>6424</v>
      </c>
      <c r="F2239" s="0" t="s">
        <v>6415</v>
      </c>
      <c r="G2239" s="0" t="s">
        <v>6416</v>
      </c>
      <c r="H2239" s="0" t="n">
        <v>0</v>
      </c>
      <c r="I2239" s="0" t="n">
        <v>0</v>
      </c>
      <c r="J2239" s="0" t="n">
        <v>0</v>
      </c>
      <c r="K2239" s="0" t="n">
        <v>5.2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s">
        <v>4</v>
      </c>
    </row>
    <row r="2240" customFormat="false" ht="14.4" hidden="true" customHeight="false" outlineLevel="0" collapsed="false">
      <c r="A2240" s="0" t="s">
        <v>28</v>
      </c>
      <c r="B2240" s="0" t="n">
        <v>1</v>
      </c>
      <c r="C2240" s="0" t="s">
        <v>6425</v>
      </c>
      <c r="D2240" s="0" t="s">
        <v>192</v>
      </c>
      <c r="E2240" s="0" t="s">
        <v>6426</v>
      </c>
      <c r="F2240" s="0" t="s">
        <v>6427</v>
      </c>
      <c r="G2240" s="0" t="s">
        <v>6428</v>
      </c>
      <c r="H2240" s="0" t="n">
        <v>0</v>
      </c>
      <c r="I2240" s="0" t="n">
        <v>0</v>
      </c>
      <c r="J2240" s="0" t="n">
        <v>0</v>
      </c>
      <c r="K2240" s="0" t="n">
        <v>6.4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s">
        <v>4</v>
      </c>
    </row>
    <row r="2241" customFormat="false" ht="14.4" hidden="true" customHeight="false" outlineLevel="0" collapsed="false">
      <c r="A2241" s="0" t="s">
        <v>28</v>
      </c>
      <c r="B2241" s="0" t="n">
        <v>1</v>
      </c>
      <c r="C2241" s="0" t="s">
        <v>6429</v>
      </c>
      <c r="D2241" s="0" t="s">
        <v>81</v>
      </c>
      <c r="E2241" s="0" t="s">
        <v>6430</v>
      </c>
      <c r="F2241" s="0" t="s">
        <v>6427</v>
      </c>
      <c r="G2241" s="0" t="s">
        <v>6428</v>
      </c>
      <c r="H2241" s="0" t="n">
        <v>0</v>
      </c>
      <c r="I2241" s="0" t="n">
        <v>0</v>
      </c>
      <c r="J2241" s="0" t="n">
        <v>0</v>
      </c>
      <c r="K2241" s="0" t="n">
        <v>5.9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s">
        <v>4</v>
      </c>
    </row>
    <row r="2242" customFormat="false" ht="14.4" hidden="true" customHeight="false" outlineLevel="0" collapsed="false">
      <c r="A2242" s="0" t="s">
        <v>28</v>
      </c>
      <c r="B2242" s="0" t="n">
        <v>1</v>
      </c>
      <c r="C2242" s="0" t="s">
        <v>6431</v>
      </c>
      <c r="D2242" s="0" t="s">
        <v>60</v>
      </c>
      <c r="E2242" s="0" t="s">
        <v>6432</v>
      </c>
      <c r="F2242" s="0" t="s">
        <v>6427</v>
      </c>
      <c r="G2242" s="0" t="s">
        <v>6428</v>
      </c>
      <c r="H2242" s="0" t="n">
        <v>0</v>
      </c>
      <c r="I2242" s="0" t="n">
        <v>0</v>
      </c>
      <c r="J2242" s="0" t="n">
        <v>0</v>
      </c>
      <c r="K2242" s="0" t="n">
        <v>7.5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s">
        <v>4</v>
      </c>
    </row>
    <row r="2243" customFormat="false" ht="14.4" hidden="true" customHeight="false" outlineLevel="0" collapsed="false">
      <c r="A2243" s="0" t="s">
        <v>28</v>
      </c>
      <c r="B2243" s="0" t="n">
        <v>1</v>
      </c>
      <c r="C2243" s="0" t="s">
        <v>6433</v>
      </c>
      <c r="D2243" s="0" t="s">
        <v>258</v>
      </c>
      <c r="E2243" s="0" t="s">
        <v>6434</v>
      </c>
      <c r="F2243" s="0" t="s">
        <v>6427</v>
      </c>
      <c r="G2243" s="0" t="s">
        <v>6428</v>
      </c>
      <c r="H2243" s="0" t="n">
        <v>0</v>
      </c>
      <c r="I2243" s="0" t="n">
        <v>0</v>
      </c>
      <c r="J2243" s="0" t="n">
        <v>0</v>
      </c>
      <c r="K2243" s="0" t="n">
        <v>5.2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s">
        <v>4</v>
      </c>
    </row>
    <row r="2244" customFormat="false" ht="14.4" hidden="true" customHeight="false" outlineLevel="0" collapsed="false">
      <c r="A2244" s="0" t="s">
        <v>28</v>
      </c>
      <c r="B2244" s="0" t="n">
        <v>1</v>
      </c>
      <c r="C2244" s="0" t="s">
        <v>6435</v>
      </c>
      <c r="D2244" s="0" t="s">
        <v>39</v>
      </c>
      <c r="E2244" s="0" t="s">
        <v>6436</v>
      </c>
      <c r="F2244" s="0" t="s">
        <v>6437</v>
      </c>
      <c r="G2244" s="0" t="s">
        <v>6438</v>
      </c>
      <c r="H2244" s="0" t="n">
        <v>0</v>
      </c>
      <c r="I2244" s="0" t="n">
        <v>0</v>
      </c>
      <c r="J2244" s="0" t="n">
        <v>0</v>
      </c>
      <c r="K2244" s="0" t="n">
        <v>7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s">
        <v>4</v>
      </c>
    </row>
    <row r="2245" customFormat="false" ht="14.4" hidden="true" customHeight="false" outlineLevel="0" collapsed="false">
      <c r="A2245" s="0" t="s">
        <v>28</v>
      </c>
      <c r="B2245" s="0" t="n">
        <v>1</v>
      </c>
      <c r="C2245" s="0" t="s">
        <v>6439</v>
      </c>
      <c r="D2245" s="0" t="s">
        <v>192</v>
      </c>
      <c r="E2245" s="0" t="s">
        <v>6440</v>
      </c>
      <c r="F2245" s="0" t="s">
        <v>6441</v>
      </c>
      <c r="G2245" s="0" t="s">
        <v>6442</v>
      </c>
      <c r="H2245" s="0" t="n">
        <v>0</v>
      </c>
      <c r="I2245" s="0" t="n">
        <v>0</v>
      </c>
      <c r="J2245" s="0" t="n">
        <v>0</v>
      </c>
      <c r="K2245" s="0" t="n">
        <v>5.7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s">
        <v>4</v>
      </c>
    </row>
    <row r="2246" customFormat="false" ht="14.4" hidden="true" customHeight="false" outlineLevel="0" collapsed="false">
      <c r="A2246" s="0" t="s">
        <v>28</v>
      </c>
      <c r="B2246" s="0" t="n">
        <v>1</v>
      </c>
      <c r="C2246" s="0" t="s">
        <v>6443</v>
      </c>
      <c r="D2246" s="0" t="s">
        <v>30</v>
      </c>
      <c r="E2246" s="0" t="s">
        <v>6444</v>
      </c>
      <c r="F2246" s="0" t="s">
        <v>6441</v>
      </c>
      <c r="G2246" s="0" t="s">
        <v>6442</v>
      </c>
      <c r="H2246" s="0" t="n">
        <v>0</v>
      </c>
      <c r="I2246" s="0" t="n">
        <v>0</v>
      </c>
      <c r="J2246" s="0" t="n">
        <v>0</v>
      </c>
      <c r="K2246" s="0" t="n">
        <v>6.8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s">
        <v>4</v>
      </c>
    </row>
    <row r="2247" customFormat="false" ht="14.4" hidden="true" customHeight="false" outlineLevel="0" collapsed="false">
      <c r="A2247" s="0" t="s">
        <v>28</v>
      </c>
      <c r="B2247" s="0" t="n">
        <v>1</v>
      </c>
      <c r="C2247" s="0" t="s">
        <v>6445</v>
      </c>
      <c r="D2247" s="0" t="s">
        <v>192</v>
      </c>
      <c r="E2247" s="0" t="s">
        <v>6446</v>
      </c>
      <c r="F2247" s="0" t="s">
        <v>6447</v>
      </c>
      <c r="G2247" s="0" t="s">
        <v>6448</v>
      </c>
      <c r="H2247" s="0" t="n">
        <v>0</v>
      </c>
      <c r="I2247" s="0" t="n">
        <v>0</v>
      </c>
      <c r="J2247" s="0" t="n">
        <v>0</v>
      </c>
      <c r="K2247" s="0" t="n">
        <v>6.7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s">
        <v>4</v>
      </c>
    </row>
    <row r="2248" customFormat="false" ht="14.4" hidden="true" customHeight="false" outlineLevel="0" collapsed="false">
      <c r="A2248" s="0" t="s">
        <v>28</v>
      </c>
      <c r="B2248" s="0" t="n">
        <v>1</v>
      </c>
      <c r="C2248" s="0" t="s">
        <v>6449</v>
      </c>
      <c r="D2248" s="0" t="s">
        <v>103</v>
      </c>
      <c r="E2248" s="0" t="s">
        <v>6450</v>
      </c>
      <c r="F2248" s="0" t="s">
        <v>6447</v>
      </c>
      <c r="G2248" s="0" t="s">
        <v>6448</v>
      </c>
      <c r="H2248" s="0" t="n">
        <v>0</v>
      </c>
      <c r="I2248" s="0" t="n">
        <v>0</v>
      </c>
      <c r="J2248" s="0" t="n">
        <v>0</v>
      </c>
      <c r="K2248" s="0" t="n">
        <v>7.6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s">
        <v>4</v>
      </c>
    </row>
    <row r="2249" customFormat="false" ht="14.4" hidden="true" customHeight="false" outlineLevel="0" collapsed="false">
      <c r="A2249" s="0" t="s">
        <v>28</v>
      </c>
      <c r="B2249" s="0" t="n">
        <v>1</v>
      </c>
      <c r="C2249" s="0" t="s">
        <v>6451</v>
      </c>
      <c r="D2249" s="0" t="s">
        <v>90</v>
      </c>
      <c r="E2249" s="0" t="s">
        <v>6452</v>
      </c>
      <c r="F2249" s="0" t="s">
        <v>6447</v>
      </c>
      <c r="G2249" s="0" t="s">
        <v>6448</v>
      </c>
      <c r="H2249" s="0" t="n">
        <v>0</v>
      </c>
      <c r="I2249" s="0" t="n">
        <v>0</v>
      </c>
      <c r="J2249" s="0" t="n">
        <v>0</v>
      </c>
      <c r="K2249" s="0" t="n">
        <v>6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s">
        <v>4</v>
      </c>
    </row>
    <row r="2250" customFormat="false" ht="14.4" hidden="true" customHeight="false" outlineLevel="0" collapsed="false">
      <c r="A2250" s="0" t="s">
        <v>28</v>
      </c>
      <c r="B2250" s="0" t="n">
        <v>1</v>
      </c>
      <c r="C2250" s="0" t="s">
        <v>6453</v>
      </c>
      <c r="D2250" s="0" t="s">
        <v>90</v>
      </c>
      <c r="E2250" s="0" t="s">
        <v>6454</v>
      </c>
      <c r="F2250" s="0" t="s">
        <v>6455</v>
      </c>
      <c r="G2250" s="0" t="s">
        <v>2298</v>
      </c>
      <c r="H2250" s="0" t="n">
        <v>0</v>
      </c>
      <c r="I2250" s="0" t="n">
        <v>0</v>
      </c>
      <c r="J2250" s="0" t="n">
        <v>0</v>
      </c>
      <c r="K2250" s="0" t="n">
        <v>6.8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s">
        <v>4</v>
      </c>
    </row>
    <row r="2251" customFormat="false" ht="14.4" hidden="true" customHeight="false" outlineLevel="0" collapsed="false">
      <c r="A2251" s="0" t="s">
        <v>28</v>
      </c>
      <c r="B2251" s="0" t="n">
        <v>1</v>
      </c>
      <c r="C2251" s="0" t="s">
        <v>6456</v>
      </c>
      <c r="D2251" s="0" t="s">
        <v>90</v>
      </c>
      <c r="E2251" s="0" t="s">
        <v>6457</v>
      </c>
      <c r="F2251" s="0" t="s">
        <v>6458</v>
      </c>
      <c r="G2251" s="0" t="s">
        <v>6459</v>
      </c>
      <c r="H2251" s="0" t="n">
        <v>0</v>
      </c>
      <c r="I2251" s="0" t="n">
        <v>0</v>
      </c>
      <c r="J2251" s="0" t="n">
        <v>0</v>
      </c>
      <c r="K2251" s="0" t="n">
        <v>6.6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s">
        <v>4</v>
      </c>
    </row>
    <row r="2252" customFormat="false" ht="14.4" hidden="true" customHeight="false" outlineLevel="0" collapsed="false">
      <c r="A2252" s="0" t="s">
        <v>28</v>
      </c>
      <c r="B2252" s="0" t="n">
        <v>1</v>
      </c>
      <c r="C2252" s="0" t="s">
        <v>6460</v>
      </c>
      <c r="D2252" s="0" t="s">
        <v>192</v>
      </c>
      <c r="E2252" s="0" t="s">
        <v>6461</v>
      </c>
      <c r="F2252" s="0" t="s">
        <v>6462</v>
      </c>
      <c r="G2252" s="0" t="s">
        <v>6463</v>
      </c>
      <c r="H2252" s="0" t="n">
        <v>0</v>
      </c>
      <c r="I2252" s="0" t="n">
        <v>0</v>
      </c>
      <c r="J2252" s="0" t="n">
        <v>0</v>
      </c>
      <c r="K2252" s="0" t="n">
        <v>5.4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s">
        <v>4</v>
      </c>
    </row>
    <row r="2253" customFormat="false" ht="14.4" hidden="true" customHeight="false" outlineLevel="0" collapsed="false">
      <c r="A2253" s="0" t="s">
        <v>28</v>
      </c>
      <c r="B2253" s="0" t="n">
        <v>1</v>
      </c>
      <c r="C2253" s="0" t="s">
        <v>6464</v>
      </c>
      <c r="D2253" s="0" t="s">
        <v>53</v>
      </c>
      <c r="E2253" s="0" t="s">
        <v>6465</v>
      </c>
      <c r="F2253" s="0" t="s">
        <v>6466</v>
      </c>
      <c r="G2253" s="0" t="s">
        <v>6467</v>
      </c>
      <c r="H2253" s="0" t="n">
        <v>0</v>
      </c>
      <c r="I2253" s="0" t="n">
        <v>0</v>
      </c>
      <c r="J2253" s="0" t="n">
        <v>0</v>
      </c>
      <c r="K2253" s="0" t="n">
        <v>5.2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s">
        <v>4</v>
      </c>
    </row>
    <row r="2254" customFormat="false" ht="14.4" hidden="true" customHeight="false" outlineLevel="0" collapsed="false">
      <c r="A2254" s="0" t="s">
        <v>28</v>
      </c>
      <c r="B2254" s="0" t="n">
        <v>1</v>
      </c>
      <c r="C2254" s="0" t="s">
        <v>6468</v>
      </c>
      <c r="D2254" s="0" t="s">
        <v>192</v>
      </c>
      <c r="E2254" s="0" t="s">
        <v>6469</v>
      </c>
      <c r="F2254" s="0" t="s">
        <v>6470</v>
      </c>
      <c r="G2254" s="0" t="s">
        <v>6471</v>
      </c>
      <c r="H2254" s="0" t="n">
        <v>0</v>
      </c>
      <c r="I2254" s="0" t="n">
        <v>0</v>
      </c>
      <c r="J2254" s="0" t="n">
        <v>0</v>
      </c>
      <c r="K2254" s="0" t="n">
        <v>5.7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s">
        <v>4</v>
      </c>
    </row>
    <row r="2255" customFormat="false" ht="14.4" hidden="true" customHeight="false" outlineLevel="0" collapsed="false">
      <c r="A2255" s="0" t="s">
        <v>28</v>
      </c>
      <c r="B2255" s="0" t="n">
        <v>1</v>
      </c>
      <c r="C2255" s="0" t="s">
        <v>6472</v>
      </c>
      <c r="D2255" s="0" t="s">
        <v>192</v>
      </c>
      <c r="E2255" s="0" t="s">
        <v>6473</v>
      </c>
      <c r="F2255" s="0" t="s">
        <v>6470</v>
      </c>
      <c r="G2255" s="0" t="s">
        <v>6471</v>
      </c>
      <c r="H2255" s="0" t="n">
        <v>0</v>
      </c>
      <c r="I2255" s="0" t="n">
        <v>0</v>
      </c>
      <c r="J2255" s="0" t="n">
        <v>0</v>
      </c>
      <c r="K2255" s="0" t="n">
        <v>7.3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s">
        <v>4</v>
      </c>
    </row>
    <row r="2256" customFormat="false" ht="14.4" hidden="true" customHeight="false" outlineLevel="0" collapsed="false">
      <c r="A2256" s="0" t="s">
        <v>28</v>
      </c>
      <c r="B2256" s="0" t="n">
        <v>1</v>
      </c>
      <c r="C2256" s="0" t="s">
        <v>6474</v>
      </c>
      <c r="D2256" s="0" t="s">
        <v>81</v>
      </c>
      <c r="E2256" s="0" t="s">
        <v>6475</v>
      </c>
      <c r="F2256" s="0" t="s">
        <v>6470</v>
      </c>
      <c r="G2256" s="0" t="s">
        <v>6471</v>
      </c>
      <c r="H2256" s="0" t="n">
        <v>0</v>
      </c>
      <c r="I2256" s="0" t="n">
        <v>0</v>
      </c>
      <c r="J2256" s="0" t="n">
        <v>0</v>
      </c>
      <c r="K2256" s="0" t="n">
        <v>5.3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s">
        <v>4</v>
      </c>
    </row>
    <row r="2257" customFormat="false" ht="14.4" hidden="true" customHeight="false" outlineLevel="0" collapsed="false">
      <c r="A2257" s="0" t="s">
        <v>28</v>
      </c>
      <c r="B2257" s="0" t="n">
        <v>1</v>
      </c>
      <c r="C2257" s="0" t="s">
        <v>6476</v>
      </c>
      <c r="D2257" s="0" t="s">
        <v>81</v>
      </c>
      <c r="E2257" s="0" t="s">
        <v>6477</v>
      </c>
      <c r="F2257" s="0" t="s">
        <v>6478</v>
      </c>
      <c r="G2257" s="0" t="s">
        <v>6479</v>
      </c>
      <c r="H2257" s="0" t="n">
        <v>0</v>
      </c>
      <c r="I2257" s="0" t="n">
        <v>0</v>
      </c>
      <c r="J2257" s="0" t="n">
        <v>0</v>
      </c>
      <c r="K2257" s="0" t="n">
        <v>5.3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s">
        <v>4</v>
      </c>
    </row>
    <row r="2258" customFormat="false" ht="14.4" hidden="true" customHeight="false" outlineLevel="0" collapsed="false">
      <c r="A2258" s="0" t="s">
        <v>28</v>
      </c>
      <c r="B2258" s="0" t="n">
        <v>1</v>
      </c>
      <c r="C2258" s="0" t="s">
        <v>6480</v>
      </c>
      <c r="D2258" s="0" t="s">
        <v>30</v>
      </c>
      <c r="E2258" s="0" t="s">
        <v>6481</v>
      </c>
      <c r="F2258" s="0" t="s">
        <v>6478</v>
      </c>
      <c r="G2258" s="0" t="s">
        <v>6479</v>
      </c>
      <c r="H2258" s="0" t="n">
        <v>0</v>
      </c>
      <c r="I2258" s="0" t="n">
        <v>0</v>
      </c>
      <c r="J2258" s="0" t="n">
        <v>0</v>
      </c>
      <c r="K2258" s="0" t="n">
        <v>5.7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s">
        <v>4</v>
      </c>
    </row>
    <row r="2259" customFormat="false" ht="14.4" hidden="true" customHeight="false" outlineLevel="0" collapsed="false">
      <c r="A2259" s="0" t="s">
        <v>28</v>
      </c>
      <c r="B2259" s="0" t="n">
        <v>1</v>
      </c>
      <c r="C2259" s="0" t="s">
        <v>6482</v>
      </c>
      <c r="D2259" s="0" t="s">
        <v>103</v>
      </c>
      <c r="E2259" s="0" t="s">
        <v>6483</v>
      </c>
      <c r="F2259" s="0" t="s">
        <v>6478</v>
      </c>
      <c r="G2259" s="0" t="s">
        <v>6479</v>
      </c>
      <c r="H2259" s="0" t="n">
        <v>0</v>
      </c>
      <c r="I2259" s="0" t="n">
        <v>0</v>
      </c>
      <c r="J2259" s="0" t="n">
        <v>0</v>
      </c>
      <c r="K2259" s="0" t="n">
        <v>5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s">
        <v>4</v>
      </c>
    </row>
    <row r="2260" customFormat="false" ht="14.4" hidden="true" customHeight="false" outlineLevel="0" collapsed="false">
      <c r="A2260" s="0" t="s">
        <v>28</v>
      </c>
      <c r="B2260" s="0" t="n">
        <v>1</v>
      </c>
      <c r="C2260" s="0" t="s">
        <v>6484</v>
      </c>
      <c r="D2260" s="0" t="s">
        <v>48</v>
      </c>
      <c r="E2260" s="0" t="s">
        <v>6485</v>
      </c>
      <c r="F2260" s="0" t="s">
        <v>6486</v>
      </c>
      <c r="G2260" s="0" t="s">
        <v>6487</v>
      </c>
      <c r="H2260" s="0" t="n">
        <v>0</v>
      </c>
      <c r="I2260" s="0" t="n">
        <v>0</v>
      </c>
      <c r="J2260" s="0" t="n">
        <v>0</v>
      </c>
      <c r="K2260" s="0" t="n">
        <v>5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s">
        <v>4</v>
      </c>
    </row>
    <row r="2261" customFormat="false" ht="14.4" hidden="true" customHeight="false" outlineLevel="0" collapsed="false">
      <c r="A2261" s="0" t="s">
        <v>28</v>
      </c>
      <c r="B2261" s="0" t="n">
        <v>1</v>
      </c>
      <c r="C2261" s="0" t="s">
        <v>6488</v>
      </c>
      <c r="D2261" s="0" t="s">
        <v>258</v>
      </c>
      <c r="E2261" s="0" t="s">
        <v>6489</v>
      </c>
      <c r="F2261" s="0" t="s">
        <v>6486</v>
      </c>
      <c r="G2261" s="0" t="s">
        <v>6487</v>
      </c>
      <c r="H2261" s="0" t="n">
        <v>0</v>
      </c>
      <c r="I2261" s="0" t="n">
        <v>0</v>
      </c>
      <c r="J2261" s="0" t="n">
        <v>0</v>
      </c>
      <c r="K2261" s="0" t="n">
        <v>5.8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s">
        <v>4</v>
      </c>
    </row>
    <row r="2262" customFormat="false" ht="14.4" hidden="true" customHeight="false" outlineLevel="0" collapsed="false">
      <c r="A2262" s="0" t="s">
        <v>28</v>
      </c>
      <c r="B2262" s="0" t="n">
        <v>1</v>
      </c>
      <c r="C2262" s="0" t="s">
        <v>6490</v>
      </c>
      <c r="D2262" s="0" t="s">
        <v>81</v>
      </c>
      <c r="E2262" s="0" t="s">
        <v>6491</v>
      </c>
      <c r="F2262" s="0" t="s">
        <v>6492</v>
      </c>
      <c r="G2262" s="0" t="s">
        <v>6493</v>
      </c>
      <c r="H2262" s="0" t="n">
        <v>0</v>
      </c>
      <c r="I2262" s="0" t="n">
        <v>0</v>
      </c>
      <c r="J2262" s="0" t="n">
        <v>0</v>
      </c>
      <c r="K2262" s="0" t="n">
        <v>7.1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s">
        <v>4</v>
      </c>
    </row>
    <row r="2263" customFormat="false" ht="14.4" hidden="true" customHeight="false" outlineLevel="0" collapsed="false">
      <c r="A2263" s="0" t="s">
        <v>28</v>
      </c>
      <c r="B2263" s="0" t="n">
        <v>1</v>
      </c>
      <c r="C2263" s="0" t="s">
        <v>6494</v>
      </c>
      <c r="D2263" s="0" t="s">
        <v>30</v>
      </c>
      <c r="E2263" s="0" t="s">
        <v>6495</v>
      </c>
      <c r="F2263" s="0" t="s">
        <v>6496</v>
      </c>
      <c r="G2263" s="0" t="s">
        <v>6497</v>
      </c>
      <c r="H2263" s="0" t="n">
        <v>0</v>
      </c>
      <c r="I2263" s="0" t="n">
        <v>0</v>
      </c>
      <c r="J2263" s="0" t="n">
        <v>0</v>
      </c>
      <c r="K2263" s="0" t="n">
        <v>5.8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s">
        <v>4</v>
      </c>
    </row>
    <row r="2264" customFormat="false" ht="14.4" hidden="true" customHeight="false" outlineLevel="0" collapsed="false">
      <c r="A2264" s="0" t="s">
        <v>28</v>
      </c>
      <c r="B2264" s="0" t="n">
        <v>1</v>
      </c>
      <c r="C2264" s="0" t="s">
        <v>6498</v>
      </c>
      <c r="D2264" s="0" t="s">
        <v>53</v>
      </c>
      <c r="E2264" s="0" t="s">
        <v>6499</v>
      </c>
      <c r="F2264" s="0" t="s">
        <v>6496</v>
      </c>
      <c r="G2264" s="0" t="s">
        <v>6497</v>
      </c>
      <c r="H2264" s="0" t="n">
        <v>0</v>
      </c>
      <c r="I2264" s="0" t="n">
        <v>0</v>
      </c>
      <c r="J2264" s="0" t="n">
        <v>0</v>
      </c>
      <c r="K2264" s="0" t="n">
        <v>5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s">
        <v>4</v>
      </c>
    </row>
    <row r="2265" customFormat="false" ht="14.4" hidden="true" customHeight="false" outlineLevel="0" collapsed="false">
      <c r="A2265" s="0" t="s">
        <v>28</v>
      </c>
      <c r="B2265" s="0" t="n">
        <v>1</v>
      </c>
      <c r="C2265" s="0" t="s">
        <v>6500</v>
      </c>
      <c r="D2265" s="0" t="s">
        <v>124</v>
      </c>
      <c r="E2265" s="0" t="s">
        <v>6501</v>
      </c>
      <c r="F2265" s="0" t="s">
        <v>6496</v>
      </c>
      <c r="G2265" s="0" t="s">
        <v>6497</v>
      </c>
      <c r="H2265" s="0" t="n">
        <v>0</v>
      </c>
      <c r="I2265" s="0" t="n">
        <v>0</v>
      </c>
      <c r="J2265" s="0" t="n">
        <v>0</v>
      </c>
      <c r="K2265" s="0" t="n">
        <v>5.8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s">
        <v>4</v>
      </c>
    </row>
    <row r="2266" customFormat="false" ht="14.4" hidden="true" customHeight="false" outlineLevel="0" collapsed="false">
      <c r="A2266" s="0" t="s">
        <v>28</v>
      </c>
      <c r="B2266" s="0" t="n">
        <v>1</v>
      </c>
      <c r="C2266" s="0" t="s">
        <v>6502</v>
      </c>
      <c r="D2266" s="0" t="s">
        <v>30</v>
      </c>
      <c r="E2266" s="0" t="s">
        <v>6503</v>
      </c>
      <c r="F2266" s="0" t="s">
        <v>6496</v>
      </c>
      <c r="G2266" s="0" t="s">
        <v>6497</v>
      </c>
      <c r="H2266" s="0" t="n">
        <v>0</v>
      </c>
      <c r="I2266" s="0" t="n">
        <v>0</v>
      </c>
      <c r="J2266" s="0" t="n">
        <v>0</v>
      </c>
      <c r="K2266" s="0" t="n">
        <v>5.6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s">
        <v>4</v>
      </c>
    </row>
    <row r="2267" customFormat="false" ht="14.4" hidden="true" customHeight="false" outlineLevel="0" collapsed="false">
      <c r="A2267" s="0" t="s">
        <v>28</v>
      </c>
      <c r="B2267" s="0" t="n">
        <v>1</v>
      </c>
      <c r="C2267" s="0" t="s">
        <v>6504</v>
      </c>
      <c r="D2267" s="0" t="s">
        <v>258</v>
      </c>
      <c r="E2267" s="0" t="s">
        <v>6505</v>
      </c>
      <c r="F2267" s="0" t="s">
        <v>6496</v>
      </c>
      <c r="G2267" s="0" t="s">
        <v>6497</v>
      </c>
      <c r="H2267" s="0" t="n">
        <v>0</v>
      </c>
      <c r="I2267" s="0" t="n">
        <v>0</v>
      </c>
      <c r="J2267" s="0" t="n">
        <v>0</v>
      </c>
      <c r="K2267" s="0" t="n">
        <v>5.1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s">
        <v>4</v>
      </c>
    </row>
    <row r="2268" customFormat="false" ht="14.4" hidden="true" customHeight="false" outlineLevel="0" collapsed="false">
      <c r="A2268" s="0" t="s">
        <v>28</v>
      </c>
      <c r="B2268" s="0" t="n">
        <v>1</v>
      </c>
      <c r="C2268" s="0" t="s">
        <v>6506</v>
      </c>
      <c r="D2268" s="0" t="s">
        <v>81</v>
      </c>
      <c r="E2268" s="0" t="s">
        <v>6507</v>
      </c>
      <c r="F2268" s="0" t="s">
        <v>6496</v>
      </c>
      <c r="G2268" s="0" t="s">
        <v>6497</v>
      </c>
      <c r="H2268" s="0" t="n">
        <v>0</v>
      </c>
      <c r="I2268" s="0" t="n">
        <v>0</v>
      </c>
      <c r="J2268" s="0" t="n">
        <v>0</v>
      </c>
      <c r="K2268" s="0" t="n">
        <v>5.1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s">
        <v>4</v>
      </c>
    </row>
    <row r="2269" customFormat="false" ht="14.4" hidden="true" customHeight="false" outlineLevel="0" collapsed="false">
      <c r="A2269" s="0" t="s">
        <v>28</v>
      </c>
      <c r="B2269" s="0" t="n">
        <v>1</v>
      </c>
      <c r="C2269" s="0" t="s">
        <v>6508</v>
      </c>
      <c r="D2269" s="0" t="s">
        <v>30</v>
      </c>
      <c r="E2269" s="0" t="s">
        <v>6509</v>
      </c>
      <c r="F2269" s="0" t="s">
        <v>6510</v>
      </c>
      <c r="G2269" s="0" t="s">
        <v>6511</v>
      </c>
      <c r="H2269" s="0" t="n">
        <v>0</v>
      </c>
      <c r="I2269" s="0" t="n">
        <v>0</v>
      </c>
      <c r="J2269" s="0" t="n">
        <v>0</v>
      </c>
      <c r="K2269" s="0" t="n">
        <v>5.8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s">
        <v>4</v>
      </c>
    </row>
    <row r="2270" customFormat="false" ht="14.4" hidden="true" customHeight="false" outlineLevel="0" collapsed="false">
      <c r="A2270" s="0" t="s">
        <v>28</v>
      </c>
      <c r="B2270" s="0" t="n">
        <v>1</v>
      </c>
      <c r="C2270" s="0" t="s">
        <v>6512</v>
      </c>
      <c r="D2270" s="0" t="s">
        <v>81</v>
      </c>
      <c r="E2270" s="0" t="s">
        <v>6513</v>
      </c>
      <c r="F2270" s="0" t="s">
        <v>6514</v>
      </c>
      <c r="G2270" s="0" t="s">
        <v>6515</v>
      </c>
      <c r="H2270" s="0" t="n">
        <v>0</v>
      </c>
      <c r="I2270" s="0" t="n">
        <v>0</v>
      </c>
      <c r="J2270" s="0" t="n">
        <v>0</v>
      </c>
      <c r="K2270" s="0" t="n">
        <v>5.4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s">
        <v>4</v>
      </c>
    </row>
    <row r="2271" customFormat="false" ht="14.4" hidden="true" customHeight="false" outlineLevel="0" collapsed="false">
      <c r="A2271" s="0" t="s">
        <v>28</v>
      </c>
      <c r="B2271" s="0" t="n">
        <v>1</v>
      </c>
      <c r="C2271" s="0" t="s">
        <v>6516</v>
      </c>
      <c r="D2271" s="0" t="s">
        <v>30</v>
      </c>
      <c r="E2271" s="0" t="s">
        <v>6517</v>
      </c>
      <c r="F2271" s="0" t="s">
        <v>6518</v>
      </c>
      <c r="G2271" s="0" t="s">
        <v>593</v>
      </c>
      <c r="H2271" s="0" t="n">
        <v>0</v>
      </c>
      <c r="I2271" s="0" t="n">
        <v>0</v>
      </c>
      <c r="J2271" s="0" t="n">
        <v>0</v>
      </c>
      <c r="K2271" s="0" t="n">
        <v>5.9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s">
        <v>4</v>
      </c>
    </row>
    <row r="2272" customFormat="false" ht="14.4" hidden="true" customHeight="false" outlineLevel="0" collapsed="false">
      <c r="A2272" s="0" t="s">
        <v>28</v>
      </c>
      <c r="B2272" s="0" t="n">
        <v>1</v>
      </c>
      <c r="C2272" s="0" t="s">
        <v>6519</v>
      </c>
      <c r="D2272" s="0" t="s">
        <v>53</v>
      </c>
      <c r="E2272" s="0" t="s">
        <v>6520</v>
      </c>
      <c r="F2272" s="0" t="s">
        <v>6518</v>
      </c>
      <c r="G2272" s="0" t="s">
        <v>593</v>
      </c>
      <c r="H2272" s="0" t="n">
        <v>0</v>
      </c>
      <c r="I2272" s="0" t="n">
        <v>0</v>
      </c>
      <c r="J2272" s="0" t="n">
        <v>0</v>
      </c>
      <c r="K2272" s="0" t="n">
        <v>5.8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s">
        <v>4</v>
      </c>
    </row>
    <row r="2273" customFormat="false" ht="14.4" hidden="true" customHeight="false" outlineLevel="0" collapsed="false">
      <c r="A2273" s="0" t="s">
        <v>28</v>
      </c>
      <c r="B2273" s="0" t="n">
        <v>1</v>
      </c>
      <c r="C2273" s="0" t="s">
        <v>6521</v>
      </c>
      <c r="D2273" s="0" t="s">
        <v>192</v>
      </c>
      <c r="E2273" s="0" t="s">
        <v>6522</v>
      </c>
      <c r="F2273" s="0" t="s">
        <v>6518</v>
      </c>
      <c r="G2273" s="0" t="s">
        <v>593</v>
      </c>
      <c r="H2273" s="0" t="n">
        <v>0</v>
      </c>
      <c r="I2273" s="0" t="n">
        <v>0</v>
      </c>
      <c r="J2273" s="0" t="n">
        <v>0</v>
      </c>
      <c r="K2273" s="0" t="n">
        <v>6.8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s">
        <v>4</v>
      </c>
    </row>
    <row r="2274" customFormat="false" ht="14.4" hidden="true" customHeight="false" outlineLevel="0" collapsed="false">
      <c r="A2274" s="0" t="s">
        <v>28</v>
      </c>
      <c r="B2274" s="0" t="n">
        <v>1</v>
      </c>
      <c r="C2274" s="0" t="s">
        <v>6523</v>
      </c>
      <c r="D2274" s="0" t="s">
        <v>81</v>
      </c>
      <c r="E2274" s="0" t="s">
        <v>6524</v>
      </c>
      <c r="F2274" s="0" t="s">
        <v>6525</v>
      </c>
      <c r="G2274" s="0" t="s">
        <v>6526</v>
      </c>
      <c r="H2274" s="0" t="n">
        <v>0</v>
      </c>
      <c r="I2274" s="0" t="n">
        <v>0</v>
      </c>
      <c r="J2274" s="0" t="n">
        <v>0</v>
      </c>
      <c r="K2274" s="0" t="n">
        <v>6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s">
        <v>4</v>
      </c>
    </row>
    <row r="2275" customFormat="false" ht="14.4" hidden="true" customHeight="false" outlineLevel="0" collapsed="false">
      <c r="A2275" s="0" t="s">
        <v>28</v>
      </c>
      <c r="B2275" s="0" t="n">
        <v>1</v>
      </c>
      <c r="C2275" s="0" t="s">
        <v>6527</v>
      </c>
      <c r="D2275" s="0" t="s">
        <v>90</v>
      </c>
      <c r="E2275" s="0" t="s">
        <v>6528</v>
      </c>
      <c r="F2275" s="0" t="s">
        <v>6529</v>
      </c>
      <c r="G2275" s="0" t="s">
        <v>6530</v>
      </c>
      <c r="H2275" s="0" t="n">
        <v>0</v>
      </c>
      <c r="I2275" s="0" t="n">
        <v>0</v>
      </c>
      <c r="J2275" s="0" t="n">
        <v>0</v>
      </c>
      <c r="K2275" s="0" t="n">
        <v>5.1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s">
        <v>4</v>
      </c>
    </row>
    <row r="2276" customFormat="false" ht="14.4" hidden="true" customHeight="false" outlineLevel="0" collapsed="false">
      <c r="A2276" s="0" t="s">
        <v>28</v>
      </c>
      <c r="B2276" s="0" t="n">
        <v>1</v>
      </c>
      <c r="C2276" s="0" t="s">
        <v>6531</v>
      </c>
      <c r="D2276" s="0" t="s">
        <v>81</v>
      </c>
      <c r="E2276" s="0" t="s">
        <v>6532</v>
      </c>
      <c r="F2276" s="0" t="s">
        <v>6533</v>
      </c>
      <c r="G2276" s="0" t="s">
        <v>6534</v>
      </c>
      <c r="H2276" s="0" t="n">
        <v>0</v>
      </c>
      <c r="I2276" s="0" t="n">
        <v>0</v>
      </c>
      <c r="J2276" s="0" t="n">
        <v>0</v>
      </c>
      <c r="K2276" s="0" t="n">
        <v>5.5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s">
        <v>4</v>
      </c>
    </row>
    <row r="2277" customFormat="false" ht="14.4" hidden="true" customHeight="false" outlineLevel="0" collapsed="false">
      <c r="A2277" s="0" t="s">
        <v>28</v>
      </c>
      <c r="B2277" s="0" t="n">
        <v>1</v>
      </c>
      <c r="C2277" s="0" t="s">
        <v>6535</v>
      </c>
      <c r="D2277" s="0" t="s">
        <v>60</v>
      </c>
      <c r="E2277" s="0" t="s">
        <v>6536</v>
      </c>
      <c r="F2277" s="0" t="s">
        <v>6537</v>
      </c>
      <c r="G2277" s="0" t="s">
        <v>6538</v>
      </c>
      <c r="H2277" s="0" t="n">
        <v>0</v>
      </c>
      <c r="I2277" s="0" t="n">
        <v>0</v>
      </c>
      <c r="J2277" s="0" t="n">
        <v>0</v>
      </c>
      <c r="K2277" s="0" t="n">
        <v>6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s">
        <v>4</v>
      </c>
    </row>
    <row r="2278" customFormat="false" ht="14.4" hidden="true" customHeight="false" outlineLevel="0" collapsed="false">
      <c r="A2278" s="0" t="s">
        <v>28</v>
      </c>
      <c r="B2278" s="0" t="n">
        <v>1</v>
      </c>
      <c r="C2278" s="0" t="s">
        <v>6539</v>
      </c>
      <c r="D2278" s="0" t="s">
        <v>124</v>
      </c>
      <c r="E2278" s="0" t="s">
        <v>6540</v>
      </c>
      <c r="F2278" s="0" t="s">
        <v>6541</v>
      </c>
      <c r="G2278" s="0" t="s">
        <v>6542</v>
      </c>
      <c r="H2278" s="0" t="n">
        <v>0</v>
      </c>
      <c r="I2278" s="0" t="n">
        <v>0</v>
      </c>
      <c r="J2278" s="0" t="n">
        <v>0</v>
      </c>
      <c r="K2278" s="0" t="n">
        <v>5.7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s">
        <v>4</v>
      </c>
    </row>
    <row r="2279" customFormat="false" ht="14.4" hidden="true" customHeight="false" outlineLevel="0" collapsed="false">
      <c r="A2279" s="0" t="s">
        <v>28</v>
      </c>
      <c r="B2279" s="0" t="n">
        <v>1</v>
      </c>
      <c r="C2279" s="0" t="s">
        <v>6543</v>
      </c>
      <c r="D2279" s="0" t="s">
        <v>258</v>
      </c>
      <c r="E2279" s="0" t="s">
        <v>3391</v>
      </c>
      <c r="F2279" s="0" t="s">
        <v>6541</v>
      </c>
      <c r="G2279" s="0" t="s">
        <v>6542</v>
      </c>
      <c r="H2279" s="0" t="n">
        <v>0</v>
      </c>
      <c r="I2279" s="0" t="n">
        <v>0</v>
      </c>
      <c r="J2279" s="0" t="n">
        <v>0</v>
      </c>
      <c r="K2279" s="0" t="n">
        <v>5.9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s">
        <v>4</v>
      </c>
    </row>
    <row r="2280" customFormat="false" ht="14.4" hidden="true" customHeight="false" outlineLevel="0" collapsed="false">
      <c r="A2280" s="0" t="s">
        <v>28</v>
      </c>
      <c r="B2280" s="0" t="n">
        <v>1</v>
      </c>
      <c r="C2280" s="0" t="s">
        <v>6544</v>
      </c>
      <c r="D2280" s="0" t="s">
        <v>81</v>
      </c>
      <c r="E2280" s="0" t="s">
        <v>6545</v>
      </c>
      <c r="F2280" s="0" t="s">
        <v>6541</v>
      </c>
      <c r="G2280" s="0" t="s">
        <v>6542</v>
      </c>
      <c r="H2280" s="0" t="n">
        <v>0</v>
      </c>
      <c r="I2280" s="0" t="n">
        <v>0</v>
      </c>
      <c r="J2280" s="0" t="n">
        <v>0</v>
      </c>
      <c r="K2280" s="0" t="n">
        <v>8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s">
        <v>4</v>
      </c>
    </row>
    <row r="2281" customFormat="false" ht="14.4" hidden="true" customHeight="false" outlineLevel="0" collapsed="false">
      <c r="A2281" s="0" t="s">
        <v>28</v>
      </c>
      <c r="B2281" s="0" t="n">
        <v>1</v>
      </c>
      <c r="C2281" s="0" t="s">
        <v>6546</v>
      </c>
      <c r="D2281" s="0" t="s">
        <v>81</v>
      </c>
      <c r="E2281" s="0" t="s">
        <v>6547</v>
      </c>
      <c r="F2281" s="0" t="s">
        <v>6541</v>
      </c>
      <c r="G2281" s="0" t="s">
        <v>6542</v>
      </c>
      <c r="H2281" s="0" t="n">
        <v>0</v>
      </c>
      <c r="I2281" s="0" t="n">
        <v>0</v>
      </c>
      <c r="J2281" s="0" t="n">
        <v>0</v>
      </c>
      <c r="K2281" s="0" t="n">
        <v>7.2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s">
        <v>4</v>
      </c>
    </row>
    <row r="2282" customFormat="false" ht="14.4" hidden="true" customHeight="false" outlineLevel="0" collapsed="false">
      <c r="A2282" s="0" t="s">
        <v>28</v>
      </c>
      <c r="B2282" s="0" t="n">
        <v>1</v>
      </c>
      <c r="C2282" s="0" t="s">
        <v>6548</v>
      </c>
      <c r="D2282" s="0" t="s">
        <v>258</v>
      </c>
      <c r="E2282" s="0" t="s">
        <v>6549</v>
      </c>
      <c r="F2282" s="0" t="s">
        <v>6550</v>
      </c>
      <c r="G2282" s="0" t="s">
        <v>6551</v>
      </c>
      <c r="H2282" s="0" t="n">
        <v>0</v>
      </c>
      <c r="I2282" s="0" t="n">
        <v>0</v>
      </c>
      <c r="J2282" s="0" t="n">
        <v>0</v>
      </c>
      <c r="K2282" s="0" t="n">
        <v>5.3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s">
        <v>4</v>
      </c>
    </row>
    <row r="2283" customFormat="false" ht="14.4" hidden="true" customHeight="false" outlineLevel="0" collapsed="false">
      <c r="A2283" s="0" t="s">
        <v>28</v>
      </c>
      <c r="B2283" s="0" t="n">
        <v>1</v>
      </c>
      <c r="C2283" s="0" t="s">
        <v>6552</v>
      </c>
      <c r="D2283" s="0" t="s">
        <v>81</v>
      </c>
      <c r="E2283" s="0" t="s">
        <v>6553</v>
      </c>
      <c r="F2283" s="0" t="s">
        <v>6554</v>
      </c>
      <c r="G2283" s="0" t="s">
        <v>6555</v>
      </c>
      <c r="H2283" s="0" t="n">
        <v>0</v>
      </c>
      <c r="I2283" s="0" t="n">
        <v>0</v>
      </c>
      <c r="J2283" s="0" t="n">
        <v>0</v>
      </c>
      <c r="K2283" s="0" t="n">
        <v>5.1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s">
        <v>4</v>
      </c>
    </row>
    <row r="2284" customFormat="false" ht="14.4" hidden="true" customHeight="false" outlineLevel="0" collapsed="false">
      <c r="A2284" s="0" t="s">
        <v>28</v>
      </c>
      <c r="B2284" s="0" t="n">
        <v>1</v>
      </c>
      <c r="C2284" s="0" t="s">
        <v>6556</v>
      </c>
      <c r="D2284" s="0" t="s">
        <v>192</v>
      </c>
      <c r="E2284" s="0" t="s">
        <v>6557</v>
      </c>
      <c r="F2284" s="0" t="s">
        <v>6558</v>
      </c>
      <c r="G2284" s="0" t="s">
        <v>6559</v>
      </c>
      <c r="H2284" s="0" t="n">
        <v>0</v>
      </c>
      <c r="I2284" s="0" t="n">
        <v>0</v>
      </c>
      <c r="J2284" s="0" t="n">
        <v>0</v>
      </c>
      <c r="K2284" s="0" t="n">
        <v>5.9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s">
        <v>4</v>
      </c>
    </row>
    <row r="2285" customFormat="false" ht="14.4" hidden="true" customHeight="false" outlineLevel="0" collapsed="false">
      <c r="A2285" s="0" t="s">
        <v>28</v>
      </c>
      <c r="B2285" s="0" t="n">
        <v>1</v>
      </c>
      <c r="C2285" s="0" t="s">
        <v>6560</v>
      </c>
      <c r="D2285" s="0" t="s">
        <v>258</v>
      </c>
      <c r="E2285" s="0" t="s">
        <v>6561</v>
      </c>
      <c r="F2285" s="0" t="s">
        <v>6562</v>
      </c>
      <c r="G2285" s="0" t="s">
        <v>6563</v>
      </c>
      <c r="H2285" s="0" t="n">
        <v>0</v>
      </c>
      <c r="I2285" s="0" t="n">
        <v>0</v>
      </c>
      <c r="J2285" s="0" t="n">
        <v>0</v>
      </c>
      <c r="K2285" s="0" t="n">
        <v>11.1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s">
        <v>4</v>
      </c>
    </row>
    <row r="2286" customFormat="false" ht="14.4" hidden="true" customHeight="false" outlineLevel="0" collapsed="false">
      <c r="A2286" s="0" t="s">
        <v>28</v>
      </c>
      <c r="B2286" s="0" t="n">
        <v>1</v>
      </c>
      <c r="C2286" s="0" t="s">
        <v>6564</v>
      </c>
      <c r="D2286" s="0" t="s">
        <v>103</v>
      </c>
      <c r="E2286" s="0" t="s">
        <v>6565</v>
      </c>
      <c r="F2286" s="0" t="s">
        <v>6562</v>
      </c>
      <c r="G2286" s="0" t="s">
        <v>6563</v>
      </c>
      <c r="H2286" s="0" t="n">
        <v>0</v>
      </c>
      <c r="I2286" s="0" t="n">
        <v>0</v>
      </c>
      <c r="J2286" s="0" t="n">
        <v>0</v>
      </c>
      <c r="K2286" s="0" t="n">
        <v>8.7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s">
        <v>4</v>
      </c>
    </row>
    <row r="2287" customFormat="false" ht="14.4" hidden="true" customHeight="false" outlineLevel="0" collapsed="false">
      <c r="A2287" s="0" t="s">
        <v>28</v>
      </c>
      <c r="B2287" s="0" t="n">
        <v>1</v>
      </c>
      <c r="C2287" s="0" t="s">
        <v>6566</v>
      </c>
      <c r="D2287" s="0" t="s">
        <v>192</v>
      </c>
      <c r="E2287" s="0" t="s">
        <v>6567</v>
      </c>
      <c r="F2287" s="0" t="s">
        <v>6562</v>
      </c>
      <c r="G2287" s="0" t="s">
        <v>6563</v>
      </c>
      <c r="H2287" s="0" t="n">
        <v>0</v>
      </c>
      <c r="I2287" s="0" t="n">
        <v>0</v>
      </c>
      <c r="J2287" s="0" t="n">
        <v>0</v>
      </c>
      <c r="K2287" s="0" t="n">
        <v>6.4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s">
        <v>4</v>
      </c>
    </row>
    <row r="2288" customFormat="false" ht="14.4" hidden="true" customHeight="false" outlineLevel="0" collapsed="false">
      <c r="A2288" s="0" t="s">
        <v>28</v>
      </c>
      <c r="B2288" s="0" t="n">
        <v>1</v>
      </c>
      <c r="C2288" s="0" t="s">
        <v>6568</v>
      </c>
      <c r="D2288" s="0" t="s">
        <v>192</v>
      </c>
      <c r="E2288" s="0" t="s">
        <v>6569</v>
      </c>
      <c r="F2288" s="0" t="s">
        <v>6570</v>
      </c>
      <c r="G2288" s="0" t="s">
        <v>593</v>
      </c>
      <c r="H2288" s="0" t="n">
        <v>0</v>
      </c>
      <c r="I2288" s="0" t="n">
        <v>0</v>
      </c>
      <c r="J2288" s="0" t="n">
        <v>0</v>
      </c>
      <c r="K2288" s="0" t="n">
        <v>5.1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s">
        <v>4</v>
      </c>
    </row>
    <row r="2289" customFormat="false" ht="14.4" hidden="true" customHeight="false" outlineLevel="0" collapsed="false">
      <c r="A2289" s="0" t="s">
        <v>28</v>
      </c>
      <c r="B2289" s="0" t="n">
        <v>1</v>
      </c>
      <c r="C2289" s="0" t="s">
        <v>6571</v>
      </c>
      <c r="D2289" s="0" t="s">
        <v>192</v>
      </c>
      <c r="E2289" s="0" t="s">
        <v>6572</v>
      </c>
      <c r="F2289" s="0" t="s">
        <v>6570</v>
      </c>
      <c r="G2289" s="0" t="s">
        <v>593</v>
      </c>
      <c r="H2289" s="0" t="n">
        <v>0</v>
      </c>
      <c r="I2289" s="0" t="n">
        <v>0</v>
      </c>
      <c r="J2289" s="0" t="n">
        <v>0</v>
      </c>
      <c r="K2289" s="0" t="n">
        <v>7.1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s">
        <v>4</v>
      </c>
    </row>
    <row r="2290" customFormat="false" ht="14.4" hidden="true" customHeight="false" outlineLevel="0" collapsed="false">
      <c r="A2290" s="0" t="s">
        <v>28</v>
      </c>
      <c r="B2290" s="0" t="n">
        <v>1</v>
      </c>
      <c r="C2290" s="0" t="s">
        <v>6573</v>
      </c>
      <c r="D2290" s="0" t="s">
        <v>258</v>
      </c>
      <c r="E2290" s="0" t="s">
        <v>6574</v>
      </c>
      <c r="F2290" s="0" t="s">
        <v>6570</v>
      </c>
      <c r="G2290" s="0" t="s">
        <v>593</v>
      </c>
      <c r="H2290" s="0" t="n">
        <v>0</v>
      </c>
      <c r="I2290" s="0" t="n">
        <v>0</v>
      </c>
      <c r="J2290" s="0" t="n">
        <v>0</v>
      </c>
      <c r="K2290" s="0" t="n">
        <v>6.9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s">
        <v>4</v>
      </c>
    </row>
    <row r="2291" customFormat="false" ht="14.4" hidden="true" customHeight="false" outlineLevel="0" collapsed="false">
      <c r="A2291" s="0" t="s">
        <v>28</v>
      </c>
      <c r="B2291" s="0" t="n">
        <v>1</v>
      </c>
      <c r="C2291" s="0" t="s">
        <v>6575</v>
      </c>
      <c r="D2291" s="0" t="s">
        <v>81</v>
      </c>
      <c r="E2291" s="0" t="s">
        <v>6576</v>
      </c>
      <c r="F2291" s="0" t="s">
        <v>6570</v>
      </c>
      <c r="G2291" s="0" t="s">
        <v>593</v>
      </c>
      <c r="H2291" s="0" t="n">
        <v>0</v>
      </c>
      <c r="I2291" s="0" t="n">
        <v>0</v>
      </c>
      <c r="J2291" s="0" t="n">
        <v>0</v>
      </c>
      <c r="K2291" s="0" t="n">
        <v>6.9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s">
        <v>4</v>
      </c>
    </row>
    <row r="2292" customFormat="false" ht="14.4" hidden="true" customHeight="false" outlineLevel="0" collapsed="false">
      <c r="A2292" s="0" t="s">
        <v>28</v>
      </c>
      <c r="B2292" s="0" t="n">
        <v>1</v>
      </c>
      <c r="C2292" s="0" t="s">
        <v>6577</v>
      </c>
      <c r="D2292" s="0" t="s">
        <v>124</v>
      </c>
      <c r="E2292" s="0" t="s">
        <v>6578</v>
      </c>
      <c r="F2292" s="0" t="s">
        <v>6570</v>
      </c>
      <c r="G2292" s="0" t="s">
        <v>593</v>
      </c>
      <c r="H2292" s="0" t="n">
        <v>0</v>
      </c>
      <c r="I2292" s="0" t="n">
        <v>0</v>
      </c>
      <c r="J2292" s="0" t="n">
        <v>0</v>
      </c>
      <c r="K2292" s="0" t="n">
        <v>7.4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s">
        <v>4</v>
      </c>
    </row>
    <row r="2293" customFormat="false" ht="14.4" hidden="true" customHeight="false" outlineLevel="0" collapsed="false">
      <c r="A2293" s="0" t="s">
        <v>28</v>
      </c>
      <c r="B2293" s="0" t="n">
        <v>1</v>
      </c>
      <c r="C2293" s="0" t="s">
        <v>6579</v>
      </c>
      <c r="D2293" s="0" t="s">
        <v>81</v>
      </c>
      <c r="E2293" s="0" t="s">
        <v>6580</v>
      </c>
      <c r="F2293" s="0" t="s">
        <v>6570</v>
      </c>
      <c r="G2293" s="0" t="s">
        <v>593</v>
      </c>
      <c r="H2293" s="0" t="n">
        <v>0</v>
      </c>
      <c r="I2293" s="0" t="n">
        <v>0</v>
      </c>
      <c r="J2293" s="0" t="n">
        <v>0</v>
      </c>
      <c r="K2293" s="0" t="n">
        <v>7.3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s">
        <v>4</v>
      </c>
    </row>
    <row r="2294" customFormat="false" ht="14.4" hidden="true" customHeight="false" outlineLevel="0" collapsed="false">
      <c r="A2294" s="0" t="s">
        <v>28</v>
      </c>
      <c r="B2294" s="0" t="n">
        <v>1</v>
      </c>
      <c r="C2294" s="0" t="s">
        <v>6581</v>
      </c>
      <c r="D2294" s="0" t="s">
        <v>30</v>
      </c>
      <c r="E2294" s="0" t="s">
        <v>6582</v>
      </c>
      <c r="F2294" s="0" t="s">
        <v>6570</v>
      </c>
      <c r="G2294" s="0" t="s">
        <v>593</v>
      </c>
      <c r="H2294" s="0" t="n">
        <v>0</v>
      </c>
      <c r="I2294" s="0" t="n">
        <v>0</v>
      </c>
      <c r="J2294" s="0" t="n">
        <v>0</v>
      </c>
      <c r="K2294" s="0" t="n">
        <v>7.2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s">
        <v>4</v>
      </c>
    </row>
    <row r="2295" customFormat="false" ht="14.4" hidden="true" customHeight="false" outlineLevel="0" collapsed="false">
      <c r="A2295" s="0" t="s">
        <v>28</v>
      </c>
      <c r="B2295" s="0" t="n">
        <v>1</v>
      </c>
      <c r="C2295" s="0" t="s">
        <v>6583</v>
      </c>
      <c r="D2295" s="0" t="s">
        <v>30</v>
      </c>
      <c r="E2295" s="0" t="s">
        <v>6584</v>
      </c>
      <c r="F2295" s="0" t="s">
        <v>6570</v>
      </c>
      <c r="G2295" s="0" t="s">
        <v>593</v>
      </c>
      <c r="H2295" s="0" t="n">
        <v>0</v>
      </c>
      <c r="I2295" s="0" t="n">
        <v>0</v>
      </c>
      <c r="J2295" s="0" t="n">
        <v>0</v>
      </c>
      <c r="K2295" s="0" t="n">
        <v>5.1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s">
        <v>4</v>
      </c>
    </row>
    <row r="2296" customFormat="false" ht="14.4" hidden="true" customHeight="false" outlineLevel="0" collapsed="false">
      <c r="A2296" s="0" t="s">
        <v>28</v>
      </c>
      <c r="B2296" s="0" t="n">
        <v>1</v>
      </c>
      <c r="C2296" s="0" t="s">
        <v>6585</v>
      </c>
      <c r="D2296" s="0" t="s">
        <v>30</v>
      </c>
      <c r="E2296" s="0" t="s">
        <v>6586</v>
      </c>
      <c r="F2296" s="0" t="s">
        <v>6570</v>
      </c>
      <c r="G2296" s="0" t="s">
        <v>593</v>
      </c>
      <c r="H2296" s="0" t="n">
        <v>0</v>
      </c>
      <c r="I2296" s="0" t="n">
        <v>0</v>
      </c>
      <c r="J2296" s="0" t="n">
        <v>0</v>
      </c>
      <c r="K2296" s="0" t="n">
        <v>5.1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s">
        <v>4</v>
      </c>
    </row>
    <row r="2297" customFormat="false" ht="14.4" hidden="true" customHeight="false" outlineLevel="0" collapsed="false">
      <c r="A2297" s="0" t="s">
        <v>28</v>
      </c>
      <c r="B2297" s="0" t="n">
        <v>1</v>
      </c>
      <c r="C2297" s="0" t="s">
        <v>6587</v>
      </c>
      <c r="D2297" s="0" t="s">
        <v>258</v>
      </c>
      <c r="E2297" s="0" t="s">
        <v>6588</v>
      </c>
      <c r="F2297" s="0" t="s">
        <v>6570</v>
      </c>
      <c r="G2297" s="0" t="s">
        <v>593</v>
      </c>
      <c r="H2297" s="0" t="n">
        <v>0</v>
      </c>
      <c r="I2297" s="0" t="n">
        <v>0</v>
      </c>
      <c r="J2297" s="0" t="n">
        <v>0</v>
      </c>
      <c r="K2297" s="0" t="n">
        <v>5.1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s">
        <v>4</v>
      </c>
    </row>
    <row r="2298" customFormat="false" ht="14.4" hidden="true" customHeight="false" outlineLevel="0" collapsed="false">
      <c r="A2298" s="0" t="s">
        <v>28</v>
      </c>
      <c r="B2298" s="0" t="n">
        <v>1</v>
      </c>
      <c r="C2298" s="0" t="s">
        <v>6589</v>
      </c>
      <c r="D2298" s="0" t="s">
        <v>81</v>
      </c>
      <c r="E2298" s="0" t="s">
        <v>6590</v>
      </c>
      <c r="F2298" s="0" t="s">
        <v>6570</v>
      </c>
      <c r="G2298" s="0" t="s">
        <v>593</v>
      </c>
      <c r="H2298" s="0" t="n">
        <v>0</v>
      </c>
      <c r="I2298" s="0" t="n">
        <v>0</v>
      </c>
      <c r="J2298" s="0" t="n">
        <v>0</v>
      </c>
      <c r="K2298" s="0" t="n">
        <v>5.2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s">
        <v>4</v>
      </c>
    </row>
    <row r="2299" customFormat="false" ht="14.4" hidden="true" customHeight="false" outlineLevel="0" collapsed="false">
      <c r="A2299" s="0" t="s">
        <v>28</v>
      </c>
      <c r="B2299" s="0" t="n">
        <v>1</v>
      </c>
      <c r="C2299" s="0" t="s">
        <v>6591</v>
      </c>
      <c r="D2299" s="0" t="s">
        <v>81</v>
      </c>
      <c r="E2299" s="0" t="s">
        <v>6592</v>
      </c>
      <c r="F2299" s="0" t="s">
        <v>6570</v>
      </c>
      <c r="G2299" s="0" t="s">
        <v>593</v>
      </c>
      <c r="H2299" s="0" t="n">
        <v>0</v>
      </c>
      <c r="I2299" s="0" t="n">
        <v>0</v>
      </c>
      <c r="J2299" s="0" t="n">
        <v>0</v>
      </c>
      <c r="K2299" s="0" t="n">
        <v>5.8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s">
        <v>4</v>
      </c>
    </row>
    <row r="2300" customFormat="false" ht="14.4" hidden="true" customHeight="false" outlineLevel="0" collapsed="false">
      <c r="A2300" s="0" t="s">
        <v>28</v>
      </c>
      <c r="B2300" s="0" t="n">
        <v>1</v>
      </c>
      <c r="C2300" s="0" t="s">
        <v>6593</v>
      </c>
      <c r="D2300" s="0" t="s">
        <v>192</v>
      </c>
      <c r="E2300" s="0" t="s">
        <v>6594</v>
      </c>
      <c r="F2300" s="0" t="s">
        <v>6570</v>
      </c>
      <c r="G2300" s="0" t="s">
        <v>593</v>
      </c>
      <c r="H2300" s="0" t="n">
        <v>0</v>
      </c>
      <c r="I2300" s="0" t="n">
        <v>0</v>
      </c>
      <c r="J2300" s="0" t="n">
        <v>0</v>
      </c>
      <c r="K2300" s="0" t="n">
        <v>5.8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s">
        <v>4</v>
      </c>
    </row>
    <row r="2301" customFormat="false" ht="14.4" hidden="true" customHeight="false" outlineLevel="0" collapsed="false">
      <c r="A2301" s="0" t="s">
        <v>28</v>
      </c>
      <c r="B2301" s="0" t="n">
        <v>1</v>
      </c>
      <c r="C2301" s="0" t="s">
        <v>6595</v>
      </c>
      <c r="D2301" s="0" t="s">
        <v>81</v>
      </c>
      <c r="E2301" s="0" t="s">
        <v>6596</v>
      </c>
      <c r="F2301" s="0" t="s">
        <v>6570</v>
      </c>
      <c r="G2301" s="0" t="s">
        <v>593</v>
      </c>
      <c r="H2301" s="0" t="n">
        <v>0</v>
      </c>
      <c r="I2301" s="0" t="n">
        <v>0</v>
      </c>
      <c r="J2301" s="0" t="n">
        <v>0</v>
      </c>
      <c r="K2301" s="0" t="n">
        <v>6.2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s">
        <v>4</v>
      </c>
    </row>
    <row r="2302" customFormat="false" ht="14.4" hidden="true" customHeight="false" outlineLevel="0" collapsed="false">
      <c r="A2302" s="0" t="s">
        <v>28</v>
      </c>
      <c r="B2302" s="0" t="n">
        <v>1</v>
      </c>
      <c r="C2302" s="0" t="s">
        <v>6597</v>
      </c>
      <c r="D2302" s="0" t="s">
        <v>124</v>
      </c>
      <c r="E2302" s="0" t="s">
        <v>6598</v>
      </c>
      <c r="F2302" s="0" t="s">
        <v>6570</v>
      </c>
      <c r="G2302" s="0" t="s">
        <v>593</v>
      </c>
      <c r="H2302" s="0" t="n">
        <v>0</v>
      </c>
      <c r="I2302" s="0" t="n">
        <v>0</v>
      </c>
      <c r="J2302" s="0" t="n">
        <v>0</v>
      </c>
      <c r="K2302" s="0" t="n">
        <v>5.7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s">
        <v>4</v>
      </c>
    </row>
    <row r="2303" customFormat="false" ht="14.4" hidden="true" customHeight="false" outlineLevel="0" collapsed="false">
      <c r="A2303" s="0" t="s">
        <v>28</v>
      </c>
      <c r="B2303" s="0" t="n">
        <v>1</v>
      </c>
      <c r="C2303" s="0" t="s">
        <v>6599</v>
      </c>
      <c r="D2303" s="0" t="s">
        <v>103</v>
      </c>
      <c r="E2303" s="0" t="s">
        <v>6600</v>
      </c>
      <c r="F2303" s="0" t="s">
        <v>6570</v>
      </c>
      <c r="G2303" s="0" t="s">
        <v>593</v>
      </c>
      <c r="H2303" s="0" t="n">
        <v>0</v>
      </c>
      <c r="I2303" s="0" t="n">
        <v>0</v>
      </c>
      <c r="J2303" s="0" t="n">
        <v>0</v>
      </c>
      <c r="K2303" s="0" t="n">
        <v>5.6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s">
        <v>4</v>
      </c>
    </row>
    <row r="2304" customFormat="false" ht="14.4" hidden="true" customHeight="false" outlineLevel="0" collapsed="false">
      <c r="A2304" s="0" t="s">
        <v>28</v>
      </c>
      <c r="B2304" s="0" t="n">
        <v>1</v>
      </c>
      <c r="C2304" s="0" t="s">
        <v>6601</v>
      </c>
      <c r="D2304" s="0" t="s">
        <v>258</v>
      </c>
      <c r="E2304" s="0" t="s">
        <v>6602</v>
      </c>
      <c r="F2304" s="0" t="s">
        <v>6570</v>
      </c>
      <c r="G2304" s="0" t="s">
        <v>593</v>
      </c>
      <c r="H2304" s="0" t="n">
        <v>0</v>
      </c>
      <c r="I2304" s="0" t="n">
        <v>0</v>
      </c>
      <c r="J2304" s="0" t="n">
        <v>0</v>
      </c>
      <c r="K2304" s="0" t="n">
        <v>5.1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s">
        <v>4</v>
      </c>
    </row>
    <row r="2305" customFormat="false" ht="14.4" hidden="true" customHeight="false" outlineLevel="0" collapsed="false">
      <c r="A2305" s="0" t="s">
        <v>28</v>
      </c>
      <c r="B2305" s="0" t="n">
        <v>1</v>
      </c>
      <c r="C2305" s="0" t="s">
        <v>6603</v>
      </c>
      <c r="D2305" s="0" t="s">
        <v>258</v>
      </c>
      <c r="E2305" s="0" t="s">
        <v>6604</v>
      </c>
      <c r="F2305" s="0" t="s">
        <v>6570</v>
      </c>
      <c r="G2305" s="0" t="s">
        <v>593</v>
      </c>
      <c r="H2305" s="0" t="n">
        <v>0</v>
      </c>
      <c r="I2305" s="0" t="n">
        <v>0</v>
      </c>
      <c r="J2305" s="0" t="n">
        <v>0</v>
      </c>
      <c r="K2305" s="0" t="n">
        <v>5.3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s">
        <v>4</v>
      </c>
    </row>
    <row r="2306" customFormat="false" ht="14.4" hidden="true" customHeight="false" outlineLevel="0" collapsed="false">
      <c r="A2306" s="0" t="s">
        <v>28</v>
      </c>
      <c r="B2306" s="0" t="n">
        <v>1</v>
      </c>
      <c r="C2306" s="0" t="s">
        <v>6605</v>
      </c>
      <c r="D2306" s="0" t="s">
        <v>258</v>
      </c>
      <c r="E2306" s="0" t="s">
        <v>6606</v>
      </c>
      <c r="F2306" s="0" t="s">
        <v>6570</v>
      </c>
      <c r="G2306" s="0" t="s">
        <v>593</v>
      </c>
      <c r="H2306" s="0" t="n">
        <v>0</v>
      </c>
      <c r="I2306" s="0" t="n">
        <v>0</v>
      </c>
      <c r="J2306" s="0" t="n">
        <v>0</v>
      </c>
      <c r="K2306" s="0" t="n">
        <v>6.2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s">
        <v>4</v>
      </c>
    </row>
    <row r="2307" customFormat="false" ht="14.4" hidden="true" customHeight="false" outlineLevel="0" collapsed="false">
      <c r="A2307" s="0" t="s">
        <v>28</v>
      </c>
      <c r="B2307" s="0" t="n">
        <v>1</v>
      </c>
      <c r="C2307" s="0" t="s">
        <v>6607</v>
      </c>
      <c r="D2307" s="0" t="s">
        <v>192</v>
      </c>
      <c r="E2307" s="0" t="s">
        <v>6608</v>
      </c>
      <c r="F2307" s="0" t="s">
        <v>6609</v>
      </c>
      <c r="G2307" s="0" t="s">
        <v>1399</v>
      </c>
      <c r="H2307" s="0" t="n">
        <v>0</v>
      </c>
      <c r="I2307" s="0" t="n">
        <v>0</v>
      </c>
      <c r="J2307" s="0" t="n">
        <v>0</v>
      </c>
      <c r="K2307" s="0" t="n">
        <v>5.6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s">
        <v>4</v>
      </c>
    </row>
    <row r="2308" customFormat="false" ht="14.4" hidden="true" customHeight="false" outlineLevel="0" collapsed="false">
      <c r="A2308" s="0" t="s">
        <v>28</v>
      </c>
      <c r="B2308" s="0" t="n">
        <v>1</v>
      </c>
      <c r="C2308" s="0" t="s">
        <v>6610</v>
      </c>
      <c r="D2308" s="0" t="s">
        <v>103</v>
      </c>
      <c r="E2308" s="0" t="s">
        <v>6611</v>
      </c>
      <c r="F2308" s="0" t="s">
        <v>6612</v>
      </c>
      <c r="G2308" s="0" t="s">
        <v>2138</v>
      </c>
      <c r="H2308" s="0" t="n">
        <v>0</v>
      </c>
      <c r="I2308" s="0" t="n">
        <v>0</v>
      </c>
      <c r="J2308" s="0" t="n">
        <v>0</v>
      </c>
      <c r="K2308" s="0" t="n">
        <v>5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s">
        <v>4</v>
      </c>
    </row>
    <row r="2309" customFormat="false" ht="14.4" hidden="true" customHeight="false" outlineLevel="0" collapsed="false">
      <c r="A2309" s="0" t="s">
        <v>28</v>
      </c>
      <c r="B2309" s="0" t="n">
        <v>1</v>
      </c>
      <c r="C2309" s="0" t="s">
        <v>6613</v>
      </c>
      <c r="D2309" s="0" t="s">
        <v>124</v>
      </c>
      <c r="E2309" s="0" t="s">
        <v>6614</v>
      </c>
      <c r="F2309" s="0" t="s">
        <v>6612</v>
      </c>
      <c r="G2309" s="0" t="s">
        <v>2138</v>
      </c>
      <c r="H2309" s="0" t="n">
        <v>0</v>
      </c>
      <c r="I2309" s="0" t="n">
        <v>0</v>
      </c>
      <c r="J2309" s="0" t="n">
        <v>0</v>
      </c>
      <c r="K2309" s="0" t="n">
        <v>5.8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s">
        <v>4</v>
      </c>
    </row>
    <row r="2310" customFormat="false" ht="14.4" hidden="true" customHeight="false" outlineLevel="0" collapsed="false">
      <c r="A2310" s="0" t="s">
        <v>28</v>
      </c>
      <c r="B2310" s="0" t="n">
        <v>1</v>
      </c>
      <c r="C2310" s="0" t="s">
        <v>6615</v>
      </c>
      <c r="D2310" s="0" t="s">
        <v>81</v>
      </c>
      <c r="E2310" s="0" t="s">
        <v>6616</v>
      </c>
      <c r="F2310" s="0" t="s">
        <v>6612</v>
      </c>
      <c r="G2310" s="0" t="s">
        <v>2138</v>
      </c>
      <c r="H2310" s="0" t="n">
        <v>0</v>
      </c>
      <c r="I2310" s="0" t="n">
        <v>0</v>
      </c>
      <c r="J2310" s="0" t="n">
        <v>0</v>
      </c>
      <c r="K2310" s="0" t="n">
        <v>5.9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s">
        <v>4</v>
      </c>
    </row>
    <row r="2311" customFormat="false" ht="14.4" hidden="true" customHeight="false" outlineLevel="0" collapsed="false">
      <c r="A2311" s="0" t="s">
        <v>28</v>
      </c>
      <c r="B2311" s="0" t="n">
        <v>1</v>
      </c>
      <c r="C2311" s="0" t="s">
        <v>6617</v>
      </c>
      <c r="D2311" s="0" t="s">
        <v>81</v>
      </c>
      <c r="E2311" s="0" t="s">
        <v>6618</v>
      </c>
      <c r="F2311" s="0" t="s">
        <v>6612</v>
      </c>
      <c r="G2311" s="0" t="s">
        <v>2138</v>
      </c>
      <c r="H2311" s="0" t="n">
        <v>0</v>
      </c>
      <c r="I2311" s="0" t="n">
        <v>0</v>
      </c>
      <c r="J2311" s="0" t="n">
        <v>0</v>
      </c>
      <c r="K2311" s="0" t="n">
        <v>6.2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s">
        <v>4</v>
      </c>
    </row>
    <row r="2312" customFormat="false" ht="14.4" hidden="true" customHeight="false" outlineLevel="0" collapsed="false">
      <c r="A2312" s="0" t="s">
        <v>28</v>
      </c>
      <c r="B2312" s="0" t="n">
        <v>1</v>
      </c>
      <c r="C2312" s="0" t="s">
        <v>6619</v>
      </c>
      <c r="D2312" s="0" t="s">
        <v>258</v>
      </c>
      <c r="E2312" s="0" t="s">
        <v>6620</v>
      </c>
      <c r="F2312" s="0" t="s">
        <v>6612</v>
      </c>
      <c r="G2312" s="0" t="s">
        <v>2138</v>
      </c>
      <c r="H2312" s="0" t="n">
        <v>0</v>
      </c>
      <c r="I2312" s="0" t="n">
        <v>0</v>
      </c>
      <c r="J2312" s="0" t="n">
        <v>0</v>
      </c>
      <c r="K2312" s="0" t="n">
        <v>6.2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s">
        <v>4</v>
      </c>
    </row>
    <row r="2313" customFormat="false" ht="14.4" hidden="true" customHeight="false" outlineLevel="0" collapsed="false">
      <c r="A2313" s="0" t="s">
        <v>28</v>
      </c>
      <c r="B2313" s="0" t="n">
        <v>1</v>
      </c>
      <c r="C2313" s="0" t="s">
        <v>6621</v>
      </c>
      <c r="D2313" s="0" t="s">
        <v>258</v>
      </c>
      <c r="E2313" s="0" t="s">
        <v>6622</v>
      </c>
      <c r="F2313" s="0" t="s">
        <v>6612</v>
      </c>
      <c r="G2313" s="0" t="s">
        <v>2138</v>
      </c>
      <c r="H2313" s="0" t="n">
        <v>0</v>
      </c>
      <c r="I2313" s="0" t="n">
        <v>0</v>
      </c>
      <c r="J2313" s="0" t="n">
        <v>0</v>
      </c>
      <c r="K2313" s="0" t="n">
        <v>6.8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s">
        <v>4</v>
      </c>
    </row>
    <row r="2314" customFormat="false" ht="14.4" hidden="true" customHeight="false" outlineLevel="0" collapsed="false">
      <c r="A2314" s="0" t="s">
        <v>28</v>
      </c>
      <c r="B2314" s="0" t="n">
        <v>1</v>
      </c>
      <c r="C2314" s="0" t="s">
        <v>6623</v>
      </c>
      <c r="D2314" s="0" t="s">
        <v>30</v>
      </c>
      <c r="E2314" s="0" t="s">
        <v>6624</v>
      </c>
      <c r="F2314" s="0" t="s">
        <v>6612</v>
      </c>
      <c r="G2314" s="0" t="s">
        <v>2138</v>
      </c>
      <c r="H2314" s="0" t="n">
        <v>0</v>
      </c>
      <c r="I2314" s="0" t="n">
        <v>0</v>
      </c>
      <c r="J2314" s="0" t="n">
        <v>0</v>
      </c>
      <c r="K2314" s="0" t="n">
        <v>5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s">
        <v>4</v>
      </c>
    </row>
    <row r="2315" customFormat="false" ht="14.4" hidden="true" customHeight="false" outlineLevel="0" collapsed="false">
      <c r="A2315" s="0" t="s">
        <v>28</v>
      </c>
      <c r="B2315" s="0" t="n">
        <v>1</v>
      </c>
      <c r="C2315" s="0" t="s">
        <v>6625</v>
      </c>
      <c r="D2315" s="0" t="s">
        <v>81</v>
      </c>
      <c r="E2315" s="0" t="s">
        <v>6626</v>
      </c>
      <c r="F2315" s="0" t="s">
        <v>6627</v>
      </c>
      <c r="G2315" s="0" t="s">
        <v>6628</v>
      </c>
      <c r="H2315" s="0" t="n">
        <v>0</v>
      </c>
      <c r="I2315" s="0" t="n">
        <v>0</v>
      </c>
      <c r="J2315" s="0" t="n">
        <v>0</v>
      </c>
      <c r="K2315" s="0" t="n">
        <v>5.1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s">
        <v>4</v>
      </c>
    </row>
    <row r="2316" customFormat="false" ht="14.4" hidden="true" customHeight="false" outlineLevel="0" collapsed="false">
      <c r="A2316" s="0" t="s">
        <v>28</v>
      </c>
      <c r="B2316" s="0" t="n">
        <v>1</v>
      </c>
      <c r="C2316" s="0" t="s">
        <v>6629</v>
      </c>
      <c r="D2316" s="0" t="s">
        <v>45</v>
      </c>
      <c r="E2316" s="0" t="s">
        <v>6630</v>
      </c>
      <c r="F2316" s="0" t="s">
        <v>6631</v>
      </c>
      <c r="G2316" s="0" t="s">
        <v>6632</v>
      </c>
      <c r="H2316" s="0" t="n">
        <v>0</v>
      </c>
      <c r="I2316" s="0" t="n">
        <v>0</v>
      </c>
      <c r="J2316" s="0" t="n">
        <v>0</v>
      </c>
      <c r="K2316" s="0" t="n">
        <v>6.5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s">
        <v>4</v>
      </c>
    </row>
    <row r="2317" customFormat="false" ht="14.4" hidden="true" customHeight="false" outlineLevel="0" collapsed="false">
      <c r="A2317" s="0" t="s">
        <v>28</v>
      </c>
      <c r="B2317" s="0" t="n">
        <v>1</v>
      </c>
      <c r="C2317" s="0" t="s">
        <v>6633</v>
      </c>
      <c r="D2317" s="0" t="s">
        <v>81</v>
      </c>
      <c r="E2317" s="0" t="s">
        <v>6634</v>
      </c>
      <c r="F2317" s="0" t="s">
        <v>6635</v>
      </c>
      <c r="G2317" s="0" t="s">
        <v>6636</v>
      </c>
      <c r="H2317" s="0" t="n">
        <v>0</v>
      </c>
      <c r="I2317" s="0" t="n">
        <v>0</v>
      </c>
      <c r="J2317" s="0" t="n">
        <v>0</v>
      </c>
      <c r="K2317" s="0" t="n">
        <v>6.3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s">
        <v>4</v>
      </c>
    </row>
    <row r="2318" customFormat="false" ht="14.4" hidden="true" customHeight="false" outlineLevel="0" collapsed="false">
      <c r="A2318" s="0" t="s">
        <v>28</v>
      </c>
      <c r="B2318" s="0" t="n">
        <v>1</v>
      </c>
      <c r="C2318" s="0" t="s">
        <v>6637</v>
      </c>
      <c r="D2318" s="0" t="s">
        <v>192</v>
      </c>
      <c r="E2318" s="0" t="s">
        <v>6638</v>
      </c>
      <c r="F2318" s="0" t="s">
        <v>6639</v>
      </c>
      <c r="G2318" s="0" t="s">
        <v>6640</v>
      </c>
      <c r="H2318" s="0" t="n">
        <v>0</v>
      </c>
      <c r="I2318" s="0" t="n">
        <v>0</v>
      </c>
      <c r="J2318" s="0" t="n">
        <v>0</v>
      </c>
      <c r="K2318" s="0" t="n">
        <v>7.2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s">
        <v>4</v>
      </c>
    </row>
    <row r="2319" customFormat="false" ht="14.4" hidden="true" customHeight="false" outlineLevel="0" collapsed="false">
      <c r="A2319" s="0" t="s">
        <v>28</v>
      </c>
      <c r="B2319" s="0" t="n">
        <v>1</v>
      </c>
      <c r="C2319" s="0" t="s">
        <v>6641</v>
      </c>
      <c r="D2319" s="0" t="s">
        <v>103</v>
      </c>
      <c r="E2319" s="0" t="s">
        <v>6642</v>
      </c>
      <c r="F2319" s="0" t="s">
        <v>6639</v>
      </c>
      <c r="G2319" s="0" t="s">
        <v>6640</v>
      </c>
      <c r="H2319" s="0" t="n">
        <v>0</v>
      </c>
      <c r="I2319" s="0" t="n">
        <v>0</v>
      </c>
      <c r="J2319" s="0" t="n">
        <v>0</v>
      </c>
      <c r="K2319" s="0" t="n">
        <v>8.6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s">
        <v>4</v>
      </c>
    </row>
    <row r="2320" customFormat="false" ht="14.4" hidden="true" customHeight="false" outlineLevel="0" collapsed="false">
      <c r="A2320" s="0" t="s">
        <v>28</v>
      </c>
      <c r="B2320" s="0" t="n">
        <v>1</v>
      </c>
      <c r="C2320" s="0" t="s">
        <v>6643</v>
      </c>
      <c r="D2320" s="0" t="s">
        <v>258</v>
      </c>
      <c r="E2320" s="0" t="s">
        <v>6644</v>
      </c>
      <c r="F2320" s="0" t="s">
        <v>6645</v>
      </c>
      <c r="G2320" s="0" t="s">
        <v>6646</v>
      </c>
      <c r="H2320" s="0" t="n">
        <v>0</v>
      </c>
      <c r="I2320" s="0" t="n">
        <v>0</v>
      </c>
      <c r="J2320" s="0" t="n">
        <v>0</v>
      </c>
      <c r="K2320" s="0" t="n">
        <v>6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s">
        <v>4</v>
      </c>
    </row>
    <row r="2321" customFormat="false" ht="14.4" hidden="true" customHeight="false" outlineLevel="0" collapsed="false">
      <c r="A2321" s="0" t="s">
        <v>28</v>
      </c>
      <c r="B2321" s="0" t="n">
        <v>1</v>
      </c>
      <c r="C2321" s="0" t="s">
        <v>6647</v>
      </c>
      <c r="D2321" s="0" t="s">
        <v>81</v>
      </c>
      <c r="E2321" s="0" t="s">
        <v>6648</v>
      </c>
      <c r="F2321" s="0" t="s">
        <v>6649</v>
      </c>
      <c r="G2321" s="0" t="s">
        <v>6650</v>
      </c>
      <c r="H2321" s="0" t="n">
        <v>0</v>
      </c>
      <c r="I2321" s="0" t="n">
        <v>0</v>
      </c>
      <c r="J2321" s="0" t="n">
        <v>0</v>
      </c>
      <c r="K2321" s="0" t="n">
        <v>5.2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s">
        <v>4</v>
      </c>
    </row>
    <row r="2322" customFormat="false" ht="14.4" hidden="true" customHeight="false" outlineLevel="0" collapsed="false">
      <c r="A2322" s="0" t="s">
        <v>28</v>
      </c>
      <c r="B2322" s="0" t="n">
        <v>1</v>
      </c>
      <c r="C2322" s="0" t="s">
        <v>6651</v>
      </c>
      <c r="D2322" s="0" t="s">
        <v>103</v>
      </c>
      <c r="E2322" s="0" t="s">
        <v>6652</v>
      </c>
      <c r="F2322" s="0" t="s">
        <v>6653</v>
      </c>
      <c r="G2322" s="0" t="s">
        <v>6654</v>
      </c>
      <c r="H2322" s="0" t="n">
        <v>0</v>
      </c>
      <c r="I2322" s="0" t="n">
        <v>0</v>
      </c>
      <c r="J2322" s="0" t="n">
        <v>0</v>
      </c>
      <c r="K2322" s="0" t="n">
        <v>6.8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s">
        <v>4</v>
      </c>
    </row>
    <row r="2323" customFormat="false" ht="14.4" hidden="true" customHeight="false" outlineLevel="0" collapsed="false">
      <c r="A2323" s="0" t="s">
        <v>28</v>
      </c>
      <c r="B2323" s="0" t="n">
        <v>1</v>
      </c>
      <c r="C2323" s="0" t="s">
        <v>6655</v>
      </c>
      <c r="D2323" s="0" t="s">
        <v>39</v>
      </c>
      <c r="E2323" s="0" t="s">
        <v>6656</v>
      </c>
      <c r="F2323" s="0" t="s">
        <v>6657</v>
      </c>
      <c r="G2323" s="0" t="s">
        <v>5565</v>
      </c>
      <c r="H2323" s="0" t="n">
        <v>0</v>
      </c>
      <c r="I2323" s="0" t="n">
        <v>0</v>
      </c>
      <c r="J2323" s="0" t="n">
        <v>0</v>
      </c>
      <c r="K2323" s="0" t="n">
        <v>5.5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s">
        <v>4</v>
      </c>
    </row>
    <row r="2324" customFormat="false" ht="14.4" hidden="true" customHeight="false" outlineLevel="0" collapsed="false">
      <c r="A2324" s="0" t="s">
        <v>28</v>
      </c>
      <c r="B2324" s="0" t="n">
        <v>1</v>
      </c>
      <c r="C2324" s="0" t="s">
        <v>6658</v>
      </c>
      <c r="D2324" s="0" t="s">
        <v>258</v>
      </c>
      <c r="E2324" s="0" t="s">
        <v>6659</v>
      </c>
      <c r="F2324" s="0" t="s">
        <v>6660</v>
      </c>
      <c r="G2324" s="0" t="s">
        <v>6661</v>
      </c>
      <c r="H2324" s="0" t="n">
        <v>0</v>
      </c>
      <c r="I2324" s="0" t="n">
        <v>0</v>
      </c>
      <c r="J2324" s="0" t="n">
        <v>0</v>
      </c>
      <c r="K2324" s="0" t="n">
        <v>6.3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s">
        <v>4</v>
      </c>
    </row>
    <row r="2325" customFormat="false" ht="14.4" hidden="true" customHeight="false" outlineLevel="0" collapsed="false">
      <c r="A2325" s="0" t="s">
        <v>28</v>
      </c>
      <c r="B2325" s="0" t="n">
        <v>1</v>
      </c>
      <c r="C2325" s="0" t="s">
        <v>6662</v>
      </c>
      <c r="D2325" s="0" t="s">
        <v>258</v>
      </c>
      <c r="E2325" s="0" t="s">
        <v>6663</v>
      </c>
      <c r="F2325" s="0" t="s">
        <v>6664</v>
      </c>
      <c r="G2325" s="0" t="s">
        <v>6665</v>
      </c>
      <c r="H2325" s="0" t="n">
        <v>0</v>
      </c>
      <c r="I2325" s="0" t="n">
        <v>0</v>
      </c>
      <c r="J2325" s="0" t="n">
        <v>0</v>
      </c>
      <c r="K2325" s="0" t="n">
        <v>5.6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s">
        <v>4</v>
      </c>
    </row>
    <row r="2326" customFormat="false" ht="14.4" hidden="true" customHeight="false" outlineLevel="0" collapsed="false">
      <c r="A2326" s="0" t="s">
        <v>28</v>
      </c>
      <c r="B2326" s="0" t="n">
        <v>1</v>
      </c>
      <c r="C2326" s="0" t="s">
        <v>6666</v>
      </c>
      <c r="D2326" s="0" t="s">
        <v>30</v>
      </c>
      <c r="E2326" s="0" t="s">
        <v>6667</v>
      </c>
      <c r="F2326" s="0" t="s">
        <v>6664</v>
      </c>
      <c r="G2326" s="0" t="s">
        <v>6665</v>
      </c>
      <c r="H2326" s="0" t="n">
        <v>0</v>
      </c>
      <c r="I2326" s="0" t="n">
        <v>0</v>
      </c>
      <c r="J2326" s="0" t="n">
        <v>0</v>
      </c>
      <c r="K2326" s="0" t="n">
        <v>8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s">
        <v>4</v>
      </c>
    </row>
    <row r="2327" customFormat="false" ht="14.4" hidden="true" customHeight="false" outlineLevel="0" collapsed="false">
      <c r="A2327" s="0" t="s">
        <v>28</v>
      </c>
      <c r="B2327" s="0" t="n">
        <v>1</v>
      </c>
      <c r="C2327" s="0" t="s">
        <v>6668</v>
      </c>
      <c r="D2327" s="0" t="s">
        <v>192</v>
      </c>
      <c r="E2327" s="0" t="s">
        <v>6669</v>
      </c>
      <c r="F2327" s="0" t="s">
        <v>6664</v>
      </c>
      <c r="G2327" s="0" t="s">
        <v>6665</v>
      </c>
      <c r="H2327" s="0" t="n">
        <v>0</v>
      </c>
      <c r="I2327" s="0" t="n">
        <v>0</v>
      </c>
      <c r="J2327" s="0" t="n">
        <v>0</v>
      </c>
      <c r="K2327" s="0" t="n">
        <v>7.7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s">
        <v>4</v>
      </c>
    </row>
    <row r="2328" customFormat="false" ht="14.4" hidden="true" customHeight="false" outlineLevel="0" collapsed="false">
      <c r="A2328" s="0" t="s">
        <v>28</v>
      </c>
      <c r="B2328" s="0" t="n">
        <v>1</v>
      </c>
      <c r="C2328" s="0" t="s">
        <v>6670</v>
      </c>
      <c r="D2328" s="0" t="s">
        <v>192</v>
      </c>
      <c r="E2328" s="0" t="s">
        <v>6671</v>
      </c>
      <c r="F2328" s="0" t="s">
        <v>6664</v>
      </c>
      <c r="G2328" s="0" t="s">
        <v>6665</v>
      </c>
      <c r="H2328" s="0" t="n">
        <v>0</v>
      </c>
      <c r="I2328" s="0" t="n">
        <v>0</v>
      </c>
      <c r="J2328" s="0" t="n">
        <v>0</v>
      </c>
      <c r="K2328" s="0" t="n">
        <v>5.9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s">
        <v>4</v>
      </c>
    </row>
    <row r="2329" customFormat="false" ht="14.4" hidden="true" customHeight="false" outlineLevel="0" collapsed="false">
      <c r="A2329" s="0" t="s">
        <v>28</v>
      </c>
      <c r="B2329" s="0" t="n">
        <v>1</v>
      </c>
      <c r="C2329" s="0" t="s">
        <v>6672</v>
      </c>
      <c r="D2329" s="0" t="s">
        <v>192</v>
      </c>
      <c r="E2329" s="0" t="s">
        <v>6673</v>
      </c>
      <c r="F2329" s="0" t="s">
        <v>6664</v>
      </c>
      <c r="G2329" s="0" t="s">
        <v>6665</v>
      </c>
      <c r="H2329" s="0" t="n">
        <v>0</v>
      </c>
      <c r="I2329" s="0" t="n">
        <v>0</v>
      </c>
      <c r="J2329" s="0" t="n">
        <v>0</v>
      </c>
      <c r="K2329" s="0" t="n">
        <v>7.5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s">
        <v>4</v>
      </c>
    </row>
    <row r="2330" customFormat="false" ht="14.4" hidden="true" customHeight="false" outlineLevel="0" collapsed="false">
      <c r="A2330" s="0" t="s">
        <v>28</v>
      </c>
      <c r="B2330" s="0" t="n">
        <v>1</v>
      </c>
      <c r="C2330" s="0" t="s">
        <v>6674</v>
      </c>
      <c r="D2330" s="0" t="s">
        <v>48</v>
      </c>
      <c r="E2330" s="0" t="s">
        <v>6675</v>
      </c>
      <c r="F2330" s="0" t="s">
        <v>6676</v>
      </c>
      <c r="G2330" s="0" t="s">
        <v>6677</v>
      </c>
      <c r="H2330" s="0" t="n">
        <v>0</v>
      </c>
      <c r="I2330" s="0" t="n">
        <v>0</v>
      </c>
      <c r="J2330" s="0" t="n">
        <v>0</v>
      </c>
      <c r="K2330" s="0" t="n">
        <v>9.2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s">
        <v>4</v>
      </c>
    </row>
    <row r="2331" customFormat="false" ht="14.4" hidden="true" customHeight="false" outlineLevel="0" collapsed="false">
      <c r="A2331" s="0" t="s">
        <v>28</v>
      </c>
      <c r="B2331" s="0" t="n">
        <v>1</v>
      </c>
      <c r="C2331" s="0" t="s">
        <v>6678</v>
      </c>
      <c r="D2331" s="0" t="s">
        <v>81</v>
      </c>
      <c r="E2331" s="0" t="s">
        <v>6679</v>
      </c>
      <c r="F2331" s="0" t="s">
        <v>6676</v>
      </c>
      <c r="G2331" s="0" t="s">
        <v>6677</v>
      </c>
      <c r="H2331" s="0" t="n">
        <v>0</v>
      </c>
      <c r="I2331" s="0" t="n">
        <v>0</v>
      </c>
      <c r="J2331" s="0" t="n">
        <v>0</v>
      </c>
      <c r="K2331" s="0" t="n">
        <v>5.2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s">
        <v>4</v>
      </c>
    </row>
    <row r="2332" customFormat="false" ht="14.4" hidden="true" customHeight="false" outlineLevel="0" collapsed="false">
      <c r="A2332" s="0" t="s">
        <v>28</v>
      </c>
      <c r="B2332" s="0" t="n">
        <v>1</v>
      </c>
      <c r="C2332" s="0" t="s">
        <v>6680</v>
      </c>
      <c r="D2332" s="0" t="s">
        <v>258</v>
      </c>
      <c r="E2332" s="0" t="s">
        <v>6681</v>
      </c>
      <c r="F2332" s="0" t="s">
        <v>6682</v>
      </c>
      <c r="G2332" s="0" t="s">
        <v>6683</v>
      </c>
      <c r="H2332" s="0" t="n">
        <v>0</v>
      </c>
      <c r="I2332" s="0" t="n">
        <v>0</v>
      </c>
      <c r="J2332" s="0" t="n">
        <v>0</v>
      </c>
      <c r="K2332" s="0" t="n">
        <v>7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s">
        <v>4</v>
      </c>
    </row>
    <row r="2333" customFormat="false" ht="14.4" hidden="true" customHeight="false" outlineLevel="0" collapsed="false">
      <c r="A2333" s="0" t="s">
        <v>28</v>
      </c>
      <c r="B2333" s="0" t="n">
        <v>1</v>
      </c>
      <c r="C2333" s="0" t="s">
        <v>6684</v>
      </c>
      <c r="D2333" s="0" t="s">
        <v>192</v>
      </c>
      <c r="E2333" s="0" t="s">
        <v>6685</v>
      </c>
      <c r="F2333" s="0" t="s">
        <v>6686</v>
      </c>
      <c r="G2333" s="0" t="s">
        <v>6687</v>
      </c>
      <c r="H2333" s="0" t="n">
        <v>0</v>
      </c>
      <c r="I2333" s="0" t="n">
        <v>0</v>
      </c>
      <c r="J2333" s="0" t="n">
        <v>0</v>
      </c>
      <c r="K2333" s="0" t="n">
        <v>5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s">
        <v>4</v>
      </c>
    </row>
    <row r="2334" customFormat="false" ht="14.4" hidden="true" customHeight="false" outlineLevel="0" collapsed="false">
      <c r="A2334" s="0" t="s">
        <v>28</v>
      </c>
      <c r="B2334" s="0" t="n">
        <v>1</v>
      </c>
      <c r="C2334" s="0" t="s">
        <v>6688</v>
      </c>
      <c r="D2334" s="0" t="s">
        <v>192</v>
      </c>
      <c r="E2334" s="0" t="s">
        <v>6689</v>
      </c>
      <c r="F2334" s="0" t="s">
        <v>6690</v>
      </c>
      <c r="G2334" s="0" t="s">
        <v>6691</v>
      </c>
      <c r="H2334" s="0" t="n">
        <v>0</v>
      </c>
      <c r="I2334" s="0" t="n">
        <v>0</v>
      </c>
      <c r="J2334" s="0" t="n">
        <v>0</v>
      </c>
      <c r="K2334" s="0" t="n">
        <v>5.4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s">
        <v>4</v>
      </c>
    </row>
    <row r="2335" customFormat="false" ht="14.4" hidden="true" customHeight="false" outlineLevel="0" collapsed="false">
      <c r="A2335" s="0" t="s">
        <v>28</v>
      </c>
      <c r="B2335" s="0" t="n">
        <v>1</v>
      </c>
      <c r="C2335" s="0" t="s">
        <v>6692</v>
      </c>
      <c r="D2335" s="0" t="s">
        <v>53</v>
      </c>
      <c r="E2335" s="0" t="s">
        <v>6693</v>
      </c>
      <c r="F2335" s="0" t="s">
        <v>6694</v>
      </c>
      <c r="G2335" s="0" t="s">
        <v>6695</v>
      </c>
      <c r="H2335" s="0" t="n">
        <v>0</v>
      </c>
      <c r="I2335" s="0" t="n">
        <v>0</v>
      </c>
      <c r="J2335" s="0" t="n">
        <v>0</v>
      </c>
      <c r="K2335" s="0" t="n">
        <v>6.9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s">
        <v>4</v>
      </c>
    </row>
    <row r="2336" customFormat="false" ht="14.4" hidden="true" customHeight="false" outlineLevel="0" collapsed="false">
      <c r="A2336" s="0" t="s">
        <v>28</v>
      </c>
      <c r="B2336" s="0" t="n">
        <v>1</v>
      </c>
      <c r="C2336" s="0" t="s">
        <v>6696</v>
      </c>
      <c r="D2336" s="0" t="s">
        <v>124</v>
      </c>
      <c r="E2336" s="0" t="s">
        <v>6697</v>
      </c>
      <c r="F2336" s="0" t="s">
        <v>6694</v>
      </c>
      <c r="G2336" s="0" t="s">
        <v>6695</v>
      </c>
      <c r="H2336" s="0" t="n">
        <v>0</v>
      </c>
      <c r="I2336" s="0" t="n">
        <v>0</v>
      </c>
      <c r="J2336" s="0" t="n">
        <v>0</v>
      </c>
      <c r="K2336" s="0" t="n">
        <v>6.3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s">
        <v>4</v>
      </c>
    </row>
    <row r="2337" customFormat="false" ht="14.4" hidden="true" customHeight="false" outlineLevel="0" collapsed="false">
      <c r="A2337" s="0" t="s">
        <v>28</v>
      </c>
      <c r="B2337" s="0" t="n">
        <v>1</v>
      </c>
      <c r="C2337" s="0" t="s">
        <v>6698</v>
      </c>
      <c r="D2337" s="0" t="s">
        <v>192</v>
      </c>
      <c r="E2337" s="0" t="s">
        <v>6699</v>
      </c>
      <c r="F2337" s="0" t="s">
        <v>6700</v>
      </c>
      <c r="G2337" s="0" t="s">
        <v>6701</v>
      </c>
      <c r="H2337" s="0" t="n">
        <v>0</v>
      </c>
      <c r="I2337" s="0" t="n">
        <v>0</v>
      </c>
      <c r="J2337" s="0" t="n">
        <v>0</v>
      </c>
      <c r="K2337" s="0" t="n">
        <v>7.1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s">
        <v>4</v>
      </c>
    </row>
    <row r="2338" customFormat="false" ht="14.4" hidden="true" customHeight="false" outlineLevel="0" collapsed="false">
      <c r="A2338" s="0" t="s">
        <v>419</v>
      </c>
      <c r="B2338" s="0" t="n">
        <v>1</v>
      </c>
      <c r="C2338" s="0" t="s">
        <v>6702</v>
      </c>
      <c r="D2338" s="0" t="s">
        <v>6703</v>
      </c>
      <c r="E2338" s="0" t="s">
        <v>6704</v>
      </c>
      <c r="F2338" s="0" t="s">
        <v>6705</v>
      </c>
      <c r="G2338" s="0" t="s">
        <v>6706</v>
      </c>
      <c r="H2338" s="0" t="n">
        <v>0</v>
      </c>
      <c r="I2338" s="0" t="n">
        <v>0</v>
      </c>
      <c r="J2338" s="0" t="n">
        <v>0</v>
      </c>
      <c r="K2338" s="0" t="n">
        <v>6.7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s">
        <v>4</v>
      </c>
    </row>
    <row r="2339" customFormat="false" ht="14.4" hidden="true" customHeight="false" outlineLevel="0" collapsed="false">
      <c r="A2339" s="0" t="s">
        <v>28</v>
      </c>
      <c r="B2339" s="0" t="n">
        <v>1</v>
      </c>
      <c r="C2339" s="0" t="s">
        <v>6707</v>
      </c>
      <c r="D2339" s="0" t="s">
        <v>30</v>
      </c>
      <c r="E2339" s="0" t="s">
        <v>6708</v>
      </c>
      <c r="F2339" s="0" t="s">
        <v>6705</v>
      </c>
      <c r="G2339" s="0" t="s">
        <v>6706</v>
      </c>
      <c r="H2339" s="0" t="n">
        <v>0</v>
      </c>
      <c r="I2339" s="0" t="n">
        <v>0</v>
      </c>
      <c r="J2339" s="0" t="n">
        <v>0</v>
      </c>
      <c r="K2339" s="0" t="n">
        <v>7.2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s">
        <v>4</v>
      </c>
    </row>
    <row r="2340" customFormat="false" ht="14.4" hidden="true" customHeight="false" outlineLevel="0" collapsed="false">
      <c r="A2340" s="0" t="s">
        <v>28</v>
      </c>
      <c r="B2340" s="0" t="n">
        <v>1</v>
      </c>
      <c r="C2340" s="0" t="s">
        <v>6709</v>
      </c>
      <c r="D2340" s="0" t="s">
        <v>81</v>
      </c>
      <c r="E2340" s="0" t="s">
        <v>6710</v>
      </c>
      <c r="F2340" s="0" t="s">
        <v>6711</v>
      </c>
      <c r="G2340" s="0" t="s">
        <v>6712</v>
      </c>
      <c r="H2340" s="0" t="n">
        <v>0</v>
      </c>
      <c r="I2340" s="0" t="n">
        <v>0</v>
      </c>
      <c r="J2340" s="0" t="n">
        <v>0</v>
      </c>
      <c r="K2340" s="0" t="n">
        <v>8.2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s">
        <v>4</v>
      </c>
    </row>
    <row r="2341" customFormat="false" ht="14.4" hidden="true" customHeight="false" outlineLevel="0" collapsed="false">
      <c r="A2341" s="0" t="s">
        <v>28</v>
      </c>
      <c r="B2341" s="0" t="n">
        <v>1</v>
      </c>
      <c r="C2341" s="0" t="s">
        <v>6713</v>
      </c>
      <c r="D2341" s="0" t="s">
        <v>192</v>
      </c>
      <c r="E2341" s="0" t="s">
        <v>6714</v>
      </c>
      <c r="F2341" s="0" t="s">
        <v>6711</v>
      </c>
      <c r="G2341" s="0" t="s">
        <v>6712</v>
      </c>
      <c r="H2341" s="0" t="n">
        <v>0</v>
      </c>
      <c r="I2341" s="0" t="n">
        <v>0</v>
      </c>
      <c r="J2341" s="0" t="n">
        <v>0</v>
      </c>
      <c r="K2341" s="0" t="n">
        <v>6.1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s">
        <v>4</v>
      </c>
    </row>
    <row r="2342" customFormat="false" ht="14.4" hidden="true" customHeight="false" outlineLevel="0" collapsed="false">
      <c r="A2342" s="0" t="s">
        <v>28</v>
      </c>
      <c r="B2342" s="0" t="n">
        <v>1</v>
      </c>
      <c r="C2342" s="0" t="s">
        <v>6715</v>
      </c>
      <c r="D2342" s="0" t="s">
        <v>258</v>
      </c>
      <c r="E2342" s="0" t="s">
        <v>6716</v>
      </c>
      <c r="F2342" s="0" t="s">
        <v>6717</v>
      </c>
      <c r="G2342" s="0" t="s">
        <v>6718</v>
      </c>
      <c r="H2342" s="0" t="n">
        <v>0</v>
      </c>
      <c r="I2342" s="0" t="n">
        <v>0</v>
      </c>
      <c r="J2342" s="0" t="n">
        <v>0</v>
      </c>
      <c r="K2342" s="0" t="n">
        <v>5.5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s">
        <v>4</v>
      </c>
    </row>
    <row r="2343" customFormat="false" ht="14.4" hidden="true" customHeight="false" outlineLevel="0" collapsed="false">
      <c r="A2343" s="0" t="s">
        <v>28</v>
      </c>
      <c r="B2343" s="0" t="n">
        <v>1</v>
      </c>
      <c r="C2343" s="0" t="s">
        <v>6719</v>
      </c>
      <c r="D2343" s="0" t="s">
        <v>30</v>
      </c>
      <c r="E2343" s="0" t="s">
        <v>6720</v>
      </c>
      <c r="F2343" s="0" t="s">
        <v>6717</v>
      </c>
      <c r="G2343" s="0" t="s">
        <v>6718</v>
      </c>
      <c r="H2343" s="0" t="n">
        <v>0</v>
      </c>
      <c r="I2343" s="0" t="n">
        <v>0</v>
      </c>
      <c r="J2343" s="0" t="n">
        <v>0</v>
      </c>
      <c r="K2343" s="0" t="n">
        <v>5.7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s">
        <v>4</v>
      </c>
    </row>
    <row r="2344" customFormat="false" ht="14.4" hidden="true" customHeight="false" outlineLevel="0" collapsed="false">
      <c r="A2344" s="0" t="s">
        <v>28</v>
      </c>
      <c r="B2344" s="0" t="n">
        <v>1</v>
      </c>
      <c r="C2344" s="0" t="s">
        <v>6721</v>
      </c>
      <c r="D2344" s="0" t="s">
        <v>81</v>
      </c>
      <c r="E2344" s="0" t="s">
        <v>6722</v>
      </c>
      <c r="F2344" s="0" t="s">
        <v>6717</v>
      </c>
      <c r="G2344" s="0" t="s">
        <v>6718</v>
      </c>
      <c r="H2344" s="0" t="n">
        <v>0</v>
      </c>
      <c r="I2344" s="0" t="n">
        <v>0</v>
      </c>
      <c r="J2344" s="0" t="n">
        <v>0</v>
      </c>
      <c r="K2344" s="0" t="n">
        <v>5.7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s">
        <v>4</v>
      </c>
    </row>
    <row r="2345" customFormat="false" ht="14.4" hidden="true" customHeight="false" outlineLevel="0" collapsed="false">
      <c r="A2345" s="0" t="s">
        <v>28</v>
      </c>
      <c r="B2345" s="0" t="n">
        <v>1</v>
      </c>
      <c r="C2345" s="0" t="s">
        <v>6723</v>
      </c>
      <c r="D2345" s="0" t="s">
        <v>53</v>
      </c>
      <c r="E2345" s="0" t="s">
        <v>6724</v>
      </c>
      <c r="F2345" s="0" t="s">
        <v>6725</v>
      </c>
      <c r="G2345" s="0" t="s">
        <v>6726</v>
      </c>
      <c r="H2345" s="0" t="n">
        <v>0</v>
      </c>
      <c r="I2345" s="0" t="n">
        <v>0</v>
      </c>
      <c r="J2345" s="0" t="n">
        <v>0</v>
      </c>
      <c r="K2345" s="0" t="n">
        <v>6.5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s">
        <v>4</v>
      </c>
    </row>
    <row r="2346" customFormat="false" ht="14.4" hidden="true" customHeight="false" outlineLevel="0" collapsed="false">
      <c r="A2346" s="0" t="s">
        <v>28</v>
      </c>
      <c r="B2346" s="0" t="n">
        <v>1</v>
      </c>
      <c r="C2346" s="0" t="s">
        <v>6727</v>
      </c>
      <c r="D2346" s="0" t="s">
        <v>192</v>
      </c>
      <c r="E2346" s="0" t="s">
        <v>932</v>
      </c>
      <c r="F2346" s="0" t="s">
        <v>6725</v>
      </c>
      <c r="G2346" s="0" t="s">
        <v>6726</v>
      </c>
      <c r="H2346" s="0" t="n">
        <v>0</v>
      </c>
      <c r="I2346" s="0" t="n">
        <v>0</v>
      </c>
      <c r="J2346" s="0" t="n">
        <v>0</v>
      </c>
      <c r="K2346" s="0" t="n">
        <v>5.8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s">
        <v>4</v>
      </c>
    </row>
    <row r="2347" customFormat="false" ht="14.4" hidden="true" customHeight="false" outlineLevel="0" collapsed="false">
      <c r="A2347" s="0" t="s">
        <v>28</v>
      </c>
      <c r="B2347" s="0" t="n">
        <v>1</v>
      </c>
      <c r="C2347" s="0" t="s">
        <v>6728</v>
      </c>
      <c r="D2347" s="0" t="s">
        <v>81</v>
      </c>
      <c r="E2347" s="0" t="s">
        <v>6729</v>
      </c>
      <c r="F2347" s="0" t="s">
        <v>6730</v>
      </c>
      <c r="G2347" s="0" t="s">
        <v>6731</v>
      </c>
      <c r="H2347" s="0" t="n">
        <v>0</v>
      </c>
      <c r="I2347" s="0" t="n">
        <v>0</v>
      </c>
      <c r="J2347" s="0" t="n">
        <v>0</v>
      </c>
      <c r="K2347" s="0" t="n">
        <v>5.5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s">
        <v>4</v>
      </c>
    </row>
    <row r="2348" customFormat="false" ht="14.4" hidden="true" customHeight="false" outlineLevel="0" collapsed="false">
      <c r="A2348" s="0" t="s">
        <v>28</v>
      </c>
      <c r="B2348" s="0" t="n">
        <v>1</v>
      </c>
      <c r="C2348" s="0" t="s">
        <v>6732</v>
      </c>
      <c r="D2348" s="0" t="s">
        <v>60</v>
      </c>
      <c r="E2348" s="0" t="s">
        <v>6733</v>
      </c>
      <c r="F2348" s="0" t="s">
        <v>6734</v>
      </c>
      <c r="G2348" s="0" t="s">
        <v>6735</v>
      </c>
      <c r="H2348" s="0" t="n">
        <v>0</v>
      </c>
      <c r="I2348" s="0" t="n">
        <v>0</v>
      </c>
      <c r="J2348" s="0" t="n">
        <v>0</v>
      </c>
      <c r="K2348" s="0" t="n">
        <v>6.5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s">
        <v>4</v>
      </c>
    </row>
    <row r="2349" customFormat="false" ht="14.4" hidden="true" customHeight="false" outlineLevel="0" collapsed="false">
      <c r="A2349" s="0" t="s">
        <v>28</v>
      </c>
      <c r="B2349" s="0" t="n">
        <v>1</v>
      </c>
      <c r="C2349" s="0" t="s">
        <v>6736</v>
      </c>
      <c r="D2349" s="0" t="s">
        <v>124</v>
      </c>
      <c r="E2349" s="0" t="s">
        <v>6737</v>
      </c>
      <c r="F2349" s="0" t="s">
        <v>6738</v>
      </c>
      <c r="G2349" s="0" t="s">
        <v>6739</v>
      </c>
      <c r="H2349" s="0" t="n">
        <v>0</v>
      </c>
      <c r="I2349" s="0" t="n">
        <v>0</v>
      </c>
      <c r="J2349" s="0" t="n">
        <v>0</v>
      </c>
      <c r="K2349" s="0" t="n">
        <v>5.1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s">
        <v>4</v>
      </c>
    </row>
    <row r="2350" customFormat="false" ht="14.4" hidden="true" customHeight="false" outlineLevel="0" collapsed="false">
      <c r="A2350" s="0" t="s">
        <v>28</v>
      </c>
      <c r="B2350" s="0" t="n">
        <v>1</v>
      </c>
      <c r="C2350" s="0" t="s">
        <v>6740</v>
      </c>
      <c r="D2350" s="0" t="s">
        <v>258</v>
      </c>
      <c r="E2350" s="0" t="s">
        <v>6741</v>
      </c>
      <c r="F2350" s="0" t="s">
        <v>6738</v>
      </c>
      <c r="G2350" s="0" t="s">
        <v>6739</v>
      </c>
      <c r="H2350" s="0" t="n">
        <v>0</v>
      </c>
      <c r="I2350" s="0" t="n">
        <v>0</v>
      </c>
      <c r="J2350" s="0" t="n">
        <v>0</v>
      </c>
      <c r="K2350" s="0" t="n">
        <v>5.5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s">
        <v>4</v>
      </c>
    </row>
    <row r="2351" customFormat="false" ht="14.4" hidden="true" customHeight="false" outlineLevel="0" collapsed="false">
      <c r="A2351" s="0" t="s">
        <v>28</v>
      </c>
      <c r="B2351" s="0" t="n">
        <v>1</v>
      </c>
      <c r="C2351" s="0" t="s">
        <v>6742</v>
      </c>
      <c r="D2351" s="0" t="s">
        <v>103</v>
      </c>
      <c r="E2351" s="0" t="s">
        <v>6743</v>
      </c>
      <c r="F2351" s="0" t="s">
        <v>6738</v>
      </c>
      <c r="G2351" s="0" t="s">
        <v>6739</v>
      </c>
      <c r="H2351" s="0" t="n">
        <v>0</v>
      </c>
      <c r="I2351" s="0" t="n">
        <v>0</v>
      </c>
      <c r="J2351" s="0" t="n">
        <v>0</v>
      </c>
      <c r="K2351" s="0" t="n">
        <v>6.4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s">
        <v>4</v>
      </c>
    </row>
    <row r="2352" customFormat="false" ht="14.4" hidden="true" customHeight="false" outlineLevel="0" collapsed="false">
      <c r="A2352" s="0" t="s">
        <v>28</v>
      </c>
      <c r="B2352" s="0" t="n">
        <v>1</v>
      </c>
      <c r="C2352" s="0" t="s">
        <v>6744</v>
      </c>
      <c r="D2352" s="0" t="s">
        <v>81</v>
      </c>
      <c r="E2352" s="0" t="s">
        <v>6745</v>
      </c>
      <c r="F2352" s="0" t="s">
        <v>6738</v>
      </c>
      <c r="G2352" s="0" t="s">
        <v>6739</v>
      </c>
      <c r="H2352" s="0" t="n">
        <v>0</v>
      </c>
      <c r="I2352" s="0" t="n">
        <v>0</v>
      </c>
      <c r="J2352" s="0" t="n">
        <v>0</v>
      </c>
      <c r="K2352" s="0" t="n">
        <v>6.2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s">
        <v>4</v>
      </c>
    </row>
    <row r="2353" customFormat="false" ht="14.4" hidden="true" customHeight="false" outlineLevel="0" collapsed="false">
      <c r="A2353" s="0" t="s">
        <v>28</v>
      </c>
      <c r="B2353" s="0" t="n">
        <v>1</v>
      </c>
      <c r="C2353" s="0" t="s">
        <v>6746</v>
      </c>
      <c r="D2353" s="0" t="s">
        <v>258</v>
      </c>
      <c r="E2353" s="0" t="s">
        <v>6747</v>
      </c>
      <c r="F2353" s="0" t="s">
        <v>6738</v>
      </c>
      <c r="G2353" s="0" t="s">
        <v>6739</v>
      </c>
      <c r="H2353" s="0" t="n">
        <v>0</v>
      </c>
      <c r="I2353" s="0" t="n">
        <v>0</v>
      </c>
      <c r="J2353" s="0" t="n">
        <v>0</v>
      </c>
      <c r="K2353" s="0" t="n">
        <v>6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s">
        <v>4</v>
      </c>
    </row>
    <row r="2354" customFormat="false" ht="14.4" hidden="true" customHeight="false" outlineLevel="0" collapsed="false">
      <c r="A2354" s="0" t="s">
        <v>28</v>
      </c>
      <c r="B2354" s="0" t="n">
        <v>1</v>
      </c>
      <c r="C2354" s="0" t="s">
        <v>6748</v>
      </c>
      <c r="D2354" s="0" t="s">
        <v>258</v>
      </c>
      <c r="E2354" s="0" t="s">
        <v>6749</v>
      </c>
      <c r="F2354" s="0" t="s">
        <v>6750</v>
      </c>
      <c r="G2354" s="0" t="s">
        <v>6751</v>
      </c>
      <c r="H2354" s="0" t="n">
        <v>0</v>
      </c>
      <c r="I2354" s="0" t="n">
        <v>0</v>
      </c>
      <c r="J2354" s="0" t="n">
        <v>0</v>
      </c>
      <c r="K2354" s="0" t="n">
        <v>9.2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s">
        <v>4</v>
      </c>
    </row>
    <row r="2355" customFormat="false" ht="14.4" hidden="true" customHeight="false" outlineLevel="0" collapsed="false">
      <c r="A2355" s="0" t="s">
        <v>28</v>
      </c>
      <c r="B2355" s="0" t="n">
        <v>1</v>
      </c>
      <c r="C2355" s="0" t="s">
        <v>6752</v>
      </c>
      <c r="D2355" s="0" t="s">
        <v>258</v>
      </c>
      <c r="E2355" s="0" t="s">
        <v>6753</v>
      </c>
      <c r="F2355" s="0" t="s">
        <v>6754</v>
      </c>
      <c r="G2355" s="0" t="s">
        <v>6755</v>
      </c>
      <c r="H2355" s="0" t="n">
        <v>0</v>
      </c>
      <c r="I2355" s="0" t="n">
        <v>0</v>
      </c>
      <c r="J2355" s="0" t="n">
        <v>0</v>
      </c>
      <c r="K2355" s="0" t="n">
        <v>6.4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s">
        <v>4</v>
      </c>
    </row>
    <row r="2356" customFormat="false" ht="14.4" hidden="true" customHeight="false" outlineLevel="0" collapsed="false">
      <c r="A2356" s="0" t="s">
        <v>28</v>
      </c>
      <c r="B2356" s="0" t="n">
        <v>1</v>
      </c>
      <c r="C2356" s="0" t="s">
        <v>6756</v>
      </c>
      <c r="D2356" s="0" t="s">
        <v>30</v>
      </c>
      <c r="E2356" s="0" t="s">
        <v>6757</v>
      </c>
      <c r="F2356" s="0" t="s">
        <v>6754</v>
      </c>
      <c r="G2356" s="0" t="s">
        <v>6755</v>
      </c>
      <c r="H2356" s="0" t="n">
        <v>0</v>
      </c>
      <c r="I2356" s="0" t="n">
        <v>0</v>
      </c>
      <c r="J2356" s="0" t="n">
        <v>0</v>
      </c>
      <c r="K2356" s="0" t="n">
        <v>5.6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s">
        <v>4</v>
      </c>
    </row>
    <row r="2357" customFormat="false" ht="14.4" hidden="true" customHeight="false" outlineLevel="0" collapsed="false">
      <c r="A2357" s="0" t="s">
        <v>28</v>
      </c>
      <c r="B2357" s="0" t="n">
        <v>1</v>
      </c>
      <c r="C2357" s="0" t="s">
        <v>6758</v>
      </c>
      <c r="D2357" s="0" t="s">
        <v>192</v>
      </c>
      <c r="E2357" s="0" t="s">
        <v>6759</v>
      </c>
      <c r="F2357" s="0" t="s">
        <v>6754</v>
      </c>
      <c r="G2357" s="0" t="s">
        <v>6755</v>
      </c>
      <c r="H2357" s="0" t="n">
        <v>0</v>
      </c>
      <c r="I2357" s="0" t="n">
        <v>0</v>
      </c>
      <c r="J2357" s="0" t="n">
        <v>0</v>
      </c>
      <c r="K2357" s="0" t="n">
        <v>5.3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s">
        <v>4</v>
      </c>
    </row>
    <row r="2358" customFormat="false" ht="14.4" hidden="true" customHeight="false" outlineLevel="0" collapsed="false">
      <c r="A2358" s="0" t="s">
        <v>28</v>
      </c>
      <c r="B2358" s="0" t="n">
        <v>1</v>
      </c>
      <c r="C2358" s="0" t="s">
        <v>6760</v>
      </c>
      <c r="D2358" s="0" t="s">
        <v>81</v>
      </c>
      <c r="E2358" s="0" t="s">
        <v>6761</v>
      </c>
      <c r="F2358" s="0" t="s">
        <v>6754</v>
      </c>
      <c r="G2358" s="0" t="s">
        <v>6755</v>
      </c>
      <c r="H2358" s="0" t="n">
        <v>0</v>
      </c>
      <c r="I2358" s="0" t="n">
        <v>0</v>
      </c>
      <c r="J2358" s="0" t="n">
        <v>0</v>
      </c>
      <c r="K2358" s="0" t="n">
        <v>5.5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s">
        <v>4</v>
      </c>
    </row>
    <row r="2359" customFormat="false" ht="14.4" hidden="true" customHeight="false" outlineLevel="0" collapsed="false">
      <c r="A2359" s="0" t="s">
        <v>28</v>
      </c>
      <c r="B2359" s="0" t="n">
        <v>1</v>
      </c>
      <c r="C2359" s="0" t="s">
        <v>6762</v>
      </c>
      <c r="D2359" s="0" t="s">
        <v>192</v>
      </c>
      <c r="E2359" s="0" t="s">
        <v>6763</v>
      </c>
      <c r="F2359" s="0" t="s">
        <v>6764</v>
      </c>
      <c r="G2359" s="0" t="s">
        <v>6765</v>
      </c>
      <c r="H2359" s="0" t="n">
        <v>0</v>
      </c>
      <c r="I2359" s="0" t="n">
        <v>0</v>
      </c>
      <c r="J2359" s="0" t="n">
        <v>0</v>
      </c>
      <c r="K2359" s="0" t="n">
        <v>5.2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s">
        <v>4</v>
      </c>
    </row>
    <row r="2360" customFormat="false" ht="14.4" hidden="true" customHeight="false" outlineLevel="0" collapsed="false">
      <c r="A2360" s="0" t="s">
        <v>28</v>
      </c>
      <c r="B2360" s="0" t="n">
        <v>1</v>
      </c>
      <c r="C2360" s="0" t="s">
        <v>6766</v>
      </c>
      <c r="D2360" s="0" t="s">
        <v>192</v>
      </c>
      <c r="E2360" s="0" t="s">
        <v>6767</v>
      </c>
      <c r="F2360" s="0" t="s">
        <v>6764</v>
      </c>
      <c r="G2360" s="0" t="s">
        <v>6765</v>
      </c>
      <c r="H2360" s="0" t="n">
        <v>0</v>
      </c>
      <c r="I2360" s="0" t="n">
        <v>0</v>
      </c>
      <c r="J2360" s="0" t="n">
        <v>0</v>
      </c>
      <c r="K2360" s="0" t="n">
        <v>5.3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s">
        <v>4</v>
      </c>
    </row>
    <row r="2361" customFormat="false" ht="14.4" hidden="true" customHeight="false" outlineLevel="0" collapsed="false">
      <c r="A2361" s="0" t="s">
        <v>28</v>
      </c>
      <c r="B2361" s="0" t="n">
        <v>1</v>
      </c>
      <c r="C2361" s="0" t="s">
        <v>6768</v>
      </c>
      <c r="D2361" s="0" t="s">
        <v>81</v>
      </c>
      <c r="E2361" s="0" t="s">
        <v>6769</v>
      </c>
      <c r="F2361" s="0" t="s">
        <v>6770</v>
      </c>
      <c r="G2361" s="0" t="s">
        <v>6771</v>
      </c>
      <c r="H2361" s="0" t="n">
        <v>0</v>
      </c>
      <c r="I2361" s="0" t="n">
        <v>0</v>
      </c>
      <c r="J2361" s="0" t="n">
        <v>0</v>
      </c>
      <c r="K2361" s="0" t="n">
        <v>5.1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s">
        <v>4</v>
      </c>
    </row>
    <row r="2362" customFormat="false" ht="14.4" hidden="true" customHeight="false" outlineLevel="0" collapsed="false">
      <c r="A2362" s="0" t="s">
        <v>28</v>
      </c>
      <c r="B2362" s="0" t="n">
        <v>1</v>
      </c>
      <c r="C2362" s="0" t="s">
        <v>6772</v>
      </c>
      <c r="D2362" s="0" t="s">
        <v>60</v>
      </c>
      <c r="E2362" s="0" t="s">
        <v>6773</v>
      </c>
      <c r="F2362" s="0" t="s">
        <v>6774</v>
      </c>
      <c r="G2362" s="0" t="s">
        <v>6775</v>
      </c>
      <c r="H2362" s="0" t="n">
        <v>0</v>
      </c>
      <c r="I2362" s="0" t="n">
        <v>0</v>
      </c>
      <c r="J2362" s="0" t="n">
        <v>0</v>
      </c>
      <c r="K2362" s="0" t="n">
        <v>6.8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s">
        <v>4</v>
      </c>
    </row>
    <row r="2363" customFormat="false" ht="14.4" hidden="true" customHeight="false" outlineLevel="0" collapsed="false">
      <c r="A2363" s="0" t="s">
        <v>28</v>
      </c>
      <c r="B2363" s="0" t="n">
        <v>1</v>
      </c>
      <c r="C2363" s="0" t="s">
        <v>6776</v>
      </c>
      <c r="D2363" s="0" t="s">
        <v>60</v>
      </c>
      <c r="E2363" s="0" t="s">
        <v>6777</v>
      </c>
      <c r="F2363" s="0" t="s">
        <v>6774</v>
      </c>
      <c r="G2363" s="0" t="s">
        <v>6775</v>
      </c>
      <c r="H2363" s="0" t="n">
        <v>0</v>
      </c>
      <c r="I2363" s="0" t="n">
        <v>0</v>
      </c>
      <c r="J2363" s="0" t="n">
        <v>0</v>
      </c>
      <c r="K2363" s="0" t="n">
        <v>6.8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s">
        <v>4</v>
      </c>
    </row>
    <row r="2364" customFormat="false" ht="14.4" hidden="true" customHeight="false" outlineLevel="0" collapsed="false">
      <c r="A2364" s="0" t="s">
        <v>28</v>
      </c>
      <c r="B2364" s="0" t="n">
        <v>1</v>
      </c>
      <c r="C2364" s="0" t="s">
        <v>6778</v>
      </c>
      <c r="D2364" s="0" t="s">
        <v>192</v>
      </c>
      <c r="E2364" s="0" t="s">
        <v>6779</v>
      </c>
      <c r="F2364" s="0" t="s">
        <v>6780</v>
      </c>
      <c r="G2364" s="0" t="s">
        <v>6781</v>
      </c>
      <c r="H2364" s="0" t="n">
        <v>0</v>
      </c>
      <c r="I2364" s="0" t="n">
        <v>0</v>
      </c>
      <c r="J2364" s="0" t="n">
        <v>0</v>
      </c>
      <c r="K2364" s="0" t="n">
        <v>6.8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s">
        <v>4</v>
      </c>
    </row>
    <row r="2365" customFormat="false" ht="14.4" hidden="true" customHeight="false" outlineLevel="0" collapsed="false">
      <c r="A2365" s="0" t="s">
        <v>28</v>
      </c>
      <c r="B2365" s="0" t="n">
        <v>1</v>
      </c>
      <c r="C2365" s="0" t="s">
        <v>6782</v>
      </c>
      <c r="D2365" s="0" t="s">
        <v>192</v>
      </c>
      <c r="E2365" s="0" t="s">
        <v>6783</v>
      </c>
      <c r="F2365" s="0" t="s">
        <v>6780</v>
      </c>
      <c r="G2365" s="0" t="s">
        <v>6781</v>
      </c>
      <c r="H2365" s="0" t="n">
        <v>0</v>
      </c>
      <c r="I2365" s="0" t="n">
        <v>0</v>
      </c>
      <c r="J2365" s="0" t="n">
        <v>0</v>
      </c>
      <c r="K2365" s="0" t="n">
        <v>5.5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s">
        <v>4</v>
      </c>
    </row>
    <row r="2366" customFormat="false" ht="14.4" hidden="true" customHeight="false" outlineLevel="0" collapsed="false">
      <c r="A2366" s="0" t="s">
        <v>28</v>
      </c>
      <c r="B2366" s="0" t="n">
        <v>1</v>
      </c>
      <c r="C2366" s="0" t="s">
        <v>6784</v>
      </c>
      <c r="D2366" s="0" t="s">
        <v>60</v>
      </c>
      <c r="E2366" s="0" t="s">
        <v>6785</v>
      </c>
      <c r="F2366" s="0" t="s">
        <v>6780</v>
      </c>
      <c r="G2366" s="0" t="s">
        <v>6781</v>
      </c>
      <c r="H2366" s="0" t="n">
        <v>0</v>
      </c>
      <c r="I2366" s="0" t="n">
        <v>0</v>
      </c>
      <c r="J2366" s="0" t="n">
        <v>0</v>
      </c>
      <c r="K2366" s="0" t="n">
        <v>5.4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s">
        <v>4</v>
      </c>
    </row>
    <row r="2367" customFormat="false" ht="14.4" hidden="true" customHeight="false" outlineLevel="0" collapsed="false">
      <c r="A2367" s="0" t="s">
        <v>28</v>
      </c>
      <c r="B2367" s="0" t="n">
        <v>1</v>
      </c>
      <c r="C2367" s="0" t="s">
        <v>6786</v>
      </c>
      <c r="D2367" s="0" t="s">
        <v>81</v>
      </c>
      <c r="E2367" s="0" t="s">
        <v>6787</v>
      </c>
      <c r="F2367" s="0" t="s">
        <v>6788</v>
      </c>
      <c r="G2367" s="0" t="s">
        <v>6789</v>
      </c>
      <c r="H2367" s="0" t="n">
        <v>0</v>
      </c>
      <c r="I2367" s="0" t="n">
        <v>0</v>
      </c>
      <c r="J2367" s="0" t="n">
        <v>0</v>
      </c>
      <c r="K2367" s="0" t="n">
        <v>5.7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s">
        <v>4</v>
      </c>
    </row>
    <row r="2368" customFormat="false" ht="14.4" hidden="true" customHeight="false" outlineLevel="0" collapsed="false">
      <c r="A2368" s="0" t="s">
        <v>28</v>
      </c>
      <c r="B2368" s="0" t="n">
        <v>1</v>
      </c>
      <c r="C2368" s="0" t="s">
        <v>6790</v>
      </c>
      <c r="D2368" s="0" t="s">
        <v>192</v>
      </c>
      <c r="E2368" s="0" t="s">
        <v>6791</v>
      </c>
      <c r="F2368" s="0" t="s">
        <v>6792</v>
      </c>
      <c r="G2368" s="0" t="s">
        <v>6793</v>
      </c>
      <c r="H2368" s="0" t="n">
        <v>0</v>
      </c>
      <c r="I2368" s="0" t="n">
        <v>0</v>
      </c>
      <c r="J2368" s="0" t="n">
        <v>0</v>
      </c>
      <c r="K2368" s="0" t="n">
        <v>5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s">
        <v>4</v>
      </c>
    </row>
    <row r="2369" customFormat="false" ht="14.4" hidden="true" customHeight="false" outlineLevel="0" collapsed="false">
      <c r="A2369" s="0" t="s">
        <v>28</v>
      </c>
      <c r="B2369" s="0" t="n">
        <v>1</v>
      </c>
      <c r="C2369" s="0" t="s">
        <v>6794</v>
      </c>
      <c r="D2369" s="0" t="s">
        <v>48</v>
      </c>
      <c r="E2369" s="0" t="s">
        <v>6795</v>
      </c>
      <c r="F2369" s="0" t="s">
        <v>6796</v>
      </c>
      <c r="G2369" s="0" t="s">
        <v>6797</v>
      </c>
      <c r="H2369" s="0" t="n">
        <v>0</v>
      </c>
      <c r="I2369" s="0" t="n">
        <v>0</v>
      </c>
      <c r="J2369" s="0" t="n">
        <v>0</v>
      </c>
      <c r="K2369" s="0" t="n">
        <v>5.1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s">
        <v>4</v>
      </c>
    </row>
    <row r="2370" customFormat="false" ht="14.4" hidden="true" customHeight="false" outlineLevel="0" collapsed="false">
      <c r="A2370" s="0" t="s">
        <v>28</v>
      </c>
      <c r="B2370" s="0" t="n">
        <v>1</v>
      </c>
      <c r="C2370" s="0" t="s">
        <v>6798</v>
      </c>
      <c r="D2370" s="0" t="s">
        <v>258</v>
      </c>
      <c r="E2370" s="0" t="s">
        <v>6799</v>
      </c>
      <c r="F2370" s="0" t="s">
        <v>6800</v>
      </c>
      <c r="G2370" s="0" t="s">
        <v>6801</v>
      </c>
      <c r="H2370" s="0" t="n">
        <v>0</v>
      </c>
      <c r="I2370" s="0" t="n">
        <v>0</v>
      </c>
      <c r="J2370" s="0" t="n">
        <v>0</v>
      </c>
      <c r="K2370" s="0" t="n">
        <v>5.2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s">
        <v>4</v>
      </c>
    </row>
    <row r="2371" customFormat="false" ht="14.4" hidden="true" customHeight="false" outlineLevel="0" collapsed="false">
      <c r="A2371" s="0" t="s">
        <v>28</v>
      </c>
      <c r="B2371" s="0" t="n">
        <v>1</v>
      </c>
      <c r="C2371" s="0" t="s">
        <v>6802</v>
      </c>
      <c r="D2371" s="0" t="s">
        <v>81</v>
      </c>
      <c r="E2371" s="0" t="s">
        <v>6803</v>
      </c>
      <c r="F2371" s="0" t="s">
        <v>4384</v>
      </c>
      <c r="G2371" s="0" t="s">
        <v>6804</v>
      </c>
      <c r="H2371" s="0" t="n">
        <v>0</v>
      </c>
      <c r="I2371" s="0" t="n">
        <v>0</v>
      </c>
      <c r="J2371" s="0" t="n">
        <v>0</v>
      </c>
      <c r="K2371" s="0" t="n">
        <v>6.2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s">
        <v>4</v>
      </c>
    </row>
    <row r="2372" customFormat="false" ht="14.4" hidden="true" customHeight="false" outlineLevel="0" collapsed="false">
      <c r="A2372" s="0" t="s">
        <v>28</v>
      </c>
      <c r="B2372" s="0" t="n">
        <v>1</v>
      </c>
      <c r="C2372" s="0" t="s">
        <v>6805</v>
      </c>
      <c r="D2372" s="0" t="s">
        <v>103</v>
      </c>
      <c r="E2372" s="0" t="s">
        <v>6806</v>
      </c>
      <c r="F2372" s="0" t="s">
        <v>4384</v>
      </c>
      <c r="G2372" s="0" t="s">
        <v>6804</v>
      </c>
      <c r="H2372" s="0" t="n">
        <v>0</v>
      </c>
      <c r="I2372" s="0" t="n">
        <v>0</v>
      </c>
      <c r="J2372" s="0" t="n">
        <v>0</v>
      </c>
      <c r="K2372" s="0" t="n">
        <v>7.7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s">
        <v>4</v>
      </c>
    </row>
    <row r="2373" customFormat="false" ht="14.4" hidden="true" customHeight="false" outlineLevel="0" collapsed="false">
      <c r="A2373" s="0" t="s">
        <v>28</v>
      </c>
      <c r="B2373" s="0" t="n">
        <v>1</v>
      </c>
      <c r="C2373" s="0" t="s">
        <v>6807</v>
      </c>
      <c r="D2373" s="0" t="s">
        <v>258</v>
      </c>
      <c r="E2373" s="0" t="s">
        <v>6808</v>
      </c>
      <c r="F2373" s="0" t="s">
        <v>6809</v>
      </c>
      <c r="G2373" s="0" t="s">
        <v>6810</v>
      </c>
      <c r="H2373" s="0" t="n">
        <v>0</v>
      </c>
      <c r="I2373" s="0" t="n">
        <v>0</v>
      </c>
      <c r="J2373" s="0" t="n">
        <v>0</v>
      </c>
      <c r="K2373" s="0" t="n">
        <v>5.3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s">
        <v>4</v>
      </c>
    </row>
    <row r="2374" customFormat="false" ht="14.4" hidden="true" customHeight="false" outlineLevel="0" collapsed="false">
      <c r="A2374" s="0" t="s">
        <v>28</v>
      </c>
      <c r="B2374" s="0" t="n">
        <v>1</v>
      </c>
      <c r="C2374" s="0" t="s">
        <v>6811</v>
      </c>
      <c r="D2374" s="0" t="s">
        <v>81</v>
      </c>
      <c r="E2374" s="0" t="s">
        <v>6812</v>
      </c>
      <c r="F2374" s="0" t="s">
        <v>6809</v>
      </c>
      <c r="G2374" s="0" t="s">
        <v>6810</v>
      </c>
      <c r="H2374" s="0" t="n">
        <v>0</v>
      </c>
      <c r="I2374" s="0" t="n">
        <v>0</v>
      </c>
      <c r="J2374" s="0" t="n">
        <v>0</v>
      </c>
      <c r="K2374" s="0" t="n">
        <v>5.4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s">
        <v>4</v>
      </c>
    </row>
    <row r="2375" customFormat="false" ht="14.4" hidden="true" customHeight="false" outlineLevel="0" collapsed="false">
      <c r="A2375" s="0" t="s">
        <v>28</v>
      </c>
      <c r="B2375" s="0" t="n">
        <v>1</v>
      </c>
      <c r="C2375" s="0" t="s">
        <v>6813</v>
      </c>
      <c r="D2375" s="0" t="s">
        <v>258</v>
      </c>
      <c r="E2375" s="0" t="s">
        <v>6814</v>
      </c>
      <c r="F2375" s="0" t="s">
        <v>6815</v>
      </c>
      <c r="G2375" s="0" t="s">
        <v>6816</v>
      </c>
      <c r="H2375" s="0" t="n">
        <v>0</v>
      </c>
      <c r="I2375" s="0" t="n">
        <v>0</v>
      </c>
      <c r="J2375" s="0" t="n">
        <v>0</v>
      </c>
      <c r="K2375" s="0" t="n">
        <v>5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s">
        <v>4</v>
      </c>
    </row>
    <row r="2376" customFormat="false" ht="14.4" hidden="true" customHeight="false" outlineLevel="0" collapsed="false">
      <c r="A2376" s="0" t="s">
        <v>28</v>
      </c>
      <c r="B2376" s="0" t="n">
        <v>1</v>
      </c>
      <c r="C2376" s="0" t="s">
        <v>6817</v>
      </c>
      <c r="D2376" s="0" t="s">
        <v>81</v>
      </c>
      <c r="E2376" s="0" t="s">
        <v>6818</v>
      </c>
      <c r="F2376" s="0" t="s">
        <v>6819</v>
      </c>
      <c r="G2376" s="0" t="s">
        <v>6820</v>
      </c>
      <c r="H2376" s="0" t="n">
        <v>0</v>
      </c>
      <c r="I2376" s="0" t="n">
        <v>0</v>
      </c>
      <c r="J2376" s="0" t="n">
        <v>0</v>
      </c>
      <c r="K2376" s="0" t="n">
        <v>5.7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s">
        <v>4</v>
      </c>
    </row>
    <row r="2377" customFormat="false" ht="14.4" hidden="true" customHeight="false" outlineLevel="0" collapsed="false">
      <c r="A2377" s="0" t="s">
        <v>28</v>
      </c>
      <c r="B2377" s="0" t="n">
        <v>1</v>
      </c>
      <c r="C2377" s="0" t="s">
        <v>6821</v>
      </c>
      <c r="D2377" s="0" t="s">
        <v>81</v>
      </c>
      <c r="E2377" s="0" t="s">
        <v>6822</v>
      </c>
      <c r="F2377" s="0" t="s">
        <v>6819</v>
      </c>
      <c r="G2377" s="0" t="s">
        <v>6820</v>
      </c>
      <c r="H2377" s="0" t="n">
        <v>0</v>
      </c>
      <c r="I2377" s="0" t="n">
        <v>0</v>
      </c>
      <c r="J2377" s="0" t="n">
        <v>0</v>
      </c>
      <c r="K2377" s="0" t="n">
        <v>5.1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s">
        <v>4</v>
      </c>
    </row>
    <row r="2378" customFormat="false" ht="14.4" hidden="true" customHeight="false" outlineLevel="0" collapsed="false">
      <c r="A2378" s="0" t="s">
        <v>28</v>
      </c>
      <c r="B2378" s="0" t="n">
        <v>1</v>
      </c>
      <c r="C2378" s="0" t="s">
        <v>6823</v>
      </c>
      <c r="D2378" s="0" t="s">
        <v>192</v>
      </c>
      <c r="E2378" s="0" t="s">
        <v>6824</v>
      </c>
      <c r="F2378" s="0" t="s">
        <v>6825</v>
      </c>
      <c r="G2378" s="0" t="s">
        <v>6826</v>
      </c>
      <c r="H2378" s="0" t="n">
        <v>0</v>
      </c>
      <c r="I2378" s="0" t="n">
        <v>0</v>
      </c>
      <c r="J2378" s="0" t="n">
        <v>0</v>
      </c>
      <c r="K2378" s="0" t="n">
        <v>6.8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s">
        <v>4</v>
      </c>
    </row>
    <row r="2379" customFormat="false" ht="14.4" hidden="true" customHeight="false" outlineLevel="0" collapsed="false">
      <c r="A2379" s="0" t="s">
        <v>28</v>
      </c>
      <c r="B2379" s="0" t="n">
        <v>1</v>
      </c>
      <c r="C2379" s="0" t="s">
        <v>6827</v>
      </c>
      <c r="D2379" s="0" t="s">
        <v>60</v>
      </c>
      <c r="E2379" s="0" t="s">
        <v>6828</v>
      </c>
      <c r="F2379" s="0" t="s">
        <v>6825</v>
      </c>
      <c r="G2379" s="0" t="s">
        <v>6826</v>
      </c>
      <c r="H2379" s="0" t="n">
        <v>0</v>
      </c>
      <c r="I2379" s="0" t="n">
        <v>0</v>
      </c>
      <c r="J2379" s="0" t="n">
        <v>0</v>
      </c>
      <c r="K2379" s="0" t="n">
        <v>8.2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s">
        <v>4</v>
      </c>
    </row>
    <row r="2380" customFormat="false" ht="14.4" hidden="true" customHeight="false" outlineLevel="0" collapsed="false">
      <c r="A2380" s="0" t="s">
        <v>28</v>
      </c>
      <c r="B2380" s="0" t="n">
        <v>1</v>
      </c>
      <c r="C2380" s="0" t="s">
        <v>6829</v>
      </c>
      <c r="D2380" s="0" t="s">
        <v>30</v>
      </c>
      <c r="E2380" s="0" t="s">
        <v>6830</v>
      </c>
      <c r="F2380" s="0" t="s">
        <v>6831</v>
      </c>
      <c r="G2380" s="0" t="s">
        <v>6832</v>
      </c>
      <c r="H2380" s="0" t="n">
        <v>0</v>
      </c>
      <c r="I2380" s="0" t="n">
        <v>0</v>
      </c>
      <c r="J2380" s="0" t="n">
        <v>0</v>
      </c>
      <c r="K2380" s="0" t="n">
        <v>8.2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s">
        <v>4</v>
      </c>
    </row>
    <row r="2381" customFormat="false" ht="14.4" hidden="true" customHeight="false" outlineLevel="0" collapsed="false">
      <c r="A2381" s="0" t="s">
        <v>28</v>
      </c>
      <c r="B2381" s="0" t="n">
        <v>1</v>
      </c>
      <c r="C2381" s="0" t="s">
        <v>6833</v>
      </c>
      <c r="D2381" s="0" t="s">
        <v>30</v>
      </c>
      <c r="E2381" s="0" t="s">
        <v>6834</v>
      </c>
      <c r="F2381" s="0" t="s">
        <v>6835</v>
      </c>
      <c r="G2381" s="0" t="s">
        <v>6836</v>
      </c>
      <c r="H2381" s="0" t="n">
        <v>0</v>
      </c>
      <c r="I2381" s="0" t="n">
        <v>0</v>
      </c>
      <c r="J2381" s="0" t="n">
        <v>0</v>
      </c>
      <c r="K2381" s="0" t="n">
        <v>5.9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s">
        <v>4</v>
      </c>
    </row>
    <row r="2382" customFormat="false" ht="14.4" hidden="true" customHeight="false" outlineLevel="0" collapsed="false">
      <c r="A2382" s="0" t="s">
        <v>28</v>
      </c>
      <c r="B2382" s="0" t="n">
        <v>1</v>
      </c>
      <c r="C2382" s="0" t="s">
        <v>6837</v>
      </c>
      <c r="D2382" s="0" t="s">
        <v>192</v>
      </c>
      <c r="E2382" s="0" t="s">
        <v>6838</v>
      </c>
      <c r="F2382" s="0" t="s">
        <v>6839</v>
      </c>
      <c r="G2382" s="0" t="s">
        <v>6840</v>
      </c>
      <c r="H2382" s="0" t="n">
        <v>0</v>
      </c>
      <c r="I2382" s="0" t="n">
        <v>0</v>
      </c>
      <c r="J2382" s="0" t="n">
        <v>0</v>
      </c>
      <c r="K2382" s="0" t="n">
        <v>5.2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s">
        <v>4</v>
      </c>
    </row>
    <row r="2383" customFormat="false" ht="14.4" hidden="true" customHeight="false" outlineLevel="0" collapsed="false">
      <c r="A2383" s="0" t="s">
        <v>28</v>
      </c>
      <c r="B2383" s="0" t="n">
        <v>1</v>
      </c>
      <c r="C2383" s="0" t="s">
        <v>6841</v>
      </c>
      <c r="D2383" s="0" t="s">
        <v>60</v>
      </c>
      <c r="E2383" s="0" t="s">
        <v>6842</v>
      </c>
      <c r="F2383" s="0" t="s">
        <v>6843</v>
      </c>
      <c r="G2383" s="0" t="s">
        <v>6844</v>
      </c>
      <c r="H2383" s="0" t="n">
        <v>0</v>
      </c>
      <c r="I2383" s="0" t="n">
        <v>0</v>
      </c>
      <c r="J2383" s="0" t="n">
        <v>0</v>
      </c>
      <c r="K2383" s="0" t="n">
        <v>5.7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s">
        <v>4</v>
      </c>
    </row>
    <row r="2384" customFormat="false" ht="14.4" hidden="true" customHeight="false" outlineLevel="0" collapsed="false">
      <c r="A2384" s="0" t="s">
        <v>28</v>
      </c>
      <c r="B2384" s="0" t="n">
        <v>1</v>
      </c>
      <c r="C2384" s="0" t="s">
        <v>6845</v>
      </c>
      <c r="D2384" s="0" t="s">
        <v>81</v>
      </c>
      <c r="E2384" s="0" t="s">
        <v>6846</v>
      </c>
      <c r="F2384" s="0" t="s">
        <v>6843</v>
      </c>
      <c r="G2384" s="0" t="s">
        <v>6844</v>
      </c>
      <c r="H2384" s="0" t="n">
        <v>0</v>
      </c>
      <c r="I2384" s="0" t="n">
        <v>0</v>
      </c>
      <c r="J2384" s="0" t="n">
        <v>0</v>
      </c>
      <c r="K2384" s="0" t="n">
        <v>5.5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s">
        <v>4</v>
      </c>
    </row>
    <row r="2385" customFormat="false" ht="14.4" hidden="true" customHeight="false" outlineLevel="0" collapsed="false">
      <c r="A2385" s="0" t="s">
        <v>28</v>
      </c>
      <c r="B2385" s="0" t="n">
        <v>1</v>
      </c>
      <c r="C2385" s="0" t="s">
        <v>6847</v>
      </c>
      <c r="D2385" s="0" t="s">
        <v>258</v>
      </c>
      <c r="E2385" s="0" t="s">
        <v>6848</v>
      </c>
      <c r="F2385" s="0" t="s">
        <v>6843</v>
      </c>
      <c r="G2385" s="0" t="s">
        <v>6844</v>
      </c>
      <c r="H2385" s="0" t="n">
        <v>0</v>
      </c>
      <c r="I2385" s="0" t="n">
        <v>0</v>
      </c>
      <c r="J2385" s="0" t="n">
        <v>0</v>
      </c>
      <c r="K2385" s="0" t="n">
        <v>6.4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s">
        <v>4</v>
      </c>
    </row>
    <row r="2386" customFormat="false" ht="14.4" hidden="true" customHeight="false" outlineLevel="0" collapsed="false">
      <c r="A2386" s="0" t="s">
        <v>28</v>
      </c>
      <c r="B2386" s="0" t="n">
        <v>1</v>
      </c>
      <c r="C2386" s="0" t="s">
        <v>6849</v>
      </c>
      <c r="D2386" s="0" t="s">
        <v>39</v>
      </c>
      <c r="E2386" s="0" t="s">
        <v>6850</v>
      </c>
      <c r="F2386" s="0" t="s">
        <v>6843</v>
      </c>
      <c r="G2386" s="0" t="s">
        <v>6844</v>
      </c>
      <c r="H2386" s="0" t="n">
        <v>0</v>
      </c>
      <c r="I2386" s="0" t="n">
        <v>0</v>
      </c>
      <c r="J2386" s="0" t="n">
        <v>0</v>
      </c>
      <c r="K2386" s="0" t="n">
        <v>7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s">
        <v>4</v>
      </c>
    </row>
    <row r="2387" customFormat="false" ht="14.4" hidden="true" customHeight="false" outlineLevel="0" collapsed="false">
      <c r="A2387" s="0" t="s">
        <v>28</v>
      </c>
      <c r="B2387" s="0" t="n">
        <v>1</v>
      </c>
      <c r="C2387" s="0" t="s">
        <v>6851</v>
      </c>
      <c r="D2387" s="0" t="s">
        <v>81</v>
      </c>
      <c r="E2387" s="0" t="s">
        <v>6852</v>
      </c>
      <c r="F2387" s="0" t="s">
        <v>6853</v>
      </c>
      <c r="G2387" s="0" t="s">
        <v>6854</v>
      </c>
      <c r="H2387" s="0" t="n">
        <v>0</v>
      </c>
      <c r="I2387" s="0" t="n">
        <v>0</v>
      </c>
      <c r="J2387" s="0" t="n">
        <v>0</v>
      </c>
      <c r="K2387" s="0" t="n">
        <v>5.9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s">
        <v>4</v>
      </c>
    </row>
    <row r="2388" customFormat="false" ht="14.4" hidden="true" customHeight="false" outlineLevel="0" collapsed="false">
      <c r="A2388" s="0" t="s">
        <v>28</v>
      </c>
      <c r="B2388" s="0" t="n">
        <v>1</v>
      </c>
      <c r="C2388" s="0" t="s">
        <v>6855</v>
      </c>
      <c r="D2388" s="0" t="s">
        <v>30</v>
      </c>
      <c r="E2388" s="0" t="s">
        <v>6856</v>
      </c>
      <c r="F2388" s="0" t="s">
        <v>6853</v>
      </c>
      <c r="G2388" s="0" t="s">
        <v>6854</v>
      </c>
      <c r="H2388" s="0" t="n">
        <v>0</v>
      </c>
      <c r="I2388" s="0" t="n">
        <v>0</v>
      </c>
      <c r="J2388" s="0" t="n">
        <v>0</v>
      </c>
      <c r="K2388" s="0" t="n">
        <v>5.7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s">
        <v>4</v>
      </c>
    </row>
    <row r="2389" customFormat="false" ht="14.4" hidden="true" customHeight="false" outlineLevel="0" collapsed="false">
      <c r="A2389" s="0" t="s">
        <v>28</v>
      </c>
      <c r="B2389" s="0" t="n">
        <v>1</v>
      </c>
      <c r="C2389" s="0" t="s">
        <v>6857</v>
      </c>
      <c r="D2389" s="0" t="s">
        <v>192</v>
      </c>
      <c r="E2389" s="0" t="s">
        <v>6858</v>
      </c>
      <c r="F2389" s="0" t="s">
        <v>6859</v>
      </c>
      <c r="G2389" s="0" t="s">
        <v>6860</v>
      </c>
      <c r="H2389" s="0" t="n">
        <v>0</v>
      </c>
      <c r="I2389" s="0" t="n">
        <v>0</v>
      </c>
      <c r="J2389" s="0" t="n">
        <v>0</v>
      </c>
      <c r="K2389" s="0" t="n">
        <v>5.4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s">
        <v>4</v>
      </c>
    </row>
    <row r="2390" customFormat="false" ht="14.4" hidden="true" customHeight="false" outlineLevel="0" collapsed="false">
      <c r="A2390" s="0" t="s">
        <v>28</v>
      </c>
      <c r="B2390" s="0" t="n">
        <v>1</v>
      </c>
      <c r="C2390" s="0" t="s">
        <v>6861</v>
      </c>
      <c r="D2390" s="0" t="s">
        <v>81</v>
      </c>
      <c r="E2390" s="0" t="s">
        <v>6862</v>
      </c>
      <c r="F2390" s="0" t="s">
        <v>6863</v>
      </c>
      <c r="G2390" s="0" t="s">
        <v>3697</v>
      </c>
      <c r="H2390" s="0" t="n">
        <v>0</v>
      </c>
      <c r="I2390" s="0" t="n">
        <v>0</v>
      </c>
      <c r="J2390" s="0" t="n">
        <v>0</v>
      </c>
      <c r="K2390" s="0" t="n">
        <v>5.5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s">
        <v>4</v>
      </c>
    </row>
    <row r="2391" customFormat="false" ht="14.4" hidden="true" customHeight="false" outlineLevel="0" collapsed="false">
      <c r="A2391" s="0" t="s">
        <v>28</v>
      </c>
      <c r="B2391" s="0" t="n">
        <v>1</v>
      </c>
      <c r="C2391" s="0" t="s">
        <v>6864</v>
      </c>
      <c r="D2391" s="0" t="s">
        <v>30</v>
      </c>
      <c r="E2391" s="0" t="s">
        <v>6865</v>
      </c>
      <c r="F2391" s="0" t="s">
        <v>6863</v>
      </c>
      <c r="G2391" s="0" t="s">
        <v>3697</v>
      </c>
      <c r="H2391" s="0" t="n">
        <v>0</v>
      </c>
      <c r="I2391" s="0" t="n">
        <v>0</v>
      </c>
      <c r="J2391" s="0" t="n">
        <v>0</v>
      </c>
      <c r="K2391" s="0" t="n">
        <v>6.5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s">
        <v>4</v>
      </c>
    </row>
    <row r="2392" customFormat="false" ht="14.4" hidden="true" customHeight="false" outlineLevel="0" collapsed="false">
      <c r="A2392" s="0" t="s">
        <v>28</v>
      </c>
      <c r="B2392" s="0" t="n">
        <v>1</v>
      </c>
      <c r="C2392" s="0" t="s">
        <v>6866</v>
      </c>
      <c r="D2392" s="0" t="s">
        <v>30</v>
      </c>
      <c r="E2392" s="0" t="s">
        <v>6867</v>
      </c>
      <c r="F2392" s="0" t="s">
        <v>6863</v>
      </c>
      <c r="G2392" s="0" t="s">
        <v>3697</v>
      </c>
      <c r="H2392" s="0" t="n">
        <v>0</v>
      </c>
      <c r="I2392" s="0" t="n">
        <v>0</v>
      </c>
      <c r="J2392" s="0" t="n">
        <v>0</v>
      </c>
      <c r="K2392" s="0" t="n">
        <v>6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s">
        <v>4</v>
      </c>
    </row>
    <row r="2393" customFormat="false" ht="14.4" hidden="true" customHeight="false" outlineLevel="0" collapsed="false">
      <c r="A2393" s="0" t="s">
        <v>28</v>
      </c>
      <c r="B2393" s="0" t="n">
        <v>1</v>
      </c>
      <c r="C2393" s="0" t="s">
        <v>6868</v>
      </c>
      <c r="D2393" s="0" t="s">
        <v>103</v>
      </c>
      <c r="E2393" s="0" t="s">
        <v>6869</v>
      </c>
      <c r="F2393" s="0" t="s">
        <v>6870</v>
      </c>
      <c r="G2393" s="0" t="s">
        <v>593</v>
      </c>
      <c r="H2393" s="0" t="n">
        <v>0</v>
      </c>
      <c r="I2393" s="0" t="n">
        <v>0</v>
      </c>
      <c r="J2393" s="0" t="n">
        <v>0</v>
      </c>
      <c r="K2393" s="0" t="n">
        <v>5.1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s">
        <v>4</v>
      </c>
    </row>
    <row r="2394" customFormat="false" ht="14.4" hidden="true" customHeight="false" outlineLevel="0" collapsed="false">
      <c r="A2394" s="0" t="s">
        <v>28</v>
      </c>
      <c r="B2394" s="0" t="n">
        <v>1</v>
      </c>
      <c r="C2394" s="0" t="s">
        <v>6871</v>
      </c>
      <c r="D2394" s="0" t="s">
        <v>258</v>
      </c>
      <c r="E2394" s="0" t="s">
        <v>6872</v>
      </c>
      <c r="F2394" s="0" t="s">
        <v>6873</v>
      </c>
      <c r="G2394" s="0" t="s">
        <v>6874</v>
      </c>
      <c r="H2394" s="0" t="n">
        <v>0</v>
      </c>
      <c r="I2394" s="0" t="n">
        <v>0</v>
      </c>
      <c r="J2394" s="0" t="n">
        <v>0</v>
      </c>
      <c r="K2394" s="0" t="n">
        <v>5.9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s">
        <v>4</v>
      </c>
    </row>
    <row r="2395" customFormat="false" ht="14.4" hidden="true" customHeight="false" outlineLevel="0" collapsed="false">
      <c r="A2395" s="0" t="s">
        <v>28</v>
      </c>
      <c r="B2395" s="0" t="n">
        <v>1</v>
      </c>
      <c r="C2395" s="0" t="s">
        <v>6875</v>
      </c>
      <c r="D2395" s="0" t="s">
        <v>81</v>
      </c>
      <c r="E2395" s="0" t="s">
        <v>6876</v>
      </c>
      <c r="F2395" s="0" t="s">
        <v>6873</v>
      </c>
      <c r="G2395" s="0" t="s">
        <v>6874</v>
      </c>
      <c r="H2395" s="0" t="n">
        <v>0</v>
      </c>
      <c r="I2395" s="0" t="n">
        <v>0</v>
      </c>
      <c r="J2395" s="0" t="n">
        <v>0</v>
      </c>
      <c r="K2395" s="0" t="n">
        <v>5.3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s">
        <v>4</v>
      </c>
    </row>
    <row r="2396" customFormat="false" ht="14.4" hidden="true" customHeight="false" outlineLevel="0" collapsed="false">
      <c r="A2396" s="0" t="s">
        <v>28</v>
      </c>
      <c r="B2396" s="0" t="n">
        <v>1</v>
      </c>
      <c r="C2396" s="0" t="s">
        <v>6877</v>
      </c>
      <c r="D2396" s="0" t="s">
        <v>81</v>
      </c>
      <c r="E2396" s="0" t="s">
        <v>6878</v>
      </c>
      <c r="F2396" s="0" t="s">
        <v>6879</v>
      </c>
      <c r="G2396" s="0" t="s">
        <v>6880</v>
      </c>
      <c r="H2396" s="0" t="n">
        <v>0</v>
      </c>
      <c r="I2396" s="0" t="n">
        <v>0</v>
      </c>
      <c r="J2396" s="0" t="n">
        <v>0</v>
      </c>
      <c r="K2396" s="0" t="n">
        <v>5.3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s">
        <v>4</v>
      </c>
    </row>
    <row r="2397" customFormat="false" ht="14.4" hidden="true" customHeight="false" outlineLevel="0" collapsed="false">
      <c r="A2397" s="0" t="s">
        <v>28</v>
      </c>
      <c r="B2397" s="0" t="n">
        <v>1</v>
      </c>
      <c r="C2397" s="0" t="s">
        <v>6881</v>
      </c>
      <c r="D2397" s="0" t="s">
        <v>258</v>
      </c>
      <c r="E2397" s="0" t="s">
        <v>6882</v>
      </c>
      <c r="F2397" s="0" t="s">
        <v>6883</v>
      </c>
      <c r="G2397" s="0" t="s">
        <v>6884</v>
      </c>
      <c r="H2397" s="0" t="n">
        <v>0</v>
      </c>
      <c r="I2397" s="0" t="n">
        <v>0</v>
      </c>
      <c r="J2397" s="0" t="n">
        <v>0</v>
      </c>
      <c r="K2397" s="0" t="n">
        <v>5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s">
        <v>4</v>
      </c>
    </row>
    <row r="2398" customFormat="false" ht="14.4" hidden="true" customHeight="false" outlineLevel="0" collapsed="false">
      <c r="A2398" s="0" t="s">
        <v>28</v>
      </c>
      <c r="B2398" s="0" t="n">
        <v>1</v>
      </c>
      <c r="C2398" s="0" t="s">
        <v>6885</v>
      </c>
      <c r="D2398" s="0" t="s">
        <v>60</v>
      </c>
      <c r="E2398" s="0" t="s">
        <v>6886</v>
      </c>
      <c r="F2398" s="0" t="s">
        <v>6883</v>
      </c>
      <c r="G2398" s="0" t="s">
        <v>6884</v>
      </c>
      <c r="H2398" s="0" t="n">
        <v>0</v>
      </c>
      <c r="I2398" s="0" t="n">
        <v>0</v>
      </c>
      <c r="J2398" s="0" t="n">
        <v>0</v>
      </c>
      <c r="K2398" s="0" t="n">
        <v>5.3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s">
        <v>4</v>
      </c>
    </row>
    <row r="2399" customFormat="false" ht="14.4" hidden="true" customHeight="false" outlineLevel="0" collapsed="false">
      <c r="A2399" s="0" t="s">
        <v>28</v>
      </c>
      <c r="B2399" s="0" t="n">
        <v>1</v>
      </c>
      <c r="C2399" s="0" t="s">
        <v>6887</v>
      </c>
      <c r="D2399" s="0" t="s">
        <v>192</v>
      </c>
      <c r="E2399" s="0" t="s">
        <v>6888</v>
      </c>
      <c r="F2399" s="0" t="s">
        <v>6889</v>
      </c>
      <c r="G2399" s="0" t="s">
        <v>6890</v>
      </c>
      <c r="H2399" s="0" t="n">
        <v>0</v>
      </c>
      <c r="I2399" s="0" t="n">
        <v>0</v>
      </c>
      <c r="J2399" s="0" t="n">
        <v>0</v>
      </c>
      <c r="K2399" s="0" t="n">
        <v>5.1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s">
        <v>4</v>
      </c>
    </row>
    <row r="2400" customFormat="false" ht="14.4" hidden="true" customHeight="false" outlineLevel="0" collapsed="false">
      <c r="A2400" s="0" t="s">
        <v>28</v>
      </c>
      <c r="B2400" s="0" t="n">
        <v>1</v>
      </c>
      <c r="C2400" s="0" t="s">
        <v>6891</v>
      </c>
      <c r="D2400" s="0" t="s">
        <v>124</v>
      </c>
      <c r="E2400" s="0" t="s">
        <v>6892</v>
      </c>
      <c r="F2400" s="0" t="s">
        <v>6889</v>
      </c>
      <c r="G2400" s="0" t="s">
        <v>6890</v>
      </c>
      <c r="H2400" s="0" t="n">
        <v>0</v>
      </c>
      <c r="I2400" s="0" t="n">
        <v>0</v>
      </c>
      <c r="J2400" s="0" t="n">
        <v>0</v>
      </c>
      <c r="K2400" s="0" t="n">
        <v>5.1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s">
        <v>4</v>
      </c>
    </row>
    <row r="2401" customFormat="false" ht="14.4" hidden="true" customHeight="false" outlineLevel="0" collapsed="false">
      <c r="A2401" s="0" t="s">
        <v>28</v>
      </c>
      <c r="B2401" s="0" t="n">
        <v>1</v>
      </c>
      <c r="C2401" s="0" t="s">
        <v>6893</v>
      </c>
      <c r="D2401" s="0" t="s">
        <v>192</v>
      </c>
      <c r="E2401" s="0" t="s">
        <v>6894</v>
      </c>
      <c r="F2401" s="0" t="s">
        <v>6889</v>
      </c>
      <c r="G2401" s="0" t="s">
        <v>6890</v>
      </c>
      <c r="H2401" s="0" t="n">
        <v>0</v>
      </c>
      <c r="I2401" s="0" t="n">
        <v>0</v>
      </c>
      <c r="J2401" s="0" t="n">
        <v>0</v>
      </c>
      <c r="K2401" s="0" t="n">
        <v>5.1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s">
        <v>4</v>
      </c>
    </row>
    <row r="2402" customFormat="false" ht="14.4" hidden="true" customHeight="false" outlineLevel="0" collapsed="false">
      <c r="A2402" s="0" t="s">
        <v>28</v>
      </c>
      <c r="B2402" s="0" t="n">
        <v>1</v>
      </c>
      <c r="C2402" s="0" t="s">
        <v>6895</v>
      </c>
      <c r="D2402" s="0" t="s">
        <v>90</v>
      </c>
      <c r="E2402" s="0" t="s">
        <v>6896</v>
      </c>
      <c r="F2402" s="0" t="s">
        <v>6889</v>
      </c>
      <c r="G2402" s="0" t="s">
        <v>6890</v>
      </c>
      <c r="H2402" s="0" t="n">
        <v>0</v>
      </c>
      <c r="I2402" s="0" t="n">
        <v>0</v>
      </c>
      <c r="J2402" s="0" t="n">
        <v>0</v>
      </c>
      <c r="K2402" s="0" t="n">
        <v>5.6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s">
        <v>4</v>
      </c>
    </row>
    <row r="2403" customFormat="false" ht="14.4" hidden="true" customHeight="false" outlineLevel="0" collapsed="false">
      <c r="A2403" s="0" t="s">
        <v>28</v>
      </c>
      <c r="B2403" s="0" t="n">
        <v>1</v>
      </c>
      <c r="C2403" s="0" t="s">
        <v>6897</v>
      </c>
      <c r="D2403" s="0" t="s">
        <v>258</v>
      </c>
      <c r="E2403" s="0" t="s">
        <v>6898</v>
      </c>
      <c r="F2403" s="0" t="s">
        <v>6899</v>
      </c>
      <c r="G2403" s="0" t="s">
        <v>6900</v>
      </c>
      <c r="H2403" s="0" t="n">
        <v>0</v>
      </c>
      <c r="I2403" s="0" t="n">
        <v>0</v>
      </c>
      <c r="J2403" s="0" t="n">
        <v>0</v>
      </c>
      <c r="K2403" s="0" t="n">
        <v>6.9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s">
        <v>4</v>
      </c>
    </row>
    <row r="2404" customFormat="false" ht="14.4" hidden="true" customHeight="false" outlineLevel="0" collapsed="false">
      <c r="A2404" s="0" t="s">
        <v>28</v>
      </c>
      <c r="B2404" s="0" t="n">
        <v>1</v>
      </c>
      <c r="C2404" s="0" t="s">
        <v>6901</v>
      </c>
      <c r="D2404" s="0" t="s">
        <v>192</v>
      </c>
      <c r="E2404" s="0" t="s">
        <v>6902</v>
      </c>
      <c r="F2404" s="0" t="s">
        <v>6903</v>
      </c>
      <c r="G2404" s="0" t="s">
        <v>6904</v>
      </c>
      <c r="H2404" s="0" t="n">
        <v>0</v>
      </c>
      <c r="I2404" s="0" t="n">
        <v>0</v>
      </c>
      <c r="J2404" s="0" t="n">
        <v>0</v>
      </c>
      <c r="K2404" s="0" t="n">
        <v>5.2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s">
        <v>4</v>
      </c>
    </row>
    <row r="2405" customFormat="false" ht="14.4" hidden="true" customHeight="false" outlineLevel="0" collapsed="false">
      <c r="A2405" s="0" t="s">
        <v>28</v>
      </c>
      <c r="B2405" s="0" t="n">
        <v>1</v>
      </c>
      <c r="C2405" s="0" t="s">
        <v>6905</v>
      </c>
      <c r="D2405" s="0" t="s">
        <v>81</v>
      </c>
      <c r="E2405" s="0" t="s">
        <v>6906</v>
      </c>
      <c r="F2405" s="0" t="s">
        <v>6907</v>
      </c>
      <c r="G2405" s="0" t="s">
        <v>6908</v>
      </c>
      <c r="H2405" s="0" t="n">
        <v>0</v>
      </c>
      <c r="I2405" s="0" t="n">
        <v>0</v>
      </c>
      <c r="J2405" s="0" t="n">
        <v>0</v>
      </c>
      <c r="K2405" s="0" t="n">
        <v>5.4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s">
        <v>4</v>
      </c>
    </row>
    <row r="2406" customFormat="false" ht="14.4" hidden="true" customHeight="false" outlineLevel="0" collapsed="false">
      <c r="A2406" s="0" t="s">
        <v>28</v>
      </c>
      <c r="B2406" s="0" t="n">
        <v>1</v>
      </c>
      <c r="C2406" s="0" t="s">
        <v>6909</v>
      </c>
      <c r="D2406" s="0" t="s">
        <v>192</v>
      </c>
      <c r="E2406" s="0" t="s">
        <v>6910</v>
      </c>
      <c r="F2406" s="0" t="s">
        <v>6911</v>
      </c>
      <c r="G2406" s="0" t="s">
        <v>6912</v>
      </c>
      <c r="H2406" s="0" t="n">
        <v>0</v>
      </c>
      <c r="I2406" s="0" t="n">
        <v>0</v>
      </c>
      <c r="J2406" s="0" t="n">
        <v>0</v>
      </c>
      <c r="K2406" s="0" t="n">
        <v>5.8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s">
        <v>4</v>
      </c>
    </row>
    <row r="2407" customFormat="false" ht="14.4" hidden="true" customHeight="false" outlineLevel="0" collapsed="false">
      <c r="A2407" s="0" t="s">
        <v>28</v>
      </c>
      <c r="B2407" s="0" t="n">
        <v>1</v>
      </c>
      <c r="C2407" s="0" t="s">
        <v>6913</v>
      </c>
      <c r="D2407" s="0" t="s">
        <v>258</v>
      </c>
      <c r="E2407" s="0" t="s">
        <v>6914</v>
      </c>
      <c r="F2407" s="0" t="s">
        <v>6911</v>
      </c>
      <c r="G2407" s="0" t="s">
        <v>6912</v>
      </c>
      <c r="H2407" s="0" t="n">
        <v>0</v>
      </c>
      <c r="I2407" s="0" t="n">
        <v>0</v>
      </c>
      <c r="J2407" s="0" t="n">
        <v>0</v>
      </c>
      <c r="K2407" s="0" t="n">
        <v>5.8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s">
        <v>4</v>
      </c>
    </row>
    <row r="2408" customFormat="false" ht="14.4" hidden="true" customHeight="false" outlineLevel="0" collapsed="false">
      <c r="A2408" s="0" t="s">
        <v>28</v>
      </c>
      <c r="B2408" s="0" t="n">
        <v>1</v>
      </c>
      <c r="C2408" s="0" t="s">
        <v>6915</v>
      </c>
      <c r="D2408" s="0" t="s">
        <v>81</v>
      </c>
      <c r="E2408" s="0" t="s">
        <v>6916</v>
      </c>
      <c r="F2408" s="0" t="s">
        <v>6911</v>
      </c>
      <c r="G2408" s="0" t="s">
        <v>6912</v>
      </c>
      <c r="H2408" s="0" t="n">
        <v>0</v>
      </c>
      <c r="I2408" s="0" t="n">
        <v>0</v>
      </c>
      <c r="J2408" s="0" t="n">
        <v>0</v>
      </c>
      <c r="K2408" s="0" t="n">
        <v>5.3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s">
        <v>4</v>
      </c>
    </row>
    <row r="2409" customFormat="false" ht="14.4" hidden="true" customHeight="false" outlineLevel="0" collapsed="false">
      <c r="A2409" s="0" t="s">
        <v>28</v>
      </c>
      <c r="B2409" s="0" t="n">
        <v>1</v>
      </c>
      <c r="C2409" s="0" t="s">
        <v>6917</v>
      </c>
      <c r="D2409" s="0" t="s">
        <v>192</v>
      </c>
      <c r="E2409" s="0" t="s">
        <v>1966</v>
      </c>
      <c r="F2409" s="0" t="s">
        <v>6911</v>
      </c>
      <c r="G2409" s="0" t="s">
        <v>6912</v>
      </c>
      <c r="H2409" s="0" t="n">
        <v>0</v>
      </c>
      <c r="I2409" s="0" t="n">
        <v>0</v>
      </c>
      <c r="J2409" s="0" t="n">
        <v>0</v>
      </c>
      <c r="K2409" s="0" t="n">
        <v>5.4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s">
        <v>4</v>
      </c>
    </row>
    <row r="2410" customFormat="false" ht="14.4" hidden="true" customHeight="false" outlineLevel="0" collapsed="false">
      <c r="A2410" s="0" t="s">
        <v>28</v>
      </c>
      <c r="B2410" s="0" t="n">
        <v>1</v>
      </c>
      <c r="C2410" s="0" t="s">
        <v>6918</v>
      </c>
      <c r="D2410" s="0" t="s">
        <v>81</v>
      </c>
      <c r="E2410" s="0" t="s">
        <v>6919</v>
      </c>
      <c r="F2410" s="0" t="s">
        <v>6911</v>
      </c>
      <c r="G2410" s="0" t="s">
        <v>6912</v>
      </c>
      <c r="H2410" s="0" t="n">
        <v>0</v>
      </c>
      <c r="I2410" s="0" t="n">
        <v>0</v>
      </c>
      <c r="J2410" s="0" t="n">
        <v>0</v>
      </c>
      <c r="K2410" s="0" t="n">
        <v>5.1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s">
        <v>4</v>
      </c>
    </row>
    <row r="2411" customFormat="false" ht="14.4" hidden="true" customHeight="false" outlineLevel="0" collapsed="false">
      <c r="A2411" s="0" t="s">
        <v>28</v>
      </c>
      <c r="B2411" s="0" t="n">
        <v>1</v>
      </c>
      <c r="C2411" s="0" t="s">
        <v>6920</v>
      </c>
      <c r="D2411" s="0" t="s">
        <v>81</v>
      </c>
      <c r="E2411" s="0" t="s">
        <v>6921</v>
      </c>
      <c r="F2411" s="0" t="s">
        <v>6922</v>
      </c>
      <c r="G2411" s="0" t="s">
        <v>6923</v>
      </c>
      <c r="H2411" s="0" t="n">
        <v>0</v>
      </c>
      <c r="I2411" s="0" t="n">
        <v>0</v>
      </c>
      <c r="J2411" s="0" t="n">
        <v>0</v>
      </c>
      <c r="K2411" s="0" t="n">
        <v>6.1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s">
        <v>4</v>
      </c>
    </row>
    <row r="2412" customFormat="false" ht="14.4" hidden="true" customHeight="false" outlineLevel="0" collapsed="false">
      <c r="A2412" s="0" t="s">
        <v>28</v>
      </c>
      <c r="B2412" s="0" t="n">
        <v>1</v>
      </c>
      <c r="C2412" s="0" t="s">
        <v>6924</v>
      </c>
      <c r="D2412" s="0" t="s">
        <v>81</v>
      </c>
      <c r="E2412" s="0" t="s">
        <v>6925</v>
      </c>
      <c r="F2412" s="0" t="s">
        <v>6926</v>
      </c>
      <c r="G2412" s="0" t="s">
        <v>6927</v>
      </c>
      <c r="H2412" s="0" t="n">
        <v>0</v>
      </c>
      <c r="I2412" s="0" t="n">
        <v>0</v>
      </c>
      <c r="J2412" s="0" t="n">
        <v>0</v>
      </c>
      <c r="K2412" s="0" t="n">
        <v>5.4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s">
        <v>4</v>
      </c>
    </row>
    <row r="2413" customFormat="false" ht="14.4" hidden="true" customHeight="false" outlineLevel="0" collapsed="false">
      <c r="A2413" s="0" t="s">
        <v>28</v>
      </c>
      <c r="B2413" s="0" t="n">
        <v>1</v>
      </c>
      <c r="C2413" s="0" t="s">
        <v>6928</v>
      </c>
      <c r="D2413" s="0" t="s">
        <v>30</v>
      </c>
      <c r="E2413" s="0" t="s">
        <v>6929</v>
      </c>
      <c r="F2413" s="0" t="s">
        <v>6926</v>
      </c>
      <c r="G2413" s="0" t="s">
        <v>6927</v>
      </c>
      <c r="H2413" s="0" t="n">
        <v>0</v>
      </c>
      <c r="I2413" s="0" t="n">
        <v>0</v>
      </c>
      <c r="J2413" s="0" t="n">
        <v>0</v>
      </c>
      <c r="K2413" s="0" t="n">
        <v>5.4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s">
        <v>4</v>
      </c>
    </row>
    <row r="2414" customFormat="false" ht="14.4" hidden="true" customHeight="false" outlineLevel="0" collapsed="false">
      <c r="A2414" s="0" t="s">
        <v>28</v>
      </c>
      <c r="B2414" s="0" t="n">
        <v>1</v>
      </c>
      <c r="C2414" s="0" t="s">
        <v>6930</v>
      </c>
      <c r="D2414" s="0" t="s">
        <v>39</v>
      </c>
      <c r="E2414" s="0" t="s">
        <v>6931</v>
      </c>
      <c r="F2414" s="0" t="s">
        <v>6926</v>
      </c>
      <c r="G2414" s="0" t="s">
        <v>6927</v>
      </c>
      <c r="H2414" s="0" t="n">
        <v>0</v>
      </c>
      <c r="I2414" s="0" t="n">
        <v>0</v>
      </c>
      <c r="J2414" s="0" t="n">
        <v>0</v>
      </c>
      <c r="K2414" s="0" t="n">
        <v>5.5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s">
        <v>4</v>
      </c>
    </row>
    <row r="2415" customFormat="false" ht="14.4" hidden="true" customHeight="false" outlineLevel="0" collapsed="false">
      <c r="A2415" s="0" t="s">
        <v>28</v>
      </c>
      <c r="B2415" s="0" t="n">
        <v>1</v>
      </c>
      <c r="C2415" s="0" t="s">
        <v>6932</v>
      </c>
      <c r="D2415" s="0" t="s">
        <v>30</v>
      </c>
      <c r="E2415" s="0" t="s">
        <v>6933</v>
      </c>
      <c r="F2415" s="0" t="s">
        <v>6934</v>
      </c>
      <c r="G2415" s="0" t="s">
        <v>6935</v>
      </c>
      <c r="H2415" s="0" t="n">
        <v>0</v>
      </c>
      <c r="I2415" s="0" t="n">
        <v>0</v>
      </c>
      <c r="J2415" s="0" t="n">
        <v>0</v>
      </c>
      <c r="K2415" s="0" t="n">
        <v>5.8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s">
        <v>4</v>
      </c>
    </row>
    <row r="2416" customFormat="false" ht="14.4" hidden="true" customHeight="false" outlineLevel="0" collapsed="false">
      <c r="A2416" s="0" t="s">
        <v>28</v>
      </c>
      <c r="B2416" s="0" t="n">
        <v>1</v>
      </c>
      <c r="C2416" s="0" t="s">
        <v>6936</v>
      </c>
      <c r="D2416" s="0" t="s">
        <v>30</v>
      </c>
      <c r="E2416" s="0" t="s">
        <v>6937</v>
      </c>
      <c r="F2416" s="0" t="s">
        <v>6934</v>
      </c>
      <c r="G2416" s="0" t="s">
        <v>6935</v>
      </c>
      <c r="H2416" s="0" t="n">
        <v>0</v>
      </c>
      <c r="I2416" s="0" t="n">
        <v>0</v>
      </c>
      <c r="J2416" s="0" t="n">
        <v>0</v>
      </c>
      <c r="K2416" s="0" t="n">
        <v>5.8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s">
        <v>4</v>
      </c>
    </row>
    <row r="2417" customFormat="false" ht="14.4" hidden="true" customHeight="false" outlineLevel="0" collapsed="false">
      <c r="A2417" s="0" t="s">
        <v>28</v>
      </c>
      <c r="B2417" s="0" t="n">
        <v>1</v>
      </c>
      <c r="C2417" s="0" t="s">
        <v>6938</v>
      </c>
      <c r="D2417" s="0" t="s">
        <v>81</v>
      </c>
      <c r="E2417" s="0" t="s">
        <v>6939</v>
      </c>
      <c r="F2417" s="0" t="s">
        <v>6934</v>
      </c>
      <c r="G2417" s="0" t="s">
        <v>6935</v>
      </c>
      <c r="H2417" s="0" t="n">
        <v>0</v>
      </c>
      <c r="I2417" s="0" t="n">
        <v>0</v>
      </c>
      <c r="J2417" s="0" t="n">
        <v>0</v>
      </c>
      <c r="K2417" s="0" t="n">
        <v>6.8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s">
        <v>4</v>
      </c>
    </row>
    <row r="2418" customFormat="false" ht="14.4" hidden="true" customHeight="false" outlineLevel="0" collapsed="false">
      <c r="A2418" s="0" t="s">
        <v>28</v>
      </c>
      <c r="B2418" s="0" t="n">
        <v>1</v>
      </c>
      <c r="C2418" s="0" t="s">
        <v>6940</v>
      </c>
      <c r="D2418" s="0" t="s">
        <v>30</v>
      </c>
      <c r="E2418" s="0" t="s">
        <v>6941</v>
      </c>
      <c r="F2418" s="0" t="s">
        <v>6934</v>
      </c>
      <c r="G2418" s="0" t="s">
        <v>6935</v>
      </c>
      <c r="H2418" s="0" t="n">
        <v>0</v>
      </c>
      <c r="I2418" s="0" t="n">
        <v>0</v>
      </c>
      <c r="J2418" s="0" t="n">
        <v>0</v>
      </c>
      <c r="K2418" s="0" t="n">
        <v>6.4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s">
        <v>4</v>
      </c>
    </row>
    <row r="2419" customFormat="false" ht="14.4" hidden="true" customHeight="false" outlineLevel="0" collapsed="false">
      <c r="A2419" s="0" t="s">
        <v>28</v>
      </c>
      <c r="B2419" s="0" t="n">
        <v>1</v>
      </c>
      <c r="C2419" s="0" t="s">
        <v>6942</v>
      </c>
      <c r="D2419" s="0" t="s">
        <v>81</v>
      </c>
      <c r="E2419" s="0" t="s">
        <v>6943</v>
      </c>
      <c r="F2419" s="0" t="s">
        <v>6934</v>
      </c>
      <c r="G2419" s="0" t="s">
        <v>6935</v>
      </c>
      <c r="H2419" s="0" t="n">
        <v>0</v>
      </c>
      <c r="I2419" s="0" t="n">
        <v>0</v>
      </c>
      <c r="J2419" s="0" t="n">
        <v>0</v>
      </c>
      <c r="K2419" s="0" t="n">
        <v>5.7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s">
        <v>4</v>
      </c>
    </row>
    <row r="2420" customFormat="false" ht="14.4" hidden="true" customHeight="false" outlineLevel="0" collapsed="false">
      <c r="A2420" s="0" t="s">
        <v>28</v>
      </c>
      <c r="B2420" s="0" t="n">
        <v>1</v>
      </c>
      <c r="C2420" s="0" t="s">
        <v>6944</v>
      </c>
      <c r="D2420" s="0" t="s">
        <v>39</v>
      </c>
      <c r="E2420" s="0" t="s">
        <v>6945</v>
      </c>
      <c r="F2420" s="0" t="s">
        <v>6946</v>
      </c>
      <c r="G2420" s="0" t="s">
        <v>6947</v>
      </c>
      <c r="H2420" s="0" t="n">
        <v>0</v>
      </c>
      <c r="I2420" s="0" t="n">
        <v>0</v>
      </c>
      <c r="J2420" s="0" t="n">
        <v>0</v>
      </c>
      <c r="K2420" s="0" t="n">
        <v>5.6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s">
        <v>4</v>
      </c>
    </row>
    <row r="2421" customFormat="false" ht="14.4" hidden="true" customHeight="false" outlineLevel="0" collapsed="false">
      <c r="A2421" s="0" t="s">
        <v>28</v>
      </c>
      <c r="B2421" s="0" t="n">
        <v>1</v>
      </c>
      <c r="C2421" s="0" t="s">
        <v>6948</v>
      </c>
      <c r="D2421" s="0" t="s">
        <v>30</v>
      </c>
      <c r="E2421" s="0" t="s">
        <v>6949</v>
      </c>
      <c r="F2421" s="0" t="s">
        <v>6946</v>
      </c>
      <c r="G2421" s="0" t="s">
        <v>6947</v>
      </c>
      <c r="H2421" s="0" t="n">
        <v>0</v>
      </c>
      <c r="I2421" s="0" t="n">
        <v>0</v>
      </c>
      <c r="J2421" s="0" t="n">
        <v>0</v>
      </c>
      <c r="K2421" s="0" t="n">
        <v>6.3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s">
        <v>4</v>
      </c>
    </row>
    <row r="2422" customFormat="false" ht="14.4" hidden="true" customHeight="false" outlineLevel="0" collapsed="false">
      <c r="A2422" s="0" t="s">
        <v>28</v>
      </c>
      <c r="B2422" s="0" t="n">
        <v>1</v>
      </c>
      <c r="C2422" s="0" t="s">
        <v>6950</v>
      </c>
      <c r="D2422" s="0" t="s">
        <v>30</v>
      </c>
      <c r="E2422" s="0" t="s">
        <v>6951</v>
      </c>
      <c r="F2422" s="0" t="s">
        <v>6952</v>
      </c>
      <c r="G2422" s="0" t="s">
        <v>6953</v>
      </c>
      <c r="H2422" s="0" t="n">
        <v>0</v>
      </c>
      <c r="I2422" s="0" t="n">
        <v>0</v>
      </c>
      <c r="J2422" s="0" t="n">
        <v>0</v>
      </c>
      <c r="K2422" s="0" t="n">
        <v>5.5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s">
        <v>4</v>
      </c>
    </row>
    <row r="2423" customFormat="false" ht="14.4" hidden="true" customHeight="false" outlineLevel="0" collapsed="false">
      <c r="A2423" s="0" t="s">
        <v>28</v>
      </c>
      <c r="B2423" s="0" t="n">
        <v>1</v>
      </c>
      <c r="C2423" s="0" t="s">
        <v>6954</v>
      </c>
      <c r="D2423" s="0" t="s">
        <v>258</v>
      </c>
      <c r="E2423" s="0" t="s">
        <v>6955</v>
      </c>
      <c r="F2423" s="0" t="s">
        <v>6952</v>
      </c>
      <c r="G2423" s="0" t="s">
        <v>6953</v>
      </c>
      <c r="H2423" s="0" t="n">
        <v>0</v>
      </c>
      <c r="I2423" s="0" t="n">
        <v>0</v>
      </c>
      <c r="J2423" s="0" t="n">
        <v>0</v>
      </c>
      <c r="K2423" s="0" t="n">
        <v>5.5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s">
        <v>4</v>
      </c>
    </row>
    <row r="2424" customFormat="false" ht="14.4" hidden="true" customHeight="false" outlineLevel="0" collapsed="false">
      <c r="A2424" s="0" t="s">
        <v>28</v>
      </c>
      <c r="B2424" s="0" t="n">
        <v>1</v>
      </c>
      <c r="C2424" s="0" t="s">
        <v>6956</v>
      </c>
      <c r="D2424" s="0" t="s">
        <v>258</v>
      </c>
      <c r="E2424" s="0" t="s">
        <v>6957</v>
      </c>
      <c r="F2424" s="0" t="s">
        <v>6958</v>
      </c>
      <c r="G2424" s="0" t="s">
        <v>6959</v>
      </c>
      <c r="H2424" s="0" t="n">
        <v>0</v>
      </c>
      <c r="I2424" s="0" t="n">
        <v>0</v>
      </c>
      <c r="J2424" s="0" t="n">
        <v>0</v>
      </c>
      <c r="K2424" s="0" t="n">
        <v>5.4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s">
        <v>4</v>
      </c>
    </row>
    <row r="2425" customFormat="false" ht="14.4" hidden="true" customHeight="false" outlineLevel="0" collapsed="false">
      <c r="A2425" s="0" t="s">
        <v>28</v>
      </c>
      <c r="B2425" s="0" t="n">
        <v>1</v>
      </c>
      <c r="C2425" s="0" t="s">
        <v>6960</v>
      </c>
      <c r="D2425" s="0" t="s">
        <v>30</v>
      </c>
      <c r="E2425" s="0" t="s">
        <v>6961</v>
      </c>
      <c r="F2425" s="0" t="s">
        <v>6962</v>
      </c>
      <c r="G2425" s="0" t="s">
        <v>6963</v>
      </c>
      <c r="H2425" s="0" t="n">
        <v>0</v>
      </c>
      <c r="I2425" s="0" t="n">
        <v>0</v>
      </c>
      <c r="J2425" s="0" t="n">
        <v>0</v>
      </c>
      <c r="K2425" s="0" t="n">
        <v>6.4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s">
        <v>4</v>
      </c>
    </row>
    <row r="2426" customFormat="false" ht="14.4" hidden="true" customHeight="false" outlineLevel="0" collapsed="false">
      <c r="A2426" s="0" t="s">
        <v>28</v>
      </c>
      <c r="B2426" s="0" t="n">
        <v>1</v>
      </c>
      <c r="C2426" s="0" t="s">
        <v>6964</v>
      </c>
      <c r="D2426" s="0" t="s">
        <v>81</v>
      </c>
      <c r="E2426" s="0" t="s">
        <v>6965</v>
      </c>
      <c r="F2426" s="0" t="s">
        <v>6966</v>
      </c>
      <c r="G2426" s="0" t="s">
        <v>448</v>
      </c>
      <c r="H2426" s="0" t="n">
        <v>0</v>
      </c>
      <c r="I2426" s="0" t="n">
        <v>0</v>
      </c>
      <c r="J2426" s="0" t="n">
        <v>0</v>
      </c>
      <c r="K2426" s="0" t="n">
        <v>6.8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s">
        <v>4</v>
      </c>
    </row>
    <row r="2427" customFormat="false" ht="14.4" hidden="true" customHeight="false" outlineLevel="0" collapsed="false">
      <c r="A2427" s="0" t="s">
        <v>28</v>
      </c>
      <c r="B2427" s="0" t="n">
        <v>1</v>
      </c>
      <c r="C2427" s="0" t="s">
        <v>6967</v>
      </c>
      <c r="D2427" s="0" t="s">
        <v>30</v>
      </c>
      <c r="E2427" s="0" t="s">
        <v>6968</v>
      </c>
      <c r="F2427" s="0" t="s">
        <v>6966</v>
      </c>
      <c r="G2427" s="0" t="s">
        <v>448</v>
      </c>
      <c r="H2427" s="0" t="n">
        <v>0</v>
      </c>
      <c r="I2427" s="0" t="n">
        <v>0</v>
      </c>
      <c r="J2427" s="0" t="n">
        <v>0</v>
      </c>
      <c r="K2427" s="0" t="n">
        <v>5.7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s">
        <v>4</v>
      </c>
    </row>
    <row r="2428" customFormat="false" ht="14.4" hidden="true" customHeight="false" outlineLevel="0" collapsed="false">
      <c r="A2428" s="0" t="s">
        <v>28</v>
      </c>
      <c r="B2428" s="0" t="n">
        <v>1</v>
      </c>
      <c r="C2428" s="0" t="s">
        <v>6969</v>
      </c>
      <c r="D2428" s="0" t="s">
        <v>30</v>
      </c>
      <c r="E2428" s="0" t="s">
        <v>6970</v>
      </c>
      <c r="F2428" s="0" t="s">
        <v>6966</v>
      </c>
      <c r="G2428" s="0" t="s">
        <v>448</v>
      </c>
      <c r="H2428" s="0" t="n">
        <v>0</v>
      </c>
      <c r="I2428" s="0" t="n">
        <v>0</v>
      </c>
      <c r="J2428" s="0" t="n">
        <v>0</v>
      </c>
      <c r="K2428" s="0" t="n">
        <v>5.3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s">
        <v>4</v>
      </c>
    </row>
    <row r="2429" customFormat="false" ht="14.4" hidden="true" customHeight="false" outlineLevel="0" collapsed="false">
      <c r="A2429" s="0" t="s">
        <v>28</v>
      </c>
      <c r="B2429" s="0" t="n">
        <v>1</v>
      </c>
      <c r="C2429" s="0" t="s">
        <v>6971</v>
      </c>
      <c r="D2429" s="0" t="s">
        <v>81</v>
      </c>
      <c r="E2429" s="0" t="s">
        <v>6972</v>
      </c>
      <c r="F2429" s="0" t="s">
        <v>6966</v>
      </c>
      <c r="G2429" s="0" t="s">
        <v>448</v>
      </c>
      <c r="H2429" s="0" t="n">
        <v>0</v>
      </c>
      <c r="I2429" s="0" t="n">
        <v>0</v>
      </c>
      <c r="J2429" s="0" t="n">
        <v>0</v>
      </c>
      <c r="K2429" s="0" t="n">
        <v>5.5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s">
        <v>4</v>
      </c>
    </row>
    <row r="2430" customFormat="false" ht="14.4" hidden="true" customHeight="false" outlineLevel="0" collapsed="false">
      <c r="A2430" s="0" t="s">
        <v>28</v>
      </c>
      <c r="B2430" s="0" t="n">
        <v>1</v>
      </c>
      <c r="C2430" s="0" t="s">
        <v>6973</v>
      </c>
      <c r="D2430" s="0" t="s">
        <v>30</v>
      </c>
      <c r="E2430" s="0" t="s">
        <v>6974</v>
      </c>
      <c r="F2430" s="0" t="s">
        <v>6975</v>
      </c>
      <c r="G2430" s="0" t="s">
        <v>6976</v>
      </c>
      <c r="H2430" s="0" t="n">
        <v>0</v>
      </c>
      <c r="I2430" s="0" t="n">
        <v>0</v>
      </c>
      <c r="J2430" s="0" t="n">
        <v>0</v>
      </c>
      <c r="K2430" s="0" t="n">
        <v>6.1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s">
        <v>4</v>
      </c>
    </row>
    <row r="2431" customFormat="false" ht="14.4" hidden="true" customHeight="false" outlineLevel="0" collapsed="false">
      <c r="A2431" s="0" t="s">
        <v>28</v>
      </c>
      <c r="B2431" s="0" t="n">
        <v>1</v>
      </c>
      <c r="C2431" s="0" t="s">
        <v>6977</v>
      </c>
      <c r="D2431" s="0" t="s">
        <v>258</v>
      </c>
      <c r="E2431" s="0" t="s">
        <v>6978</v>
      </c>
      <c r="F2431" s="0" t="s">
        <v>6979</v>
      </c>
      <c r="G2431" s="0" t="s">
        <v>6980</v>
      </c>
      <c r="H2431" s="0" t="n">
        <v>0</v>
      </c>
      <c r="I2431" s="0" t="n">
        <v>0</v>
      </c>
      <c r="J2431" s="0" t="n">
        <v>0</v>
      </c>
      <c r="K2431" s="0" t="n">
        <v>5.6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s">
        <v>4</v>
      </c>
    </row>
    <row r="2432" customFormat="false" ht="14.4" hidden="true" customHeight="false" outlineLevel="0" collapsed="false">
      <c r="A2432" s="0" t="s">
        <v>28</v>
      </c>
      <c r="B2432" s="0" t="n">
        <v>1</v>
      </c>
      <c r="C2432" s="0" t="s">
        <v>6981</v>
      </c>
      <c r="D2432" s="0" t="s">
        <v>258</v>
      </c>
      <c r="E2432" s="0" t="s">
        <v>6982</v>
      </c>
      <c r="F2432" s="0" t="s">
        <v>6979</v>
      </c>
      <c r="G2432" s="0" t="s">
        <v>6980</v>
      </c>
      <c r="H2432" s="0" t="n">
        <v>0</v>
      </c>
      <c r="I2432" s="0" t="n">
        <v>0</v>
      </c>
      <c r="J2432" s="0" t="n">
        <v>0</v>
      </c>
      <c r="K2432" s="0" t="n">
        <v>6.8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s">
        <v>4</v>
      </c>
    </row>
    <row r="2433" customFormat="false" ht="14.4" hidden="true" customHeight="false" outlineLevel="0" collapsed="false">
      <c r="A2433" s="0" t="s">
        <v>28</v>
      </c>
      <c r="B2433" s="0" t="n">
        <v>1</v>
      </c>
      <c r="C2433" s="0" t="s">
        <v>6983</v>
      </c>
      <c r="D2433" s="0" t="s">
        <v>48</v>
      </c>
      <c r="E2433" s="0" t="s">
        <v>6984</v>
      </c>
      <c r="F2433" s="0" t="s">
        <v>6985</v>
      </c>
      <c r="G2433" s="0" t="s">
        <v>6986</v>
      </c>
      <c r="H2433" s="0" t="n">
        <v>0</v>
      </c>
      <c r="I2433" s="0" t="n">
        <v>0</v>
      </c>
      <c r="J2433" s="0" t="n">
        <v>0</v>
      </c>
      <c r="K2433" s="0" t="n">
        <v>5.4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s">
        <v>4</v>
      </c>
    </row>
    <row r="2434" customFormat="false" ht="14.4" hidden="true" customHeight="false" outlineLevel="0" collapsed="false">
      <c r="A2434" s="0" t="s">
        <v>28</v>
      </c>
      <c r="B2434" s="0" t="n">
        <v>1</v>
      </c>
      <c r="C2434" s="0" t="s">
        <v>6987</v>
      </c>
      <c r="D2434" s="0" t="s">
        <v>81</v>
      </c>
      <c r="E2434" s="0" t="s">
        <v>6988</v>
      </c>
      <c r="F2434" s="0" t="s">
        <v>6985</v>
      </c>
      <c r="G2434" s="0" t="s">
        <v>6986</v>
      </c>
      <c r="H2434" s="0" t="n">
        <v>0</v>
      </c>
      <c r="I2434" s="0" t="n">
        <v>0</v>
      </c>
      <c r="J2434" s="0" t="n">
        <v>0</v>
      </c>
      <c r="K2434" s="0" t="n">
        <v>5.7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s">
        <v>4</v>
      </c>
    </row>
    <row r="2435" customFormat="false" ht="14.4" hidden="true" customHeight="false" outlineLevel="0" collapsed="false">
      <c r="A2435" s="0" t="s">
        <v>28</v>
      </c>
      <c r="B2435" s="0" t="n">
        <v>1</v>
      </c>
      <c r="C2435" s="0" t="s">
        <v>6989</v>
      </c>
      <c r="D2435" s="0" t="s">
        <v>103</v>
      </c>
      <c r="E2435" s="0" t="s">
        <v>6990</v>
      </c>
      <c r="F2435" s="0" t="s">
        <v>6991</v>
      </c>
      <c r="G2435" s="0" t="s">
        <v>6992</v>
      </c>
      <c r="H2435" s="0" t="n">
        <v>0</v>
      </c>
      <c r="I2435" s="0" t="n">
        <v>0</v>
      </c>
      <c r="J2435" s="0" t="n">
        <v>0</v>
      </c>
      <c r="K2435" s="0" t="n">
        <v>5.4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s">
        <v>4</v>
      </c>
    </row>
    <row r="2436" customFormat="false" ht="14.4" hidden="true" customHeight="false" outlineLevel="0" collapsed="false">
      <c r="A2436" s="0" t="s">
        <v>28</v>
      </c>
      <c r="B2436" s="0" t="n">
        <v>1</v>
      </c>
      <c r="C2436" s="0" t="s">
        <v>6993</v>
      </c>
      <c r="D2436" s="0" t="s">
        <v>192</v>
      </c>
      <c r="E2436" s="0" t="s">
        <v>6994</v>
      </c>
      <c r="F2436" s="0" t="s">
        <v>6991</v>
      </c>
      <c r="G2436" s="0" t="s">
        <v>6992</v>
      </c>
      <c r="H2436" s="0" t="n">
        <v>0</v>
      </c>
      <c r="I2436" s="0" t="n">
        <v>0</v>
      </c>
      <c r="J2436" s="0" t="n">
        <v>0</v>
      </c>
      <c r="K2436" s="0" t="n">
        <v>6.2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s">
        <v>4</v>
      </c>
    </row>
    <row r="2437" customFormat="false" ht="14.4" hidden="true" customHeight="false" outlineLevel="0" collapsed="false">
      <c r="A2437" s="0" t="s">
        <v>28</v>
      </c>
      <c r="B2437" s="0" t="n">
        <v>1</v>
      </c>
      <c r="C2437" s="0" t="s">
        <v>6995</v>
      </c>
      <c r="D2437" s="0" t="s">
        <v>258</v>
      </c>
      <c r="E2437" s="0" t="s">
        <v>6996</v>
      </c>
      <c r="F2437" s="0" t="s">
        <v>6991</v>
      </c>
      <c r="G2437" s="0" t="s">
        <v>6992</v>
      </c>
      <c r="H2437" s="0" t="n">
        <v>0</v>
      </c>
      <c r="I2437" s="0" t="n">
        <v>0</v>
      </c>
      <c r="J2437" s="0" t="n">
        <v>0</v>
      </c>
      <c r="K2437" s="0" t="n">
        <v>6.9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s">
        <v>4</v>
      </c>
    </row>
    <row r="2438" customFormat="false" ht="14.4" hidden="true" customHeight="false" outlineLevel="0" collapsed="false">
      <c r="A2438" s="0" t="s">
        <v>28</v>
      </c>
      <c r="B2438" s="0" t="n">
        <v>1</v>
      </c>
      <c r="C2438" s="0" t="s">
        <v>6997</v>
      </c>
      <c r="D2438" s="0" t="s">
        <v>81</v>
      </c>
      <c r="E2438" s="0" t="s">
        <v>6998</v>
      </c>
      <c r="F2438" s="0" t="s">
        <v>6991</v>
      </c>
      <c r="G2438" s="0" t="s">
        <v>6992</v>
      </c>
      <c r="H2438" s="0" t="n">
        <v>0</v>
      </c>
      <c r="I2438" s="0" t="n">
        <v>0</v>
      </c>
      <c r="J2438" s="0" t="n">
        <v>0</v>
      </c>
      <c r="K2438" s="0" t="n">
        <v>5.7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s">
        <v>4</v>
      </c>
    </row>
    <row r="2439" customFormat="false" ht="14.4" hidden="true" customHeight="false" outlineLevel="0" collapsed="false">
      <c r="A2439" s="0" t="s">
        <v>28</v>
      </c>
      <c r="B2439" s="0" t="n">
        <v>1</v>
      </c>
      <c r="C2439" s="0" t="s">
        <v>6999</v>
      </c>
      <c r="D2439" s="0" t="s">
        <v>192</v>
      </c>
      <c r="E2439" s="0" t="s">
        <v>7000</v>
      </c>
      <c r="F2439" s="0" t="s">
        <v>6991</v>
      </c>
      <c r="G2439" s="0" t="s">
        <v>6992</v>
      </c>
      <c r="H2439" s="0" t="n">
        <v>0</v>
      </c>
      <c r="I2439" s="0" t="n">
        <v>0</v>
      </c>
      <c r="J2439" s="0" t="n">
        <v>0</v>
      </c>
      <c r="K2439" s="0" t="n">
        <v>5.9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s">
        <v>4</v>
      </c>
    </row>
    <row r="2440" customFormat="false" ht="14.4" hidden="true" customHeight="false" outlineLevel="0" collapsed="false">
      <c r="A2440" s="0" t="s">
        <v>28</v>
      </c>
      <c r="B2440" s="0" t="n">
        <v>1</v>
      </c>
      <c r="C2440" s="0" t="s">
        <v>7001</v>
      </c>
      <c r="D2440" s="0" t="s">
        <v>192</v>
      </c>
      <c r="E2440" s="0" t="s">
        <v>7002</v>
      </c>
      <c r="F2440" s="0" t="s">
        <v>6991</v>
      </c>
      <c r="G2440" s="0" t="s">
        <v>6992</v>
      </c>
      <c r="H2440" s="0" t="n">
        <v>0</v>
      </c>
      <c r="I2440" s="0" t="n">
        <v>0</v>
      </c>
      <c r="J2440" s="0" t="n">
        <v>0</v>
      </c>
      <c r="K2440" s="0" t="n">
        <v>5.3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s">
        <v>4</v>
      </c>
    </row>
    <row r="2441" customFormat="false" ht="14.4" hidden="true" customHeight="false" outlineLevel="0" collapsed="false">
      <c r="A2441" s="0" t="s">
        <v>28</v>
      </c>
      <c r="B2441" s="0" t="n">
        <v>1</v>
      </c>
      <c r="C2441" s="0" t="s">
        <v>7003</v>
      </c>
      <c r="D2441" s="0" t="s">
        <v>81</v>
      </c>
      <c r="E2441" s="0" t="s">
        <v>7004</v>
      </c>
      <c r="F2441" s="0" t="s">
        <v>7005</v>
      </c>
      <c r="G2441" s="0" t="s">
        <v>7006</v>
      </c>
      <c r="H2441" s="0" t="n">
        <v>0</v>
      </c>
      <c r="I2441" s="0" t="n">
        <v>0</v>
      </c>
      <c r="J2441" s="0" t="n">
        <v>0</v>
      </c>
      <c r="K2441" s="0" t="n">
        <v>6.4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s">
        <v>4</v>
      </c>
    </row>
    <row r="2442" customFormat="false" ht="14.4" hidden="true" customHeight="false" outlineLevel="0" collapsed="false">
      <c r="A2442" s="0" t="s">
        <v>28</v>
      </c>
      <c r="B2442" s="0" t="n">
        <v>1</v>
      </c>
      <c r="C2442" s="0" t="s">
        <v>7007</v>
      </c>
      <c r="D2442" s="0" t="s">
        <v>30</v>
      </c>
      <c r="E2442" s="0" t="s">
        <v>7008</v>
      </c>
      <c r="F2442" s="0" t="s">
        <v>7005</v>
      </c>
      <c r="G2442" s="0" t="s">
        <v>7006</v>
      </c>
      <c r="H2442" s="0" t="n">
        <v>0</v>
      </c>
      <c r="I2442" s="0" t="n">
        <v>0</v>
      </c>
      <c r="J2442" s="0" t="n">
        <v>0</v>
      </c>
      <c r="K2442" s="0" t="n">
        <v>13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s">
        <v>4</v>
      </c>
    </row>
    <row r="2443" customFormat="false" ht="14.4" hidden="true" customHeight="false" outlineLevel="0" collapsed="false">
      <c r="A2443" s="0" t="s">
        <v>28</v>
      </c>
      <c r="B2443" s="0" t="n">
        <v>1</v>
      </c>
      <c r="C2443" s="0" t="s">
        <v>7009</v>
      </c>
      <c r="D2443" s="0" t="s">
        <v>81</v>
      </c>
      <c r="E2443" s="0" t="s">
        <v>7010</v>
      </c>
      <c r="F2443" s="0" t="s">
        <v>237</v>
      </c>
      <c r="G2443" s="0" t="s">
        <v>238</v>
      </c>
      <c r="H2443" s="0" t="n">
        <v>0</v>
      </c>
      <c r="I2443" s="0" t="n">
        <v>0</v>
      </c>
      <c r="J2443" s="0" t="n">
        <v>0</v>
      </c>
      <c r="K2443" s="0" t="n">
        <v>5.6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s">
        <v>4</v>
      </c>
    </row>
    <row r="2444" customFormat="false" ht="14.4" hidden="true" customHeight="false" outlineLevel="0" collapsed="false">
      <c r="A2444" s="0" t="s">
        <v>28</v>
      </c>
      <c r="B2444" s="0" t="n">
        <v>1</v>
      </c>
      <c r="C2444" s="0" t="s">
        <v>7011</v>
      </c>
      <c r="D2444" s="0" t="s">
        <v>81</v>
      </c>
      <c r="E2444" s="0" t="s">
        <v>7012</v>
      </c>
      <c r="F2444" s="0" t="s">
        <v>237</v>
      </c>
      <c r="G2444" s="0" t="s">
        <v>238</v>
      </c>
      <c r="H2444" s="0" t="n">
        <v>0</v>
      </c>
      <c r="I2444" s="0" t="n">
        <v>0</v>
      </c>
      <c r="J2444" s="0" t="n">
        <v>0</v>
      </c>
      <c r="K2444" s="0" t="n">
        <v>8.2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s">
        <v>4</v>
      </c>
    </row>
    <row r="2445" customFormat="false" ht="14.4" hidden="true" customHeight="false" outlineLevel="0" collapsed="false">
      <c r="A2445" s="0" t="s">
        <v>28</v>
      </c>
      <c r="B2445" s="0" t="n">
        <v>1</v>
      </c>
      <c r="C2445" s="0" t="s">
        <v>7013</v>
      </c>
      <c r="D2445" s="0" t="s">
        <v>258</v>
      </c>
      <c r="E2445" s="0" t="s">
        <v>7014</v>
      </c>
      <c r="F2445" s="0" t="s">
        <v>7015</v>
      </c>
      <c r="G2445" s="0" t="s">
        <v>7016</v>
      </c>
      <c r="H2445" s="0" t="n">
        <v>0</v>
      </c>
      <c r="I2445" s="0" t="n">
        <v>0</v>
      </c>
      <c r="J2445" s="0" t="n">
        <v>0</v>
      </c>
      <c r="K2445" s="0" t="n">
        <v>5.7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s">
        <v>4</v>
      </c>
    </row>
    <row r="2446" customFormat="false" ht="14.4" hidden="true" customHeight="false" outlineLevel="0" collapsed="false">
      <c r="A2446" s="0" t="s">
        <v>28</v>
      </c>
      <c r="B2446" s="0" t="n">
        <v>1</v>
      </c>
      <c r="C2446" s="0" t="s">
        <v>7017</v>
      </c>
      <c r="D2446" s="0" t="s">
        <v>30</v>
      </c>
      <c r="E2446" s="0" t="s">
        <v>7018</v>
      </c>
      <c r="F2446" s="0" t="s">
        <v>7015</v>
      </c>
      <c r="G2446" s="0" t="s">
        <v>7016</v>
      </c>
      <c r="H2446" s="0" t="n">
        <v>0</v>
      </c>
      <c r="I2446" s="0" t="n">
        <v>0</v>
      </c>
      <c r="J2446" s="0" t="n">
        <v>0</v>
      </c>
      <c r="K2446" s="0" t="n">
        <v>6.2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s">
        <v>4</v>
      </c>
    </row>
    <row r="2447" customFormat="false" ht="14.4" hidden="true" customHeight="false" outlineLevel="0" collapsed="false">
      <c r="A2447" s="0" t="s">
        <v>28</v>
      </c>
      <c r="B2447" s="0" t="n">
        <v>1</v>
      </c>
      <c r="C2447" s="0" t="s">
        <v>7019</v>
      </c>
      <c r="D2447" s="0" t="s">
        <v>48</v>
      </c>
      <c r="E2447" s="0" t="s">
        <v>7020</v>
      </c>
      <c r="F2447" s="0" t="s">
        <v>7021</v>
      </c>
      <c r="G2447" s="0" t="s">
        <v>263</v>
      </c>
      <c r="H2447" s="0" t="n">
        <v>0</v>
      </c>
      <c r="I2447" s="0" t="n">
        <v>0</v>
      </c>
      <c r="J2447" s="0" t="n">
        <v>0</v>
      </c>
      <c r="K2447" s="0" t="n">
        <v>5.6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s">
        <v>4</v>
      </c>
    </row>
    <row r="2448" customFormat="false" ht="14.4" hidden="true" customHeight="false" outlineLevel="0" collapsed="false">
      <c r="A2448" s="0" t="s">
        <v>28</v>
      </c>
      <c r="B2448" s="0" t="n">
        <v>1</v>
      </c>
      <c r="C2448" s="0" t="s">
        <v>7022</v>
      </c>
      <c r="D2448" s="0" t="s">
        <v>192</v>
      </c>
      <c r="E2448" s="0" t="s">
        <v>7023</v>
      </c>
      <c r="F2448" s="0" t="s">
        <v>7024</v>
      </c>
      <c r="G2448" s="0" t="s">
        <v>1304</v>
      </c>
      <c r="H2448" s="0" t="n">
        <v>0</v>
      </c>
      <c r="I2448" s="0" t="n">
        <v>0</v>
      </c>
      <c r="J2448" s="0" t="n">
        <v>0</v>
      </c>
      <c r="K2448" s="0" t="n">
        <v>5.4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s">
        <v>4</v>
      </c>
    </row>
    <row r="2449" customFormat="false" ht="14.4" hidden="true" customHeight="false" outlineLevel="0" collapsed="false">
      <c r="A2449" s="0" t="s">
        <v>28</v>
      </c>
      <c r="B2449" s="0" t="n">
        <v>1</v>
      </c>
      <c r="C2449" s="0" t="s">
        <v>7025</v>
      </c>
      <c r="D2449" s="0" t="s">
        <v>81</v>
      </c>
      <c r="E2449" s="0" t="s">
        <v>7026</v>
      </c>
      <c r="F2449" s="0" t="s">
        <v>7024</v>
      </c>
      <c r="G2449" s="0" t="s">
        <v>1304</v>
      </c>
      <c r="H2449" s="0" t="n">
        <v>0</v>
      </c>
      <c r="I2449" s="0" t="n">
        <v>0</v>
      </c>
      <c r="J2449" s="0" t="n">
        <v>0</v>
      </c>
      <c r="K2449" s="0" t="n">
        <v>5.8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s">
        <v>4</v>
      </c>
    </row>
    <row r="2450" customFormat="false" ht="14.4" hidden="true" customHeight="false" outlineLevel="0" collapsed="false">
      <c r="A2450" s="0" t="s">
        <v>28</v>
      </c>
      <c r="B2450" s="0" t="n">
        <v>1</v>
      </c>
      <c r="C2450" s="0" t="s">
        <v>7027</v>
      </c>
      <c r="D2450" s="0" t="s">
        <v>192</v>
      </c>
      <c r="E2450" s="0" t="s">
        <v>7028</v>
      </c>
      <c r="F2450" s="0" t="s">
        <v>7029</v>
      </c>
      <c r="G2450" s="0" t="s">
        <v>7030</v>
      </c>
      <c r="H2450" s="0" t="n">
        <v>0</v>
      </c>
      <c r="I2450" s="0" t="n">
        <v>0</v>
      </c>
      <c r="J2450" s="0" t="n">
        <v>0</v>
      </c>
      <c r="K2450" s="0" t="n">
        <v>6.1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s">
        <v>4</v>
      </c>
    </row>
    <row r="2451" customFormat="false" ht="14.4" hidden="true" customHeight="false" outlineLevel="0" collapsed="false">
      <c r="A2451" s="0" t="s">
        <v>28</v>
      </c>
      <c r="B2451" s="0" t="n">
        <v>1</v>
      </c>
      <c r="C2451" s="0" t="s">
        <v>7031</v>
      </c>
      <c r="D2451" s="0" t="s">
        <v>90</v>
      </c>
      <c r="E2451" s="0" t="s">
        <v>7032</v>
      </c>
      <c r="F2451" s="0" t="s">
        <v>7033</v>
      </c>
      <c r="G2451" s="0" t="s">
        <v>361</v>
      </c>
      <c r="H2451" s="0" t="n">
        <v>0</v>
      </c>
      <c r="I2451" s="0" t="n">
        <v>0</v>
      </c>
      <c r="J2451" s="0" t="n">
        <v>0</v>
      </c>
      <c r="K2451" s="0" t="n">
        <v>5.6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s">
        <v>4</v>
      </c>
    </row>
    <row r="2452" customFormat="false" ht="14.4" hidden="true" customHeight="false" outlineLevel="0" collapsed="false">
      <c r="A2452" s="0" t="s">
        <v>28</v>
      </c>
      <c r="B2452" s="0" t="n">
        <v>1</v>
      </c>
      <c r="C2452" s="0" t="s">
        <v>7034</v>
      </c>
      <c r="D2452" s="0" t="s">
        <v>45</v>
      </c>
      <c r="E2452" s="0" t="s">
        <v>7035</v>
      </c>
      <c r="F2452" s="0" t="s">
        <v>7036</v>
      </c>
      <c r="G2452" s="0" t="s">
        <v>361</v>
      </c>
      <c r="H2452" s="0" t="n">
        <v>0</v>
      </c>
      <c r="I2452" s="0" t="n">
        <v>0</v>
      </c>
      <c r="J2452" s="0" t="n">
        <v>0</v>
      </c>
      <c r="K2452" s="0" t="n">
        <v>8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s">
        <v>4</v>
      </c>
    </row>
    <row r="2453" customFormat="false" ht="14.4" hidden="true" customHeight="false" outlineLevel="0" collapsed="false">
      <c r="A2453" s="0" t="s">
        <v>28</v>
      </c>
      <c r="B2453" s="0" t="n">
        <v>1</v>
      </c>
      <c r="C2453" s="0" t="s">
        <v>7037</v>
      </c>
      <c r="D2453" s="0" t="s">
        <v>90</v>
      </c>
      <c r="E2453" s="0" t="s">
        <v>7038</v>
      </c>
      <c r="F2453" s="0" t="s">
        <v>7039</v>
      </c>
      <c r="G2453" s="0" t="s">
        <v>7040</v>
      </c>
      <c r="H2453" s="0" t="n">
        <v>0</v>
      </c>
      <c r="I2453" s="0" t="n">
        <v>0</v>
      </c>
      <c r="J2453" s="0" t="n">
        <v>0</v>
      </c>
      <c r="K2453" s="0" t="n">
        <v>6.6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s">
        <v>4</v>
      </c>
    </row>
    <row r="2454" customFormat="false" ht="14.4" hidden="true" customHeight="false" outlineLevel="0" collapsed="false">
      <c r="A2454" s="0" t="s">
        <v>28</v>
      </c>
      <c r="B2454" s="0" t="n">
        <v>1</v>
      </c>
      <c r="C2454" s="0" t="s">
        <v>7041</v>
      </c>
      <c r="D2454" s="0" t="s">
        <v>30</v>
      </c>
      <c r="E2454" s="0" t="s">
        <v>7042</v>
      </c>
      <c r="F2454" s="0" t="s">
        <v>7043</v>
      </c>
      <c r="G2454" s="0" t="s">
        <v>7044</v>
      </c>
      <c r="H2454" s="0" t="n">
        <v>0</v>
      </c>
      <c r="I2454" s="0" t="n">
        <v>0</v>
      </c>
      <c r="J2454" s="0" t="n">
        <v>0</v>
      </c>
      <c r="K2454" s="0" t="n">
        <v>5.2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s">
        <v>4</v>
      </c>
    </row>
    <row r="2455" customFormat="false" ht="14.4" hidden="true" customHeight="false" outlineLevel="0" collapsed="false">
      <c r="A2455" s="0" t="s">
        <v>28</v>
      </c>
      <c r="B2455" s="0" t="n">
        <v>1</v>
      </c>
      <c r="C2455" s="0" t="s">
        <v>7045</v>
      </c>
      <c r="D2455" s="0" t="s">
        <v>81</v>
      </c>
      <c r="E2455" s="0" t="s">
        <v>7046</v>
      </c>
      <c r="F2455" s="0" t="s">
        <v>7043</v>
      </c>
      <c r="G2455" s="0" t="s">
        <v>7044</v>
      </c>
      <c r="H2455" s="0" t="n">
        <v>0</v>
      </c>
      <c r="I2455" s="0" t="n">
        <v>0</v>
      </c>
      <c r="J2455" s="0" t="n">
        <v>0</v>
      </c>
      <c r="K2455" s="0" t="n">
        <v>5.4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s">
        <v>4</v>
      </c>
    </row>
    <row r="2456" customFormat="false" ht="14.4" hidden="true" customHeight="false" outlineLevel="0" collapsed="false">
      <c r="A2456" s="0" t="s">
        <v>28</v>
      </c>
      <c r="B2456" s="0" t="n">
        <v>1</v>
      </c>
      <c r="C2456" s="0" t="s">
        <v>7047</v>
      </c>
      <c r="D2456" s="0" t="s">
        <v>192</v>
      </c>
      <c r="E2456" s="0" t="s">
        <v>7048</v>
      </c>
      <c r="F2456" s="0" t="s">
        <v>7049</v>
      </c>
      <c r="G2456" s="0" t="s">
        <v>7050</v>
      </c>
      <c r="H2456" s="0" t="n">
        <v>0</v>
      </c>
      <c r="I2456" s="0" t="n">
        <v>0</v>
      </c>
      <c r="J2456" s="0" t="n">
        <v>0</v>
      </c>
      <c r="K2456" s="0" t="n">
        <v>5.5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s">
        <v>4</v>
      </c>
    </row>
    <row r="2457" customFormat="false" ht="14.4" hidden="true" customHeight="false" outlineLevel="0" collapsed="false">
      <c r="A2457" s="0" t="s">
        <v>28</v>
      </c>
      <c r="B2457" s="0" t="n">
        <v>1</v>
      </c>
      <c r="C2457" s="0" t="s">
        <v>7051</v>
      </c>
      <c r="D2457" s="0" t="s">
        <v>81</v>
      </c>
      <c r="E2457" s="0" t="s">
        <v>7052</v>
      </c>
      <c r="F2457" s="0" t="s">
        <v>7049</v>
      </c>
      <c r="G2457" s="0" t="s">
        <v>7050</v>
      </c>
      <c r="H2457" s="0" t="n">
        <v>0</v>
      </c>
      <c r="I2457" s="0" t="n">
        <v>0</v>
      </c>
      <c r="J2457" s="0" t="n">
        <v>0</v>
      </c>
      <c r="K2457" s="0" t="n">
        <v>5.5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s">
        <v>4</v>
      </c>
    </row>
    <row r="2458" customFormat="false" ht="14.4" hidden="true" customHeight="false" outlineLevel="0" collapsed="false">
      <c r="A2458" s="0" t="s">
        <v>28</v>
      </c>
      <c r="B2458" s="0" t="n">
        <v>1</v>
      </c>
      <c r="C2458" s="0" t="s">
        <v>7053</v>
      </c>
      <c r="D2458" s="0" t="s">
        <v>258</v>
      </c>
      <c r="E2458" s="0" t="s">
        <v>7054</v>
      </c>
      <c r="F2458" s="0" t="s">
        <v>7055</v>
      </c>
      <c r="G2458" s="0" t="s">
        <v>7056</v>
      </c>
      <c r="H2458" s="0" t="n">
        <v>0</v>
      </c>
      <c r="I2458" s="0" t="n">
        <v>0</v>
      </c>
      <c r="J2458" s="0" t="n">
        <v>0</v>
      </c>
      <c r="K2458" s="0" t="n">
        <v>6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s">
        <v>4</v>
      </c>
    </row>
    <row r="2459" customFormat="false" ht="14.4" hidden="true" customHeight="false" outlineLevel="0" collapsed="false">
      <c r="A2459" s="0" t="s">
        <v>28</v>
      </c>
      <c r="B2459" s="0" t="n">
        <v>1</v>
      </c>
      <c r="C2459" s="0" t="s">
        <v>7057</v>
      </c>
      <c r="D2459" s="0" t="s">
        <v>192</v>
      </c>
      <c r="E2459" s="0" t="s">
        <v>7058</v>
      </c>
      <c r="F2459" s="0" t="s">
        <v>7059</v>
      </c>
      <c r="G2459" s="0" t="s">
        <v>7060</v>
      </c>
      <c r="H2459" s="0" t="n">
        <v>0</v>
      </c>
      <c r="I2459" s="0" t="n">
        <v>0</v>
      </c>
      <c r="J2459" s="0" t="n">
        <v>0</v>
      </c>
      <c r="K2459" s="0" t="n">
        <v>8.3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s">
        <v>4</v>
      </c>
    </row>
    <row r="2460" customFormat="false" ht="14.4" hidden="true" customHeight="false" outlineLevel="0" collapsed="false">
      <c r="A2460" s="0" t="s">
        <v>28</v>
      </c>
      <c r="B2460" s="0" t="n">
        <v>1</v>
      </c>
      <c r="C2460" s="0" t="s">
        <v>7061</v>
      </c>
      <c r="D2460" s="0" t="s">
        <v>90</v>
      </c>
      <c r="E2460" s="0" t="s">
        <v>7062</v>
      </c>
      <c r="F2460" s="0" t="s">
        <v>7063</v>
      </c>
      <c r="G2460" s="0" t="s">
        <v>7064</v>
      </c>
      <c r="H2460" s="0" t="n">
        <v>0</v>
      </c>
      <c r="I2460" s="0" t="n">
        <v>0</v>
      </c>
      <c r="J2460" s="0" t="n">
        <v>0</v>
      </c>
      <c r="K2460" s="0" t="n">
        <v>7.3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s">
        <v>4</v>
      </c>
    </row>
    <row r="2461" customFormat="false" ht="14.4" hidden="true" customHeight="false" outlineLevel="0" collapsed="false">
      <c r="A2461" s="0" t="s">
        <v>28</v>
      </c>
      <c r="B2461" s="0" t="n">
        <v>1</v>
      </c>
      <c r="C2461" s="0" t="s">
        <v>7065</v>
      </c>
      <c r="D2461" s="0" t="s">
        <v>258</v>
      </c>
      <c r="E2461" s="0" t="s">
        <v>7066</v>
      </c>
      <c r="F2461" s="0" t="s">
        <v>7067</v>
      </c>
      <c r="G2461" s="0" t="s">
        <v>7068</v>
      </c>
      <c r="H2461" s="0" t="n">
        <v>0</v>
      </c>
      <c r="I2461" s="0" t="n">
        <v>0</v>
      </c>
      <c r="J2461" s="0" t="n">
        <v>0</v>
      </c>
      <c r="K2461" s="0" t="n">
        <v>6.9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s">
        <v>4</v>
      </c>
    </row>
    <row r="2462" customFormat="false" ht="14.4" hidden="true" customHeight="false" outlineLevel="0" collapsed="false">
      <c r="A2462" s="0" t="s">
        <v>28</v>
      </c>
      <c r="B2462" s="0" t="n">
        <v>1</v>
      </c>
      <c r="C2462" s="0" t="s">
        <v>7069</v>
      </c>
      <c r="D2462" s="0" t="s">
        <v>192</v>
      </c>
      <c r="E2462" s="0" t="s">
        <v>7070</v>
      </c>
      <c r="F2462" s="0" t="s">
        <v>7067</v>
      </c>
      <c r="G2462" s="0" t="s">
        <v>7068</v>
      </c>
      <c r="H2462" s="0" t="n">
        <v>0</v>
      </c>
      <c r="I2462" s="0" t="n">
        <v>0</v>
      </c>
      <c r="J2462" s="0" t="n">
        <v>0</v>
      </c>
      <c r="K2462" s="0" t="n">
        <v>5.4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s">
        <v>4</v>
      </c>
    </row>
    <row r="2463" customFormat="false" ht="14.4" hidden="true" customHeight="false" outlineLevel="0" collapsed="false">
      <c r="A2463" s="0" t="s">
        <v>28</v>
      </c>
      <c r="B2463" s="0" t="n">
        <v>1</v>
      </c>
      <c r="C2463" s="0" t="s">
        <v>7071</v>
      </c>
      <c r="D2463" s="0" t="s">
        <v>90</v>
      </c>
      <c r="E2463" s="0" t="s">
        <v>7072</v>
      </c>
      <c r="F2463" s="0" t="s">
        <v>7073</v>
      </c>
      <c r="G2463" s="0" t="s">
        <v>7074</v>
      </c>
      <c r="H2463" s="0" t="n">
        <v>0</v>
      </c>
      <c r="I2463" s="0" t="n">
        <v>0</v>
      </c>
      <c r="J2463" s="0" t="n">
        <v>0</v>
      </c>
      <c r="K2463" s="0" t="n">
        <v>5.5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s">
        <v>4</v>
      </c>
    </row>
    <row r="2464" customFormat="false" ht="14.4" hidden="true" customHeight="false" outlineLevel="0" collapsed="false">
      <c r="A2464" s="0" t="s">
        <v>28</v>
      </c>
      <c r="B2464" s="0" t="n">
        <v>1</v>
      </c>
      <c r="C2464" s="0" t="s">
        <v>7075</v>
      </c>
      <c r="D2464" s="0" t="s">
        <v>192</v>
      </c>
      <c r="E2464" s="0" t="s">
        <v>7076</v>
      </c>
      <c r="F2464" s="0" t="s">
        <v>7077</v>
      </c>
      <c r="G2464" s="0" t="s">
        <v>3460</v>
      </c>
      <c r="H2464" s="0" t="n">
        <v>0</v>
      </c>
      <c r="I2464" s="0" t="n">
        <v>0</v>
      </c>
      <c r="J2464" s="0" t="n">
        <v>0</v>
      </c>
      <c r="K2464" s="0" t="n">
        <v>6.1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s">
        <v>4</v>
      </c>
    </row>
    <row r="2465" customFormat="false" ht="14.4" hidden="true" customHeight="false" outlineLevel="0" collapsed="false">
      <c r="A2465" s="0" t="s">
        <v>28</v>
      </c>
      <c r="B2465" s="0" t="n">
        <v>1</v>
      </c>
      <c r="C2465" s="0" t="s">
        <v>7078</v>
      </c>
      <c r="D2465" s="0" t="s">
        <v>258</v>
      </c>
      <c r="E2465" s="0" t="s">
        <v>7079</v>
      </c>
      <c r="F2465" s="0" t="s">
        <v>7077</v>
      </c>
      <c r="G2465" s="0" t="s">
        <v>3460</v>
      </c>
      <c r="H2465" s="0" t="n">
        <v>0</v>
      </c>
      <c r="I2465" s="0" t="n">
        <v>0</v>
      </c>
      <c r="J2465" s="0" t="n">
        <v>0</v>
      </c>
      <c r="K2465" s="0" t="n">
        <v>6.2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s">
        <v>4</v>
      </c>
    </row>
    <row r="2466" customFormat="false" ht="14.4" hidden="true" customHeight="false" outlineLevel="0" collapsed="false">
      <c r="A2466" s="0" t="s">
        <v>28</v>
      </c>
      <c r="B2466" s="0" t="n">
        <v>1</v>
      </c>
      <c r="C2466" s="0" t="s">
        <v>7080</v>
      </c>
      <c r="D2466" s="0" t="s">
        <v>81</v>
      </c>
      <c r="E2466" s="0" t="s">
        <v>7081</v>
      </c>
      <c r="F2466" s="0" t="s">
        <v>7077</v>
      </c>
      <c r="G2466" s="0" t="s">
        <v>3460</v>
      </c>
      <c r="H2466" s="0" t="n">
        <v>0</v>
      </c>
      <c r="I2466" s="0" t="n">
        <v>0</v>
      </c>
      <c r="J2466" s="0" t="n">
        <v>0</v>
      </c>
      <c r="K2466" s="0" t="n">
        <v>9.3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s">
        <v>4</v>
      </c>
    </row>
    <row r="2467" customFormat="false" ht="14.4" hidden="true" customHeight="false" outlineLevel="0" collapsed="false">
      <c r="A2467" s="0" t="s">
        <v>28</v>
      </c>
      <c r="B2467" s="0" t="n">
        <v>1</v>
      </c>
      <c r="C2467" s="0" t="s">
        <v>7082</v>
      </c>
      <c r="D2467" s="0" t="s">
        <v>81</v>
      </c>
      <c r="E2467" s="0" t="s">
        <v>7083</v>
      </c>
      <c r="F2467" s="0" t="s">
        <v>7084</v>
      </c>
      <c r="G2467" s="0" t="s">
        <v>7085</v>
      </c>
      <c r="H2467" s="0" t="n">
        <v>0</v>
      </c>
      <c r="I2467" s="0" t="n">
        <v>0</v>
      </c>
      <c r="J2467" s="0" t="n">
        <v>0</v>
      </c>
      <c r="K2467" s="0" t="n">
        <v>5.4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s">
        <v>4</v>
      </c>
    </row>
    <row r="2468" customFormat="false" ht="14.4" hidden="true" customHeight="false" outlineLevel="0" collapsed="false">
      <c r="A2468" s="0" t="s">
        <v>28</v>
      </c>
      <c r="B2468" s="0" t="n">
        <v>1</v>
      </c>
      <c r="C2468" s="0" t="s">
        <v>7086</v>
      </c>
      <c r="D2468" s="0" t="s">
        <v>30</v>
      </c>
      <c r="E2468" s="0" t="s">
        <v>7087</v>
      </c>
      <c r="F2468" s="0" t="s">
        <v>7088</v>
      </c>
      <c r="G2468" s="0" t="s">
        <v>7089</v>
      </c>
      <c r="H2468" s="0" t="n">
        <v>0</v>
      </c>
      <c r="I2468" s="0" t="n">
        <v>0</v>
      </c>
      <c r="J2468" s="0" t="n">
        <v>0</v>
      </c>
      <c r="K2468" s="0" t="n">
        <v>5.2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s">
        <v>4</v>
      </c>
    </row>
    <row r="2469" customFormat="false" ht="14.4" hidden="true" customHeight="false" outlineLevel="0" collapsed="false">
      <c r="A2469" s="0" t="s">
        <v>28</v>
      </c>
      <c r="B2469" s="0" t="n">
        <v>1</v>
      </c>
      <c r="C2469" s="0" t="s">
        <v>7090</v>
      </c>
      <c r="D2469" s="0" t="s">
        <v>48</v>
      </c>
      <c r="E2469" s="0" t="s">
        <v>7091</v>
      </c>
      <c r="F2469" s="0" t="s">
        <v>7092</v>
      </c>
      <c r="G2469" s="0" t="s">
        <v>7093</v>
      </c>
      <c r="H2469" s="0" t="n">
        <v>0</v>
      </c>
      <c r="I2469" s="0" t="n">
        <v>0</v>
      </c>
      <c r="J2469" s="0" t="n">
        <v>0</v>
      </c>
      <c r="K2469" s="0" t="n">
        <v>6.7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s">
        <v>4</v>
      </c>
    </row>
    <row r="2470" customFormat="false" ht="14.4" hidden="true" customHeight="false" outlineLevel="0" collapsed="false">
      <c r="A2470" s="0" t="s">
        <v>28</v>
      </c>
      <c r="B2470" s="0" t="n">
        <v>1</v>
      </c>
      <c r="C2470" s="0" t="s">
        <v>7094</v>
      </c>
      <c r="D2470" s="0" t="s">
        <v>48</v>
      </c>
      <c r="E2470" s="0" t="s">
        <v>7095</v>
      </c>
      <c r="F2470" s="0" t="s">
        <v>7092</v>
      </c>
      <c r="G2470" s="0" t="s">
        <v>7093</v>
      </c>
      <c r="H2470" s="0" t="n">
        <v>0</v>
      </c>
      <c r="I2470" s="0" t="n">
        <v>0</v>
      </c>
      <c r="J2470" s="0" t="n">
        <v>0</v>
      </c>
      <c r="K2470" s="0" t="n">
        <v>6.1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s">
        <v>4</v>
      </c>
    </row>
    <row r="2471" customFormat="false" ht="14.4" hidden="true" customHeight="false" outlineLevel="0" collapsed="false">
      <c r="A2471" s="0" t="s">
        <v>28</v>
      </c>
      <c r="B2471" s="0" t="n">
        <v>1</v>
      </c>
      <c r="C2471" s="0" t="s">
        <v>7096</v>
      </c>
      <c r="D2471" s="0" t="s">
        <v>258</v>
      </c>
      <c r="E2471" s="0" t="s">
        <v>7097</v>
      </c>
      <c r="F2471" s="0" t="s">
        <v>7092</v>
      </c>
      <c r="G2471" s="0" t="s">
        <v>7093</v>
      </c>
      <c r="H2471" s="0" t="n">
        <v>0</v>
      </c>
      <c r="I2471" s="0" t="n">
        <v>0</v>
      </c>
      <c r="J2471" s="0" t="n">
        <v>0</v>
      </c>
      <c r="K2471" s="0" t="n">
        <v>7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s">
        <v>4</v>
      </c>
    </row>
    <row r="2472" customFormat="false" ht="14.4" hidden="true" customHeight="false" outlineLevel="0" collapsed="false">
      <c r="A2472" s="0" t="s">
        <v>28</v>
      </c>
      <c r="B2472" s="0" t="n">
        <v>1</v>
      </c>
      <c r="C2472" s="0" t="s">
        <v>7098</v>
      </c>
      <c r="D2472" s="0" t="s">
        <v>258</v>
      </c>
      <c r="E2472" s="0" t="s">
        <v>7099</v>
      </c>
      <c r="F2472" s="0" t="s">
        <v>7100</v>
      </c>
      <c r="G2472" s="0" t="s">
        <v>361</v>
      </c>
      <c r="H2472" s="0" t="n">
        <v>0</v>
      </c>
      <c r="I2472" s="0" t="n">
        <v>0</v>
      </c>
      <c r="J2472" s="0" t="n">
        <v>0</v>
      </c>
      <c r="K2472" s="0" t="n">
        <v>7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s">
        <v>4</v>
      </c>
    </row>
    <row r="2473" customFormat="false" ht="14.4" hidden="true" customHeight="false" outlineLevel="0" collapsed="false">
      <c r="A2473" s="0" t="s">
        <v>28</v>
      </c>
      <c r="B2473" s="0" t="n">
        <v>1</v>
      </c>
      <c r="C2473" s="0" t="s">
        <v>7101</v>
      </c>
      <c r="D2473" s="0" t="s">
        <v>103</v>
      </c>
      <c r="E2473" s="0" t="s">
        <v>7102</v>
      </c>
      <c r="F2473" s="0" t="s">
        <v>7103</v>
      </c>
      <c r="G2473" s="0" t="s">
        <v>7104</v>
      </c>
      <c r="H2473" s="0" t="n">
        <v>0</v>
      </c>
      <c r="I2473" s="0" t="n">
        <v>0</v>
      </c>
      <c r="J2473" s="0" t="n">
        <v>0</v>
      </c>
      <c r="K2473" s="0" t="n">
        <v>6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s">
        <v>4</v>
      </c>
    </row>
    <row r="2474" customFormat="false" ht="14.4" hidden="true" customHeight="false" outlineLevel="0" collapsed="false">
      <c r="A2474" s="0" t="s">
        <v>28</v>
      </c>
      <c r="B2474" s="0" t="n">
        <v>1</v>
      </c>
      <c r="C2474" s="0" t="s">
        <v>7105</v>
      </c>
      <c r="D2474" s="0" t="s">
        <v>192</v>
      </c>
      <c r="E2474" s="0" t="s">
        <v>7106</v>
      </c>
      <c r="F2474" s="0" t="s">
        <v>7107</v>
      </c>
      <c r="G2474" s="0" t="s">
        <v>7108</v>
      </c>
      <c r="H2474" s="0" t="n">
        <v>0</v>
      </c>
      <c r="I2474" s="0" t="n">
        <v>0</v>
      </c>
      <c r="J2474" s="0" t="n">
        <v>0</v>
      </c>
      <c r="K2474" s="0" t="n">
        <v>5.3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s">
        <v>4</v>
      </c>
    </row>
    <row r="2475" customFormat="false" ht="14.4" hidden="true" customHeight="false" outlineLevel="0" collapsed="false">
      <c r="A2475" s="0" t="s">
        <v>28</v>
      </c>
      <c r="B2475" s="0" t="n">
        <v>1</v>
      </c>
      <c r="C2475" s="0" t="s">
        <v>7109</v>
      </c>
      <c r="D2475" s="0" t="s">
        <v>30</v>
      </c>
      <c r="E2475" s="0" t="s">
        <v>7110</v>
      </c>
      <c r="F2475" s="0" t="s">
        <v>7111</v>
      </c>
      <c r="G2475" s="0" t="s">
        <v>7112</v>
      </c>
      <c r="H2475" s="0" t="n">
        <v>0</v>
      </c>
      <c r="I2475" s="0" t="n">
        <v>0</v>
      </c>
      <c r="J2475" s="0" t="n">
        <v>0</v>
      </c>
      <c r="K2475" s="0" t="n">
        <v>9.6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s">
        <v>4</v>
      </c>
    </row>
    <row r="2476" customFormat="false" ht="14.4" hidden="true" customHeight="false" outlineLevel="0" collapsed="false">
      <c r="A2476" s="0" t="s">
        <v>28</v>
      </c>
      <c r="B2476" s="0" t="n">
        <v>1</v>
      </c>
      <c r="C2476" s="0" t="s">
        <v>7113</v>
      </c>
      <c r="D2476" s="0" t="s">
        <v>192</v>
      </c>
      <c r="E2476" s="0" t="s">
        <v>7114</v>
      </c>
      <c r="F2476" s="0" t="s">
        <v>7111</v>
      </c>
      <c r="G2476" s="0" t="s">
        <v>7112</v>
      </c>
      <c r="H2476" s="0" t="n">
        <v>0</v>
      </c>
      <c r="I2476" s="0" t="n">
        <v>0</v>
      </c>
      <c r="J2476" s="0" t="n">
        <v>0</v>
      </c>
      <c r="K2476" s="0" t="n">
        <v>9.4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s">
        <v>4</v>
      </c>
    </row>
    <row r="2477" customFormat="false" ht="14.4" hidden="true" customHeight="false" outlineLevel="0" collapsed="false">
      <c r="A2477" s="0" t="s">
        <v>28</v>
      </c>
      <c r="B2477" s="0" t="n">
        <v>1</v>
      </c>
      <c r="C2477" s="0" t="s">
        <v>7115</v>
      </c>
      <c r="D2477" s="0" t="s">
        <v>258</v>
      </c>
      <c r="E2477" s="0" t="s">
        <v>7116</v>
      </c>
      <c r="F2477" s="0" t="s">
        <v>7111</v>
      </c>
      <c r="G2477" s="0" t="s">
        <v>7112</v>
      </c>
      <c r="H2477" s="0" t="n">
        <v>0</v>
      </c>
      <c r="I2477" s="0" t="n">
        <v>0</v>
      </c>
      <c r="J2477" s="0" t="n">
        <v>0</v>
      </c>
      <c r="K2477" s="0" t="n">
        <v>8.8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s">
        <v>4</v>
      </c>
    </row>
    <row r="2478" customFormat="false" ht="14.4" hidden="true" customHeight="false" outlineLevel="0" collapsed="false">
      <c r="A2478" s="0" t="s">
        <v>28</v>
      </c>
      <c r="B2478" s="0" t="n">
        <v>1</v>
      </c>
      <c r="C2478" s="0" t="s">
        <v>7117</v>
      </c>
      <c r="D2478" s="0" t="s">
        <v>192</v>
      </c>
      <c r="E2478" s="0" t="s">
        <v>7118</v>
      </c>
      <c r="F2478" s="0" t="s">
        <v>7111</v>
      </c>
      <c r="G2478" s="0" t="s">
        <v>7112</v>
      </c>
      <c r="H2478" s="0" t="n">
        <v>0</v>
      </c>
      <c r="I2478" s="0" t="n">
        <v>0</v>
      </c>
      <c r="J2478" s="0" t="n">
        <v>0</v>
      </c>
      <c r="K2478" s="0" t="n">
        <v>9.2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s">
        <v>4</v>
      </c>
    </row>
    <row r="2479" customFormat="false" ht="14.4" hidden="true" customHeight="false" outlineLevel="0" collapsed="false">
      <c r="A2479" s="0" t="s">
        <v>28</v>
      </c>
      <c r="B2479" s="0" t="n">
        <v>1</v>
      </c>
      <c r="C2479" s="0" t="s">
        <v>7119</v>
      </c>
      <c r="D2479" s="0" t="s">
        <v>81</v>
      </c>
      <c r="E2479" s="0" t="s">
        <v>7120</v>
      </c>
      <c r="F2479" s="0" t="s">
        <v>7111</v>
      </c>
      <c r="G2479" s="0" t="s">
        <v>7112</v>
      </c>
      <c r="H2479" s="0" t="n">
        <v>0</v>
      </c>
      <c r="I2479" s="0" t="n">
        <v>0</v>
      </c>
      <c r="J2479" s="0" t="n">
        <v>0</v>
      </c>
      <c r="K2479" s="0" t="n">
        <v>5.5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s">
        <v>4</v>
      </c>
    </row>
    <row r="2480" customFormat="false" ht="14.4" hidden="true" customHeight="false" outlineLevel="0" collapsed="false">
      <c r="A2480" s="0" t="s">
        <v>28</v>
      </c>
      <c r="B2480" s="0" t="n">
        <v>1</v>
      </c>
      <c r="C2480" s="0" t="s">
        <v>7121</v>
      </c>
      <c r="D2480" s="0" t="s">
        <v>258</v>
      </c>
      <c r="E2480" s="0" t="s">
        <v>7122</v>
      </c>
      <c r="F2480" s="0" t="s">
        <v>7111</v>
      </c>
      <c r="G2480" s="0" t="s">
        <v>7112</v>
      </c>
      <c r="H2480" s="0" t="n">
        <v>0</v>
      </c>
      <c r="I2480" s="0" t="n">
        <v>0</v>
      </c>
      <c r="J2480" s="0" t="n">
        <v>0</v>
      </c>
      <c r="K2480" s="0" t="n">
        <v>5.8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s">
        <v>4</v>
      </c>
    </row>
    <row r="2481" customFormat="false" ht="14.4" hidden="true" customHeight="false" outlineLevel="0" collapsed="false">
      <c r="A2481" s="0" t="s">
        <v>28</v>
      </c>
      <c r="B2481" s="0" t="n">
        <v>1</v>
      </c>
      <c r="C2481" s="0" t="s">
        <v>7123</v>
      </c>
      <c r="D2481" s="0" t="s">
        <v>103</v>
      </c>
      <c r="E2481" s="0" t="s">
        <v>7124</v>
      </c>
      <c r="F2481" s="0" t="s">
        <v>7111</v>
      </c>
      <c r="G2481" s="0" t="s">
        <v>7112</v>
      </c>
      <c r="H2481" s="0" t="n">
        <v>0</v>
      </c>
      <c r="I2481" s="0" t="n">
        <v>0</v>
      </c>
      <c r="J2481" s="0" t="n">
        <v>0</v>
      </c>
      <c r="K2481" s="0" t="n">
        <v>5.6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s">
        <v>4</v>
      </c>
    </row>
    <row r="2482" customFormat="false" ht="14.4" hidden="true" customHeight="false" outlineLevel="0" collapsed="false">
      <c r="A2482" s="0" t="s">
        <v>28</v>
      </c>
      <c r="B2482" s="0" t="n">
        <v>1</v>
      </c>
      <c r="C2482" s="0" t="s">
        <v>7125</v>
      </c>
      <c r="D2482" s="0" t="s">
        <v>30</v>
      </c>
      <c r="E2482" s="0" t="s">
        <v>7126</v>
      </c>
      <c r="F2482" s="0" t="s">
        <v>7127</v>
      </c>
      <c r="G2482" s="0" t="s">
        <v>7128</v>
      </c>
      <c r="H2482" s="0" t="n">
        <v>0</v>
      </c>
      <c r="I2482" s="0" t="n">
        <v>0</v>
      </c>
      <c r="J2482" s="0" t="n">
        <v>0</v>
      </c>
      <c r="K2482" s="0" t="n">
        <v>5.9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s">
        <v>4</v>
      </c>
    </row>
    <row r="2483" customFormat="false" ht="14.4" hidden="true" customHeight="false" outlineLevel="0" collapsed="false">
      <c r="A2483" s="0" t="s">
        <v>28</v>
      </c>
      <c r="B2483" s="0" t="n">
        <v>1</v>
      </c>
      <c r="C2483" s="0" t="s">
        <v>7129</v>
      </c>
      <c r="D2483" s="0" t="s">
        <v>81</v>
      </c>
      <c r="E2483" s="0" t="s">
        <v>7130</v>
      </c>
      <c r="F2483" s="0" t="s">
        <v>7131</v>
      </c>
      <c r="G2483" s="0" t="s">
        <v>7132</v>
      </c>
      <c r="H2483" s="0" t="n">
        <v>0</v>
      </c>
      <c r="I2483" s="0" t="n">
        <v>0</v>
      </c>
      <c r="J2483" s="0" t="n">
        <v>0</v>
      </c>
      <c r="K2483" s="0" t="n">
        <v>7.2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s">
        <v>4</v>
      </c>
    </row>
    <row r="2484" customFormat="false" ht="14.4" hidden="true" customHeight="false" outlineLevel="0" collapsed="false">
      <c r="A2484" s="0" t="s">
        <v>419</v>
      </c>
      <c r="B2484" s="0" t="n">
        <v>1</v>
      </c>
      <c r="C2484" s="0" t="s">
        <v>7133</v>
      </c>
      <c r="D2484" s="0" t="s">
        <v>4552</v>
      </c>
      <c r="E2484" s="0" t="s">
        <v>7134</v>
      </c>
      <c r="F2484" s="0" t="s">
        <v>7135</v>
      </c>
      <c r="G2484" s="0" t="s">
        <v>7136</v>
      </c>
      <c r="H2484" s="0" t="n">
        <v>0</v>
      </c>
      <c r="I2484" s="0" t="n">
        <v>0</v>
      </c>
      <c r="J2484" s="0" t="n">
        <v>0</v>
      </c>
      <c r="K2484" s="0" t="n">
        <v>5.2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s">
        <v>4</v>
      </c>
    </row>
    <row r="2485" customFormat="false" ht="14.4" hidden="true" customHeight="false" outlineLevel="0" collapsed="false">
      <c r="A2485" s="0" t="s">
        <v>28</v>
      </c>
      <c r="B2485" s="0" t="n">
        <v>1</v>
      </c>
      <c r="C2485" s="0" t="s">
        <v>7137</v>
      </c>
      <c r="D2485" s="0" t="s">
        <v>103</v>
      </c>
      <c r="E2485" s="0" t="s">
        <v>7138</v>
      </c>
      <c r="F2485" s="0" t="s">
        <v>7139</v>
      </c>
      <c r="G2485" s="0" t="s">
        <v>7140</v>
      </c>
      <c r="H2485" s="0" t="n">
        <v>0</v>
      </c>
      <c r="I2485" s="0" t="n">
        <v>0</v>
      </c>
      <c r="J2485" s="0" t="n">
        <v>0</v>
      </c>
      <c r="K2485" s="0" t="n">
        <v>6.8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s">
        <v>4</v>
      </c>
    </row>
    <row r="2486" customFormat="false" ht="14.4" hidden="true" customHeight="false" outlineLevel="0" collapsed="false">
      <c r="A2486" s="0" t="s">
        <v>28</v>
      </c>
      <c r="B2486" s="0" t="n">
        <v>1</v>
      </c>
      <c r="C2486" s="0" t="s">
        <v>7141</v>
      </c>
      <c r="D2486" s="0" t="s">
        <v>81</v>
      </c>
      <c r="E2486" s="0" t="s">
        <v>7142</v>
      </c>
      <c r="F2486" s="0" t="s">
        <v>7139</v>
      </c>
      <c r="G2486" s="0" t="s">
        <v>7140</v>
      </c>
      <c r="H2486" s="0" t="n">
        <v>0</v>
      </c>
      <c r="I2486" s="0" t="n">
        <v>0</v>
      </c>
      <c r="J2486" s="0" t="n">
        <v>0</v>
      </c>
      <c r="K2486" s="0" t="n">
        <v>6.3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s">
        <v>4</v>
      </c>
    </row>
    <row r="2487" customFormat="false" ht="14.4" hidden="true" customHeight="false" outlineLevel="0" collapsed="false">
      <c r="A2487" s="0" t="s">
        <v>28</v>
      </c>
      <c r="B2487" s="0" t="n">
        <v>1</v>
      </c>
      <c r="C2487" s="0" t="s">
        <v>7143</v>
      </c>
      <c r="D2487" s="0" t="s">
        <v>258</v>
      </c>
      <c r="E2487" s="0" t="s">
        <v>7144</v>
      </c>
      <c r="F2487" s="0" t="s">
        <v>7145</v>
      </c>
      <c r="G2487" s="0" t="s">
        <v>7146</v>
      </c>
      <c r="H2487" s="0" t="n">
        <v>0</v>
      </c>
      <c r="I2487" s="0" t="n">
        <v>0</v>
      </c>
      <c r="J2487" s="0" t="n">
        <v>0</v>
      </c>
      <c r="K2487" s="0" t="n">
        <v>6.3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s">
        <v>4</v>
      </c>
    </row>
    <row r="2488" customFormat="false" ht="14.4" hidden="true" customHeight="false" outlineLevel="0" collapsed="false">
      <c r="A2488" s="0" t="s">
        <v>28</v>
      </c>
      <c r="B2488" s="0" t="n">
        <v>1</v>
      </c>
      <c r="C2488" s="0" t="s">
        <v>7147</v>
      </c>
      <c r="D2488" s="0" t="s">
        <v>192</v>
      </c>
      <c r="E2488" s="0" t="s">
        <v>7148</v>
      </c>
      <c r="F2488" s="0" t="s">
        <v>7145</v>
      </c>
      <c r="G2488" s="0" t="s">
        <v>7146</v>
      </c>
      <c r="H2488" s="0" t="n">
        <v>0</v>
      </c>
      <c r="I2488" s="0" t="n">
        <v>0</v>
      </c>
      <c r="J2488" s="0" t="n">
        <v>0</v>
      </c>
      <c r="K2488" s="0" t="n">
        <v>6.1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s">
        <v>4</v>
      </c>
    </row>
    <row r="2489" customFormat="false" ht="14.4" hidden="true" customHeight="false" outlineLevel="0" collapsed="false">
      <c r="A2489" s="0" t="s">
        <v>28</v>
      </c>
      <c r="B2489" s="0" t="n">
        <v>1</v>
      </c>
      <c r="C2489" s="0" t="s">
        <v>7149</v>
      </c>
      <c r="D2489" s="0" t="s">
        <v>258</v>
      </c>
      <c r="E2489" s="0" t="s">
        <v>7150</v>
      </c>
      <c r="F2489" s="0" t="s">
        <v>7145</v>
      </c>
      <c r="G2489" s="0" t="s">
        <v>7146</v>
      </c>
      <c r="H2489" s="0" t="n">
        <v>0</v>
      </c>
      <c r="I2489" s="0" t="n">
        <v>0</v>
      </c>
      <c r="J2489" s="0" t="n">
        <v>0</v>
      </c>
      <c r="K2489" s="0" t="n">
        <v>6.2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s">
        <v>4</v>
      </c>
    </row>
    <row r="2490" customFormat="false" ht="14.4" hidden="true" customHeight="false" outlineLevel="0" collapsed="false">
      <c r="A2490" s="0" t="s">
        <v>28</v>
      </c>
      <c r="B2490" s="0" t="n">
        <v>1</v>
      </c>
      <c r="C2490" s="0" t="s">
        <v>7151</v>
      </c>
      <c r="D2490" s="0" t="s">
        <v>30</v>
      </c>
      <c r="E2490" s="0" t="s">
        <v>7152</v>
      </c>
      <c r="F2490" s="0" t="s">
        <v>7145</v>
      </c>
      <c r="G2490" s="0" t="s">
        <v>7146</v>
      </c>
      <c r="H2490" s="0" t="n">
        <v>0</v>
      </c>
      <c r="I2490" s="0" t="n">
        <v>0</v>
      </c>
      <c r="J2490" s="0" t="n">
        <v>0</v>
      </c>
      <c r="K2490" s="0" t="n">
        <v>5.5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s">
        <v>4</v>
      </c>
    </row>
    <row r="2491" customFormat="false" ht="14.4" hidden="true" customHeight="false" outlineLevel="0" collapsed="false">
      <c r="A2491" s="0" t="s">
        <v>28</v>
      </c>
      <c r="B2491" s="0" t="n">
        <v>1</v>
      </c>
      <c r="C2491" s="0" t="s">
        <v>7153</v>
      </c>
      <c r="D2491" s="0" t="s">
        <v>192</v>
      </c>
      <c r="E2491" s="0" t="s">
        <v>7154</v>
      </c>
      <c r="F2491" s="0" t="s">
        <v>7145</v>
      </c>
      <c r="G2491" s="0" t="s">
        <v>7146</v>
      </c>
      <c r="H2491" s="0" t="n">
        <v>0</v>
      </c>
      <c r="I2491" s="0" t="n">
        <v>0</v>
      </c>
      <c r="J2491" s="0" t="n">
        <v>0</v>
      </c>
      <c r="K2491" s="0" t="n">
        <v>5.7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s">
        <v>4</v>
      </c>
    </row>
    <row r="2492" customFormat="false" ht="14.4" hidden="true" customHeight="false" outlineLevel="0" collapsed="false">
      <c r="A2492" s="0" t="s">
        <v>28</v>
      </c>
      <c r="B2492" s="0" t="n">
        <v>1</v>
      </c>
      <c r="C2492" s="0" t="s">
        <v>7155</v>
      </c>
      <c r="D2492" s="0" t="s">
        <v>30</v>
      </c>
      <c r="E2492" s="0" t="s">
        <v>6343</v>
      </c>
      <c r="F2492" s="0" t="s">
        <v>7156</v>
      </c>
      <c r="G2492" s="0" t="s">
        <v>7157</v>
      </c>
      <c r="H2492" s="0" t="n">
        <v>0</v>
      </c>
      <c r="I2492" s="0" t="n">
        <v>0</v>
      </c>
      <c r="J2492" s="0" t="n">
        <v>0</v>
      </c>
      <c r="K2492" s="0" t="n">
        <v>5.2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s">
        <v>4</v>
      </c>
    </row>
    <row r="2493" customFormat="false" ht="14.4" hidden="true" customHeight="false" outlineLevel="0" collapsed="false">
      <c r="A2493" s="0" t="s">
        <v>28</v>
      </c>
      <c r="B2493" s="0" t="n">
        <v>1</v>
      </c>
      <c r="C2493" s="0" t="s">
        <v>7158</v>
      </c>
      <c r="D2493" s="0" t="s">
        <v>60</v>
      </c>
      <c r="E2493" s="0" t="s">
        <v>7159</v>
      </c>
      <c r="F2493" s="0" t="s">
        <v>7160</v>
      </c>
      <c r="G2493" s="0" t="s">
        <v>2138</v>
      </c>
      <c r="H2493" s="0" t="n">
        <v>0</v>
      </c>
      <c r="I2493" s="0" t="n">
        <v>0</v>
      </c>
      <c r="J2493" s="0" t="n">
        <v>0</v>
      </c>
      <c r="K2493" s="0" t="n">
        <v>5.2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s">
        <v>4</v>
      </c>
    </row>
    <row r="2494" customFormat="false" ht="14.4" hidden="true" customHeight="false" outlineLevel="0" collapsed="false">
      <c r="A2494" s="0" t="s">
        <v>28</v>
      </c>
      <c r="B2494" s="0" t="n">
        <v>1</v>
      </c>
      <c r="C2494" s="0" t="s">
        <v>7161</v>
      </c>
      <c r="D2494" s="0" t="s">
        <v>177</v>
      </c>
      <c r="E2494" s="0" t="s">
        <v>7162</v>
      </c>
      <c r="F2494" s="0" t="s">
        <v>7163</v>
      </c>
      <c r="G2494" s="0" t="s">
        <v>7164</v>
      </c>
      <c r="H2494" s="0" t="n">
        <v>0</v>
      </c>
      <c r="I2494" s="0" t="n">
        <v>0</v>
      </c>
      <c r="J2494" s="0" t="n">
        <v>0</v>
      </c>
      <c r="K2494" s="0" t="n">
        <v>6.5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s">
        <v>4</v>
      </c>
    </row>
    <row r="2495" customFormat="false" ht="14.4" hidden="true" customHeight="false" outlineLevel="0" collapsed="false">
      <c r="A2495" s="0" t="s">
        <v>28</v>
      </c>
      <c r="B2495" s="0" t="n">
        <v>1</v>
      </c>
      <c r="C2495" s="0" t="s">
        <v>7165</v>
      </c>
      <c r="D2495" s="0" t="s">
        <v>258</v>
      </c>
      <c r="E2495" s="0" t="s">
        <v>7166</v>
      </c>
      <c r="F2495" s="0" t="s">
        <v>7167</v>
      </c>
      <c r="G2495" s="0" t="s">
        <v>2044</v>
      </c>
      <c r="H2495" s="0" t="n">
        <v>0</v>
      </c>
      <c r="I2495" s="0" t="n">
        <v>0</v>
      </c>
      <c r="J2495" s="0" t="n">
        <v>0</v>
      </c>
      <c r="K2495" s="0" t="n">
        <v>5.5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s">
        <v>4</v>
      </c>
    </row>
    <row r="2496" customFormat="false" ht="14.4" hidden="true" customHeight="false" outlineLevel="0" collapsed="false">
      <c r="A2496" s="0" t="s">
        <v>28</v>
      </c>
      <c r="B2496" s="0" t="n">
        <v>1</v>
      </c>
      <c r="C2496" s="0" t="s">
        <v>7168</v>
      </c>
      <c r="D2496" s="0" t="s">
        <v>81</v>
      </c>
      <c r="E2496" s="0" t="s">
        <v>7169</v>
      </c>
      <c r="F2496" s="0" t="s">
        <v>7170</v>
      </c>
      <c r="G2496" s="0" t="s">
        <v>4637</v>
      </c>
      <c r="H2496" s="0" t="n">
        <v>0</v>
      </c>
      <c r="I2496" s="0" t="n">
        <v>0</v>
      </c>
      <c r="J2496" s="0" t="n">
        <v>0</v>
      </c>
      <c r="K2496" s="0" t="n">
        <v>5.5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s">
        <v>4</v>
      </c>
    </row>
    <row r="2497" customFormat="false" ht="14.4" hidden="true" customHeight="false" outlineLevel="0" collapsed="false">
      <c r="A2497" s="0" t="s">
        <v>28</v>
      </c>
      <c r="B2497" s="0" t="n">
        <v>1</v>
      </c>
      <c r="C2497" s="0" t="s">
        <v>7171</v>
      </c>
      <c r="D2497" s="0" t="s">
        <v>48</v>
      </c>
      <c r="E2497" s="0" t="s">
        <v>7172</v>
      </c>
      <c r="F2497" s="0" t="s">
        <v>7170</v>
      </c>
      <c r="G2497" s="0" t="s">
        <v>4637</v>
      </c>
      <c r="H2497" s="0" t="n">
        <v>0</v>
      </c>
      <c r="I2497" s="0" t="n">
        <v>0</v>
      </c>
      <c r="J2497" s="0" t="n">
        <v>0</v>
      </c>
      <c r="K2497" s="0" t="n">
        <v>6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s">
        <v>4</v>
      </c>
    </row>
    <row r="2498" customFormat="false" ht="14.4" hidden="true" customHeight="false" outlineLevel="0" collapsed="false">
      <c r="A2498" s="0" t="s">
        <v>28</v>
      </c>
      <c r="B2498" s="0" t="n">
        <v>1</v>
      </c>
      <c r="C2498" s="0" t="s">
        <v>7173</v>
      </c>
      <c r="D2498" s="0" t="s">
        <v>192</v>
      </c>
      <c r="E2498" s="0" t="s">
        <v>7174</v>
      </c>
      <c r="F2498" s="0" t="s">
        <v>7170</v>
      </c>
      <c r="G2498" s="0" t="s">
        <v>4637</v>
      </c>
      <c r="H2498" s="0" t="n">
        <v>0</v>
      </c>
      <c r="I2498" s="0" t="n">
        <v>0</v>
      </c>
      <c r="J2498" s="0" t="n">
        <v>0</v>
      </c>
      <c r="K2498" s="0" t="n">
        <v>6.3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s">
        <v>4</v>
      </c>
    </row>
    <row r="2499" customFormat="false" ht="14.4" hidden="true" customHeight="false" outlineLevel="0" collapsed="false">
      <c r="A2499" s="0" t="s">
        <v>28</v>
      </c>
      <c r="B2499" s="0" t="n">
        <v>1</v>
      </c>
      <c r="C2499" s="0" t="s">
        <v>7175</v>
      </c>
      <c r="D2499" s="0" t="s">
        <v>81</v>
      </c>
      <c r="E2499" s="0" t="s">
        <v>5791</v>
      </c>
      <c r="F2499" s="0" t="s">
        <v>7176</v>
      </c>
      <c r="G2499" s="0" t="s">
        <v>7177</v>
      </c>
      <c r="H2499" s="0" t="n">
        <v>0</v>
      </c>
      <c r="I2499" s="0" t="n">
        <v>0</v>
      </c>
      <c r="J2499" s="0" t="n">
        <v>0</v>
      </c>
      <c r="K2499" s="0" t="n">
        <v>5.8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s">
        <v>4</v>
      </c>
    </row>
    <row r="2500" customFormat="false" ht="14.4" hidden="true" customHeight="false" outlineLevel="0" collapsed="false">
      <c r="A2500" s="0" t="s">
        <v>28</v>
      </c>
      <c r="B2500" s="0" t="n">
        <v>1</v>
      </c>
      <c r="C2500" s="0" t="s">
        <v>7178</v>
      </c>
      <c r="D2500" s="0" t="s">
        <v>48</v>
      </c>
      <c r="E2500" s="0" t="s">
        <v>7179</v>
      </c>
      <c r="F2500" s="0" t="s">
        <v>7176</v>
      </c>
      <c r="G2500" s="0" t="s">
        <v>7177</v>
      </c>
      <c r="H2500" s="0" t="n">
        <v>0</v>
      </c>
      <c r="I2500" s="0" t="n">
        <v>0</v>
      </c>
      <c r="J2500" s="0" t="n">
        <v>0</v>
      </c>
      <c r="K2500" s="0" t="n">
        <v>5.8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s">
        <v>4</v>
      </c>
    </row>
    <row r="2501" customFormat="false" ht="14.4" hidden="true" customHeight="false" outlineLevel="0" collapsed="false">
      <c r="A2501" s="0" t="s">
        <v>28</v>
      </c>
      <c r="B2501" s="0" t="n">
        <v>1</v>
      </c>
      <c r="C2501" s="0" t="s">
        <v>7180</v>
      </c>
      <c r="D2501" s="0" t="s">
        <v>60</v>
      </c>
      <c r="E2501" s="0" t="s">
        <v>7181</v>
      </c>
      <c r="F2501" s="0" t="s">
        <v>7182</v>
      </c>
      <c r="G2501" s="0" t="s">
        <v>7183</v>
      </c>
      <c r="H2501" s="0" t="n">
        <v>0</v>
      </c>
      <c r="I2501" s="0" t="n">
        <v>0</v>
      </c>
      <c r="J2501" s="0" t="n">
        <v>0</v>
      </c>
      <c r="K2501" s="0" t="n">
        <v>5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s">
        <v>4</v>
      </c>
    </row>
    <row r="2502" customFormat="false" ht="14.4" hidden="true" customHeight="false" outlineLevel="0" collapsed="false">
      <c r="A2502" s="0" t="s">
        <v>28</v>
      </c>
      <c r="B2502" s="0" t="n">
        <v>1</v>
      </c>
      <c r="C2502" s="0" t="s">
        <v>7184</v>
      </c>
      <c r="D2502" s="0" t="s">
        <v>192</v>
      </c>
      <c r="E2502" s="0" t="s">
        <v>7185</v>
      </c>
      <c r="F2502" s="0" t="s">
        <v>7182</v>
      </c>
      <c r="G2502" s="0" t="s">
        <v>7183</v>
      </c>
      <c r="H2502" s="0" t="n">
        <v>0</v>
      </c>
      <c r="I2502" s="0" t="n">
        <v>0</v>
      </c>
      <c r="J2502" s="0" t="n">
        <v>0</v>
      </c>
      <c r="K2502" s="0" t="n">
        <v>5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s">
        <v>4</v>
      </c>
    </row>
    <row r="2503" customFormat="false" ht="14.4" hidden="true" customHeight="false" outlineLevel="0" collapsed="false">
      <c r="A2503" s="0" t="s">
        <v>28</v>
      </c>
      <c r="B2503" s="0" t="n">
        <v>1</v>
      </c>
      <c r="C2503" s="0" t="s">
        <v>7186</v>
      </c>
      <c r="D2503" s="0" t="s">
        <v>103</v>
      </c>
      <c r="E2503" s="0" t="s">
        <v>7187</v>
      </c>
      <c r="F2503" s="0" t="s">
        <v>7188</v>
      </c>
      <c r="G2503" s="0" t="s">
        <v>7189</v>
      </c>
      <c r="H2503" s="0" t="n">
        <v>0</v>
      </c>
      <c r="I2503" s="0" t="n">
        <v>0</v>
      </c>
      <c r="J2503" s="0" t="n">
        <v>0</v>
      </c>
      <c r="K2503" s="0" t="n">
        <v>6.7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s">
        <v>4</v>
      </c>
    </row>
    <row r="2504" customFormat="false" ht="14.4" hidden="true" customHeight="false" outlineLevel="0" collapsed="false">
      <c r="A2504" s="0" t="s">
        <v>28</v>
      </c>
      <c r="B2504" s="0" t="n">
        <v>1</v>
      </c>
      <c r="C2504" s="0" t="s">
        <v>7190</v>
      </c>
      <c r="D2504" s="0" t="s">
        <v>103</v>
      </c>
      <c r="E2504" s="0" t="s">
        <v>7191</v>
      </c>
      <c r="F2504" s="0" t="s">
        <v>7188</v>
      </c>
      <c r="G2504" s="0" t="s">
        <v>7189</v>
      </c>
      <c r="H2504" s="0" t="n">
        <v>0</v>
      </c>
      <c r="I2504" s="0" t="n">
        <v>0</v>
      </c>
      <c r="J2504" s="0" t="n">
        <v>0</v>
      </c>
      <c r="K2504" s="0" t="n">
        <v>5.7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s">
        <v>4</v>
      </c>
    </row>
    <row r="2505" customFormat="false" ht="14.4" hidden="true" customHeight="false" outlineLevel="0" collapsed="false">
      <c r="A2505" s="0" t="s">
        <v>28</v>
      </c>
      <c r="B2505" s="0" t="n">
        <v>1</v>
      </c>
      <c r="C2505" s="0" t="s">
        <v>7192</v>
      </c>
      <c r="D2505" s="0" t="s">
        <v>81</v>
      </c>
      <c r="E2505" s="0" t="s">
        <v>7193</v>
      </c>
      <c r="F2505" s="0" t="s">
        <v>7194</v>
      </c>
      <c r="G2505" s="0" t="s">
        <v>7195</v>
      </c>
      <c r="H2505" s="0" t="n">
        <v>0</v>
      </c>
      <c r="I2505" s="0" t="n">
        <v>0</v>
      </c>
      <c r="J2505" s="0" t="n">
        <v>0</v>
      </c>
      <c r="K2505" s="0" t="n">
        <v>5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s">
        <v>4</v>
      </c>
    </row>
    <row r="2506" customFormat="false" ht="14.4" hidden="true" customHeight="false" outlineLevel="0" collapsed="false">
      <c r="A2506" s="0" t="s">
        <v>28</v>
      </c>
      <c r="B2506" s="0" t="n">
        <v>1</v>
      </c>
      <c r="C2506" s="0" t="s">
        <v>7196</v>
      </c>
      <c r="D2506" s="0" t="s">
        <v>258</v>
      </c>
      <c r="E2506" s="0" t="s">
        <v>7197</v>
      </c>
      <c r="F2506" s="0" t="s">
        <v>7198</v>
      </c>
      <c r="G2506" s="0" t="s">
        <v>7199</v>
      </c>
      <c r="H2506" s="0" t="n">
        <v>0</v>
      </c>
      <c r="I2506" s="0" t="n">
        <v>0</v>
      </c>
      <c r="J2506" s="0" t="n">
        <v>0</v>
      </c>
      <c r="K2506" s="0" t="n">
        <v>5.8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s">
        <v>4</v>
      </c>
    </row>
    <row r="2507" customFormat="false" ht="14.4" hidden="true" customHeight="false" outlineLevel="0" collapsed="false">
      <c r="A2507" s="0" t="s">
        <v>28</v>
      </c>
      <c r="B2507" s="0" t="n">
        <v>1</v>
      </c>
      <c r="C2507" s="0" t="s">
        <v>7200</v>
      </c>
      <c r="D2507" s="0" t="s">
        <v>258</v>
      </c>
      <c r="E2507" s="0" t="s">
        <v>7201</v>
      </c>
      <c r="F2507" s="0" t="s">
        <v>7202</v>
      </c>
      <c r="G2507" s="0" t="s">
        <v>7203</v>
      </c>
      <c r="H2507" s="0" t="n">
        <v>0</v>
      </c>
      <c r="I2507" s="0" t="n">
        <v>0</v>
      </c>
      <c r="J2507" s="0" t="n">
        <v>0</v>
      </c>
      <c r="K2507" s="0" t="n">
        <v>5.1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s">
        <v>4</v>
      </c>
    </row>
    <row r="2508" customFormat="false" ht="14.4" hidden="true" customHeight="false" outlineLevel="0" collapsed="false">
      <c r="A2508" s="0" t="s">
        <v>28</v>
      </c>
      <c r="B2508" s="0" t="n">
        <v>1</v>
      </c>
      <c r="C2508" s="0" t="s">
        <v>7204</v>
      </c>
      <c r="D2508" s="0" t="s">
        <v>81</v>
      </c>
      <c r="E2508" s="0" t="s">
        <v>7205</v>
      </c>
      <c r="F2508" s="0" t="s">
        <v>7206</v>
      </c>
      <c r="G2508" s="0" t="s">
        <v>7207</v>
      </c>
      <c r="H2508" s="0" t="n">
        <v>0</v>
      </c>
      <c r="I2508" s="0" t="n">
        <v>0</v>
      </c>
      <c r="J2508" s="0" t="n">
        <v>0</v>
      </c>
      <c r="K2508" s="0" t="n">
        <v>5.2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s">
        <v>4</v>
      </c>
    </row>
    <row r="2509" customFormat="false" ht="14.4" hidden="true" customHeight="false" outlineLevel="0" collapsed="false">
      <c r="A2509" s="0" t="s">
        <v>28</v>
      </c>
      <c r="B2509" s="0" t="n">
        <v>1</v>
      </c>
      <c r="C2509" s="0" t="s">
        <v>7208</v>
      </c>
      <c r="D2509" s="0" t="s">
        <v>81</v>
      </c>
      <c r="E2509" s="0" t="s">
        <v>7209</v>
      </c>
      <c r="F2509" s="0" t="s">
        <v>7206</v>
      </c>
      <c r="G2509" s="0" t="s">
        <v>7207</v>
      </c>
      <c r="H2509" s="0" t="n">
        <v>0</v>
      </c>
      <c r="I2509" s="0" t="n">
        <v>0</v>
      </c>
      <c r="J2509" s="0" t="n">
        <v>0</v>
      </c>
      <c r="K2509" s="0" t="n">
        <v>5.4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s">
        <v>4</v>
      </c>
    </row>
    <row r="2510" customFormat="false" ht="14.4" hidden="true" customHeight="false" outlineLevel="0" collapsed="false">
      <c r="A2510" s="0" t="s">
        <v>28</v>
      </c>
      <c r="B2510" s="0" t="n">
        <v>1</v>
      </c>
      <c r="C2510" s="0" t="s">
        <v>7210</v>
      </c>
      <c r="D2510" s="0" t="s">
        <v>81</v>
      </c>
      <c r="E2510" s="0" t="s">
        <v>7211</v>
      </c>
      <c r="F2510" s="0" t="s">
        <v>7206</v>
      </c>
      <c r="G2510" s="0" t="s">
        <v>7207</v>
      </c>
      <c r="H2510" s="0" t="n">
        <v>0</v>
      </c>
      <c r="I2510" s="0" t="n">
        <v>0</v>
      </c>
      <c r="J2510" s="0" t="n">
        <v>0</v>
      </c>
      <c r="K2510" s="0" t="n">
        <v>5.6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s">
        <v>4</v>
      </c>
    </row>
    <row r="2511" customFormat="false" ht="14.4" hidden="true" customHeight="false" outlineLevel="0" collapsed="false">
      <c r="A2511" s="0" t="s">
        <v>28</v>
      </c>
      <c r="B2511" s="0" t="n">
        <v>1</v>
      </c>
      <c r="C2511" s="0" t="s">
        <v>7212</v>
      </c>
      <c r="D2511" s="0" t="s">
        <v>90</v>
      </c>
      <c r="E2511" s="0" t="s">
        <v>7213</v>
      </c>
      <c r="F2511" s="0" t="s">
        <v>7214</v>
      </c>
      <c r="G2511" s="0" t="s">
        <v>7215</v>
      </c>
      <c r="H2511" s="0" t="n">
        <v>0</v>
      </c>
      <c r="I2511" s="0" t="n">
        <v>0</v>
      </c>
      <c r="J2511" s="0" t="n">
        <v>0</v>
      </c>
      <c r="K2511" s="0" t="n">
        <v>5.7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s">
        <v>4</v>
      </c>
    </row>
    <row r="2512" customFormat="false" ht="14.4" hidden="true" customHeight="false" outlineLevel="0" collapsed="false">
      <c r="A2512" s="0" t="s">
        <v>28</v>
      </c>
      <c r="B2512" s="0" t="n">
        <v>1</v>
      </c>
      <c r="C2512" s="0" t="s">
        <v>7216</v>
      </c>
      <c r="D2512" s="0" t="s">
        <v>81</v>
      </c>
      <c r="E2512" s="0" t="s">
        <v>7217</v>
      </c>
      <c r="F2512" s="0" t="s">
        <v>7218</v>
      </c>
      <c r="G2512" s="0" t="s">
        <v>7219</v>
      </c>
      <c r="H2512" s="0" t="n">
        <v>0</v>
      </c>
      <c r="I2512" s="0" t="n">
        <v>0</v>
      </c>
      <c r="J2512" s="0" t="n">
        <v>0</v>
      </c>
      <c r="K2512" s="0" t="n">
        <v>5.2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s">
        <v>4</v>
      </c>
    </row>
    <row r="2513" customFormat="false" ht="14.4" hidden="true" customHeight="false" outlineLevel="0" collapsed="false">
      <c r="A2513" s="0" t="s">
        <v>28</v>
      </c>
      <c r="B2513" s="0" t="n">
        <v>1</v>
      </c>
      <c r="C2513" s="0" t="s">
        <v>7220</v>
      </c>
      <c r="D2513" s="0" t="s">
        <v>192</v>
      </c>
      <c r="E2513" s="0" t="s">
        <v>7221</v>
      </c>
      <c r="F2513" s="0" t="s">
        <v>7218</v>
      </c>
      <c r="G2513" s="0" t="s">
        <v>7219</v>
      </c>
      <c r="H2513" s="0" t="n">
        <v>0</v>
      </c>
      <c r="I2513" s="0" t="n">
        <v>0</v>
      </c>
      <c r="J2513" s="0" t="n">
        <v>0</v>
      </c>
      <c r="K2513" s="0" t="n">
        <v>5.2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s">
        <v>4</v>
      </c>
    </row>
    <row r="2514" customFormat="false" ht="14.4" hidden="true" customHeight="false" outlineLevel="0" collapsed="false">
      <c r="A2514" s="0" t="s">
        <v>28</v>
      </c>
      <c r="B2514" s="0" t="n">
        <v>1</v>
      </c>
      <c r="C2514" s="0" t="s">
        <v>7222</v>
      </c>
      <c r="D2514" s="0" t="s">
        <v>81</v>
      </c>
      <c r="E2514" s="0" t="s">
        <v>7223</v>
      </c>
      <c r="F2514" s="0" t="s">
        <v>7224</v>
      </c>
      <c r="G2514" s="0" t="s">
        <v>7225</v>
      </c>
      <c r="H2514" s="0" t="n">
        <v>0</v>
      </c>
      <c r="I2514" s="0" t="n">
        <v>0</v>
      </c>
      <c r="J2514" s="0" t="n">
        <v>0</v>
      </c>
      <c r="K2514" s="0" t="n">
        <v>5.8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s">
        <v>4</v>
      </c>
    </row>
    <row r="2515" customFormat="false" ht="14.4" hidden="true" customHeight="false" outlineLevel="0" collapsed="false">
      <c r="A2515" s="0" t="s">
        <v>28</v>
      </c>
      <c r="B2515" s="0" t="n">
        <v>1</v>
      </c>
      <c r="C2515" s="0" t="s">
        <v>7226</v>
      </c>
      <c r="D2515" s="0" t="s">
        <v>258</v>
      </c>
      <c r="E2515" s="0" t="s">
        <v>7227</v>
      </c>
      <c r="F2515" s="0" t="s">
        <v>7224</v>
      </c>
      <c r="G2515" s="0" t="s">
        <v>7225</v>
      </c>
      <c r="H2515" s="0" t="n">
        <v>0</v>
      </c>
      <c r="I2515" s="0" t="n">
        <v>0</v>
      </c>
      <c r="J2515" s="0" t="n">
        <v>0</v>
      </c>
      <c r="K2515" s="0" t="n">
        <v>6.7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s">
        <v>4</v>
      </c>
    </row>
    <row r="2516" customFormat="false" ht="14.4" hidden="true" customHeight="false" outlineLevel="0" collapsed="false">
      <c r="A2516" s="0" t="s">
        <v>28</v>
      </c>
      <c r="B2516" s="0" t="n">
        <v>1</v>
      </c>
      <c r="C2516" s="0" t="s">
        <v>7228</v>
      </c>
      <c r="D2516" s="0" t="s">
        <v>30</v>
      </c>
      <c r="E2516" s="0" t="s">
        <v>7229</v>
      </c>
      <c r="F2516" s="0" t="s">
        <v>7230</v>
      </c>
      <c r="G2516" s="0" t="s">
        <v>7231</v>
      </c>
      <c r="H2516" s="0" t="n">
        <v>0</v>
      </c>
      <c r="I2516" s="0" t="n">
        <v>0</v>
      </c>
      <c r="J2516" s="0" t="n">
        <v>0</v>
      </c>
      <c r="K2516" s="0" t="n">
        <v>6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s">
        <v>4</v>
      </c>
    </row>
    <row r="2517" customFormat="false" ht="14.4" hidden="true" customHeight="false" outlineLevel="0" collapsed="false">
      <c r="A2517" s="0" t="s">
        <v>28</v>
      </c>
      <c r="B2517" s="0" t="n">
        <v>1</v>
      </c>
      <c r="C2517" s="0" t="s">
        <v>7232</v>
      </c>
      <c r="D2517" s="0" t="s">
        <v>39</v>
      </c>
      <c r="E2517" s="0" t="s">
        <v>7233</v>
      </c>
      <c r="F2517" s="0" t="s">
        <v>7230</v>
      </c>
      <c r="G2517" s="0" t="s">
        <v>7231</v>
      </c>
      <c r="H2517" s="0" t="n">
        <v>0</v>
      </c>
      <c r="I2517" s="0" t="n">
        <v>0</v>
      </c>
      <c r="J2517" s="0" t="n">
        <v>0</v>
      </c>
      <c r="K2517" s="0" t="n">
        <v>5.5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s">
        <v>4</v>
      </c>
    </row>
    <row r="2518" customFormat="false" ht="14.4" hidden="true" customHeight="false" outlineLevel="0" collapsed="false">
      <c r="A2518" s="0" t="s">
        <v>28</v>
      </c>
      <c r="B2518" s="0" t="n">
        <v>1</v>
      </c>
      <c r="C2518" s="0" t="s">
        <v>7234</v>
      </c>
      <c r="D2518" s="0" t="s">
        <v>30</v>
      </c>
      <c r="E2518" s="0" t="s">
        <v>7235</v>
      </c>
      <c r="F2518" s="0" t="s">
        <v>7230</v>
      </c>
      <c r="G2518" s="0" t="s">
        <v>7231</v>
      </c>
      <c r="H2518" s="0" t="n">
        <v>0</v>
      </c>
      <c r="I2518" s="0" t="n">
        <v>0</v>
      </c>
      <c r="J2518" s="0" t="n">
        <v>0</v>
      </c>
      <c r="K2518" s="0" t="n">
        <v>5.5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s">
        <v>4</v>
      </c>
    </row>
    <row r="2519" customFormat="false" ht="14.4" hidden="true" customHeight="false" outlineLevel="0" collapsed="false">
      <c r="A2519" s="0" t="s">
        <v>28</v>
      </c>
      <c r="B2519" s="0" t="n">
        <v>1</v>
      </c>
      <c r="C2519" s="0" t="s">
        <v>7236</v>
      </c>
      <c r="D2519" s="0" t="s">
        <v>192</v>
      </c>
      <c r="E2519" s="0" t="s">
        <v>7237</v>
      </c>
      <c r="F2519" s="0" t="s">
        <v>7230</v>
      </c>
      <c r="G2519" s="0" t="s">
        <v>7231</v>
      </c>
      <c r="H2519" s="0" t="n">
        <v>0</v>
      </c>
      <c r="I2519" s="0" t="n">
        <v>0</v>
      </c>
      <c r="J2519" s="0" t="n">
        <v>0</v>
      </c>
      <c r="K2519" s="0" t="n">
        <v>5.3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s">
        <v>4</v>
      </c>
    </row>
    <row r="2520" customFormat="false" ht="14.4" hidden="true" customHeight="false" outlineLevel="0" collapsed="false">
      <c r="A2520" s="0" t="s">
        <v>28</v>
      </c>
      <c r="B2520" s="0" t="n">
        <v>1</v>
      </c>
      <c r="C2520" s="0" t="s">
        <v>7238</v>
      </c>
      <c r="D2520" s="0" t="s">
        <v>81</v>
      </c>
      <c r="E2520" s="0" t="s">
        <v>7239</v>
      </c>
      <c r="F2520" s="0" t="s">
        <v>7240</v>
      </c>
      <c r="G2520" s="0" t="s">
        <v>7241</v>
      </c>
      <c r="H2520" s="0" t="n">
        <v>0</v>
      </c>
      <c r="I2520" s="0" t="n">
        <v>0</v>
      </c>
      <c r="J2520" s="0" t="n">
        <v>0</v>
      </c>
      <c r="K2520" s="0" t="n">
        <v>6.2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s">
        <v>4</v>
      </c>
    </row>
    <row r="2521" customFormat="false" ht="14.4" hidden="true" customHeight="false" outlineLevel="0" collapsed="false">
      <c r="A2521" s="0" t="s">
        <v>28</v>
      </c>
      <c r="B2521" s="0" t="n">
        <v>1</v>
      </c>
      <c r="C2521" s="0" t="s">
        <v>7242</v>
      </c>
      <c r="D2521" s="0" t="s">
        <v>81</v>
      </c>
      <c r="E2521" s="0" t="s">
        <v>7243</v>
      </c>
      <c r="F2521" s="0" t="s">
        <v>7240</v>
      </c>
      <c r="G2521" s="0" t="s">
        <v>7241</v>
      </c>
      <c r="H2521" s="0" t="n">
        <v>0</v>
      </c>
      <c r="I2521" s="0" t="n">
        <v>0</v>
      </c>
      <c r="J2521" s="0" t="n">
        <v>0</v>
      </c>
      <c r="K2521" s="0" t="n">
        <v>5.9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s">
        <v>4</v>
      </c>
    </row>
    <row r="2522" customFormat="false" ht="14.4" hidden="true" customHeight="false" outlineLevel="0" collapsed="false">
      <c r="A2522" s="0" t="s">
        <v>28</v>
      </c>
      <c r="B2522" s="0" t="n">
        <v>1</v>
      </c>
      <c r="C2522" s="0" t="s">
        <v>7244</v>
      </c>
      <c r="D2522" s="0" t="s">
        <v>258</v>
      </c>
      <c r="E2522" s="0" t="s">
        <v>7245</v>
      </c>
      <c r="F2522" s="0" t="s">
        <v>7246</v>
      </c>
      <c r="G2522" s="0" t="s">
        <v>7247</v>
      </c>
      <c r="H2522" s="0" t="n">
        <v>0</v>
      </c>
      <c r="I2522" s="0" t="n">
        <v>0</v>
      </c>
      <c r="J2522" s="0" t="n">
        <v>0</v>
      </c>
      <c r="K2522" s="0" t="n">
        <v>5.2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s">
        <v>4</v>
      </c>
    </row>
    <row r="2523" customFormat="false" ht="14.4" hidden="true" customHeight="false" outlineLevel="0" collapsed="false">
      <c r="A2523" s="0" t="s">
        <v>28</v>
      </c>
      <c r="B2523" s="0" t="n">
        <v>1</v>
      </c>
      <c r="C2523" s="0" t="s">
        <v>7248</v>
      </c>
      <c r="D2523" s="0" t="s">
        <v>30</v>
      </c>
      <c r="E2523" s="0" t="s">
        <v>7249</v>
      </c>
      <c r="F2523" s="0" t="s">
        <v>7250</v>
      </c>
      <c r="G2523" s="0" t="s">
        <v>7251</v>
      </c>
      <c r="H2523" s="0" t="n">
        <v>0</v>
      </c>
      <c r="I2523" s="0" t="n">
        <v>0</v>
      </c>
      <c r="J2523" s="0" t="n">
        <v>0</v>
      </c>
      <c r="K2523" s="0" t="n">
        <v>5.2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s">
        <v>4</v>
      </c>
    </row>
    <row r="2524" customFormat="false" ht="14.4" hidden="true" customHeight="false" outlineLevel="0" collapsed="false">
      <c r="A2524" s="0" t="s">
        <v>28</v>
      </c>
      <c r="B2524" s="0" t="n">
        <v>1</v>
      </c>
      <c r="C2524" s="0" t="s">
        <v>7252</v>
      </c>
      <c r="D2524" s="0" t="s">
        <v>124</v>
      </c>
      <c r="E2524" s="0" t="s">
        <v>7253</v>
      </c>
      <c r="F2524" s="0" t="s">
        <v>7254</v>
      </c>
      <c r="G2524" s="0" t="s">
        <v>7255</v>
      </c>
      <c r="H2524" s="0" t="n">
        <v>0</v>
      </c>
      <c r="I2524" s="0" t="n">
        <v>0</v>
      </c>
      <c r="J2524" s="0" t="n">
        <v>0</v>
      </c>
      <c r="K2524" s="0" t="n">
        <v>5.8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s">
        <v>4</v>
      </c>
    </row>
    <row r="2525" customFormat="false" ht="14.4" hidden="true" customHeight="false" outlineLevel="0" collapsed="false">
      <c r="A2525" s="0" t="s">
        <v>28</v>
      </c>
      <c r="B2525" s="0" t="n">
        <v>1</v>
      </c>
      <c r="C2525" s="0" t="s">
        <v>7256</v>
      </c>
      <c r="D2525" s="0" t="s">
        <v>53</v>
      </c>
      <c r="E2525" s="0" t="s">
        <v>7257</v>
      </c>
      <c r="F2525" s="0" t="s">
        <v>7258</v>
      </c>
      <c r="G2525" s="0" t="s">
        <v>7259</v>
      </c>
      <c r="H2525" s="0" t="n">
        <v>0</v>
      </c>
      <c r="I2525" s="0" t="n">
        <v>0</v>
      </c>
      <c r="J2525" s="0" t="n">
        <v>0</v>
      </c>
      <c r="K2525" s="0" t="n">
        <v>5.1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s">
        <v>4</v>
      </c>
    </row>
    <row r="2526" customFormat="false" ht="14.4" hidden="true" customHeight="false" outlineLevel="0" collapsed="false">
      <c r="A2526" s="0" t="s">
        <v>28</v>
      </c>
      <c r="B2526" s="0" t="n">
        <v>1</v>
      </c>
      <c r="C2526" s="0" t="s">
        <v>7260</v>
      </c>
      <c r="D2526" s="0" t="s">
        <v>45</v>
      </c>
      <c r="E2526" s="0" t="s">
        <v>7261</v>
      </c>
      <c r="F2526" s="0" t="s">
        <v>7262</v>
      </c>
      <c r="G2526" s="0" t="s">
        <v>7263</v>
      </c>
      <c r="H2526" s="0" t="n">
        <v>0</v>
      </c>
      <c r="I2526" s="0" t="n">
        <v>0</v>
      </c>
      <c r="J2526" s="0" t="n">
        <v>0</v>
      </c>
      <c r="K2526" s="0" t="n">
        <v>7.1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s">
        <v>4</v>
      </c>
    </row>
    <row r="2527" customFormat="false" ht="14.4" hidden="true" customHeight="false" outlineLevel="0" collapsed="false">
      <c r="A2527" s="0" t="s">
        <v>28</v>
      </c>
      <c r="B2527" s="0" t="n">
        <v>1</v>
      </c>
      <c r="C2527" s="0" t="s">
        <v>7264</v>
      </c>
      <c r="D2527" s="0" t="s">
        <v>48</v>
      </c>
      <c r="E2527" s="0" t="s">
        <v>7265</v>
      </c>
      <c r="F2527" s="0" t="s">
        <v>7262</v>
      </c>
      <c r="G2527" s="0" t="s">
        <v>7263</v>
      </c>
      <c r="H2527" s="0" t="n">
        <v>0</v>
      </c>
      <c r="I2527" s="0" t="n">
        <v>0</v>
      </c>
      <c r="J2527" s="0" t="n">
        <v>0</v>
      </c>
      <c r="K2527" s="0" t="n">
        <v>5.3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s">
        <v>4</v>
      </c>
    </row>
    <row r="2528" customFormat="false" ht="14.4" hidden="true" customHeight="false" outlineLevel="0" collapsed="false">
      <c r="A2528" s="0" t="s">
        <v>28</v>
      </c>
      <c r="B2528" s="0" t="n">
        <v>1</v>
      </c>
      <c r="C2528" s="0" t="s">
        <v>7266</v>
      </c>
      <c r="D2528" s="0" t="s">
        <v>30</v>
      </c>
      <c r="E2528" s="0" t="s">
        <v>7267</v>
      </c>
      <c r="F2528" s="0" t="s">
        <v>7268</v>
      </c>
      <c r="G2528" s="0" t="s">
        <v>7269</v>
      </c>
      <c r="H2528" s="0" t="n">
        <v>0</v>
      </c>
      <c r="I2528" s="0" t="n">
        <v>0</v>
      </c>
      <c r="J2528" s="0" t="n">
        <v>0</v>
      </c>
      <c r="K2528" s="0" t="n">
        <v>5.5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s">
        <v>4</v>
      </c>
    </row>
    <row r="2529" customFormat="false" ht="14.4" hidden="true" customHeight="false" outlineLevel="0" collapsed="false">
      <c r="A2529" s="0" t="s">
        <v>28</v>
      </c>
      <c r="B2529" s="0" t="n">
        <v>1</v>
      </c>
      <c r="C2529" s="0" t="s">
        <v>7270</v>
      </c>
      <c r="D2529" s="0" t="s">
        <v>30</v>
      </c>
      <c r="E2529" s="0" t="s">
        <v>7271</v>
      </c>
      <c r="F2529" s="0" t="s">
        <v>7268</v>
      </c>
      <c r="G2529" s="0" t="s">
        <v>7269</v>
      </c>
      <c r="H2529" s="0" t="n">
        <v>0</v>
      </c>
      <c r="I2529" s="0" t="n">
        <v>0</v>
      </c>
      <c r="J2529" s="0" t="n">
        <v>0</v>
      </c>
      <c r="K2529" s="0" t="n">
        <v>5.4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s">
        <v>4</v>
      </c>
    </row>
    <row r="2530" customFormat="false" ht="14.4" hidden="true" customHeight="false" outlineLevel="0" collapsed="false">
      <c r="A2530" s="0" t="s">
        <v>28</v>
      </c>
      <c r="B2530" s="0" t="n">
        <v>1</v>
      </c>
      <c r="C2530" s="0" t="s">
        <v>7272</v>
      </c>
      <c r="D2530" s="0" t="s">
        <v>192</v>
      </c>
      <c r="E2530" s="0" t="s">
        <v>7273</v>
      </c>
      <c r="F2530" s="0" t="s">
        <v>7274</v>
      </c>
      <c r="G2530" s="0" t="s">
        <v>1399</v>
      </c>
      <c r="H2530" s="0" t="n">
        <v>0</v>
      </c>
      <c r="I2530" s="0" t="n">
        <v>0</v>
      </c>
      <c r="J2530" s="0" t="n">
        <v>0</v>
      </c>
      <c r="K2530" s="0" t="n">
        <v>5.4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s">
        <v>4</v>
      </c>
    </row>
    <row r="2531" customFormat="false" ht="14.4" hidden="true" customHeight="false" outlineLevel="0" collapsed="false">
      <c r="A2531" s="0" t="s">
        <v>28</v>
      </c>
      <c r="B2531" s="0" t="n">
        <v>1</v>
      </c>
      <c r="C2531" s="0" t="s">
        <v>7275</v>
      </c>
      <c r="D2531" s="0" t="s">
        <v>81</v>
      </c>
      <c r="E2531" s="0" t="s">
        <v>7276</v>
      </c>
      <c r="F2531" s="0" t="s">
        <v>7277</v>
      </c>
      <c r="G2531" s="0" t="s">
        <v>7278</v>
      </c>
      <c r="H2531" s="0" t="n">
        <v>0</v>
      </c>
      <c r="I2531" s="0" t="n">
        <v>0</v>
      </c>
      <c r="J2531" s="0" t="n">
        <v>0</v>
      </c>
      <c r="K2531" s="0" t="n">
        <v>5.1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s">
        <v>4</v>
      </c>
    </row>
    <row r="2532" customFormat="false" ht="14.4" hidden="true" customHeight="false" outlineLevel="0" collapsed="false">
      <c r="A2532" s="0" t="s">
        <v>28</v>
      </c>
      <c r="B2532" s="0" t="n">
        <v>1</v>
      </c>
      <c r="C2532" s="0" t="s">
        <v>7279</v>
      </c>
      <c r="D2532" s="0" t="s">
        <v>124</v>
      </c>
      <c r="E2532" s="0" t="s">
        <v>7280</v>
      </c>
      <c r="F2532" s="0" t="s">
        <v>7281</v>
      </c>
      <c r="G2532" s="0" t="s">
        <v>7282</v>
      </c>
      <c r="H2532" s="0" t="n">
        <v>0</v>
      </c>
      <c r="I2532" s="0" t="n">
        <v>0</v>
      </c>
      <c r="J2532" s="0" t="n">
        <v>0</v>
      </c>
      <c r="K2532" s="0" t="n">
        <v>5.1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s">
        <v>4</v>
      </c>
    </row>
    <row r="2533" customFormat="false" ht="14.4" hidden="true" customHeight="false" outlineLevel="0" collapsed="false">
      <c r="A2533" s="0" t="s">
        <v>28</v>
      </c>
      <c r="B2533" s="0" t="n">
        <v>1</v>
      </c>
      <c r="C2533" s="0" t="s">
        <v>7283</v>
      </c>
      <c r="D2533" s="0" t="s">
        <v>90</v>
      </c>
      <c r="E2533" s="0" t="s">
        <v>7284</v>
      </c>
      <c r="F2533" s="0" t="s">
        <v>7285</v>
      </c>
      <c r="G2533" s="0" t="s">
        <v>1399</v>
      </c>
      <c r="H2533" s="0" t="n">
        <v>0</v>
      </c>
      <c r="I2533" s="0" t="n">
        <v>0</v>
      </c>
      <c r="J2533" s="0" t="n">
        <v>0</v>
      </c>
      <c r="K2533" s="0" t="n">
        <v>5.1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s">
        <v>4</v>
      </c>
    </row>
    <row r="2534" customFormat="false" ht="14.4" hidden="true" customHeight="false" outlineLevel="0" collapsed="false">
      <c r="A2534" s="0" t="s">
        <v>28</v>
      </c>
      <c r="B2534" s="0" t="n">
        <v>1</v>
      </c>
      <c r="C2534" s="0" t="s">
        <v>7286</v>
      </c>
      <c r="D2534" s="0" t="s">
        <v>90</v>
      </c>
      <c r="E2534" s="0" t="s">
        <v>7287</v>
      </c>
      <c r="F2534" s="0" t="s">
        <v>7288</v>
      </c>
      <c r="G2534" s="0" t="s">
        <v>7289</v>
      </c>
      <c r="H2534" s="0" t="n">
        <v>0</v>
      </c>
      <c r="I2534" s="0" t="n">
        <v>0</v>
      </c>
      <c r="J2534" s="0" t="n">
        <v>0</v>
      </c>
      <c r="K2534" s="0" t="n">
        <v>5.3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s">
        <v>4</v>
      </c>
    </row>
    <row r="2535" customFormat="false" ht="14.4" hidden="true" customHeight="false" outlineLevel="0" collapsed="false">
      <c r="A2535" s="0" t="s">
        <v>28</v>
      </c>
      <c r="B2535" s="0" t="n">
        <v>1</v>
      </c>
      <c r="C2535" s="0" t="s">
        <v>7290</v>
      </c>
      <c r="D2535" s="0" t="s">
        <v>30</v>
      </c>
      <c r="E2535" s="0" t="s">
        <v>7291</v>
      </c>
      <c r="F2535" s="0" t="s">
        <v>7292</v>
      </c>
      <c r="G2535" s="0" t="s">
        <v>7293</v>
      </c>
      <c r="H2535" s="0" t="n">
        <v>0</v>
      </c>
      <c r="I2535" s="0" t="n">
        <v>0</v>
      </c>
      <c r="J2535" s="0" t="n">
        <v>0</v>
      </c>
      <c r="K2535" s="0" t="n">
        <v>5.8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s">
        <v>4</v>
      </c>
    </row>
    <row r="2536" customFormat="false" ht="14.4" hidden="true" customHeight="false" outlineLevel="0" collapsed="false">
      <c r="A2536" s="0" t="s">
        <v>28</v>
      </c>
      <c r="B2536" s="0" t="n">
        <v>1</v>
      </c>
      <c r="C2536" s="0" t="s">
        <v>7294</v>
      </c>
      <c r="D2536" s="0" t="s">
        <v>258</v>
      </c>
      <c r="E2536" s="0" t="s">
        <v>7295</v>
      </c>
      <c r="F2536" s="0" t="s">
        <v>7296</v>
      </c>
      <c r="G2536" s="0" t="s">
        <v>7297</v>
      </c>
      <c r="H2536" s="0" t="n">
        <v>0</v>
      </c>
      <c r="I2536" s="0" t="n">
        <v>0</v>
      </c>
      <c r="J2536" s="0" t="n">
        <v>0</v>
      </c>
      <c r="K2536" s="0" t="n">
        <v>5.7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s">
        <v>4</v>
      </c>
    </row>
    <row r="2537" customFormat="false" ht="14.4" hidden="true" customHeight="false" outlineLevel="0" collapsed="false">
      <c r="A2537" s="0" t="s">
        <v>28</v>
      </c>
      <c r="B2537" s="0" t="n">
        <v>1</v>
      </c>
      <c r="C2537" s="0" t="s">
        <v>7298</v>
      </c>
      <c r="D2537" s="0" t="s">
        <v>39</v>
      </c>
      <c r="E2537" s="0" t="s">
        <v>7299</v>
      </c>
      <c r="F2537" s="0" t="s">
        <v>7296</v>
      </c>
      <c r="G2537" s="0" t="s">
        <v>7297</v>
      </c>
      <c r="H2537" s="0" t="n">
        <v>0</v>
      </c>
      <c r="I2537" s="0" t="n">
        <v>0</v>
      </c>
      <c r="J2537" s="0" t="n">
        <v>0</v>
      </c>
      <c r="K2537" s="0" t="n">
        <v>5.5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s">
        <v>4</v>
      </c>
    </row>
    <row r="2538" customFormat="false" ht="14.4" hidden="true" customHeight="false" outlineLevel="0" collapsed="false">
      <c r="A2538" s="0" t="s">
        <v>28</v>
      </c>
      <c r="B2538" s="0" t="n">
        <v>1</v>
      </c>
      <c r="C2538" s="0" t="s">
        <v>7300</v>
      </c>
      <c r="D2538" s="0" t="s">
        <v>81</v>
      </c>
      <c r="E2538" s="0" t="s">
        <v>7301</v>
      </c>
      <c r="F2538" s="0" t="s">
        <v>7302</v>
      </c>
      <c r="G2538" s="0" t="s">
        <v>7303</v>
      </c>
      <c r="H2538" s="0" t="n">
        <v>0</v>
      </c>
      <c r="I2538" s="0" t="n">
        <v>0</v>
      </c>
      <c r="J2538" s="0" t="n">
        <v>0</v>
      </c>
      <c r="K2538" s="0" t="n">
        <v>5.5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s">
        <v>4</v>
      </c>
    </row>
    <row r="2539" customFormat="false" ht="14.4" hidden="true" customHeight="false" outlineLevel="0" collapsed="false">
      <c r="A2539" s="0" t="s">
        <v>28</v>
      </c>
      <c r="B2539" s="0" t="n">
        <v>1</v>
      </c>
      <c r="C2539" s="0" t="s">
        <v>7304</v>
      </c>
      <c r="D2539" s="0" t="s">
        <v>81</v>
      </c>
      <c r="E2539" s="0" t="s">
        <v>7305</v>
      </c>
      <c r="F2539" s="0" t="s">
        <v>7306</v>
      </c>
      <c r="G2539" s="0" t="s">
        <v>7307</v>
      </c>
      <c r="H2539" s="0" t="n">
        <v>0</v>
      </c>
      <c r="I2539" s="0" t="n">
        <v>0</v>
      </c>
      <c r="J2539" s="0" t="n">
        <v>0</v>
      </c>
      <c r="K2539" s="0" t="n">
        <v>5.6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s">
        <v>4</v>
      </c>
    </row>
    <row r="2540" customFormat="false" ht="14.4" hidden="true" customHeight="false" outlineLevel="0" collapsed="false">
      <c r="A2540" s="0" t="s">
        <v>28</v>
      </c>
      <c r="B2540" s="0" t="n">
        <v>1</v>
      </c>
      <c r="C2540" s="0" t="s">
        <v>7308</v>
      </c>
      <c r="D2540" s="0" t="s">
        <v>30</v>
      </c>
      <c r="E2540" s="0" t="s">
        <v>7309</v>
      </c>
      <c r="F2540" s="0" t="s">
        <v>7310</v>
      </c>
      <c r="G2540" s="0" t="s">
        <v>7311</v>
      </c>
      <c r="H2540" s="0" t="n">
        <v>0</v>
      </c>
      <c r="I2540" s="0" t="n">
        <v>0</v>
      </c>
      <c r="J2540" s="0" t="n">
        <v>0</v>
      </c>
      <c r="K2540" s="0" t="n">
        <v>5.6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s">
        <v>4</v>
      </c>
    </row>
    <row r="2541" customFormat="false" ht="14.4" hidden="true" customHeight="false" outlineLevel="0" collapsed="false">
      <c r="A2541" s="0" t="s">
        <v>28</v>
      </c>
      <c r="B2541" s="0" t="n">
        <v>1</v>
      </c>
      <c r="C2541" s="0" t="s">
        <v>7312</v>
      </c>
      <c r="D2541" s="0" t="s">
        <v>81</v>
      </c>
      <c r="E2541" s="0" t="s">
        <v>7313</v>
      </c>
      <c r="F2541" s="0" t="s">
        <v>7314</v>
      </c>
      <c r="G2541" s="0" t="s">
        <v>7315</v>
      </c>
      <c r="H2541" s="0" t="n">
        <v>0</v>
      </c>
      <c r="I2541" s="0" t="n">
        <v>0</v>
      </c>
      <c r="J2541" s="0" t="n">
        <v>0</v>
      </c>
      <c r="K2541" s="0" t="n">
        <v>6.7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s">
        <v>4</v>
      </c>
    </row>
    <row r="2542" customFormat="false" ht="14.4" hidden="true" customHeight="false" outlineLevel="0" collapsed="false">
      <c r="A2542" s="0" t="s">
        <v>28</v>
      </c>
      <c r="B2542" s="0" t="n">
        <v>1</v>
      </c>
      <c r="C2542" s="0" t="s">
        <v>7316</v>
      </c>
      <c r="D2542" s="0" t="s">
        <v>81</v>
      </c>
      <c r="E2542" s="0" t="s">
        <v>7317</v>
      </c>
      <c r="F2542" s="0" t="s">
        <v>7318</v>
      </c>
      <c r="G2542" s="0" t="s">
        <v>7319</v>
      </c>
      <c r="H2542" s="0" t="n">
        <v>0</v>
      </c>
      <c r="I2542" s="0" t="n">
        <v>0</v>
      </c>
      <c r="J2542" s="0" t="n">
        <v>0</v>
      </c>
      <c r="K2542" s="0" t="n">
        <v>5.9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s">
        <v>4</v>
      </c>
    </row>
    <row r="2543" customFormat="false" ht="14.4" hidden="true" customHeight="false" outlineLevel="0" collapsed="false">
      <c r="A2543" s="0" t="s">
        <v>28</v>
      </c>
      <c r="B2543" s="0" t="n">
        <v>1</v>
      </c>
      <c r="C2543" s="0" t="s">
        <v>7320</v>
      </c>
      <c r="D2543" s="0" t="s">
        <v>103</v>
      </c>
      <c r="E2543" s="0" t="s">
        <v>7321</v>
      </c>
      <c r="F2543" s="0" t="s">
        <v>7318</v>
      </c>
      <c r="G2543" s="0" t="s">
        <v>7319</v>
      </c>
      <c r="H2543" s="0" t="n">
        <v>0</v>
      </c>
      <c r="I2543" s="0" t="n">
        <v>0</v>
      </c>
      <c r="J2543" s="0" t="n">
        <v>0</v>
      </c>
      <c r="K2543" s="0" t="n">
        <v>5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s">
        <v>4</v>
      </c>
    </row>
    <row r="2544" customFormat="false" ht="14.4" hidden="true" customHeight="false" outlineLevel="0" collapsed="false">
      <c r="A2544" s="0" t="s">
        <v>28</v>
      </c>
      <c r="B2544" s="0" t="n">
        <v>1</v>
      </c>
      <c r="C2544" s="0" t="s">
        <v>7322</v>
      </c>
      <c r="D2544" s="0" t="s">
        <v>81</v>
      </c>
      <c r="E2544" s="0" t="s">
        <v>7323</v>
      </c>
      <c r="F2544" s="0" t="s">
        <v>7318</v>
      </c>
      <c r="G2544" s="0" t="s">
        <v>7319</v>
      </c>
      <c r="H2544" s="0" t="n">
        <v>0</v>
      </c>
      <c r="I2544" s="0" t="n">
        <v>0</v>
      </c>
      <c r="J2544" s="0" t="n">
        <v>0</v>
      </c>
      <c r="K2544" s="0" t="n">
        <v>6.5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s">
        <v>4</v>
      </c>
    </row>
    <row r="2545" customFormat="false" ht="14.4" hidden="true" customHeight="false" outlineLevel="0" collapsed="false">
      <c r="A2545" s="0" t="s">
        <v>28</v>
      </c>
      <c r="B2545" s="0" t="n">
        <v>1</v>
      </c>
      <c r="C2545" s="0" t="s">
        <v>7324</v>
      </c>
      <c r="D2545" s="0" t="s">
        <v>81</v>
      </c>
      <c r="E2545" s="0" t="s">
        <v>7325</v>
      </c>
      <c r="F2545" s="0" t="s">
        <v>7318</v>
      </c>
      <c r="G2545" s="0" t="s">
        <v>7319</v>
      </c>
      <c r="H2545" s="0" t="n">
        <v>0</v>
      </c>
      <c r="I2545" s="0" t="n">
        <v>0</v>
      </c>
      <c r="J2545" s="0" t="n">
        <v>0</v>
      </c>
      <c r="K2545" s="0" t="n">
        <v>6.3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s">
        <v>4</v>
      </c>
    </row>
    <row r="2546" customFormat="false" ht="14.4" hidden="true" customHeight="false" outlineLevel="0" collapsed="false">
      <c r="A2546" s="0" t="s">
        <v>28</v>
      </c>
      <c r="B2546" s="0" t="n">
        <v>1</v>
      </c>
      <c r="C2546" s="0" t="s">
        <v>7326</v>
      </c>
      <c r="D2546" s="0" t="s">
        <v>30</v>
      </c>
      <c r="E2546" s="0" t="s">
        <v>7327</v>
      </c>
      <c r="F2546" s="0" t="s">
        <v>7318</v>
      </c>
      <c r="G2546" s="0" t="s">
        <v>7319</v>
      </c>
      <c r="H2546" s="0" t="n">
        <v>0</v>
      </c>
      <c r="I2546" s="0" t="n">
        <v>0</v>
      </c>
      <c r="J2546" s="0" t="n">
        <v>0</v>
      </c>
      <c r="K2546" s="0" t="n">
        <v>6.4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s">
        <v>4</v>
      </c>
    </row>
    <row r="2547" customFormat="false" ht="14.4" hidden="true" customHeight="false" outlineLevel="0" collapsed="false">
      <c r="A2547" s="0" t="s">
        <v>28</v>
      </c>
      <c r="B2547" s="0" t="n">
        <v>1</v>
      </c>
      <c r="C2547" s="0" t="s">
        <v>7328</v>
      </c>
      <c r="D2547" s="0" t="s">
        <v>53</v>
      </c>
      <c r="E2547" s="0" t="s">
        <v>7329</v>
      </c>
      <c r="F2547" s="0" t="s">
        <v>7318</v>
      </c>
      <c r="G2547" s="0" t="s">
        <v>7319</v>
      </c>
      <c r="H2547" s="0" t="n">
        <v>0</v>
      </c>
      <c r="I2547" s="0" t="n">
        <v>0</v>
      </c>
      <c r="J2547" s="0" t="n">
        <v>0</v>
      </c>
      <c r="K2547" s="0" t="n">
        <v>6.4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s">
        <v>4</v>
      </c>
    </row>
    <row r="2548" customFormat="false" ht="14.4" hidden="true" customHeight="false" outlineLevel="0" collapsed="false">
      <c r="A2548" s="0" t="s">
        <v>28</v>
      </c>
      <c r="B2548" s="0" t="n">
        <v>1</v>
      </c>
      <c r="C2548" s="0" t="s">
        <v>7330</v>
      </c>
      <c r="D2548" s="0" t="s">
        <v>192</v>
      </c>
      <c r="E2548" s="0" t="s">
        <v>5521</v>
      </c>
      <c r="F2548" s="0" t="s">
        <v>7318</v>
      </c>
      <c r="G2548" s="0" t="s">
        <v>7319</v>
      </c>
      <c r="H2548" s="0" t="n">
        <v>0</v>
      </c>
      <c r="I2548" s="0" t="n">
        <v>0</v>
      </c>
      <c r="J2548" s="0" t="n">
        <v>0</v>
      </c>
      <c r="K2548" s="0" t="n">
        <v>6.5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s">
        <v>4</v>
      </c>
    </row>
    <row r="2549" customFormat="false" ht="14.4" hidden="true" customHeight="false" outlineLevel="0" collapsed="false">
      <c r="A2549" s="0" t="s">
        <v>28</v>
      </c>
      <c r="B2549" s="0" t="n">
        <v>1</v>
      </c>
      <c r="C2549" s="0" t="s">
        <v>7331</v>
      </c>
      <c r="D2549" s="0" t="s">
        <v>81</v>
      </c>
      <c r="E2549" s="0" t="s">
        <v>7332</v>
      </c>
      <c r="F2549" s="0" t="s">
        <v>7318</v>
      </c>
      <c r="G2549" s="0" t="s">
        <v>7319</v>
      </c>
      <c r="H2549" s="0" t="n">
        <v>0</v>
      </c>
      <c r="I2549" s="0" t="n">
        <v>0</v>
      </c>
      <c r="J2549" s="0" t="n">
        <v>0</v>
      </c>
      <c r="K2549" s="0" t="n">
        <v>6.1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s">
        <v>4</v>
      </c>
    </row>
    <row r="2550" customFormat="false" ht="14.4" hidden="true" customHeight="false" outlineLevel="0" collapsed="false">
      <c r="A2550" s="0" t="s">
        <v>28</v>
      </c>
      <c r="B2550" s="0" t="n">
        <v>1</v>
      </c>
      <c r="C2550" s="0" t="s">
        <v>7333</v>
      </c>
      <c r="D2550" s="0" t="s">
        <v>192</v>
      </c>
      <c r="E2550" s="0" t="s">
        <v>7334</v>
      </c>
      <c r="F2550" s="0" t="s">
        <v>7318</v>
      </c>
      <c r="G2550" s="0" t="s">
        <v>7319</v>
      </c>
      <c r="H2550" s="0" t="n">
        <v>0</v>
      </c>
      <c r="I2550" s="0" t="n">
        <v>0</v>
      </c>
      <c r="J2550" s="0" t="n">
        <v>0</v>
      </c>
      <c r="K2550" s="0" t="n">
        <v>5.8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s">
        <v>4</v>
      </c>
    </row>
    <row r="2551" customFormat="false" ht="14.4" hidden="true" customHeight="false" outlineLevel="0" collapsed="false">
      <c r="A2551" s="0" t="s">
        <v>28</v>
      </c>
      <c r="B2551" s="0" t="n">
        <v>1</v>
      </c>
      <c r="C2551" s="0" t="s">
        <v>7335</v>
      </c>
      <c r="D2551" s="0" t="s">
        <v>81</v>
      </c>
      <c r="E2551" s="0" t="s">
        <v>7336</v>
      </c>
      <c r="F2551" s="0" t="s">
        <v>7337</v>
      </c>
      <c r="G2551" s="0" t="s">
        <v>7338</v>
      </c>
      <c r="H2551" s="0" t="n">
        <v>0</v>
      </c>
      <c r="I2551" s="0" t="n">
        <v>0</v>
      </c>
      <c r="J2551" s="0" t="n">
        <v>0</v>
      </c>
      <c r="K2551" s="0" t="n">
        <v>5.4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s">
        <v>4</v>
      </c>
    </row>
    <row r="2552" customFormat="false" ht="14.4" hidden="true" customHeight="false" outlineLevel="0" collapsed="false">
      <c r="A2552" s="0" t="s">
        <v>28</v>
      </c>
      <c r="B2552" s="0" t="n">
        <v>1</v>
      </c>
      <c r="C2552" s="0" t="s">
        <v>7339</v>
      </c>
      <c r="D2552" s="0" t="s">
        <v>81</v>
      </c>
      <c r="E2552" s="0" t="s">
        <v>7340</v>
      </c>
      <c r="F2552" s="0" t="s">
        <v>7341</v>
      </c>
      <c r="G2552" s="0" t="s">
        <v>7342</v>
      </c>
      <c r="H2552" s="0" t="n">
        <v>0</v>
      </c>
      <c r="I2552" s="0" t="n">
        <v>0</v>
      </c>
      <c r="J2552" s="0" t="n">
        <v>0</v>
      </c>
      <c r="K2552" s="0" t="n">
        <v>5.5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s">
        <v>4</v>
      </c>
    </row>
    <row r="2553" customFormat="false" ht="14.4" hidden="true" customHeight="false" outlineLevel="0" collapsed="false">
      <c r="A2553" s="0" t="s">
        <v>28</v>
      </c>
      <c r="B2553" s="0" t="n">
        <v>1</v>
      </c>
      <c r="C2553" s="0" t="s">
        <v>7343</v>
      </c>
      <c r="D2553" s="0" t="s">
        <v>192</v>
      </c>
      <c r="E2553" s="0" t="s">
        <v>3571</v>
      </c>
      <c r="F2553" s="0" t="s">
        <v>7341</v>
      </c>
      <c r="G2553" s="0" t="s">
        <v>7342</v>
      </c>
      <c r="H2553" s="0" t="n">
        <v>0</v>
      </c>
      <c r="I2553" s="0" t="n">
        <v>0</v>
      </c>
      <c r="J2553" s="0" t="n">
        <v>0</v>
      </c>
      <c r="K2553" s="0" t="n">
        <v>5.7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s">
        <v>4</v>
      </c>
    </row>
    <row r="2554" customFormat="false" ht="14.4" hidden="true" customHeight="false" outlineLevel="0" collapsed="false">
      <c r="A2554" s="0" t="s">
        <v>28</v>
      </c>
      <c r="B2554" s="0" t="n">
        <v>1</v>
      </c>
      <c r="C2554" s="0" t="s">
        <v>7344</v>
      </c>
      <c r="D2554" s="0" t="s">
        <v>30</v>
      </c>
      <c r="E2554" s="0" t="s">
        <v>7345</v>
      </c>
      <c r="F2554" s="0" t="s">
        <v>7346</v>
      </c>
      <c r="G2554" s="0" t="s">
        <v>7347</v>
      </c>
      <c r="H2554" s="0" t="n">
        <v>0</v>
      </c>
      <c r="I2554" s="0" t="n">
        <v>0</v>
      </c>
      <c r="J2554" s="0" t="n">
        <v>0</v>
      </c>
      <c r="K2554" s="0" t="n">
        <v>5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s">
        <v>4</v>
      </c>
    </row>
    <row r="2555" customFormat="false" ht="14.4" hidden="true" customHeight="false" outlineLevel="0" collapsed="false">
      <c r="A2555" s="0" t="s">
        <v>28</v>
      </c>
      <c r="B2555" s="0" t="n">
        <v>1</v>
      </c>
      <c r="C2555" s="0" t="s">
        <v>7348</v>
      </c>
      <c r="D2555" s="0" t="s">
        <v>258</v>
      </c>
      <c r="E2555" s="0" t="s">
        <v>7349</v>
      </c>
      <c r="F2555" s="0" t="s">
        <v>7346</v>
      </c>
      <c r="G2555" s="0" t="s">
        <v>7347</v>
      </c>
      <c r="H2555" s="0" t="n">
        <v>0</v>
      </c>
      <c r="I2555" s="0" t="n">
        <v>0</v>
      </c>
      <c r="J2555" s="0" t="n">
        <v>0</v>
      </c>
      <c r="K2555" s="0" t="n">
        <v>5.1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s">
        <v>4</v>
      </c>
    </row>
    <row r="2556" customFormat="false" ht="14.4" hidden="true" customHeight="false" outlineLevel="0" collapsed="false">
      <c r="A2556" s="0" t="s">
        <v>28</v>
      </c>
      <c r="B2556" s="0" t="n">
        <v>1</v>
      </c>
      <c r="C2556" s="0" t="s">
        <v>7350</v>
      </c>
      <c r="D2556" s="0" t="s">
        <v>192</v>
      </c>
      <c r="E2556" s="0" t="s">
        <v>7351</v>
      </c>
      <c r="F2556" s="0" t="s">
        <v>7352</v>
      </c>
      <c r="G2556" s="0" t="s">
        <v>7353</v>
      </c>
      <c r="H2556" s="0" t="n">
        <v>0</v>
      </c>
      <c r="I2556" s="0" t="n">
        <v>0</v>
      </c>
      <c r="J2556" s="0" t="n">
        <v>0</v>
      </c>
      <c r="K2556" s="0" t="n">
        <v>6.1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s">
        <v>4</v>
      </c>
    </row>
    <row r="2557" customFormat="false" ht="14.4" hidden="true" customHeight="false" outlineLevel="0" collapsed="false">
      <c r="A2557" s="0" t="s">
        <v>28</v>
      </c>
      <c r="B2557" s="0" t="n">
        <v>1</v>
      </c>
      <c r="C2557" s="0" t="s">
        <v>7354</v>
      </c>
      <c r="D2557" s="0" t="s">
        <v>81</v>
      </c>
      <c r="E2557" s="0" t="s">
        <v>1110</v>
      </c>
      <c r="F2557" s="0" t="s">
        <v>7352</v>
      </c>
      <c r="G2557" s="0" t="s">
        <v>7353</v>
      </c>
      <c r="H2557" s="0" t="n">
        <v>0</v>
      </c>
      <c r="I2557" s="0" t="n">
        <v>0</v>
      </c>
      <c r="J2557" s="0" t="n">
        <v>0</v>
      </c>
      <c r="K2557" s="0" t="n">
        <v>5.6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s">
        <v>4</v>
      </c>
    </row>
    <row r="2558" customFormat="false" ht="14.4" hidden="true" customHeight="false" outlineLevel="0" collapsed="false">
      <c r="A2558" s="0" t="s">
        <v>28</v>
      </c>
      <c r="B2558" s="0" t="n">
        <v>1</v>
      </c>
      <c r="C2558" s="0" t="s">
        <v>7355</v>
      </c>
      <c r="D2558" s="0" t="s">
        <v>192</v>
      </c>
      <c r="E2558" s="0" t="s">
        <v>7356</v>
      </c>
      <c r="F2558" s="0" t="s">
        <v>7357</v>
      </c>
      <c r="G2558" s="0" t="s">
        <v>7358</v>
      </c>
      <c r="H2558" s="0" t="n">
        <v>0</v>
      </c>
      <c r="I2558" s="0" t="n">
        <v>0</v>
      </c>
      <c r="J2558" s="0" t="n">
        <v>0</v>
      </c>
      <c r="K2558" s="0" t="n">
        <v>7.6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s">
        <v>4</v>
      </c>
    </row>
    <row r="2559" customFormat="false" ht="14.4" hidden="true" customHeight="false" outlineLevel="0" collapsed="false">
      <c r="A2559" s="0" t="s">
        <v>28</v>
      </c>
      <c r="B2559" s="0" t="n">
        <v>1</v>
      </c>
      <c r="C2559" s="0" t="s">
        <v>7359</v>
      </c>
      <c r="D2559" s="0" t="s">
        <v>124</v>
      </c>
      <c r="E2559" s="0" t="s">
        <v>7360</v>
      </c>
      <c r="F2559" s="0" t="s">
        <v>7357</v>
      </c>
      <c r="G2559" s="0" t="s">
        <v>7358</v>
      </c>
      <c r="H2559" s="0" t="n">
        <v>0</v>
      </c>
      <c r="I2559" s="0" t="n">
        <v>0</v>
      </c>
      <c r="J2559" s="0" t="n">
        <v>0</v>
      </c>
      <c r="K2559" s="0" t="n">
        <v>9.6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s">
        <v>4</v>
      </c>
    </row>
    <row r="2560" customFormat="false" ht="14.4" hidden="true" customHeight="false" outlineLevel="0" collapsed="false">
      <c r="A2560" s="0" t="s">
        <v>28</v>
      </c>
      <c r="B2560" s="0" t="n">
        <v>1</v>
      </c>
      <c r="C2560" s="0" t="s">
        <v>7361</v>
      </c>
      <c r="D2560" s="0" t="s">
        <v>30</v>
      </c>
      <c r="E2560" s="0" t="s">
        <v>7362</v>
      </c>
      <c r="F2560" s="0" t="s">
        <v>7363</v>
      </c>
      <c r="G2560" s="0" t="s">
        <v>7364</v>
      </c>
      <c r="H2560" s="0" t="n">
        <v>0</v>
      </c>
      <c r="I2560" s="0" t="n">
        <v>0</v>
      </c>
      <c r="J2560" s="0" t="n">
        <v>0</v>
      </c>
      <c r="K2560" s="0" t="n">
        <v>6.4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s">
        <v>4</v>
      </c>
    </row>
    <row r="2561" customFormat="false" ht="14.4" hidden="true" customHeight="false" outlineLevel="0" collapsed="false">
      <c r="A2561" s="0" t="s">
        <v>28</v>
      </c>
      <c r="B2561" s="0" t="n">
        <v>1</v>
      </c>
      <c r="C2561" s="0" t="s">
        <v>7365</v>
      </c>
      <c r="D2561" s="0" t="s">
        <v>81</v>
      </c>
      <c r="E2561" s="0" t="s">
        <v>7366</v>
      </c>
      <c r="F2561" s="0" t="s">
        <v>7363</v>
      </c>
      <c r="G2561" s="0" t="s">
        <v>7364</v>
      </c>
      <c r="H2561" s="0" t="n">
        <v>0</v>
      </c>
      <c r="I2561" s="0" t="n">
        <v>0</v>
      </c>
      <c r="J2561" s="0" t="n">
        <v>0</v>
      </c>
      <c r="K2561" s="0" t="n">
        <v>5.1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s">
        <v>4</v>
      </c>
    </row>
    <row r="2562" customFormat="false" ht="14.4" hidden="true" customHeight="false" outlineLevel="0" collapsed="false">
      <c r="A2562" s="0" t="s">
        <v>28</v>
      </c>
      <c r="B2562" s="0" t="n">
        <v>1</v>
      </c>
      <c r="C2562" s="0" t="s">
        <v>7367</v>
      </c>
      <c r="D2562" s="0" t="s">
        <v>103</v>
      </c>
      <c r="E2562" s="0" t="s">
        <v>7368</v>
      </c>
      <c r="F2562" s="0" t="s">
        <v>7369</v>
      </c>
      <c r="G2562" s="0" t="s">
        <v>7370</v>
      </c>
      <c r="H2562" s="0" t="n">
        <v>0</v>
      </c>
      <c r="I2562" s="0" t="n">
        <v>0</v>
      </c>
      <c r="J2562" s="0" t="n">
        <v>0</v>
      </c>
      <c r="K2562" s="0" t="n">
        <v>6.4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s">
        <v>4</v>
      </c>
    </row>
    <row r="2563" customFormat="false" ht="14.4" hidden="true" customHeight="false" outlineLevel="0" collapsed="false">
      <c r="A2563" s="0" t="s">
        <v>28</v>
      </c>
      <c r="B2563" s="0" t="n">
        <v>1</v>
      </c>
      <c r="C2563" s="0" t="s">
        <v>7371</v>
      </c>
      <c r="D2563" s="0" t="s">
        <v>60</v>
      </c>
      <c r="E2563" s="0" t="s">
        <v>7372</v>
      </c>
      <c r="F2563" s="0" t="s">
        <v>7369</v>
      </c>
      <c r="G2563" s="0" t="s">
        <v>7370</v>
      </c>
      <c r="H2563" s="0" t="n">
        <v>0</v>
      </c>
      <c r="I2563" s="0" t="n">
        <v>0</v>
      </c>
      <c r="J2563" s="0" t="n">
        <v>0</v>
      </c>
      <c r="K2563" s="0" t="n">
        <v>5.9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s">
        <v>4</v>
      </c>
    </row>
    <row r="2564" customFormat="false" ht="14.4" hidden="true" customHeight="false" outlineLevel="0" collapsed="false">
      <c r="A2564" s="0" t="s">
        <v>28</v>
      </c>
      <c r="B2564" s="0" t="n">
        <v>1</v>
      </c>
      <c r="C2564" s="0" t="s">
        <v>7373</v>
      </c>
      <c r="D2564" s="0" t="s">
        <v>81</v>
      </c>
      <c r="E2564" s="0" t="s">
        <v>7374</v>
      </c>
      <c r="F2564" s="0" t="s">
        <v>7375</v>
      </c>
      <c r="G2564" s="0" t="s">
        <v>7376</v>
      </c>
      <c r="H2564" s="0" t="n">
        <v>0</v>
      </c>
      <c r="I2564" s="0" t="n">
        <v>0</v>
      </c>
      <c r="J2564" s="0" t="n">
        <v>0</v>
      </c>
      <c r="K2564" s="0" t="n">
        <v>5.4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s">
        <v>4</v>
      </c>
    </row>
    <row r="2565" customFormat="false" ht="14.4" hidden="true" customHeight="false" outlineLevel="0" collapsed="false">
      <c r="A2565" s="0" t="s">
        <v>28</v>
      </c>
      <c r="B2565" s="0" t="n">
        <v>1</v>
      </c>
      <c r="C2565" s="0" t="s">
        <v>7377</v>
      </c>
      <c r="D2565" s="0" t="s">
        <v>103</v>
      </c>
      <c r="E2565" s="0" t="s">
        <v>7378</v>
      </c>
      <c r="F2565" s="0" t="s">
        <v>7375</v>
      </c>
      <c r="G2565" s="0" t="s">
        <v>7376</v>
      </c>
      <c r="H2565" s="0" t="n">
        <v>0</v>
      </c>
      <c r="I2565" s="0" t="n">
        <v>0</v>
      </c>
      <c r="J2565" s="0" t="n">
        <v>0</v>
      </c>
      <c r="K2565" s="0" t="n">
        <v>5.5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s">
        <v>4</v>
      </c>
    </row>
    <row r="2566" customFormat="false" ht="14.4" hidden="true" customHeight="false" outlineLevel="0" collapsed="false">
      <c r="A2566" s="0" t="s">
        <v>28</v>
      </c>
      <c r="B2566" s="0" t="n">
        <v>1</v>
      </c>
      <c r="C2566" s="0" t="s">
        <v>7379</v>
      </c>
      <c r="D2566" s="0" t="s">
        <v>30</v>
      </c>
      <c r="E2566" s="0" t="s">
        <v>7380</v>
      </c>
      <c r="F2566" s="0" t="s">
        <v>7381</v>
      </c>
      <c r="G2566" s="0" t="s">
        <v>7382</v>
      </c>
      <c r="H2566" s="0" t="n">
        <v>0</v>
      </c>
      <c r="I2566" s="0" t="n">
        <v>0</v>
      </c>
      <c r="J2566" s="0" t="n">
        <v>0</v>
      </c>
      <c r="K2566" s="0" t="n">
        <v>5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s">
        <v>4</v>
      </c>
    </row>
    <row r="2567" customFormat="false" ht="14.4" hidden="true" customHeight="false" outlineLevel="0" collapsed="false">
      <c r="A2567" s="0" t="s">
        <v>28</v>
      </c>
      <c r="B2567" s="0" t="n">
        <v>1</v>
      </c>
      <c r="C2567" s="0" t="s">
        <v>7383</v>
      </c>
      <c r="D2567" s="0" t="s">
        <v>81</v>
      </c>
      <c r="E2567" s="0" t="s">
        <v>7384</v>
      </c>
      <c r="F2567" s="0" t="s">
        <v>7381</v>
      </c>
      <c r="G2567" s="0" t="s">
        <v>7382</v>
      </c>
      <c r="H2567" s="0" t="n">
        <v>0</v>
      </c>
      <c r="I2567" s="0" t="n">
        <v>0</v>
      </c>
      <c r="J2567" s="0" t="n">
        <v>0</v>
      </c>
      <c r="K2567" s="0" t="n">
        <v>6.3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s">
        <v>4</v>
      </c>
    </row>
    <row r="2568" customFormat="false" ht="14.4" hidden="true" customHeight="false" outlineLevel="0" collapsed="false">
      <c r="A2568" s="0" t="s">
        <v>28</v>
      </c>
      <c r="B2568" s="0" t="n">
        <v>1</v>
      </c>
      <c r="C2568" s="0" t="s">
        <v>7385</v>
      </c>
      <c r="D2568" s="0" t="s">
        <v>192</v>
      </c>
      <c r="E2568" s="0" t="s">
        <v>7386</v>
      </c>
      <c r="F2568" s="0" t="s">
        <v>7381</v>
      </c>
      <c r="G2568" s="0" t="s">
        <v>7382</v>
      </c>
      <c r="H2568" s="0" t="n">
        <v>0</v>
      </c>
      <c r="I2568" s="0" t="n">
        <v>0</v>
      </c>
      <c r="J2568" s="0" t="n">
        <v>0</v>
      </c>
      <c r="K2568" s="0" t="n">
        <v>6.2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s">
        <v>4</v>
      </c>
    </row>
    <row r="2569" customFormat="false" ht="14.4" hidden="true" customHeight="false" outlineLevel="0" collapsed="false">
      <c r="A2569" s="0" t="s">
        <v>28</v>
      </c>
      <c r="B2569" s="0" t="n">
        <v>1</v>
      </c>
      <c r="C2569" s="0" t="s">
        <v>7387</v>
      </c>
      <c r="D2569" s="0" t="s">
        <v>192</v>
      </c>
      <c r="E2569" s="0" t="s">
        <v>7388</v>
      </c>
      <c r="F2569" s="0" t="s">
        <v>7389</v>
      </c>
      <c r="G2569" s="0" t="s">
        <v>7390</v>
      </c>
      <c r="H2569" s="0" t="n">
        <v>0</v>
      </c>
      <c r="I2569" s="0" t="n">
        <v>0</v>
      </c>
      <c r="J2569" s="0" t="n">
        <v>0</v>
      </c>
      <c r="K2569" s="0" t="n">
        <v>5.7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s">
        <v>4</v>
      </c>
    </row>
    <row r="2570" customFormat="false" ht="14.4" hidden="true" customHeight="false" outlineLevel="0" collapsed="false">
      <c r="A2570" s="0" t="s">
        <v>28</v>
      </c>
      <c r="B2570" s="0" t="n">
        <v>1</v>
      </c>
      <c r="C2570" s="0" t="s">
        <v>7391</v>
      </c>
      <c r="D2570" s="0" t="s">
        <v>30</v>
      </c>
      <c r="E2570" s="0" t="s">
        <v>7392</v>
      </c>
      <c r="F2570" s="0" t="s">
        <v>7393</v>
      </c>
      <c r="G2570" s="0" t="s">
        <v>7394</v>
      </c>
      <c r="H2570" s="0" t="n">
        <v>0</v>
      </c>
      <c r="I2570" s="0" t="n">
        <v>0</v>
      </c>
      <c r="J2570" s="0" t="n">
        <v>0</v>
      </c>
      <c r="K2570" s="0" t="n">
        <v>5.5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s">
        <v>4</v>
      </c>
    </row>
    <row r="2571" customFormat="false" ht="14.4" hidden="true" customHeight="false" outlineLevel="0" collapsed="false">
      <c r="A2571" s="0" t="s">
        <v>28</v>
      </c>
      <c r="B2571" s="0" t="n">
        <v>1</v>
      </c>
      <c r="C2571" s="0" t="s">
        <v>7395</v>
      </c>
      <c r="D2571" s="0" t="s">
        <v>30</v>
      </c>
      <c r="E2571" s="0" t="s">
        <v>7396</v>
      </c>
      <c r="F2571" s="0" t="s">
        <v>7397</v>
      </c>
      <c r="G2571" s="0" t="s">
        <v>7398</v>
      </c>
      <c r="H2571" s="0" t="n">
        <v>0</v>
      </c>
      <c r="I2571" s="0" t="n">
        <v>0</v>
      </c>
      <c r="J2571" s="0" t="n">
        <v>0</v>
      </c>
      <c r="K2571" s="0" t="n">
        <v>6.6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s">
        <v>4</v>
      </c>
    </row>
    <row r="2572" customFormat="false" ht="14.4" hidden="true" customHeight="false" outlineLevel="0" collapsed="false">
      <c r="A2572" s="0" t="s">
        <v>28</v>
      </c>
      <c r="B2572" s="0" t="n">
        <v>1</v>
      </c>
      <c r="C2572" s="0" t="s">
        <v>7399</v>
      </c>
      <c r="D2572" s="0" t="s">
        <v>81</v>
      </c>
      <c r="E2572" s="0" t="s">
        <v>7400</v>
      </c>
      <c r="F2572" s="0" t="s">
        <v>7397</v>
      </c>
      <c r="G2572" s="0" t="s">
        <v>7398</v>
      </c>
      <c r="H2572" s="0" t="n">
        <v>0</v>
      </c>
      <c r="I2572" s="0" t="n">
        <v>0</v>
      </c>
      <c r="J2572" s="0" t="n">
        <v>0</v>
      </c>
      <c r="K2572" s="0" t="n">
        <v>6.7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s">
        <v>4</v>
      </c>
    </row>
    <row r="2573" customFormat="false" ht="14.4" hidden="true" customHeight="false" outlineLevel="0" collapsed="false">
      <c r="A2573" s="0" t="s">
        <v>28</v>
      </c>
      <c r="B2573" s="0" t="n">
        <v>1</v>
      </c>
      <c r="C2573" s="0" t="s">
        <v>7401</v>
      </c>
      <c r="D2573" s="0" t="s">
        <v>103</v>
      </c>
      <c r="E2573" s="0" t="s">
        <v>7402</v>
      </c>
      <c r="F2573" s="0" t="s">
        <v>7397</v>
      </c>
      <c r="G2573" s="0" t="s">
        <v>7398</v>
      </c>
      <c r="H2573" s="0" t="n">
        <v>0</v>
      </c>
      <c r="I2573" s="0" t="n">
        <v>0</v>
      </c>
      <c r="J2573" s="0" t="n">
        <v>0</v>
      </c>
      <c r="K2573" s="0" t="n">
        <v>6.6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s">
        <v>4</v>
      </c>
    </row>
    <row r="2574" customFormat="false" ht="14.4" hidden="true" customHeight="false" outlineLevel="0" collapsed="false">
      <c r="A2574" s="0" t="s">
        <v>28</v>
      </c>
      <c r="B2574" s="0" t="n">
        <v>1</v>
      </c>
      <c r="C2574" s="0" t="s">
        <v>7403</v>
      </c>
      <c r="D2574" s="0" t="s">
        <v>81</v>
      </c>
      <c r="E2574" s="0" t="s">
        <v>7404</v>
      </c>
      <c r="F2574" s="0" t="s">
        <v>7405</v>
      </c>
      <c r="G2574" s="0" t="s">
        <v>7406</v>
      </c>
      <c r="H2574" s="0" t="n">
        <v>0</v>
      </c>
      <c r="I2574" s="0" t="n">
        <v>0</v>
      </c>
      <c r="J2574" s="0" t="n">
        <v>0</v>
      </c>
      <c r="K2574" s="0" t="n">
        <v>6.3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s">
        <v>4</v>
      </c>
    </row>
    <row r="2575" customFormat="false" ht="14.4" hidden="true" customHeight="false" outlineLevel="0" collapsed="false">
      <c r="A2575" s="0" t="s">
        <v>28</v>
      </c>
      <c r="B2575" s="0" t="n">
        <v>1</v>
      </c>
      <c r="C2575" s="0" t="s">
        <v>7407</v>
      </c>
      <c r="D2575" s="0" t="s">
        <v>192</v>
      </c>
      <c r="E2575" s="0" t="s">
        <v>7408</v>
      </c>
      <c r="F2575" s="0" t="s">
        <v>7405</v>
      </c>
      <c r="G2575" s="0" t="s">
        <v>7406</v>
      </c>
      <c r="H2575" s="0" t="n">
        <v>0</v>
      </c>
      <c r="I2575" s="0" t="n">
        <v>0</v>
      </c>
      <c r="J2575" s="0" t="n">
        <v>0</v>
      </c>
      <c r="K2575" s="0" t="n">
        <v>5.7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s">
        <v>4</v>
      </c>
    </row>
    <row r="2576" customFormat="false" ht="14.4" hidden="true" customHeight="false" outlineLevel="0" collapsed="false">
      <c r="A2576" s="0" t="s">
        <v>28</v>
      </c>
      <c r="B2576" s="0" t="n">
        <v>1</v>
      </c>
      <c r="C2576" s="0" t="s">
        <v>7409</v>
      </c>
      <c r="D2576" s="0" t="s">
        <v>258</v>
      </c>
      <c r="E2576" s="0" t="s">
        <v>7410</v>
      </c>
      <c r="F2576" s="0" t="s">
        <v>7411</v>
      </c>
      <c r="G2576" s="0" t="s">
        <v>7412</v>
      </c>
      <c r="H2576" s="0" t="n">
        <v>0</v>
      </c>
      <c r="I2576" s="0" t="n">
        <v>0</v>
      </c>
      <c r="J2576" s="0" t="n">
        <v>0</v>
      </c>
      <c r="K2576" s="0" t="n">
        <v>5.6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s">
        <v>4</v>
      </c>
    </row>
    <row r="2577" customFormat="false" ht="14.4" hidden="true" customHeight="false" outlineLevel="0" collapsed="false">
      <c r="A2577" s="0" t="s">
        <v>28</v>
      </c>
      <c r="B2577" s="0" t="n">
        <v>1</v>
      </c>
      <c r="C2577" s="0" t="s">
        <v>7413</v>
      </c>
      <c r="D2577" s="0" t="s">
        <v>48</v>
      </c>
      <c r="E2577" s="0" t="s">
        <v>7414</v>
      </c>
      <c r="F2577" s="0" t="s">
        <v>7415</v>
      </c>
      <c r="G2577" s="0" t="s">
        <v>7416</v>
      </c>
      <c r="H2577" s="0" t="n">
        <v>0</v>
      </c>
      <c r="I2577" s="0" t="n">
        <v>0</v>
      </c>
      <c r="J2577" s="0" t="n">
        <v>0</v>
      </c>
      <c r="K2577" s="0" t="n">
        <v>7.7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s">
        <v>4</v>
      </c>
    </row>
    <row r="2578" customFormat="false" ht="14.4" hidden="true" customHeight="false" outlineLevel="0" collapsed="false">
      <c r="A2578" s="0" t="s">
        <v>419</v>
      </c>
      <c r="B2578" s="0" t="n">
        <v>1</v>
      </c>
      <c r="C2578" s="0" t="s">
        <v>7417</v>
      </c>
      <c r="D2578" s="0" t="s">
        <v>7418</v>
      </c>
      <c r="E2578" s="0" t="s">
        <v>7419</v>
      </c>
      <c r="F2578" s="0" t="s">
        <v>7420</v>
      </c>
      <c r="G2578" s="0" t="s">
        <v>7421</v>
      </c>
      <c r="H2578" s="0" t="n">
        <v>0</v>
      </c>
      <c r="I2578" s="0" t="n">
        <v>0</v>
      </c>
      <c r="J2578" s="0" t="n">
        <v>0</v>
      </c>
      <c r="K2578" s="0" t="n">
        <v>19.5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s">
        <v>4</v>
      </c>
    </row>
    <row r="2579" customFormat="false" ht="14.4" hidden="true" customHeight="false" outlineLevel="0" collapsed="false">
      <c r="A2579" s="0" t="s">
        <v>28</v>
      </c>
      <c r="B2579" s="0" t="n">
        <v>1</v>
      </c>
      <c r="C2579" s="0" t="s">
        <v>7422</v>
      </c>
      <c r="D2579" s="0" t="s">
        <v>30</v>
      </c>
      <c r="E2579" s="0" t="s">
        <v>7423</v>
      </c>
      <c r="F2579" s="0" t="s">
        <v>7424</v>
      </c>
      <c r="G2579" s="0" t="s">
        <v>361</v>
      </c>
      <c r="H2579" s="0" t="n">
        <v>0</v>
      </c>
      <c r="I2579" s="0" t="n">
        <v>0</v>
      </c>
      <c r="J2579" s="0" t="n">
        <v>0</v>
      </c>
      <c r="K2579" s="0" t="n">
        <v>5.8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s">
        <v>4</v>
      </c>
    </row>
    <row r="2580" customFormat="false" ht="14.4" hidden="true" customHeight="false" outlineLevel="0" collapsed="false">
      <c r="A2580" s="0" t="s">
        <v>28</v>
      </c>
      <c r="B2580" s="0" t="n">
        <v>1</v>
      </c>
      <c r="C2580" s="0" t="s">
        <v>7425</v>
      </c>
      <c r="D2580" s="0" t="s">
        <v>192</v>
      </c>
      <c r="E2580" s="0" t="s">
        <v>7426</v>
      </c>
      <c r="F2580" s="0" t="s">
        <v>7427</v>
      </c>
      <c r="G2580" s="0" t="s">
        <v>7428</v>
      </c>
      <c r="H2580" s="0" t="n">
        <v>0</v>
      </c>
      <c r="I2580" s="0" t="n">
        <v>0</v>
      </c>
      <c r="J2580" s="0" t="n">
        <v>0</v>
      </c>
      <c r="K2580" s="0" t="n">
        <v>5.2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s">
        <v>4</v>
      </c>
    </row>
    <row r="2581" customFormat="false" ht="14.4" hidden="true" customHeight="false" outlineLevel="0" collapsed="false">
      <c r="A2581" s="0" t="s">
        <v>28</v>
      </c>
      <c r="B2581" s="0" t="n">
        <v>1</v>
      </c>
      <c r="C2581" s="0" t="s">
        <v>7429</v>
      </c>
      <c r="D2581" s="0" t="s">
        <v>81</v>
      </c>
      <c r="E2581" s="0" t="s">
        <v>7430</v>
      </c>
      <c r="F2581" s="0" t="s">
        <v>7431</v>
      </c>
      <c r="G2581" s="0" t="s">
        <v>593</v>
      </c>
      <c r="H2581" s="0" t="n">
        <v>0</v>
      </c>
      <c r="I2581" s="0" t="n">
        <v>0</v>
      </c>
      <c r="J2581" s="0" t="n">
        <v>0</v>
      </c>
      <c r="K2581" s="0" t="n">
        <v>7.5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s">
        <v>4</v>
      </c>
    </row>
    <row r="2582" customFormat="false" ht="14.4" hidden="true" customHeight="false" outlineLevel="0" collapsed="false">
      <c r="A2582" s="0" t="s">
        <v>28</v>
      </c>
      <c r="B2582" s="0" t="n">
        <v>1</v>
      </c>
      <c r="C2582" s="0" t="s">
        <v>7432</v>
      </c>
      <c r="D2582" s="0" t="s">
        <v>192</v>
      </c>
      <c r="E2582" s="0" t="s">
        <v>7433</v>
      </c>
      <c r="F2582" s="0" t="s">
        <v>7434</v>
      </c>
      <c r="G2582" s="0" t="s">
        <v>7435</v>
      </c>
      <c r="H2582" s="0" t="n">
        <v>0</v>
      </c>
      <c r="I2582" s="0" t="n">
        <v>0</v>
      </c>
      <c r="J2582" s="0" t="n">
        <v>0</v>
      </c>
      <c r="K2582" s="0" t="n">
        <v>5.4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s">
        <v>4</v>
      </c>
    </row>
    <row r="2583" customFormat="false" ht="14.4" hidden="true" customHeight="false" outlineLevel="0" collapsed="false">
      <c r="A2583" s="0" t="s">
        <v>28</v>
      </c>
      <c r="B2583" s="0" t="n">
        <v>1</v>
      </c>
      <c r="C2583" s="0" t="s">
        <v>7436</v>
      </c>
      <c r="D2583" s="0" t="s">
        <v>30</v>
      </c>
      <c r="E2583" s="0" t="s">
        <v>7437</v>
      </c>
      <c r="F2583" s="0" t="s">
        <v>7438</v>
      </c>
      <c r="G2583" s="0" t="s">
        <v>7439</v>
      </c>
      <c r="H2583" s="0" t="n">
        <v>0</v>
      </c>
      <c r="I2583" s="0" t="n">
        <v>0</v>
      </c>
      <c r="J2583" s="0" t="n">
        <v>0</v>
      </c>
      <c r="K2583" s="0" t="n">
        <v>5.2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s">
        <v>4</v>
      </c>
    </row>
    <row r="2584" customFormat="false" ht="14.4" hidden="true" customHeight="false" outlineLevel="0" collapsed="false">
      <c r="A2584" s="0" t="s">
        <v>28</v>
      </c>
      <c r="B2584" s="0" t="n">
        <v>1</v>
      </c>
      <c r="C2584" s="0" t="s">
        <v>7440</v>
      </c>
      <c r="D2584" s="0" t="s">
        <v>192</v>
      </c>
      <c r="E2584" s="0" t="s">
        <v>7441</v>
      </c>
      <c r="F2584" s="0" t="s">
        <v>7442</v>
      </c>
      <c r="G2584" s="0" t="s">
        <v>7443</v>
      </c>
      <c r="H2584" s="0" t="n">
        <v>0</v>
      </c>
      <c r="I2584" s="0" t="n">
        <v>0</v>
      </c>
      <c r="J2584" s="0" t="n">
        <v>0</v>
      </c>
      <c r="K2584" s="0" t="n">
        <v>5.5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s">
        <v>4</v>
      </c>
    </row>
    <row r="2585" customFormat="false" ht="14.4" hidden="true" customHeight="false" outlineLevel="0" collapsed="false">
      <c r="A2585" s="0" t="s">
        <v>28</v>
      </c>
      <c r="B2585" s="0" t="n">
        <v>1</v>
      </c>
      <c r="C2585" s="0" t="s">
        <v>7444</v>
      </c>
      <c r="D2585" s="0" t="s">
        <v>81</v>
      </c>
      <c r="E2585" s="0" t="s">
        <v>7445</v>
      </c>
      <c r="F2585" s="0" t="s">
        <v>7442</v>
      </c>
      <c r="G2585" s="0" t="s">
        <v>7443</v>
      </c>
      <c r="H2585" s="0" t="n">
        <v>0</v>
      </c>
      <c r="I2585" s="0" t="n">
        <v>0</v>
      </c>
      <c r="J2585" s="0" t="n">
        <v>0</v>
      </c>
      <c r="K2585" s="0" t="n">
        <v>7.2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s">
        <v>4</v>
      </c>
    </row>
    <row r="2586" customFormat="false" ht="14.4" hidden="true" customHeight="false" outlineLevel="0" collapsed="false">
      <c r="A2586" s="0" t="s">
        <v>28</v>
      </c>
      <c r="B2586" s="0" t="n">
        <v>1</v>
      </c>
      <c r="C2586" s="0" t="s">
        <v>7446</v>
      </c>
      <c r="D2586" s="0" t="s">
        <v>30</v>
      </c>
      <c r="E2586" s="0" t="s">
        <v>7447</v>
      </c>
      <c r="F2586" s="0" t="s">
        <v>7448</v>
      </c>
      <c r="G2586" s="0" t="s">
        <v>7449</v>
      </c>
      <c r="H2586" s="0" t="n">
        <v>0</v>
      </c>
      <c r="I2586" s="0" t="n">
        <v>0</v>
      </c>
      <c r="J2586" s="0" t="n">
        <v>0</v>
      </c>
      <c r="K2586" s="0" t="n">
        <v>7.3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s">
        <v>4</v>
      </c>
    </row>
    <row r="2587" customFormat="false" ht="14.4" hidden="true" customHeight="false" outlineLevel="0" collapsed="false">
      <c r="A2587" s="0" t="s">
        <v>28</v>
      </c>
      <c r="B2587" s="0" t="n">
        <v>1</v>
      </c>
      <c r="C2587" s="0" t="s">
        <v>7450</v>
      </c>
      <c r="D2587" s="0" t="s">
        <v>81</v>
      </c>
      <c r="E2587" s="0" t="s">
        <v>7451</v>
      </c>
      <c r="F2587" s="0" t="s">
        <v>7448</v>
      </c>
      <c r="G2587" s="0" t="s">
        <v>7449</v>
      </c>
      <c r="H2587" s="0" t="n">
        <v>0</v>
      </c>
      <c r="I2587" s="0" t="n">
        <v>0</v>
      </c>
      <c r="J2587" s="0" t="n">
        <v>0</v>
      </c>
      <c r="K2587" s="0" t="n">
        <v>7.3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s">
        <v>4</v>
      </c>
    </row>
    <row r="2588" customFormat="false" ht="14.4" hidden="true" customHeight="false" outlineLevel="0" collapsed="false">
      <c r="A2588" s="0" t="s">
        <v>28</v>
      </c>
      <c r="B2588" s="0" t="n">
        <v>1</v>
      </c>
      <c r="C2588" s="0" t="s">
        <v>7452</v>
      </c>
      <c r="D2588" s="0" t="s">
        <v>30</v>
      </c>
      <c r="E2588" s="0" t="s">
        <v>7453</v>
      </c>
      <c r="F2588" s="0" t="s">
        <v>7454</v>
      </c>
      <c r="G2588" s="0" t="s">
        <v>7455</v>
      </c>
      <c r="H2588" s="0" t="n">
        <v>0</v>
      </c>
      <c r="I2588" s="0" t="n">
        <v>0</v>
      </c>
      <c r="J2588" s="0" t="n">
        <v>0</v>
      </c>
      <c r="K2588" s="0" t="n">
        <v>7.9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s">
        <v>4</v>
      </c>
    </row>
    <row r="2589" customFormat="false" ht="14.4" hidden="true" customHeight="false" outlineLevel="0" collapsed="false">
      <c r="A2589" s="0" t="s">
        <v>28</v>
      </c>
      <c r="B2589" s="0" t="n">
        <v>1</v>
      </c>
      <c r="C2589" s="0" t="s">
        <v>7456</v>
      </c>
      <c r="D2589" s="0" t="s">
        <v>39</v>
      </c>
      <c r="E2589" s="0" t="s">
        <v>7457</v>
      </c>
      <c r="F2589" s="0" t="s">
        <v>7458</v>
      </c>
      <c r="G2589" s="0" t="s">
        <v>7459</v>
      </c>
      <c r="H2589" s="0" t="n">
        <v>0</v>
      </c>
      <c r="I2589" s="0" t="n">
        <v>0</v>
      </c>
      <c r="J2589" s="0" t="n">
        <v>0</v>
      </c>
      <c r="K2589" s="0" t="n">
        <v>5.6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s">
        <v>4</v>
      </c>
    </row>
    <row r="2590" customFormat="false" ht="14.4" hidden="true" customHeight="false" outlineLevel="0" collapsed="false">
      <c r="A2590" s="0" t="s">
        <v>28</v>
      </c>
      <c r="B2590" s="0" t="n">
        <v>1</v>
      </c>
      <c r="C2590" s="0" t="s">
        <v>7460</v>
      </c>
      <c r="D2590" s="0" t="s">
        <v>192</v>
      </c>
      <c r="E2590" s="0" t="s">
        <v>7461</v>
      </c>
      <c r="F2590" s="0" t="s">
        <v>7458</v>
      </c>
      <c r="G2590" s="0" t="s">
        <v>7459</v>
      </c>
      <c r="H2590" s="0" t="n">
        <v>0</v>
      </c>
      <c r="I2590" s="0" t="n">
        <v>0</v>
      </c>
      <c r="J2590" s="0" t="n">
        <v>0</v>
      </c>
      <c r="K2590" s="0" t="n">
        <v>5.7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s">
        <v>4</v>
      </c>
    </row>
    <row r="2591" customFormat="false" ht="14.4" hidden="true" customHeight="false" outlineLevel="0" collapsed="false">
      <c r="A2591" s="0" t="s">
        <v>28</v>
      </c>
      <c r="B2591" s="0" t="n">
        <v>1</v>
      </c>
      <c r="C2591" s="0" t="s">
        <v>7462</v>
      </c>
      <c r="D2591" s="0" t="s">
        <v>48</v>
      </c>
      <c r="E2591" s="0" t="s">
        <v>7463</v>
      </c>
      <c r="F2591" s="0" t="s">
        <v>7464</v>
      </c>
      <c r="G2591" s="0" t="s">
        <v>7465</v>
      </c>
      <c r="H2591" s="0" t="n">
        <v>0</v>
      </c>
      <c r="I2591" s="0" t="n">
        <v>0</v>
      </c>
      <c r="J2591" s="0" t="n">
        <v>0</v>
      </c>
      <c r="K2591" s="0" t="n">
        <v>5.2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s">
        <v>4</v>
      </c>
    </row>
    <row r="2592" customFormat="false" ht="14.4" hidden="true" customHeight="false" outlineLevel="0" collapsed="false">
      <c r="A2592" s="0" t="s">
        <v>28</v>
      </c>
      <c r="B2592" s="0" t="n">
        <v>1</v>
      </c>
      <c r="C2592" s="0" t="s">
        <v>7466</v>
      </c>
      <c r="D2592" s="0" t="s">
        <v>81</v>
      </c>
      <c r="E2592" s="0" t="s">
        <v>7467</v>
      </c>
      <c r="F2592" s="0" t="s">
        <v>7468</v>
      </c>
      <c r="G2592" s="0" t="s">
        <v>7469</v>
      </c>
      <c r="H2592" s="0" t="n">
        <v>0</v>
      </c>
      <c r="I2592" s="0" t="n">
        <v>0</v>
      </c>
      <c r="J2592" s="0" t="n">
        <v>0</v>
      </c>
      <c r="K2592" s="0" t="n">
        <v>6.3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s">
        <v>4</v>
      </c>
    </row>
    <row r="2593" customFormat="false" ht="14.4" hidden="true" customHeight="false" outlineLevel="0" collapsed="false">
      <c r="A2593" s="0" t="s">
        <v>28</v>
      </c>
      <c r="B2593" s="0" t="n">
        <v>1</v>
      </c>
      <c r="C2593" s="0" t="s">
        <v>7470</v>
      </c>
      <c r="D2593" s="0" t="s">
        <v>30</v>
      </c>
      <c r="E2593" s="0" t="s">
        <v>7471</v>
      </c>
      <c r="F2593" s="0" t="s">
        <v>7472</v>
      </c>
      <c r="G2593" s="0" t="s">
        <v>7473</v>
      </c>
      <c r="H2593" s="0" t="n">
        <v>0</v>
      </c>
      <c r="I2593" s="0" t="n">
        <v>0</v>
      </c>
      <c r="J2593" s="0" t="n">
        <v>0</v>
      </c>
      <c r="K2593" s="0" t="n">
        <v>5.3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s">
        <v>4</v>
      </c>
    </row>
    <row r="2594" customFormat="false" ht="14.4" hidden="true" customHeight="false" outlineLevel="0" collapsed="false">
      <c r="A2594" s="0" t="s">
        <v>28</v>
      </c>
      <c r="B2594" s="0" t="n">
        <v>1</v>
      </c>
      <c r="C2594" s="0" t="s">
        <v>7474</v>
      </c>
      <c r="D2594" s="0" t="s">
        <v>30</v>
      </c>
      <c r="E2594" s="0" t="s">
        <v>7130</v>
      </c>
      <c r="F2594" s="0" t="s">
        <v>7475</v>
      </c>
      <c r="G2594" s="0" t="s">
        <v>7476</v>
      </c>
      <c r="H2594" s="0" t="n">
        <v>0</v>
      </c>
      <c r="I2594" s="0" t="n">
        <v>0</v>
      </c>
      <c r="J2594" s="0" t="n">
        <v>0</v>
      </c>
      <c r="K2594" s="0" t="n">
        <v>6.7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s">
        <v>4</v>
      </c>
    </row>
    <row r="2595" customFormat="false" ht="14.4" hidden="true" customHeight="false" outlineLevel="0" collapsed="false">
      <c r="A2595" s="0" t="s">
        <v>28</v>
      </c>
      <c r="B2595" s="0" t="n">
        <v>1</v>
      </c>
      <c r="C2595" s="0" t="s">
        <v>7477</v>
      </c>
      <c r="D2595" s="0" t="s">
        <v>258</v>
      </c>
      <c r="E2595" s="0" t="s">
        <v>7478</v>
      </c>
      <c r="F2595" s="0" t="s">
        <v>7475</v>
      </c>
      <c r="G2595" s="0" t="s">
        <v>7476</v>
      </c>
      <c r="H2595" s="0" t="n">
        <v>0</v>
      </c>
      <c r="I2595" s="0" t="n">
        <v>0</v>
      </c>
      <c r="J2595" s="0" t="n">
        <v>0</v>
      </c>
      <c r="K2595" s="0" t="n">
        <v>6.4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s">
        <v>4</v>
      </c>
    </row>
    <row r="2596" customFormat="false" ht="14.4" hidden="true" customHeight="false" outlineLevel="0" collapsed="false">
      <c r="A2596" s="0" t="s">
        <v>28</v>
      </c>
      <c r="B2596" s="0" t="n">
        <v>1</v>
      </c>
      <c r="C2596" s="0" t="s">
        <v>7479</v>
      </c>
      <c r="D2596" s="0" t="s">
        <v>30</v>
      </c>
      <c r="E2596" s="0" t="s">
        <v>7480</v>
      </c>
      <c r="F2596" s="0" t="s">
        <v>7481</v>
      </c>
      <c r="G2596" s="0" t="s">
        <v>7482</v>
      </c>
      <c r="H2596" s="0" t="n">
        <v>0</v>
      </c>
      <c r="I2596" s="0" t="n">
        <v>0</v>
      </c>
      <c r="J2596" s="0" t="n">
        <v>0</v>
      </c>
      <c r="K2596" s="0" t="n">
        <v>7.7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s">
        <v>4</v>
      </c>
    </row>
    <row r="2597" customFormat="false" ht="14.4" hidden="true" customHeight="false" outlineLevel="0" collapsed="false">
      <c r="A2597" s="0" t="s">
        <v>28</v>
      </c>
      <c r="B2597" s="0" t="n">
        <v>1</v>
      </c>
      <c r="C2597" s="0" t="s">
        <v>7483</v>
      </c>
      <c r="D2597" s="0" t="s">
        <v>124</v>
      </c>
      <c r="E2597" s="0" t="s">
        <v>7484</v>
      </c>
      <c r="F2597" s="0" t="s">
        <v>7481</v>
      </c>
      <c r="G2597" s="0" t="s">
        <v>7482</v>
      </c>
      <c r="H2597" s="0" t="n">
        <v>0</v>
      </c>
      <c r="I2597" s="0" t="n">
        <v>0</v>
      </c>
      <c r="J2597" s="0" t="n">
        <v>0</v>
      </c>
      <c r="K2597" s="0" t="n">
        <v>6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s">
        <v>4</v>
      </c>
    </row>
    <row r="2598" customFormat="false" ht="14.4" hidden="true" customHeight="false" outlineLevel="0" collapsed="false">
      <c r="A2598" s="0" t="s">
        <v>28</v>
      </c>
      <c r="B2598" s="0" t="n">
        <v>1</v>
      </c>
      <c r="C2598" s="0" t="s">
        <v>7485</v>
      </c>
      <c r="D2598" s="0" t="s">
        <v>90</v>
      </c>
      <c r="E2598" s="0" t="s">
        <v>7486</v>
      </c>
      <c r="F2598" s="0" t="s">
        <v>7481</v>
      </c>
      <c r="G2598" s="0" t="s">
        <v>7482</v>
      </c>
      <c r="H2598" s="0" t="n">
        <v>0</v>
      </c>
      <c r="I2598" s="0" t="n">
        <v>0</v>
      </c>
      <c r="J2598" s="0" t="n">
        <v>0</v>
      </c>
      <c r="K2598" s="0" t="n">
        <v>5.3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s">
        <v>4</v>
      </c>
    </row>
    <row r="2599" customFormat="false" ht="14.4" hidden="true" customHeight="false" outlineLevel="0" collapsed="false">
      <c r="A2599" s="0" t="s">
        <v>28</v>
      </c>
      <c r="B2599" s="0" t="n">
        <v>1</v>
      </c>
      <c r="C2599" s="0" t="s">
        <v>7487</v>
      </c>
      <c r="D2599" s="0" t="s">
        <v>103</v>
      </c>
      <c r="E2599" s="0" t="s">
        <v>7488</v>
      </c>
      <c r="F2599" s="0" t="s">
        <v>7481</v>
      </c>
      <c r="G2599" s="0" t="s">
        <v>7482</v>
      </c>
      <c r="H2599" s="0" t="n">
        <v>0</v>
      </c>
      <c r="I2599" s="0" t="n">
        <v>0</v>
      </c>
      <c r="J2599" s="0" t="n">
        <v>0</v>
      </c>
      <c r="K2599" s="0" t="n">
        <v>6.4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s">
        <v>4</v>
      </c>
    </row>
    <row r="2600" customFormat="false" ht="14.4" hidden="true" customHeight="false" outlineLevel="0" collapsed="false">
      <c r="A2600" s="0" t="s">
        <v>28</v>
      </c>
      <c r="B2600" s="0" t="n">
        <v>1</v>
      </c>
      <c r="C2600" s="0" t="s">
        <v>7489</v>
      </c>
      <c r="D2600" s="0" t="s">
        <v>103</v>
      </c>
      <c r="E2600" s="0" t="s">
        <v>7490</v>
      </c>
      <c r="F2600" s="0" t="s">
        <v>7481</v>
      </c>
      <c r="G2600" s="0" t="s">
        <v>7482</v>
      </c>
      <c r="H2600" s="0" t="n">
        <v>0</v>
      </c>
      <c r="I2600" s="0" t="n">
        <v>0</v>
      </c>
      <c r="J2600" s="0" t="n">
        <v>0</v>
      </c>
      <c r="K2600" s="0" t="n">
        <v>5.6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s">
        <v>4</v>
      </c>
    </row>
    <row r="2601" customFormat="false" ht="14.4" hidden="true" customHeight="false" outlineLevel="0" collapsed="false">
      <c r="A2601" s="0" t="s">
        <v>28</v>
      </c>
      <c r="B2601" s="0" t="n">
        <v>1</v>
      </c>
      <c r="C2601" s="0" t="s">
        <v>7491</v>
      </c>
      <c r="D2601" s="0" t="s">
        <v>30</v>
      </c>
      <c r="E2601" s="0" t="s">
        <v>7492</v>
      </c>
      <c r="F2601" s="0" t="s">
        <v>7493</v>
      </c>
      <c r="G2601" s="0" t="s">
        <v>7494</v>
      </c>
      <c r="H2601" s="0" t="n">
        <v>0</v>
      </c>
      <c r="I2601" s="0" t="n">
        <v>0</v>
      </c>
      <c r="J2601" s="0" t="n">
        <v>0</v>
      </c>
      <c r="K2601" s="0" t="n">
        <v>5.8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s">
        <v>4</v>
      </c>
    </row>
    <row r="2602" customFormat="false" ht="14.4" hidden="true" customHeight="false" outlineLevel="0" collapsed="false">
      <c r="A2602" s="0" t="s">
        <v>28</v>
      </c>
      <c r="B2602" s="0" t="n">
        <v>1</v>
      </c>
      <c r="C2602" s="0" t="s">
        <v>7495</v>
      </c>
      <c r="D2602" s="0" t="s">
        <v>30</v>
      </c>
      <c r="E2602" s="0" t="s">
        <v>7496</v>
      </c>
      <c r="F2602" s="0" t="s">
        <v>7493</v>
      </c>
      <c r="G2602" s="0" t="s">
        <v>7494</v>
      </c>
      <c r="H2602" s="0" t="n">
        <v>0</v>
      </c>
      <c r="I2602" s="0" t="n">
        <v>0</v>
      </c>
      <c r="J2602" s="0" t="n">
        <v>0</v>
      </c>
      <c r="K2602" s="0" t="n">
        <v>6.1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s">
        <v>4</v>
      </c>
    </row>
    <row r="2603" customFormat="false" ht="14.4" hidden="true" customHeight="false" outlineLevel="0" collapsed="false">
      <c r="A2603" s="0" t="s">
        <v>28</v>
      </c>
      <c r="B2603" s="0" t="n">
        <v>1</v>
      </c>
      <c r="C2603" s="0" t="s">
        <v>7497</v>
      </c>
      <c r="D2603" s="0" t="s">
        <v>103</v>
      </c>
      <c r="E2603" s="0" t="s">
        <v>7498</v>
      </c>
      <c r="F2603" s="0" t="s">
        <v>7493</v>
      </c>
      <c r="G2603" s="0" t="s">
        <v>7494</v>
      </c>
      <c r="H2603" s="0" t="n">
        <v>0</v>
      </c>
      <c r="I2603" s="0" t="n">
        <v>0</v>
      </c>
      <c r="J2603" s="0" t="n">
        <v>0</v>
      </c>
      <c r="K2603" s="0" t="n">
        <v>5.8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s">
        <v>4</v>
      </c>
    </row>
    <row r="2604" customFormat="false" ht="14.4" hidden="true" customHeight="false" outlineLevel="0" collapsed="false">
      <c r="A2604" s="0" t="s">
        <v>28</v>
      </c>
      <c r="B2604" s="0" t="n">
        <v>1</v>
      </c>
      <c r="C2604" s="0" t="s">
        <v>7499</v>
      </c>
      <c r="D2604" s="0" t="s">
        <v>81</v>
      </c>
      <c r="E2604" s="0" t="s">
        <v>7500</v>
      </c>
      <c r="F2604" s="0" t="s">
        <v>7501</v>
      </c>
      <c r="G2604" s="0" t="s">
        <v>7502</v>
      </c>
      <c r="H2604" s="0" t="n">
        <v>0</v>
      </c>
      <c r="I2604" s="0" t="n">
        <v>0</v>
      </c>
      <c r="J2604" s="0" t="n">
        <v>0</v>
      </c>
      <c r="K2604" s="0" t="n">
        <v>5.1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s">
        <v>4</v>
      </c>
    </row>
    <row r="2605" customFormat="false" ht="14.4" hidden="true" customHeight="false" outlineLevel="0" collapsed="false">
      <c r="A2605" s="0" t="s">
        <v>28</v>
      </c>
      <c r="B2605" s="0" t="n">
        <v>1</v>
      </c>
      <c r="C2605" s="0" t="s">
        <v>7503</v>
      </c>
      <c r="D2605" s="0" t="s">
        <v>258</v>
      </c>
      <c r="E2605" s="0" t="s">
        <v>7504</v>
      </c>
      <c r="F2605" s="0" t="s">
        <v>7505</v>
      </c>
      <c r="G2605" s="0" t="s">
        <v>7506</v>
      </c>
      <c r="H2605" s="0" t="n">
        <v>0</v>
      </c>
      <c r="I2605" s="0" t="n">
        <v>0</v>
      </c>
      <c r="J2605" s="0" t="n">
        <v>0</v>
      </c>
      <c r="K2605" s="0" t="n">
        <v>6.6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s">
        <v>4</v>
      </c>
    </row>
    <row r="2606" customFormat="false" ht="14.4" hidden="true" customHeight="false" outlineLevel="0" collapsed="false">
      <c r="A2606" s="0" t="s">
        <v>28</v>
      </c>
      <c r="B2606" s="0" t="n">
        <v>1</v>
      </c>
      <c r="C2606" s="0" t="s">
        <v>7507</v>
      </c>
      <c r="D2606" s="0" t="s">
        <v>48</v>
      </c>
      <c r="E2606" s="0" t="s">
        <v>7508</v>
      </c>
      <c r="F2606" s="0" t="s">
        <v>7505</v>
      </c>
      <c r="G2606" s="0" t="s">
        <v>7506</v>
      </c>
      <c r="H2606" s="0" t="n">
        <v>0</v>
      </c>
      <c r="I2606" s="0" t="n">
        <v>0</v>
      </c>
      <c r="J2606" s="0" t="n">
        <v>0</v>
      </c>
      <c r="K2606" s="0" t="n">
        <v>7.4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s">
        <v>4</v>
      </c>
    </row>
    <row r="2607" customFormat="false" ht="14.4" hidden="true" customHeight="false" outlineLevel="0" collapsed="false">
      <c r="A2607" s="0" t="s">
        <v>28</v>
      </c>
      <c r="B2607" s="0" t="n">
        <v>1</v>
      </c>
      <c r="C2607" s="0" t="s">
        <v>7509</v>
      </c>
      <c r="D2607" s="0" t="s">
        <v>103</v>
      </c>
      <c r="E2607" s="0" t="s">
        <v>7510</v>
      </c>
      <c r="F2607" s="0" t="s">
        <v>7511</v>
      </c>
      <c r="G2607" s="0" t="s">
        <v>7512</v>
      </c>
      <c r="H2607" s="0" t="n">
        <v>0</v>
      </c>
      <c r="I2607" s="0" t="n">
        <v>0</v>
      </c>
      <c r="J2607" s="0" t="n">
        <v>0</v>
      </c>
      <c r="K2607" s="0" t="n">
        <v>5.1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s">
        <v>4</v>
      </c>
    </row>
    <row r="2608" customFormat="false" ht="14.4" hidden="true" customHeight="false" outlineLevel="0" collapsed="false">
      <c r="A2608" s="0" t="s">
        <v>28</v>
      </c>
      <c r="B2608" s="0" t="n">
        <v>1</v>
      </c>
      <c r="C2608" s="0" t="s">
        <v>7513</v>
      </c>
      <c r="D2608" s="0" t="s">
        <v>258</v>
      </c>
      <c r="E2608" s="0" t="s">
        <v>7514</v>
      </c>
      <c r="F2608" s="0" t="s">
        <v>7515</v>
      </c>
      <c r="G2608" s="0" t="s">
        <v>7516</v>
      </c>
      <c r="H2608" s="0" t="n">
        <v>0</v>
      </c>
      <c r="I2608" s="0" t="n">
        <v>0</v>
      </c>
      <c r="J2608" s="0" t="n">
        <v>0</v>
      </c>
      <c r="K2608" s="0" t="n">
        <v>6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s">
        <v>4</v>
      </c>
    </row>
    <row r="2609" customFormat="false" ht="14.4" hidden="true" customHeight="false" outlineLevel="0" collapsed="false">
      <c r="A2609" s="0" t="s">
        <v>28</v>
      </c>
      <c r="B2609" s="0" t="n">
        <v>1</v>
      </c>
      <c r="C2609" s="0" t="s">
        <v>7517</v>
      </c>
      <c r="D2609" s="0" t="s">
        <v>30</v>
      </c>
      <c r="E2609" s="0" t="s">
        <v>7518</v>
      </c>
      <c r="F2609" s="0" t="s">
        <v>7515</v>
      </c>
      <c r="G2609" s="0" t="s">
        <v>7516</v>
      </c>
      <c r="H2609" s="0" t="n">
        <v>0</v>
      </c>
      <c r="I2609" s="0" t="n">
        <v>0</v>
      </c>
      <c r="J2609" s="0" t="n">
        <v>0</v>
      </c>
      <c r="K2609" s="0" t="n">
        <v>8.8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s">
        <v>4</v>
      </c>
    </row>
    <row r="2610" customFormat="false" ht="14.4" hidden="true" customHeight="false" outlineLevel="0" collapsed="false">
      <c r="A2610" s="0" t="s">
        <v>28</v>
      </c>
      <c r="B2610" s="0" t="n">
        <v>1</v>
      </c>
      <c r="C2610" s="0" t="s">
        <v>7519</v>
      </c>
      <c r="D2610" s="0" t="s">
        <v>39</v>
      </c>
      <c r="E2610" s="0" t="s">
        <v>7520</v>
      </c>
      <c r="F2610" s="0" t="s">
        <v>7521</v>
      </c>
      <c r="G2610" s="0" t="s">
        <v>7522</v>
      </c>
      <c r="H2610" s="0" t="n">
        <v>0</v>
      </c>
      <c r="I2610" s="0" t="n">
        <v>0</v>
      </c>
      <c r="J2610" s="0" t="n">
        <v>0</v>
      </c>
      <c r="K2610" s="0" t="n">
        <v>5.5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s">
        <v>4</v>
      </c>
    </row>
    <row r="2611" customFormat="false" ht="14.4" hidden="true" customHeight="false" outlineLevel="0" collapsed="false">
      <c r="A2611" s="0" t="s">
        <v>28</v>
      </c>
      <c r="B2611" s="0" t="n">
        <v>1</v>
      </c>
      <c r="C2611" s="0" t="s">
        <v>7523</v>
      </c>
      <c r="D2611" s="0" t="s">
        <v>30</v>
      </c>
      <c r="E2611" s="0" t="s">
        <v>7524</v>
      </c>
      <c r="F2611" s="0" t="s">
        <v>7525</v>
      </c>
      <c r="G2611" s="0" t="s">
        <v>7526</v>
      </c>
      <c r="H2611" s="0" t="n">
        <v>0</v>
      </c>
      <c r="I2611" s="0" t="n">
        <v>0</v>
      </c>
      <c r="J2611" s="0" t="n">
        <v>0</v>
      </c>
      <c r="K2611" s="0" t="n">
        <v>6.5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s">
        <v>4</v>
      </c>
    </row>
    <row r="2612" customFormat="false" ht="14.4" hidden="true" customHeight="false" outlineLevel="0" collapsed="false">
      <c r="A2612" s="0" t="s">
        <v>28</v>
      </c>
      <c r="B2612" s="0" t="n">
        <v>1</v>
      </c>
      <c r="C2612" s="0" t="s">
        <v>7527</v>
      </c>
      <c r="D2612" s="0" t="s">
        <v>39</v>
      </c>
      <c r="E2612" s="0" t="s">
        <v>7528</v>
      </c>
      <c r="F2612" s="0" t="s">
        <v>7529</v>
      </c>
      <c r="G2612" s="0" t="s">
        <v>7530</v>
      </c>
      <c r="H2612" s="0" t="n">
        <v>0</v>
      </c>
      <c r="I2612" s="0" t="n">
        <v>0</v>
      </c>
      <c r="J2612" s="0" t="n">
        <v>0</v>
      </c>
      <c r="K2612" s="0" t="n">
        <v>8.6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s">
        <v>4</v>
      </c>
    </row>
    <row r="2613" customFormat="false" ht="14.4" hidden="true" customHeight="false" outlineLevel="0" collapsed="false">
      <c r="A2613" s="0" t="s">
        <v>28</v>
      </c>
      <c r="B2613" s="0" t="n">
        <v>1</v>
      </c>
      <c r="C2613" s="0" t="s">
        <v>7531</v>
      </c>
      <c r="D2613" s="0" t="s">
        <v>258</v>
      </c>
      <c r="E2613" s="0" t="s">
        <v>7532</v>
      </c>
      <c r="F2613" s="0" t="s">
        <v>7529</v>
      </c>
      <c r="G2613" s="0" t="s">
        <v>7530</v>
      </c>
      <c r="H2613" s="0" t="n">
        <v>0</v>
      </c>
      <c r="I2613" s="0" t="n">
        <v>0</v>
      </c>
      <c r="J2613" s="0" t="n">
        <v>0</v>
      </c>
      <c r="K2613" s="0" t="n">
        <v>5.4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s">
        <v>4</v>
      </c>
    </row>
    <row r="2614" customFormat="false" ht="14.4" hidden="true" customHeight="false" outlineLevel="0" collapsed="false">
      <c r="A2614" s="0" t="s">
        <v>28</v>
      </c>
      <c r="B2614" s="0" t="n">
        <v>1</v>
      </c>
      <c r="C2614" s="0" t="s">
        <v>7533</v>
      </c>
      <c r="D2614" s="0" t="s">
        <v>258</v>
      </c>
      <c r="E2614" s="0" t="s">
        <v>7534</v>
      </c>
      <c r="F2614" s="0" t="s">
        <v>7535</v>
      </c>
      <c r="G2614" s="0" t="s">
        <v>7536</v>
      </c>
      <c r="H2614" s="0" t="n">
        <v>0</v>
      </c>
      <c r="I2614" s="0" t="n">
        <v>0</v>
      </c>
      <c r="J2614" s="0" t="n">
        <v>0</v>
      </c>
      <c r="K2614" s="0" t="n">
        <v>5.6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s">
        <v>4</v>
      </c>
    </row>
    <row r="2615" customFormat="false" ht="14.4" hidden="true" customHeight="false" outlineLevel="0" collapsed="false">
      <c r="A2615" s="0" t="s">
        <v>28</v>
      </c>
      <c r="B2615" s="0" t="n">
        <v>1</v>
      </c>
      <c r="C2615" s="0" t="s">
        <v>7537</v>
      </c>
      <c r="D2615" s="0" t="s">
        <v>48</v>
      </c>
      <c r="E2615" s="0" t="s">
        <v>7538</v>
      </c>
      <c r="F2615" s="0" t="s">
        <v>7539</v>
      </c>
      <c r="G2615" s="0" t="s">
        <v>7540</v>
      </c>
      <c r="H2615" s="0" t="n">
        <v>0</v>
      </c>
      <c r="I2615" s="0" t="n">
        <v>0</v>
      </c>
      <c r="J2615" s="0" t="n">
        <v>0</v>
      </c>
      <c r="K2615" s="0" t="n">
        <v>5.9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s">
        <v>4</v>
      </c>
    </row>
    <row r="2616" customFormat="false" ht="14.4" hidden="true" customHeight="false" outlineLevel="0" collapsed="false">
      <c r="A2616" s="0" t="s">
        <v>28</v>
      </c>
      <c r="B2616" s="0" t="n">
        <v>1</v>
      </c>
      <c r="C2616" s="0" t="s">
        <v>7541</v>
      </c>
      <c r="D2616" s="0" t="s">
        <v>103</v>
      </c>
      <c r="E2616" s="0" t="s">
        <v>7542</v>
      </c>
      <c r="F2616" s="0" t="s">
        <v>7543</v>
      </c>
      <c r="G2616" s="0" t="s">
        <v>7544</v>
      </c>
      <c r="H2616" s="0" t="n">
        <v>0</v>
      </c>
      <c r="I2616" s="0" t="n">
        <v>0</v>
      </c>
      <c r="J2616" s="0" t="n">
        <v>0</v>
      </c>
      <c r="K2616" s="0" t="n">
        <v>5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s">
        <v>4</v>
      </c>
    </row>
    <row r="2617" customFormat="false" ht="14.4" hidden="true" customHeight="false" outlineLevel="0" collapsed="false">
      <c r="A2617" s="0" t="s">
        <v>28</v>
      </c>
      <c r="B2617" s="0" t="n">
        <v>1</v>
      </c>
      <c r="C2617" s="0" t="s">
        <v>7545</v>
      </c>
      <c r="D2617" s="0" t="s">
        <v>30</v>
      </c>
      <c r="E2617" s="0" t="s">
        <v>7546</v>
      </c>
      <c r="F2617" s="0" t="s">
        <v>7547</v>
      </c>
      <c r="G2617" s="0" t="s">
        <v>7548</v>
      </c>
      <c r="H2617" s="0" t="n">
        <v>0</v>
      </c>
      <c r="I2617" s="0" t="n">
        <v>0</v>
      </c>
      <c r="J2617" s="0" t="n">
        <v>0</v>
      </c>
      <c r="K2617" s="0" t="n">
        <v>5.3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s">
        <v>4</v>
      </c>
    </row>
    <row r="2618" customFormat="false" ht="14.4" hidden="true" customHeight="false" outlineLevel="0" collapsed="false">
      <c r="A2618" s="0" t="s">
        <v>28</v>
      </c>
      <c r="B2618" s="0" t="n">
        <v>1</v>
      </c>
      <c r="C2618" s="0" t="s">
        <v>7549</v>
      </c>
      <c r="D2618" s="0" t="s">
        <v>81</v>
      </c>
      <c r="E2618" s="0" t="s">
        <v>7550</v>
      </c>
      <c r="F2618" s="0" t="s">
        <v>7551</v>
      </c>
      <c r="G2618" s="0" t="s">
        <v>534</v>
      </c>
      <c r="H2618" s="0" t="n">
        <v>0</v>
      </c>
      <c r="I2618" s="0" t="n">
        <v>0</v>
      </c>
      <c r="J2618" s="0" t="n">
        <v>0</v>
      </c>
      <c r="K2618" s="0" t="n">
        <v>5.3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s">
        <v>4</v>
      </c>
    </row>
    <row r="2619" customFormat="false" ht="14.4" hidden="true" customHeight="false" outlineLevel="0" collapsed="false">
      <c r="A2619" s="0" t="s">
        <v>28</v>
      </c>
      <c r="B2619" s="0" t="n">
        <v>1</v>
      </c>
      <c r="C2619" s="0" t="s">
        <v>7552</v>
      </c>
      <c r="D2619" s="0" t="s">
        <v>258</v>
      </c>
      <c r="E2619" s="0" t="s">
        <v>7553</v>
      </c>
      <c r="F2619" s="0" t="s">
        <v>7554</v>
      </c>
      <c r="G2619" s="0" t="s">
        <v>7555</v>
      </c>
      <c r="H2619" s="0" t="n">
        <v>0</v>
      </c>
      <c r="I2619" s="0" t="n">
        <v>0</v>
      </c>
      <c r="J2619" s="0" t="n">
        <v>0</v>
      </c>
      <c r="K2619" s="0" t="n">
        <v>5.3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s">
        <v>4</v>
      </c>
    </row>
    <row r="2620" customFormat="false" ht="14.4" hidden="true" customHeight="false" outlineLevel="0" collapsed="false">
      <c r="A2620" s="0" t="s">
        <v>28</v>
      </c>
      <c r="B2620" s="0" t="n">
        <v>1</v>
      </c>
      <c r="C2620" s="0" t="s">
        <v>7556</v>
      </c>
      <c r="D2620" s="0" t="s">
        <v>81</v>
      </c>
      <c r="E2620" s="0" t="s">
        <v>7557</v>
      </c>
      <c r="F2620" s="0" t="s">
        <v>7558</v>
      </c>
      <c r="G2620" s="0" t="s">
        <v>7559</v>
      </c>
      <c r="H2620" s="0" t="n">
        <v>0</v>
      </c>
      <c r="I2620" s="0" t="n">
        <v>0</v>
      </c>
      <c r="J2620" s="0" t="n">
        <v>0</v>
      </c>
      <c r="K2620" s="0" t="n">
        <v>5.9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s">
        <v>4</v>
      </c>
    </row>
    <row r="2621" customFormat="false" ht="14.4" hidden="true" customHeight="false" outlineLevel="0" collapsed="false">
      <c r="A2621" s="0" t="s">
        <v>28</v>
      </c>
      <c r="B2621" s="0" t="n">
        <v>1</v>
      </c>
      <c r="C2621" s="0" t="s">
        <v>7560</v>
      </c>
      <c r="D2621" s="0" t="s">
        <v>30</v>
      </c>
      <c r="E2621" s="0" t="s">
        <v>7561</v>
      </c>
      <c r="F2621" s="0" t="s">
        <v>7562</v>
      </c>
      <c r="G2621" s="0" t="s">
        <v>7563</v>
      </c>
      <c r="H2621" s="0" t="n">
        <v>0</v>
      </c>
      <c r="I2621" s="0" t="n">
        <v>0</v>
      </c>
      <c r="J2621" s="0" t="n">
        <v>0</v>
      </c>
      <c r="K2621" s="0" t="n">
        <v>6.5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s">
        <v>4</v>
      </c>
    </row>
    <row r="2622" customFormat="false" ht="14.4" hidden="true" customHeight="false" outlineLevel="0" collapsed="false">
      <c r="A2622" s="0" t="s">
        <v>28</v>
      </c>
      <c r="B2622" s="0" t="n">
        <v>1</v>
      </c>
      <c r="C2622" s="0" t="s">
        <v>7564</v>
      </c>
      <c r="D2622" s="0" t="s">
        <v>192</v>
      </c>
      <c r="E2622" s="0" t="s">
        <v>3715</v>
      </c>
      <c r="F2622" s="0" t="s">
        <v>7565</v>
      </c>
      <c r="G2622" s="0" t="s">
        <v>589</v>
      </c>
      <c r="H2622" s="0" t="n">
        <v>0</v>
      </c>
      <c r="I2622" s="0" t="n">
        <v>0</v>
      </c>
      <c r="J2622" s="0" t="n">
        <v>0</v>
      </c>
      <c r="K2622" s="0" t="n">
        <v>5.6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s">
        <v>4</v>
      </c>
    </row>
    <row r="2623" customFormat="false" ht="14.4" hidden="true" customHeight="false" outlineLevel="0" collapsed="false">
      <c r="A2623" s="0" t="s">
        <v>28</v>
      </c>
      <c r="B2623" s="0" t="n">
        <v>1</v>
      </c>
      <c r="C2623" s="0" t="s">
        <v>7566</v>
      </c>
      <c r="D2623" s="0" t="s">
        <v>192</v>
      </c>
      <c r="E2623" s="0" t="s">
        <v>7567</v>
      </c>
      <c r="F2623" s="0" t="s">
        <v>7568</v>
      </c>
      <c r="G2623" s="0" t="s">
        <v>7569</v>
      </c>
      <c r="H2623" s="0" t="n">
        <v>0</v>
      </c>
      <c r="I2623" s="0" t="n">
        <v>0</v>
      </c>
      <c r="J2623" s="0" t="n">
        <v>0</v>
      </c>
      <c r="K2623" s="0" t="n">
        <v>5.7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s">
        <v>4</v>
      </c>
    </row>
    <row r="2624" customFormat="false" ht="14.4" hidden="true" customHeight="false" outlineLevel="0" collapsed="false">
      <c r="A2624" s="0" t="s">
        <v>28</v>
      </c>
      <c r="B2624" s="0" t="n">
        <v>1</v>
      </c>
      <c r="C2624" s="0" t="s">
        <v>7570</v>
      </c>
      <c r="D2624" s="0" t="s">
        <v>30</v>
      </c>
      <c r="E2624" s="0" t="s">
        <v>7571</v>
      </c>
      <c r="F2624" s="0" t="s">
        <v>7568</v>
      </c>
      <c r="G2624" s="0" t="s">
        <v>7569</v>
      </c>
      <c r="H2624" s="0" t="n">
        <v>0</v>
      </c>
      <c r="I2624" s="0" t="n">
        <v>0</v>
      </c>
      <c r="J2624" s="0" t="n">
        <v>0</v>
      </c>
      <c r="K2624" s="0" t="n">
        <v>5.7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s">
        <v>4</v>
      </c>
    </row>
    <row r="2625" customFormat="false" ht="14.4" hidden="true" customHeight="false" outlineLevel="0" collapsed="false">
      <c r="A2625" s="0" t="s">
        <v>28</v>
      </c>
      <c r="B2625" s="0" t="n">
        <v>1</v>
      </c>
      <c r="C2625" s="0" t="s">
        <v>7572</v>
      </c>
      <c r="D2625" s="0" t="s">
        <v>39</v>
      </c>
      <c r="E2625" s="0" t="s">
        <v>7573</v>
      </c>
      <c r="F2625" s="0" t="s">
        <v>7568</v>
      </c>
      <c r="G2625" s="0" t="s">
        <v>7569</v>
      </c>
      <c r="H2625" s="0" t="n">
        <v>0</v>
      </c>
      <c r="I2625" s="0" t="n">
        <v>0</v>
      </c>
      <c r="J2625" s="0" t="n">
        <v>0</v>
      </c>
      <c r="K2625" s="0" t="n">
        <v>5.4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s">
        <v>4</v>
      </c>
    </row>
    <row r="2626" customFormat="false" ht="14.4" hidden="true" customHeight="false" outlineLevel="0" collapsed="false">
      <c r="A2626" s="0" t="s">
        <v>28</v>
      </c>
      <c r="B2626" s="0" t="n">
        <v>1</v>
      </c>
      <c r="C2626" s="0" t="s">
        <v>7574</v>
      </c>
      <c r="D2626" s="0" t="s">
        <v>30</v>
      </c>
      <c r="E2626" s="0" t="s">
        <v>7575</v>
      </c>
      <c r="F2626" s="0" t="s">
        <v>7568</v>
      </c>
      <c r="G2626" s="0" t="s">
        <v>7569</v>
      </c>
      <c r="H2626" s="0" t="n">
        <v>0</v>
      </c>
      <c r="I2626" s="0" t="n">
        <v>0</v>
      </c>
      <c r="J2626" s="0" t="n">
        <v>0</v>
      </c>
      <c r="K2626" s="0" t="n">
        <v>5.7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s">
        <v>4</v>
      </c>
    </row>
    <row r="2627" customFormat="false" ht="14.4" hidden="true" customHeight="false" outlineLevel="0" collapsed="false">
      <c r="A2627" s="0" t="s">
        <v>28</v>
      </c>
      <c r="B2627" s="0" t="n">
        <v>1</v>
      </c>
      <c r="C2627" s="0" t="s">
        <v>7576</v>
      </c>
      <c r="D2627" s="0" t="s">
        <v>192</v>
      </c>
      <c r="E2627" s="0" t="s">
        <v>7577</v>
      </c>
      <c r="F2627" s="0" t="s">
        <v>7568</v>
      </c>
      <c r="G2627" s="0" t="s">
        <v>7569</v>
      </c>
      <c r="H2627" s="0" t="n">
        <v>0</v>
      </c>
      <c r="I2627" s="0" t="n">
        <v>0</v>
      </c>
      <c r="J2627" s="0" t="n">
        <v>0</v>
      </c>
      <c r="K2627" s="0" t="n">
        <v>7.3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s">
        <v>4</v>
      </c>
    </row>
    <row r="2628" customFormat="false" ht="14.4" hidden="true" customHeight="false" outlineLevel="0" collapsed="false">
      <c r="A2628" s="0" t="s">
        <v>28</v>
      </c>
      <c r="B2628" s="0" t="n">
        <v>1</v>
      </c>
      <c r="C2628" s="0" t="s">
        <v>7578</v>
      </c>
      <c r="D2628" s="0" t="s">
        <v>103</v>
      </c>
      <c r="E2628" s="0" t="s">
        <v>7579</v>
      </c>
      <c r="F2628" s="0" t="s">
        <v>7568</v>
      </c>
      <c r="G2628" s="0" t="s">
        <v>7569</v>
      </c>
      <c r="H2628" s="0" t="n">
        <v>0</v>
      </c>
      <c r="I2628" s="0" t="n">
        <v>0</v>
      </c>
      <c r="J2628" s="0" t="n">
        <v>0</v>
      </c>
      <c r="K2628" s="0" t="n">
        <v>6.5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s">
        <v>4</v>
      </c>
    </row>
    <row r="2629" customFormat="false" ht="14.4" hidden="true" customHeight="false" outlineLevel="0" collapsed="false">
      <c r="A2629" s="0" t="s">
        <v>28</v>
      </c>
      <c r="B2629" s="0" t="n">
        <v>1</v>
      </c>
      <c r="C2629" s="0" t="s">
        <v>7580</v>
      </c>
      <c r="D2629" s="0" t="s">
        <v>192</v>
      </c>
      <c r="E2629" s="0" t="s">
        <v>7581</v>
      </c>
      <c r="F2629" s="0" t="s">
        <v>7582</v>
      </c>
      <c r="G2629" s="0" t="s">
        <v>7583</v>
      </c>
      <c r="H2629" s="0" t="n">
        <v>0</v>
      </c>
      <c r="I2629" s="0" t="n">
        <v>0</v>
      </c>
      <c r="J2629" s="0" t="n">
        <v>0</v>
      </c>
      <c r="K2629" s="0" t="n">
        <v>5.5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s">
        <v>4</v>
      </c>
    </row>
    <row r="2630" customFormat="false" ht="14.4" hidden="true" customHeight="false" outlineLevel="0" collapsed="false">
      <c r="A2630" s="0" t="s">
        <v>28</v>
      </c>
      <c r="B2630" s="0" t="n">
        <v>1</v>
      </c>
      <c r="C2630" s="0" t="s">
        <v>7584</v>
      </c>
      <c r="D2630" s="0" t="s">
        <v>81</v>
      </c>
      <c r="E2630" s="0" t="s">
        <v>7585</v>
      </c>
      <c r="F2630" s="0" t="s">
        <v>7586</v>
      </c>
      <c r="G2630" s="0" t="s">
        <v>7587</v>
      </c>
      <c r="H2630" s="0" t="n">
        <v>0</v>
      </c>
      <c r="I2630" s="0" t="n">
        <v>0</v>
      </c>
      <c r="J2630" s="0" t="n">
        <v>0</v>
      </c>
      <c r="K2630" s="0" t="n">
        <v>5.1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s">
        <v>4</v>
      </c>
    </row>
    <row r="2631" customFormat="false" ht="14.4" hidden="true" customHeight="false" outlineLevel="0" collapsed="false">
      <c r="A2631" s="0" t="s">
        <v>28</v>
      </c>
      <c r="B2631" s="0" t="n">
        <v>1</v>
      </c>
      <c r="C2631" s="0" t="s">
        <v>7588</v>
      </c>
      <c r="D2631" s="0" t="s">
        <v>81</v>
      </c>
      <c r="E2631" s="0" t="s">
        <v>7589</v>
      </c>
      <c r="F2631" s="0" t="s">
        <v>7590</v>
      </c>
      <c r="G2631" s="0" t="s">
        <v>7591</v>
      </c>
      <c r="H2631" s="0" t="n">
        <v>0</v>
      </c>
      <c r="I2631" s="0" t="n">
        <v>0</v>
      </c>
      <c r="J2631" s="0" t="n">
        <v>0</v>
      </c>
      <c r="K2631" s="0" t="n">
        <v>5.5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s">
        <v>4</v>
      </c>
    </row>
    <row r="2632" customFormat="false" ht="14.4" hidden="true" customHeight="false" outlineLevel="0" collapsed="false">
      <c r="A2632" s="0" t="s">
        <v>419</v>
      </c>
      <c r="B2632" s="0" t="n">
        <v>1</v>
      </c>
      <c r="C2632" s="0" t="s">
        <v>7592</v>
      </c>
      <c r="D2632" s="0" t="s">
        <v>7593</v>
      </c>
      <c r="E2632" s="0" t="s">
        <v>7594</v>
      </c>
      <c r="F2632" s="0" t="s">
        <v>7595</v>
      </c>
      <c r="G2632" s="0" t="s">
        <v>534</v>
      </c>
      <c r="H2632" s="0" t="n">
        <v>0</v>
      </c>
      <c r="I2632" s="0" t="n">
        <v>0</v>
      </c>
      <c r="J2632" s="0" t="n">
        <v>0</v>
      </c>
      <c r="K2632" s="0" t="n">
        <v>6.5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s">
        <v>4</v>
      </c>
    </row>
    <row r="2633" customFormat="false" ht="14.4" hidden="true" customHeight="false" outlineLevel="0" collapsed="false">
      <c r="A2633" s="0" t="s">
        <v>28</v>
      </c>
      <c r="B2633" s="0" t="n">
        <v>1</v>
      </c>
      <c r="C2633" s="0" t="s">
        <v>7596</v>
      </c>
      <c r="D2633" s="0" t="s">
        <v>90</v>
      </c>
      <c r="E2633" s="0" t="s">
        <v>7597</v>
      </c>
      <c r="F2633" s="0" t="s">
        <v>7595</v>
      </c>
      <c r="G2633" s="0" t="s">
        <v>534</v>
      </c>
      <c r="H2633" s="0" t="n">
        <v>0</v>
      </c>
      <c r="I2633" s="0" t="n">
        <v>0</v>
      </c>
      <c r="J2633" s="0" t="n">
        <v>0</v>
      </c>
      <c r="K2633" s="0" t="n">
        <v>5.9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s">
        <v>4</v>
      </c>
    </row>
    <row r="2634" customFormat="false" ht="14.4" hidden="true" customHeight="false" outlineLevel="0" collapsed="false">
      <c r="A2634" s="0" t="s">
        <v>28</v>
      </c>
      <c r="B2634" s="0" t="n">
        <v>1</v>
      </c>
      <c r="C2634" s="0" t="s">
        <v>7598</v>
      </c>
      <c r="D2634" s="0" t="s">
        <v>258</v>
      </c>
      <c r="E2634" s="0" t="s">
        <v>7599</v>
      </c>
      <c r="F2634" s="0" t="s">
        <v>7595</v>
      </c>
      <c r="G2634" s="0" t="s">
        <v>534</v>
      </c>
      <c r="H2634" s="0" t="n">
        <v>0</v>
      </c>
      <c r="I2634" s="0" t="n">
        <v>0</v>
      </c>
      <c r="J2634" s="0" t="n">
        <v>0</v>
      </c>
      <c r="K2634" s="0" t="n">
        <v>6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s">
        <v>4</v>
      </c>
    </row>
    <row r="2635" customFormat="false" ht="14.4" hidden="true" customHeight="false" outlineLevel="0" collapsed="false">
      <c r="A2635" s="0" t="s">
        <v>28</v>
      </c>
      <c r="B2635" s="0" t="n">
        <v>1</v>
      </c>
      <c r="C2635" s="0" t="s">
        <v>7600</v>
      </c>
      <c r="D2635" s="0" t="s">
        <v>192</v>
      </c>
      <c r="E2635" s="0" t="s">
        <v>7601</v>
      </c>
      <c r="F2635" s="0" t="s">
        <v>7602</v>
      </c>
      <c r="G2635" s="0" t="s">
        <v>4733</v>
      </c>
      <c r="H2635" s="0" t="n">
        <v>0</v>
      </c>
      <c r="I2635" s="0" t="n">
        <v>0</v>
      </c>
      <c r="J2635" s="0" t="n">
        <v>0</v>
      </c>
      <c r="K2635" s="0" t="n">
        <v>5.4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s">
        <v>4</v>
      </c>
    </row>
    <row r="2636" customFormat="false" ht="14.4" hidden="true" customHeight="false" outlineLevel="0" collapsed="false">
      <c r="A2636" s="0" t="s">
        <v>28</v>
      </c>
      <c r="B2636" s="0" t="n">
        <v>1</v>
      </c>
      <c r="C2636" s="0" t="s">
        <v>7603</v>
      </c>
      <c r="D2636" s="0" t="s">
        <v>81</v>
      </c>
      <c r="E2636" s="0" t="s">
        <v>7604</v>
      </c>
      <c r="F2636" s="0" t="s">
        <v>7605</v>
      </c>
      <c r="G2636" s="0" t="s">
        <v>7606</v>
      </c>
      <c r="H2636" s="0" t="n">
        <v>0</v>
      </c>
      <c r="I2636" s="0" t="n">
        <v>0</v>
      </c>
      <c r="J2636" s="0" t="n">
        <v>0</v>
      </c>
      <c r="K2636" s="0" t="n">
        <v>5.9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s">
        <v>4</v>
      </c>
    </row>
    <row r="2637" customFormat="false" ht="14.4" hidden="true" customHeight="false" outlineLevel="0" collapsed="false">
      <c r="A2637" s="0" t="s">
        <v>28</v>
      </c>
      <c r="B2637" s="0" t="n">
        <v>1</v>
      </c>
      <c r="C2637" s="0" t="s">
        <v>7607</v>
      </c>
      <c r="D2637" s="0" t="s">
        <v>39</v>
      </c>
      <c r="E2637" s="0" t="s">
        <v>7608</v>
      </c>
      <c r="F2637" s="0" t="s">
        <v>7609</v>
      </c>
      <c r="G2637" s="0" t="s">
        <v>7610</v>
      </c>
      <c r="H2637" s="0" t="n">
        <v>0</v>
      </c>
      <c r="I2637" s="0" t="n">
        <v>0</v>
      </c>
      <c r="J2637" s="0" t="n">
        <v>0</v>
      </c>
      <c r="K2637" s="0" t="n">
        <v>5.4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s">
        <v>4</v>
      </c>
    </row>
    <row r="2638" customFormat="false" ht="14.4" hidden="true" customHeight="false" outlineLevel="0" collapsed="false">
      <c r="A2638" s="0" t="s">
        <v>28</v>
      </c>
      <c r="B2638" s="0" t="n">
        <v>1</v>
      </c>
      <c r="C2638" s="0" t="s">
        <v>7611</v>
      </c>
      <c r="D2638" s="0" t="s">
        <v>30</v>
      </c>
      <c r="E2638" s="0" t="s">
        <v>7612</v>
      </c>
      <c r="F2638" s="0" t="s">
        <v>7613</v>
      </c>
      <c r="G2638" s="0" t="s">
        <v>1399</v>
      </c>
      <c r="H2638" s="0" t="n">
        <v>0</v>
      </c>
      <c r="I2638" s="0" t="n">
        <v>0</v>
      </c>
      <c r="J2638" s="0" t="n">
        <v>0</v>
      </c>
      <c r="K2638" s="0" t="n">
        <v>5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s">
        <v>4</v>
      </c>
    </row>
    <row r="2639" customFormat="false" ht="14.4" hidden="true" customHeight="false" outlineLevel="0" collapsed="false">
      <c r="A2639" s="0" t="s">
        <v>28</v>
      </c>
      <c r="B2639" s="0" t="n">
        <v>1</v>
      </c>
      <c r="C2639" s="0" t="s">
        <v>7614</v>
      </c>
      <c r="D2639" s="0" t="s">
        <v>81</v>
      </c>
      <c r="E2639" s="0" t="s">
        <v>7615</v>
      </c>
      <c r="F2639" s="0" t="s">
        <v>7616</v>
      </c>
      <c r="G2639" s="0" t="s">
        <v>1102</v>
      </c>
      <c r="H2639" s="0" t="n">
        <v>0</v>
      </c>
      <c r="I2639" s="0" t="n">
        <v>0</v>
      </c>
      <c r="J2639" s="0" t="n">
        <v>0</v>
      </c>
      <c r="K2639" s="0" t="n">
        <v>6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s">
        <v>4</v>
      </c>
    </row>
    <row r="2640" customFormat="false" ht="14.4" hidden="true" customHeight="false" outlineLevel="0" collapsed="false">
      <c r="A2640" s="0" t="s">
        <v>28</v>
      </c>
      <c r="B2640" s="0" t="n">
        <v>1</v>
      </c>
      <c r="C2640" s="0" t="s">
        <v>7617</v>
      </c>
      <c r="D2640" s="0" t="s">
        <v>192</v>
      </c>
      <c r="E2640" s="0" t="s">
        <v>7618</v>
      </c>
      <c r="F2640" s="0" t="s">
        <v>7616</v>
      </c>
      <c r="G2640" s="0" t="s">
        <v>1102</v>
      </c>
      <c r="H2640" s="0" t="n">
        <v>0</v>
      </c>
      <c r="I2640" s="0" t="n">
        <v>0</v>
      </c>
      <c r="J2640" s="0" t="n">
        <v>0</v>
      </c>
      <c r="K2640" s="0" t="n">
        <v>5.5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s">
        <v>4</v>
      </c>
    </row>
    <row r="2641" customFormat="false" ht="14.4" hidden="true" customHeight="false" outlineLevel="0" collapsed="false">
      <c r="A2641" s="0" t="s">
        <v>28</v>
      </c>
      <c r="B2641" s="0" t="n">
        <v>1</v>
      </c>
      <c r="C2641" s="0" t="s">
        <v>7619</v>
      </c>
      <c r="D2641" s="0" t="s">
        <v>30</v>
      </c>
      <c r="E2641" s="0" t="s">
        <v>7620</v>
      </c>
      <c r="F2641" s="0" t="s">
        <v>7616</v>
      </c>
      <c r="G2641" s="0" t="s">
        <v>1102</v>
      </c>
      <c r="H2641" s="0" t="n">
        <v>0</v>
      </c>
      <c r="I2641" s="0" t="n">
        <v>0</v>
      </c>
      <c r="J2641" s="0" t="n">
        <v>0</v>
      </c>
      <c r="K2641" s="0" t="n">
        <v>5.4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s">
        <v>4</v>
      </c>
    </row>
    <row r="2642" customFormat="false" ht="14.4" hidden="true" customHeight="false" outlineLevel="0" collapsed="false">
      <c r="A2642" s="0" t="s">
        <v>28</v>
      </c>
      <c r="B2642" s="0" t="n">
        <v>1</v>
      </c>
      <c r="C2642" s="0" t="s">
        <v>7621</v>
      </c>
      <c r="D2642" s="0" t="s">
        <v>192</v>
      </c>
      <c r="E2642" s="0" t="s">
        <v>7622</v>
      </c>
      <c r="F2642" s="0" t="s">
        <v>7623</v>
      </c>
      <c r="G2642" s="0" t="s">
        <v>7624</v>
      </c>
      <c r="H2642" s="0" t="n">
        <v>0</v>
      </c>
      <c r="I2642" s="0" t="n">
        <v>0</v>
      </c>
      <c r="J2642" s="0" t="n">
        <v>0</v>
      </c>
      <c r="K2642" s="0" t="n">
        <v>5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s">
        <v>4</v>
      </c>
    </row>
    <row r="2643" customFormat="false" ht="14.4" hidden="true" customHeight="false" outlineLevel="0" collapsed="false">
      <c r="A2643" s="0" t="s">
        <v>28</v>
      </c>
      <c r="B2643" s="0" t="n">
        <v>1</v>
      </c>
      <c r="C2643" s="0" t="s">
        <v>7625</v>
      </c>
      <c r="D2643" s="0" t="s">
        <v>258</v>
      </c>
      <c r="E2643" s="0" t="s">
        <v>7626</v>
      </c>
      <c r="F2643" s="0" t="s">
        <v>7627</v>
      </c>
      <c r="G2643" s="0" t="s">
        <v>7628</v>
      </c>
      <c r="H2643" s="0" t="n">
        <v>0</v>
      </c>
      <c r="I2643" s="0" t="n">
        <v>0</v>
      </c>
      <c r="J2643" s="0" t="n">
        <v>0</v>
      </c>
      <c r="K2643" s="0" t="n">
        <v>6.1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s">
        <v>4</v>
      </c>
    </row>
    <row r="2644" customFormat="false" ht="14.4" hidden="true" customHeight="false" outlineLevel="0" collapsed="false">
      <c r="A2644" s="0" t="s">
        <v>28</v>
      </c>
      <c r="B2644" s="0" t="n">
        <v>1</v>
      </c>
      <c r="C2644" s="0" t="s">
        <v>7629</v>
      </c>
      <c r="D2644" s="0" t="s">
        <v>60</v>
      </c>
      <c r="E2644" s="0" t="s">
        <v>7630</v>
      </c>
      <c r="F2644" s="0" t="s">
        <v>7631</v>
      </c>
      <c r="G2644" s="0" t="s">
        <v>7632</v>
      </c>
      <c r="H2644" s="0" t="n">
        <v>0</v>
      </c>
      <c r="I2644" s="0" t="n">
        <v>0</v>
      </c>
      <c r="J2644" s="0" t="n">
        <v>0</v>
      </c>
      <c r="K2644" s="0" t="n">
        <v>5.4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s">
        <v>4</v>
      </c>
    </row>
    <row r="2645" customFormat="false" ht="14.4" hidden="true" customHeight="false" outlineLevel="0" collapsed="false">
      <c r="A2645" s="0" t="s">
        <v>28</v>
      </c>
      <c r="B2645" s="0" t="n">
        <v>1</v>
      </c>
      <c r="C2645" s="0" t="s">
        <v>7633</v>
      </c>
      <c r="D2645" s="0" t="s">
        <v>81</v>
      </c>
      <c r="E2645" s="0" t="s">
        <v>7634</v>
      </c>
      <c r="F2645" s="0" t="s">
        <v>7635</v>
      </c>
      <c r="G2645" s="0" t="s">
        <v>7636</v>
      </c>
      <c r="H2645" s="0" t="n">
        <v>0</v>
      </c>
      <c r="I2645" s="0" t="n">
        <v>0</v>
      </c>
      <c r="J2645" s="0" t="n">
        <v>0</v>
      </c>
      <c r="K2645" s="0" t="n">
        <v>5.2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s">
        <v>4</v>
      </c>
    </row>
    <row r="2646" customFormat="false" ht="14.4" hidden="true" customHeight="false" outlineLevel="0" collapsed="false">
      <c r="A2646" s="0" t="s">
        <v>28</v>
      </c>
      <c r="B2646" s="0" t="n">
        <v>1</v>
      </c>
      <c r="C2646" s="0" t="s">
        <v>7637</v>
      </c>
      <c r="D2646" s="0" t="s">
        <v>81</v>
      </c>
      <c r="E2646" s="0" t="s">
        <v>7638</v>
      </c>
      <c r="F2646" s="0" t="s">
        <v>7635</v>
      </c>
      <c r="G2646" s="0" t="s">
        <v>7636</v>
      </c>
      <c r="H2646" s="0" t="n">
        <v>0</v>
      </c>
      <c r="I2646" s="0" t="n">
        <v>0</v>
      </c>
      <c r="J2646" s="0" t="n">
        <v>0</v>
      </c>
      <c r="K2646" s="0" t="n">
        <v>5.3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s">
        <v>4</v>
      </c>
    </row>
    <row r="2647" customFormat="false" ht="14.4" hidden="true" customHeight="false" outlineLevel="0" collapsed="false">
      <c r="A2647" s="0" t="s">
        <v>28</v>
      </c>
      <c r="B2647" s="0" t="n">
        <v>1</v>
      </c>
      <c r="C2647" s="0" t="s">
        <v>7639</v>
      </c>
      <c r="D2647" s="0" t="s">
        <v>192</v>
      </c>
      <c r="E2647" s="0" t="s">
        <v>7640</v>
      </c>
      <c r="F2647" s="0" t="s">
        <v>7635</v>
      </c>
      <c r="G2647" s="0" t="s">
        <v>7636</v>
      </c>
      <c r="H2647" s="0" t="n">
        <v>0</v>
      </c>
      <c r="I2647" s="0" t="n">
        <v>0</v>
      </c>
      <c r="J2647" s="0" t="n">
        <v>0</v>
      </c>
      <c r="K2647" s="0" t="n">
        <v>5.3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s">
        <v>4</v>
      </c>
    </row>
    <row r="2648" customFormat="false" ht="14.4" hidden="true" customHeight="false" outlineLevel="0" collapsed="false">
      <c r="A2648" s="0" t="s">
        <v>28</v>
      </c>
      <c r="B2648" s="0" t="n">
        <v>1</v>
      </c>
      <c r="C2648" s="0" t="s">
        <v>7641</v>
      </c>
      <c r="D2648" s="0" t="s">
        <v>258</v>
      </c>
      <c r="E2648" s="0" t="s">
        <v>7642</v>
      </c>
      <c r="F2648" s="0" t="s">
        <v>7635</v>
      </c>
      <c r="G2648" s="0" t="s">
        <v>7636</v>
      </c>
      <c r="H2648" s="0" t="n">
        <v>0</v>
      </c>
      <c r="I2648" s="0" t="n">
        <v>0</v>
      </c>
      <c r="J2648" s="0" t="n">
        <v>0</v>
      </c>
      <c r="K2648" s="0" t="n">
        <v>5.4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s">
        <v>4</v>
      </c>
    </row>
    <row r="2649" customFormat="false" ht="14.4" hidden="true" customHeight="false" outlineLevel="0" collapsed="false">
      <c r="A2649" s="0" t="s">
        <v>28</v>
      </c>
      <c r="B2649" s="0" t="n">
        <v>1</v>
      </c>
      <c r="C2649" s="0" t="s">
        <v>7643</v>
      </c>
      <c r="D2649" s="0" t="s">
        <v>124</v>
      </c>
      <c r="E2649" s="0" t="s">
        <v>7644</v>
      </c>
      <c r="F2649" s="0" t="s">
        <v>7635</v>
      </c>
      <c r="G2649" s="0" t="s">
        <v>7636</v>
      </c>
      <c r="H2649" s="0" t="n">
        <v>0</v>
      </c>
      <c r="I2649" s="0" t="n">
        <v>0</v>
      </c>
      <c r="J2649" s="0" t="n">
        <v>0</v>
      </c>
      <c r="K2649" s="0" t="n">
        <v>5.4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s">
        <v>4</v>
      </c>
    </row>
    <row r="2650" customFormat="false" ht="14.4" hidden="true" customHeight="false" outlineLevel="0" collapsed="false">
      <c r="A2650" s="0" t="s">
        <v>28</v>
      </c>
      <c r="B2650" s="0" t="n">
        <v>1</v>
      </c>
      <c r="C2650" s="0" t="s">
        <v>7645</v>
      </c>
      <c r="D2650" s="0" t="s">
        <v>258</v>
      </c>
      <c r="E2650" s="0" t="s">
        <v>7646</v>
      </c>
      <c r="F2650" s="0" t="s">
        <v>7635</v>
      </c>
      <c r="G2650" s="0" t="s">
        <v>7636</v>
      </c>
      <c r="H2650" s="0" t="n">
        <v>0</v>
      </c>
      <c r="I2650" s="0" t="n">
        <v>0</v>
      </c>
      <c r="J2650" s="0" t="n">
        <v>0</v>
      </c>
      <c r="K2650" s="0" t="n">
        <v>5.3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s">
        <v>4</v>
      </c>
    </row>
    <row r="2651" customFormat="false" ht="14.4" hidden="true" customHeight="false" outlineLevel="0" collapsed="false">
      <c r="A2651" s="0" t="s">
        <v>28</v>
      </c>
      <c r="B2651" s="0" t="n">
        <v>1</v>
      </c>
      <c r="C2651" s="0" t="s">
        <v>7647</v>
      </c>
      <c r="D2651" s="0" t="s">
        <v>81</v>
      </c>
      <c r="E2651" s="0" t="s">
        <v>7648</v>
      </c>
      <c r="F2651" s="0" t="s">
        <v>7635</v>
      </c>
      <c r="G2651" s="0" t="s">
        <v>7636</v>
      </c>
      <c r="H2651" s="0" t="n">
        <v>0</v>
      </c>
      <c r="I2651" s="0" t="n">
        <v>0</v>
      </c>
      <c r="J2651" s="0" t="n">
        <v>0</v>
      </c>
      <c r="K2651" s="0" t="n">
        <v>5.3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s">
        <v>4</v>
      </c>
    </row>
    <row r="2652" customFormat="false" ht="14.4" hidden="true" customHeight="false" outlineLevel="0" collapsed="false">
      <c r="A2652" s="0" t="s">
        <v>28</v>
      </c>
      <c r="B2652" s="0" t="n">
        <v>1</v>
      </c>
      <c r="C2652" s="0" t="s">
        <v>7649</v>
      </c>
      <c r="D2652" s="0" t="s">
        <v>39</v>
      </c>
      <c r="E2652" s="0" t="s">
        <v>7650</v>
      </c>
      <c r="F2652" s="0" t="s">
        <v>7635</v>
      </c>
      <c r="G2652" s="0" t="s">
        <v>7636</v>
      </c>
      <c r="H2652" s="0" t="n">
        <v>0</v>
      </c>
      <c r="I2652" s="0" t="n">
        <v>0</v>
      </c>
      <c r="J2652" s="0" t="n">
        <v>0</v>
      </c>
      <c r="K2652" s="0" t="n">
        <v>5.2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s">
        <v>4</v>
      </c>
    </row>
    <row r="2653" customFormat="false" ht="14.4" hidden="true" customHeight="false" outlineLevel="0" collapsed="false">
      <c r="A2653" s="0" t="s">
        <v>28</v>
      </c>
      <c r="B2653" s="0" t="n">
        <v>1</v>
      </c>
      <c r="C2653" s="0" t="s">
        <v>7651</v>
      </c>
      <c r="D2653" s="0" t="s">
        <v>258</v>
      </c>
      <c r="E2653" s="0" t="s">
        <v>7652</v>
      </c>
      <c r="F2653" s="0" t="s">
        <v>7635</v>
      </c>
      <c r="G2653" s="0" t="s">
        <v>7636</v>
      </c>
      <c r="H2653" s="0" t="n">
        <v>0</v>
      </c>
      <c r="I2653" s="0" t="n">
        <v>0</v>
      </c>
      <c r="J2653" s="0" t="n">
        <v>0</v>
      </c>
      <c r="K2653" s="0" t="n">
        <v>5.4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s">
        <v>4</v>
      </c>
    </row>
    <row r="2654" customFormat="false" ht="14.4" hidden="true" customHeight="false" outlineLevel="0" collapsed="false">
      <c r="A2654" s="0" t="s">
        <v>28</v>
      </c>
      <c r="B2654" s="0" t="n">
        <v>1</v>
      </c>
      <c r="C2654" s="0" t="s">
        <v>7653</v>
      </c>
      <c r="D2654" s="0" t="s">
        <v>124</v>
      </c>
      <c r="E2654" s="0" t="s">
        <v>7654</v>
      </c>
      <c r="F2654" s="0" t="s">
        <v>7635</v>
      </c>
      <c r="G2654" s="0" t="s">
        <v>7636</v>
      </c>
      <c r="H2654" s="0" t="n">
        <v>0</v>
      </c>
      <c r="I2654" s="0" t="n">
        <v>0</v>
      </c>
      <c r="J2654" s="0" t="n">
        <v>0</v>
      </c>
      <c r="K2654" s="0" t="n">
        <v>6.1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s">
        <v>4</v>
      </c>
    </row>
    <row r="2655" customFormat="false" ht="14.4" hidden="true" customHeight="false" outlineLevel="0" collapsed="false">
      <c r="A2655" s="0" t="s">
        <v>28</v>
      </c>
      <c r="B2655" s="0" t="n">
        <v>1</v>
      </c>
      <c r="C2655" s="0" t="s">
        <v>7655</v>
      </c>
      <c r="D2655" s="0" t="s">
        <v>81</v>
      </c>
      <c r="E2655" s="0" t="s">
        <v>7656</v>
      </c>
      <c r="F2655" s="0" t="s">
        <v>7635</v>
      </c>
      <c r="G2655" s="0" t="s">
        <v>7636</v>
      </c>
      <c r="H2655" s="0" t="n">
        <v>0</v>
      </c>
      <c r="I2655" s="0" t="n">
        <v>0</v>
      </c>
      <c r="J2655" s="0" t="n">
        <v>0</v>
      </c>
      <c r="K2655" s="0" t="n">
        <v>5.7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s">
        <v>4</v>
      </c>
    </row>
    <row r="2656" customFormat="false" ht="14.4" hidden="true" customHeight="false" outlineLevel="0" collapsed="false">
      <c r="A2656" s="0" t="s">
        <v>28</v>
      </c>
      <c r="B2656" s="0" t="n">
        <v>1</v>
      </c>
      <c r="C2656" s="0" t="s">
        <v>7657</v>
      </c>
      <c r="D2656" s="0" t="s">
        <v>258</v>
      </c>
      <c r="E2656" s="0" t="s">
        <v>7658</v>
      </c>
      <c r="F2656" s="0" t="s">
        <v>7659</v>
      </c>
      <c r="G2656" s="0" t="s">
        <v>361</v>
      </c>
      <c r="H2656" s="0" t="n">
        <v>0</v>
      </c>
      <c r="I2656" s="0" t="n">
        <v>0</v>
      </c>
      <c r="J2656" s="0" t="n">
        <v>0</v>
      </c>
      <c r="K2656" s="0" t="n">
        <v>5.7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s">
        <v>4</v>
      </c>
    </row>
    <row r="2657" customFormat="false" ht="14.4" hidden="true" customHeight="false" outlineLevel="0" collapsed="false">
      <c r="A2657" s="0" t="s">
        <v>28</v>
      </c>
      <c r="B2657" s="0" t="n">
        <v>1</v>
      </c>
      <c r="C2657" s="0" t="s">
        <v>7660</v>
      </c>
      <c r="D2657" s="0" t="s">
        <v>258</v>
      </c>
      <c r="E2657" s="0" t="s">
        <v>7661</v>
      </c>
      <c r="F2657" s="0" t="s">
        <v>7662</v>
      </c>
      <c r="G2657" s="0" t="s">
        <v>3777</v>
      </c>
      <c r="H2657" s="0" t="n">
        <v>0</v>
      </c>
      <c r="I2657" s="0" t="n">
        <v>0</v>
      </c>
      <c r="J2657" s="0" t="n">
        <v>0</v>
      </c>
      <c r="K2657" s="0" t="n">
        <v>6.8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s">
        <v>4</v>
      </c>
    </row>
    <row r="2658" customFormat="false" ht="14.4" hidden="true" customHeight="false" outlineLevel="0" collapsed="false">
      <c r="A2658" s="0" t="s">
        <v>28</v>
      </c>
      <c r="B2658" s="0" t="n">
        <v>1</v>
      </c>
      <c r="C2658" s="0" t="s">
        <v>7663</v>
      </c>
      <c r="D2658" s="0" t="s">
        <v>30</v>
      </c>
      <c r="E2658" s="0" t="s">
        <v>7664</v>
      </c>
      <c r="F2658" s="0" t="s">
        <v>7662</v>
      </c>
      <c r="G2658" s="0" t="s">
        <v>3777</v>
      </c>
      <c r="H2658" s="0" t="n">
        <v>0</v>
      </c>
      <c r="I2658" s="0" t="n">
        <v>0</v>
      </c>
      <c r="J2658" s="0" t="n">
        <v>0</v>
      </c>
      <c r="K2658" s="0" t="n">
        <v>6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s">
        <v>4</v>
      </c>
    </row>
    <row r="2659" customFormat="false" ht="14.4" hidden="true" customHeight="false" outlineLevel="0" collapsed="false">
      <c r="A2659" s="0" t="s">
        <v>28</v>
      </c>
      <c r="B2659" s="0" t="n">
        <v>1</v>
      </c>
      <c r="C2659" s="0" t="s">
        <v>7665</v>
      </c>
      <c r="D2659" s="0" t="s">
        <v>60</v>
      </c>
      <c r="E2659" s="0" t="s">
        <v>7666</v>
      </c>
      <c r="F2659" s="0" t="s">
        <v>7662</v>
      </c>
      <c r="G2659" s="0" t="s">
        <v>3777</v>
      </c>
      <c r="H2659" s="0" t="n">
        <v>0</v>
      </c>
      <c r="I2659" s="0" t="n">
        <v>0</v>
      </c>
      <c r="J2659" s="0" t="n">
        <v>0</v>
      </c>
      <c r="K2659" s="0" t="n">
        <v>6.4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s">
        <v>4</v>
      </c>
    </row>
    <row r="2660" customFormat="false" ht="14.4" hidden="true" customHeight="false" outlineLevel="0" collapsed="false">
      <c r="A2660" s="0" t="s">
        <v>28</v>
      </c>
      <c r="B2660" s="0" t="n">
        <v>1</v>
      </c>
      <c r="C2660" s="0" t="s">
        <v>7667</v>
      </c>
      <c r="D2660" s="0" t="s">
        <v>90</v>
      </c>
      <c r="E2660" s="0" t="s">
        <v>7668</v>
      </c>
      <c r="F2660" s="0" t="s">
        <v>7662</v>
      </c>
      <c r="G2660" s="0" t="s">
        <v>3777</v>
      </c>
      <c r="H2660" s="0" t="n">
        <v>0</v>
      </c>
      <c r="I2660" s="0" t="n">
        <v>0</v>
      </c>
      <c r="J2660" s="0" t="n">
        <v>0</v>
      </c>
      <c r="K2660" s="0" t="n">
        <v>5.4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s">
        <v>4</v>
      </c>
    </row>
    <row r="2661" customFormat="false" ht="14.4" hidden="true" customHeight="false" outlineLevel="0" collapsed="false">
      <c r="A2661" s="0" t="s">
        <v>28</v>
      </c>
      <c r="B2661" s="0" t="n">
        <v>1</v>
      </c>
      <c r="C2661" s="0" t="s">
        <v>7669</v>
      </c>
      <c r="D2661" s="0" t="s">
        <v>81</v>
      </c>
      <c r="E2661" s="0" t="s">
        <v>7670</v>
      </c>
      <c r="F2661" s="0" t="s">
        <v>7671</v>
      </c>
      <c r="G2661" s="0" t="s">
        <v>636</v>
      </c>
      <c r="H2661" s="0" t="n">
        <v>0</v>
      </c>
      <c r="I2661" s="0" t="n">
        <v>0</v>
      </c>
      <c r="J2661" s="0" t="n">
        <v>0</v>
      </c>
      <c r="K2661" s="0" t="n">
        <v>5.1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s">
        <v>4</v>
      </c>
    </row>
    <row r="2662" customFormat="false" ht="14.4" hidden="true" customHeight="false" outlineLevel="0" collapsed="false">
      <c r="A2662" s="0" t="s">
        <v>28</v>
      </c>
      <c r="B2662" s="0" t="n">
        <v>1</v>
      </c>
      <c r="C2662" s="0" t="s">
        <v>7672</v>
      </c>
      <c r="D2662" s="0" t="s">
        <v>258</v>
      </c>
      <c r="E2662" s="0" t="s">
        <v>7673</v>
      </c>
      <c r="F2662" s="0" t="s">
        <v>7671</v>
      </c>
      <c r="G2662" s="0" t="s">
        <v>636</v>
      </c>
      <c r="H2662" s="0" t="n">
        <v>0</v>
      </c>
      <c r="I2662" s="0" t="n">
        <v>0</v>
      </c>
      <c r="J2662" s="0" t="n">
        <v>0</v>
      </c>
      <c r="K2662" s="0" t="n">
        <v>6.9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s">
        <v>4</v>
      </c>
    </row>
    <row r="2663" customFormat="false" ht="14.4" hidden="true" customHeight="false" outlineLevel="0" collapsed="false">
      <c r="A2663" s="0" t="s">
        <v>28</v>
      </c>
      <c r="B2663" s="0" t="n">
        <v>1</v>
      </c>
      <c r="C2663" s="0" t="s">
        <v>7674</v>
      </c>
      <c r="D2663" s="0" t="s">
        <v>192</v>
      </c>
      <c r="E2663" s="0" t="s">
        <v>7675</v>
      </c>
      <c r="F2663" s="0" t="s">
        <v>7671</v>
      </c>
      <c r="G2663" s="0" t="s">
        <v>636</v>
      </c>
      <c r="H2663" s="0" t="n">
        <v>0</v>
      </c>
      <c r="I2663" s="0" t="n">
        <v>0</v>
      </c>
      <c r="J2663" s="0" t="n">
        <v>0</v>
      </c>
      <c r="K2663" s="0" t="n">
        <v>5.4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s">
        <v>4</v>
      </c>
    </row>
    <row r="2664" customFormat="false" ht="14.4" hidden="true" customHeight="false" outlineLevel="0" collapsed="false">
      <c r="A2664" s="0" t="s">
        <v>28</v>
      </c>
      <c r="B2664" s="0" t="n">
        <v>1</v>
      </c>
      <c r="C2664" s="0" t="s">
        <v>7676</v>
      </c>
      <c r="D2664" s="0" t="s">
        <v>124</v>
      </c>
      <c r="E2664" s="0" t="s">
        <v>7677</v>
      </c>
      <c r="F2664" s="0" t="s">
        <v>7678</v>
      </c>
      <c r="G2664" s="0" t="s">
        <v>7679</v>
      </c>
      <c r="H2664" s="0" t="n">
        <v>0</v>
      </c>
      <c r="I2664" s="0" t="n">
        <v>0</v>
      </c>
      <c r="J2664" s="0" t="n">
        <v>0</v>
      </c>
      <c r="K2664" s="0" t="n">
        <v>7.4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s">
        <v>4</v>
      </c>
    </row>
    <row r="2665" customFormat="false" ht="14.4" hidden="true" customHeight="false" outlineLevel="0" collapsed="false">
      <c r="A2665" s="0" t="s">
        <v>28</v>
      </c>
      <c r="B2665" s="0" t="n">
        <v>1</v>
      </c>
      <c r="C2665" s="0" t="s">
        <v>7680</v>
      </c>
      <c r="D2665" s="0" t="s">
        <v>30</v>
      </c>
      <c r="E2665" s="0" t="s">
        <v>7681</v>
      </c>
      <c r="F2665" s="0" t="s">
        <v>7682</v>
      </c>
      <c r="G2665" s="0" t="s">
        <v>3554</v>
      </c>
      <c r="H2665" s="0" t="n">
        <v>0</v>
      </c>
      <c r="I2665" s="0" t="n">
        <v>0</v>
      </c>
      <c r="J2665" s="0" t="n">
        <v>0</v>
      </c>
      <c r="K2665" s="0" t="n">
        <v>5.3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s">
        <v>4</v>
      </c>
    </row>
    <row r="2666" customFormat="false" ht="14.4" hidden="true" customHeight="false" outlineLevel="0" collapsed="false">
      <c r="A2666" s="0" t="s">
        <v>28</v>
      </c>
      <c r="B2666" s="0" t="n">
        <v>1</v>
      </c>
      <c r="C2666" s="0" t="s">
        <v>7683</v>
      </c>
      <c r="D2666" s="0" t="s">
        <v>258</v>
      </c>
      <c r="E2666" s="0" t="s">
        <v>7684</v>
      </c>
      <c r="F2666" s="0" t="s">
        <v>7685</v>
      </c>
      <c r="G2666" s="0" t="s">
        <v>7686</v>
      </c>
      <c r="H2666" s="0" t="n">
        <v>0</v>
      </c>
      <c r="I2666" s="0" t="n">
        <v>0</v>
      </c>
      <c r="J2666" s="0" t="n">
        <v>0</v>
      </c>
      <c r="K2666" s="0" t="n">
        <v>5.3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s">
        <v>4</v>
      </c>
    </row>
    <row r="2667" customFormat="false" ht="14.4" hidden="true" customHeight="false" outlineLevel="0" collapsed="false">
      <c r="A2667" s="0" t="s">
        <v>28</v>
      </c>
      <c r="B2667" s="0" t="n">
        <v>1</v>
      </c>
      <c r="C2667" s="0" t="s">
        <v>7687</v>
      </c>
      <c r="D2667" s="0" t="s">
        <v>258</v>
      </c>
      <c r="E2667" s="0" t="s">
        <v>7688</v>
      </c>
      <c r="F2667" s="0" t="s">
        <v>7689</v>
      </c>
      <c r="G2667" s="0" t="s">
        <v>7690</v>
      </c>
      <c r="H2667" s="0" t="n">
        <v>0</v>
      </c>
      <c r="I2667" s="0" t="n">
        <v>0</v>
      </c>
      <c r="J2667" s="0" t="n">
        <v>0</v>
      </c>
      <c r="K2667" s="0" t="n">
        <v>5.2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s">
        <v>4</v>
      </c>
    </row>
    <row r="2668" customFormat="false" ht="14.4" hidden="true" customHeight="false" outlineLevel="0" collapsed="false">
      <c r="A2668" s="0" t="s">
        <v>28</v>
      </c>
      <c r="B2668" s="0" t="n">
        <v>1</v>
      </c>
      <c r="C2668" s="0" t="s">
        <v>7691</v>
      </c>
      <c r="D2668" s="0" t="s">
        <v>81</v>
      </c>
      <c r="E2668" s="0" t="s">
        <v>7692</v>
      </c>
      <c r="F2668" s="0" t="s">
        <v>7689</v>
      </c>
      <c r="G2668" s="0" t="s">
        <v>7690</v>
      </c>
      <c r="H2668" s="0" t="n">
        <v>0</v>
      </c>
      <c r="I2668" s="0" t="n">
        <v>0</v>
      </c>
      <c r="J2668" s="0" t="n">
        <v>0</v>
      </c>
      <c r="K2668" s="0" t="n">
        <v>5.3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s">
        <v>4</v>
      </c>
    </row>
    <row r="2669" customFormat="false" ht="14.4" hidden="true" customHeight="false" outlineLevel="0" collapsed="false">
      <c r="A2669" s="0" t="s">
        <v>28</v>
      </c>
      <c r="B2669" s="0" t="n">
        <v>1</v>
      </c>
      <c r="C2669" s="0" t="s">
        <v>7693</v>
      </c>
      <c r="D2669" s="0" t="s">
        <v>45</v>
      </c>
      <c r="E2669" s="0" t="s">
        <v>7694</v>
      </c>
      <c r="F2669" s="0" t="s">
        <v>7695</v>
      </c>
      <c r="G2669" s="0" t="s">
        <v>7696</v>
      </c>
      <c r="H2669" s="0" t="n">
        <v>0</v>
      </c>
      <c r="I2669" s="0" t="n">
        <v>0</v>
      </c>
      <c r="J2669" s="0" t="n">
        <v>0</v>
      </c>
      <c r="K2669" s="0" t="n">
        <v>5.5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s">
        <v>4</v>
      </c>
    </row>
    <row r="2670" customFormat="false" ht="14.4" hidden="true" customHeight="false" outlineLevel="0" collapsed="false">
      <c r="A2670" s="0" t="s">
        <v>28</v>
      </c>
      <c r="B2670" s="0" t="n">
        <v>1</v>
      </c>
      <c r="C2670" s="0" t="s">
        <v>7697</v>
      </c>
      <c r="D2670" s="0" t="s">
        <v>192</v>
      </c>
      <c r="E2670" s="0" t="s">
        <v>7698</v>
      </c>
      <c r="F2670" s="0" t="s">
        <v>7695</v>
      </c>
      <c r="G2670" s="0" t="s">
        <v>7696</v>
      </c>
      <c r="H2670" s="0" t="n">
        <v>0</v>
      </c>
      <c r="I2670" s="0" t="n">
        <v>0</v>
      </c>
      <c r="J2670" s="0" t="n">
        <v>0</v>
      </c>
      <c r="K2670" s="0" t="n">
        <v>5.9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s">
        <v>4</v>
      </c>
    </row>
    <row r="2671" customFormat="false" ht="14.4" hidden="true" customHeight="false" outlineLevel="0" collapsed="false">
      <c r="A2671" s="0" t="s">
        <v>28</v>
      </c>
      <c r="B2671" s="0" t="n">
        <v>1</v>
      </c>
      <c r="C2671" s="0" t="s">
        <v>7699</v>
      </c>
      <c r="D2671" s="0" t="s">
        <v>192</v>
      </c>
      <c r="E2671" s="0" t="s">
        <v>7700</v>
      </c>
      <c r="F2671" s="0" t="s">
        <v>7701</v>
      </c>
      <c r="G2671" s="0" t="s">
        <v>263</v>
      </c>
      <c r="H2671" s="0" t="n">
        <v>0</v>
      </c>
      <c r="I2671" s="0" t="n">
        <v>0</v>
      </c>
      <c r="J2671" s="0" t="n">
        <v>0</v>
      </c>
      <c r="K2671" s="0" t="n">
        <v>5.7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s">
        <v>4</v>
      </c>
    </row>
    <row r="2672" customFormat="false" ht="14.4" hidden="true" customHeight="false" outlineLevel="0" collapsed="false">
      <c r="A2672" s="0" t="s">
        <v>28</v>
      </c>
      <c r="B2672" s="0" t="n">
        <v>1</v>
      </c>
      <c r="C2672" s="0" t="s">
        <v>7702</v>
      </c>
      <c r="D2672" s="0" t="s">
        <v>53</v>
      </c>
      <c r="E2672" s="0" t="s">
        <v>7703</v>
      </c>
      <c r="F2672" s="0" t="s">
        <v>7701</v>
      </c>
      <c r="G2672" s="0" t="s">
        <v>263</v>
      </c>
      <c r="H2672" s="0" t="n">
        <v>0</v>
      </c>
      <c r="I2672" s="0" t="n">
        <v>0</v>
      </c>
      <c r="J2672" s="0" t="n">
        <v>0</v>
      </c>
      <c r="K2672" s="0" t="n">
        <v>6.2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s">
        <v>4</v>
      </c>
    </row>
    <row r="2673" customFormat="false" ht="14.4" hidden="true" customHeight="false" outlineLevel="0" collapsed="false">
      <c r="A2673" s="0" t="s">
        <v>28</v>
      </c>
      <c r="B2673" s="0" t="n">
        <v>1</v>
      </c>
      <c r="C2673" s="0" t="s">
        <v>7704</v>
      </c>
      <c r="D2673" s="0" t="s">
        <v>258</v>
      </c>
      <c r="E2673" s="0" t="s">
        <v>7705</v>
      </c>
      <c r="F2673" s="0" t="s">
        <v>7701</v>
      </c>
      <c r="G2673" s="0" t="s">
        <v>263</v>
      </c>
      <c r="H2673" s="0" t="n">
        <v>0</v>
      </c>
      <c r="I2673" s="0" t="n">
        <v>0</v>
      </c>
      <c r="J2673" s="0" t="n">
        <v>0</v>
      </c>
      <c r="K2673" s="0" t="n">
        <v>5.9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s">
        <v>4</v>
      </c>
    </row>
    <row r="2674" customFormat="false" ht="14.4" hidden="true" customHeight="false" outlineLevel="0" collapsed="false">
      <c r="A2674" s="0" t="s">
        <v>28</v>
      </c>
      <c r="B2674" s="0" t="n">
        <v>1</v>
      </c>
      <c r="C2674" s="0" t="s">
        <v>7706</v>
      </c>
      <c r="D2674" s="0" t="s">
        <v>81</v>
      </c>
      <c r="E2674" s="0" t="s">
        <v>7707</v>
      </c>
      <c r="F2674" s="0" t="s">
        <v>7701</v>
      </c>
      <c r="G2674" s="0" t="s">
        <v>263</v>
      </c>
      <c r="H2674" s="0" t="n">
        <v>0</v>
      </c>
      <c r="I2674" s="0" t="n">
        <v>0</v>
      </c>
      <c r="J2674" s="0" t="n">
        <v>0</v>
      </c>
      <c r="K2674" s="0" t="n">
        <v>5.9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s">
        <v>4</v>
      </c>
    </row>
    <row r="2675" customFormat="false" ht="14.4" hidden="true" customHeight="false" outlineLevel="0" collapsed="false">
      <c r="A2675" s="0" t="s">
        <v>28</v>
      </c>
      <c r="B2675" s="0" t="n">
        <v>1</v>
      </c>
      <c r="C2675" s="0" t="s">
        <v>7708</v>
      </c>
      <c r="D2675" s="0" t="s">
        <v>81</v>
      </c>
      <c r="E2675" s="0" t="s">
        <v>2255</v>
      </c>
      <c r="F2675" s="0" t="s">
        <v>7709</v>
      </c>
      <c r="G2675" s="0" t="s">
        <v>7710</v>
      </c>
      <c r="H2675" s="0" t="n">
        <v>0</v>
      </c>
      <c r="I2675" s="0" t="n">
        <v>0</v>
      </c>
      <c r="J2675" s="0" t="n">
        <v>0</v>
      </c>
      <c r="K2675" s="0" t="n">
        <v>6.1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s">
        <v>4</v>
      </c>
    </row>
    <row r="2676" customFormat="false" ht="14.4" hidden="true" customHeight="false" outlineLevel="0" collapsed="false">
      <c r="A2676" s="0" t="s">
        <v>28</v>
      </c>
      <c r="B2676" s="0" t="n">
        <v>1</v>
      </c>
      <c r="C2676" s="0" t="s">
        <v>7711</v>
      </c>
      <c r="D2676" s="0" t="s">
        <v>192</v>
      </c>
      <c r="E2676" s="0" t="s">
        <v>7712</v>
      </c>
      <c r="F2676" s="0" t="s">
        <v>7709</v>
      </c>
      <c r="G2676" s="0" t="s">
        <v>7710</v>
      </c>
      <c r="H2676" s="0" t="n">
        <v>0</v>
      </c>
      <c r="I2676" s="0" t="n">
        <v>0</v>
      </c>
      <c r="J2676" s="0" t="n">
        <v>0</v>
      </c>
      <c r="K2676" s="0" t="n">
        <v>7.1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s">
        <v>4</v>
      </c>
    </row>
    <row r="2677" customFormat="false" ht="14.4" hidden="true" customHeight="false" outlineLevel="0" collapsed="false">
      <c r="A2677" s="0" t="s">
        <v>28</v>
      </c>
      <c r="B2677" s="0" t="n">
        <v>1</v>
      </c>
      <c r="C2677" s="0" t="s">
        <v>7713</v>
      </c>
      <c r="D2677" s="0" t="s">
        <v>30</v>
      </c>
      <c r="E2677" s="0" t="s">
        <v>7714</v>
      </c>
      <c r="F2677" s="0" t="s">
        <v>7709</v>
      </c>
      <c r="G2677" s="0" t="s">
        <v>7710</v>
      </c>
      <c r="H2677" s="0" t="n">
        <v>0</v>
      </c>
      <c r="I2677" s="0" t="n">
        <v>0</v>
      </c>
      <c r="J2677" s="0" t="n">
        <v>0</v>
      </c>
      <c r="K2677" s="0" t="n">
        <v>6.1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s">
        <v>4</v>
      </c>
    </row>
    <row r="2678" customFormat="false" ht="14.4" hidden="true" customHeight="false" outlineLevel="0" collapsed="false">
      <c r="A2678" s="0" t="s">
        <v>28</v>
      </c>
      <c r="B2678" s="0" t="n">
        <v>1</v>
      </c>
      <c r="C2678" s="0" t="s">
        <v>7715</v>
      </c>
      <c r="D2678" s="0" t="s">
        <v>90</v>
      </c>
      <c r="E2678" s="0" t="s">
        <v>7716</v>
      </c>
      <c r="F2678" s="0" t="s">
        <v>7717</v>
      </c>
      <c r="G2678" s="0" t="s">
        <v>4828</v>
      </c>
      <c r="H2678" s="0" t="n">
        <v>0</v>
      </c>
      <c r="I2678" s="0" t="n">
        <v>0</v>
      </c>
      <c r="J2678" s="0" t="n">
        <v>0</v>
      </c>
      <c r="K2678" s="0" t="n">
        <v>8.1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s">
        <v>4</v>
      </c>
    </row>
    <row r="2679" customFormat="false" ht="14.4" hidden="true" customHeight="false" outlineLevel="0" collapsed="false">
      <c r="A2679" s="0" t="s">
        <v>28</v>
      </c>
      <c r="B2679" s="0" t="n">
        <v>1</v>
      </c>
      <c r="C2679" s="0" t="s">
        <v>7718</v>
      </c>
      <c r="D2679" s="0" t="s">
        <v>258</v>
      </c>
      <c r="E2679" s="0" t="s">
        <v>3951</v>
      </c>
      <c r="F2679" s="0" t="s">
        <v>7717</v>
      </c>
      <c r="G2679" s="0" t="s">
        <v>4828</v>
      </c>
      <c r="H2679" s="0" t="n">
        <v>0</v>
      </c>
      <c r="I2679" s="0" t="n">
        <v>0</v>
      </c>
      <c r="J2679" s="0" t="n">
        <v>0</v>
      </c>
      <c r="K2679" s="0" t="n">
        <v>6.1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s">
        <v>4</v>
      </c>
    </row>
    <row r="2680" customFormat="false" ht="14.4" hidden="true" customHeight="false" outlineLevel="0" collapsed="false">
      <c r="A2680" s="0" t="s">
        <v>28</v>
      </c>
      <c r="B2680" s="0" t="n">
        <v>1</v>
      </c>
      <c r="C2680" s="0" t="s">
        <v>7719</v>
      </c>
      <c r="D2680" s="0" t="s">
        <v>30</v>
      </c>
      <c r="E2680" s="0" t="s">
        <v>7720</v>
      </c>
      <c r="F2680" s="0" t="s">
        <v>7721</v>
      </c>
      <c r="G2680" s="0" t="s">
        <v>7722</v>
      </c>
      <c r="H2680" s="0" t="n">
        <v>0</v>
      </c>
      <c r="I2680" s="0" t="n">
        <v>0</v>
      </c>
      <c r="J2680" s="0" t="n">
        <v>0</v>
      </c>
      <c r="K2680" s="0" t="n">
        <v>5.6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s">
        <v>4</v>
      </c>
    </row>
    <row r="2681" customFormat="false" ht="14.4" hidden="true" customHeight="false" outlineLevel="0" collapsed="false">
      <c r="A2681" s="0" t="s">
        <v>28</v>
      </c>
      <c r="B2681" s="0" t="n">
        <v>1</v>
      </c>
      <c r="C2681" s="0" t="s">
        <v>7723</v>
      </c>
      <c r="D2681" s="0" t="s">
        <v>258</v>
      </c>
      <c r="E2681" s="0" t="s">
        <v>7724</v>
      </c>
      <c r="F2681" s="0" t="s">
        <v>7725</v>
      </c>
      <c r="G2681" s="0" t="s">
        <v>1673</v>
      </c>
      <c r="H2681" s="0" t="n">
        <v>0</v>
      </c>
      <c r="I2681" s="0" t="n">
        <v>0</v>
      </c>
      <c r="J2681" s="0" t="n">
        <v>0</v>
      </c>
      <c r="K2681" s="0" t="n">
        <v>6.7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s">
        <v>4</v>
      </c>
    </row>
    <row r="2682" customFormat="false" ht="14.4" hidden="true" customHeight="false" outlineLevel="0" collapsed="false">
      <c r="A2682" s="0" t="s">
        <v>28</v>
      </c>
      <c r="B2682" s="0" t="n">
        <v>1</v>
      </c>
      <c r="C2682" s="0" t="s">
        <v>7726</v>
      </c>
      <c r="D2682" s="0" t="s">
        <v>192</v>
      </c>
      <c r="E2682" s="0" t="s">
        <v>7727</v>
      </c>
      <c r="F2682" s="0" t="s">
        <v>7728</v>
      </c>
      <c r="G2682" s="0" t="s">
        <v>7729</v>
      </c>
      <c r="H2682" s="0" t="n">
        <v>0</v>
      </c>
      <c r="I2682" s="0" t="n">
        <v>0</v>
      </c>
      <c r="J2682" s="0" t="n">
        <v>0</v>
      </c>
      <c r="K2682" s="0" t="n">
        <v>5.1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s">
        <v>4</v>
      </c>
    </row>
    <row r="2683" customFormat="false" ht="14.4" hidden="true" customHeight="false" outlineLevel="0" collapsed="false">
      <c r="A2683" s="0" t="s">
        <v>28</v>
      </c>
      <c r="B2683" s="0" t="n">
        <v>1</v>
      </c>
      <c r="C2683" s="0" t="s">
        <v>7730</v>
      </c>
      <c r="D2683" s="0" t="s">
        <v>90</v>
      </c>
      <c r="E2683" s="0" t="s">
        <v>7731</v>
      </c>
      <c r="F2683" s="0" t="s">
        <v>7728</v>
      </c>
      <c r="G2683" s="0" t="s">
        <v>7729</v>
      </c>
      <c r="H2683" s="0" t="n">
        <v>0</v>
      </c>
      <c r="I2683" s="0" t="n">
        <v>0</v>
      </c>
      <c r="J2683" s="0" t="n">
        <v>0</v>
      </c>
      <c r="K2683" s="0" t="n">
        <v>5.1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s">
        <v>4</v>
      </c>
    </row>
    <row r="2684" customFormat="false" ht="14.4" hidden="true" customHeight="false" outlineLevel="0" collapsed="false">
      <c r="A2684" s="0" t="s">
        <v>28</v>
      </c>
      <c r="B2684" s="0" t="n">
        <v>1</v>
      </c>
      <c r="C2684" s="0" t="s">
        <v>7732</v>
      </c>
      <c r="D2684" s="0" t="s">
        <v>192</v>
      </c>
      <c r="E2684" s="0" t="s">
        <v>7733</v>
      </c>
      <c r="F2684" s="0" t="s">
        <v>7734</v>
      </c>
      <c r="G2684" s="0" t="s">
        <v>7735</v>
      </c>
      <c r="H2684" s="0" t="n">
        <v>0</v>
      </c>
      <c r="I2684" s="0" t="n">
        <v>0</v>
      </c>
      <c r="J2684" s="0" t="n">
        <v>0</v>
      </c>
      <c r="K2684" s="0" t="n">
        <v>5.1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s">
        <v>4</v>
      </c>
    </row>
    <row r="2685" customFormat="false" ht="14.4" hidden="true" customHeight="false" outlineLevel="0" collapsed="false">
      <c r="A2685" s="0" t="s">
        <v>28</v>
      </c>
      <c r="B2685" s="0" t="n">
        <v>1</v>
      </c>
      <c r="C2685" s="0" t="s">
        <v>7736</v>
      </c>
      <c r="D2685" s="0" t="s">
        <v>192</v>
      </c>
      <c r="E2685" s="0" t="s">
        <v>7737</v>
      </c>
      <c r="F2685" s="0" t="s">
        <v>7738</v>
      </c>
      <c r="G2685" s="0" t="s">
        <v>7739</v>
      </c>
      <c r="H2685" s="0" t="n">
        <v>0</v>
      </c>
      <c r="I2685" s="0" t="n">
        <v>0</v>
      </c>
      <c r="J2685" s="0" t="n">
        <v>0</v>
      </c>
      <c r="K2685" s="0" t="n">
        <v>5.5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s">
        <v>4</v>
      </c>
    </row>
    <row r="2686" customFormat="false" ht="14.4" hidden="true" customHeight="false" outlineLevel="0" collapsed="false">
      <c r="A2686" s="0" t="s">
        <v>28</v>
      </c>
      <c r="B2686" s="0" t="n">
        <v>1</v>
      </c>
      <c r="C2686" s="0" t="s">
        <v>7740</v>
      </c>
      <c r="D2686" s="0" t="s">
        <v>258</v>
      </c>
      <c r="E2686" s="0" t="s">
        <v>7741</v>
      </c>
      <c r="F2686" s="0" t="s">
        <v>7742</v>
      </c>
      <c r="G2686" s="0" t="s">
        <v>7743</v>
      </c>
      <c r="H2686" s="0" t="n">
        <v>0</v>
      </c>
      <c r="I2686" s="0" t="n">
        <v>0</v>
      </c>
      <c r="J2686" s="0" t="n">
        <v>0</v>
      </c>
      <c r="K2686" s="0" t="n">
        <v>5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s">
        <v>4</v>
      </c>
    </row>
    <row r="2687" customFormat="false" ht="14.4" hidden="true" customHeight="false" outlineLevel="0" collapsed="false">
      <c r="A2687" s="0" t="s">
        <v>28</v>
      </c>
      <c r="B2687" s="0" t="n">
        <v>1</v>
      </c>
      <c r="C2687" s="0" t="s">
        <v>7744</v>
      </c>
      <c r="D2687" s="0" t="s">
        <v>39</v>
      </c>
      <c r="E2687" s="0" t="s">
        <v>7745</v>
      </c>
      <c r="F2687" s="0" t="s">
        <v>7746</v>
      </c>
      <c r="G2687" s="0" t="s">
        <v>7747</v>
      </c>
      <c r="H2687" s="0" t="n">
        <v>0</v>
      </c>
      <c r="I2687" s="0" t="n">
        <v>0</v>
      </c>
      <c r="J2687" s="0" t="n">
        <v>0</v>
      </c>
      <c r="K2687" s="0" t="n">
        <v>5.7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s">
        <v>4</v>
      </c>
    </row>
    <row r="2688" customFormat="false" ht="14.4" hidden="true" customHeight="false" outlineLevel="0" collapsed="false">
      <c r="A2688" s="0" t="s">
        <v>28</v>
      </c>
      <c r="B2688" s="0" t="n">
        <v>1</v>
      </c>
      <c r="C2688" s="0" t="s">
        <v>7748</v>
      </c>
      <c r="D2688" s="0" t="s">
        <v>30</v>
      </c>
      <c r="E2688" s="0" t="s">
        <v>7749</v>
      </c>
      <c r="F2688" s="0" t="s">
        <v>7750</v>
      </c>
      <c r="G2688" s="0" t="s">
        <v>7751</v>
      </c>
      <c r="H2688" s="0" t="n">
        <v>0</v>
      </c>
      <c r="I2688" s="0" t="n">
        <v>0</v>
      </c>
      <c r="J2688" s="0" t="n">
        <v>0</v>
      </c>
      <c r="K2688" s="0" t="n">
        <v>5.2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s">
        <v>4</v>
      </c>
    </row>
    <row r="2689" customFormat="false" ht="14.4" hidden="true" customHeight="false" outlineLevel="0" collapsed="false">
      <c r="A2689" s="0" t="s">
        <v>28</v>
      </c>
      <c r="B2689" s="0" t="n">
        <v>1</v>
      </c>
      <c r="C2689" s="0" t="s">
        <v>7752</v>
      </c>
      <c r="D2689" s="0" t="s">
        <v>258</v>
      </c>
      <c r="E2689" s="0" t="s">
        <v>7753</v>
      </c>
      <c r="F2689" s="0" t="s">
        <v>7754</v>
      </c>
      <c r="G2689" s="0" t="s">
        <v>7755</v>
      </c>
      <c r="H2689" s="0" t="n">
        <v>0</v>
      </c>
      <c r="I2689" s="0" t="n">
        <v>0</v>
      </c>
      <c r="J2689" s="0" t="n">
        <v>0</v>
      </c>
      <c r="K2689" s="0" t="n">
        <v>6.3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s">
        <v>4</v>
      </c>
    </row>
    <row r="2690" customFormat="false" ht="14.4" hidden="true" customHeight="false" outlineLevel="0" collapsed="false">
      <c r="A2690" s="0" t="s">
        <v>28</v>
      </c>
      <c r="B2690" s="0" t="n">
        <v>1</v>
      </c>
      <c r="C2690" s="0" t="s">
        <v>7756</v>
      </c>
      <c r="D2690" s="0" t="s">
        <v>81</v>
      </c>
      <c r="E2690" s="0" t="s">
        <v>7757</v>
      </c>
      <c r="F2690" s="0" t="s">
        <v>7758</v>
      </c>
      <c r="G2690" s="0" t="s">
        <v>7759</v>
      </c>
      <c r="H2690" s="0" t="n">
        <v>0</v>
      </c>
      <c r="I2690" s="0" t="n">
        <v>0</v>
      </c>
      <c r="J2690" s="0" t="n">
        <v>0</v>
      </c>
      <c r="K2690" s="0" t="n">
        <v>5.3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s">
        <v>4</v>
      </c>
    </row>
    <row r="2691" customFormat="false" ht="14.4" hidden="true" customHeight="false" outlineLevel="0" collapsed="false">
      <c r="A2691" s="0" t="s">
        <v>28</v>
      </c>
      <c r="B2691" s="0" t="n">
        <v>1</v>
      </c>
      <c r="C2691" s="0" t="s">
        <v>7760</v>
      </c>
      <c r="D2691" s="0" t="s">
        <v>30</v>
      </c>
      <c r="E2691" s="0" t="s">
        <v>7761</v>
      </c>
      <c r="F2691" s="0" t="s">
        <v>7762</v>
      </c>
      <c r="G2691" s="0" t="s">
        <v>7763</v>
      </c>
      <c r="H2691" s="0" t="n">
        <v>0</v>
      </c>
      <c r="I2691" s="0" t="n">
        <v>0</v>
      </c>
      <c r="J2691" s="0" t="n">
        <v>0</v>
      </c>
      <c r="K2691" s="0" t="n">
        <v>6.3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s">
        <v>4</v>
      </c>
    </row>
    <row r="2692" customFormat="false" ht="14.4" hidden="true" customHeight="false" outlineLevel="0" collapsed="false">
      <c r="A2692" s="0" t="s">
        <v>28</v>
      </c>
      <c r="B2692" s="0" t="n">
        <v>1</v>
      </c>
      <c r="C2692" s="0" t="s">
        <v>7764</v>
      </c>
      <c r="D2692" s="0" t="s">
        <v>48</v>
      </c>
      <c r="E2692" s="0" t="s">
        <v>7765</v>
      </c>
      <c r="F2692" s="0" t="s">
        <v>7766</v>
      </c>
      <c r="G2692" s="0" t="s">
        <v>7767</v>
      </c>
      <c r="H2692" s="0" t="n">
        <v>0</v>
      </c>
      <c r="I2692" s="0" t="n">
        <v>0</v>
      </c>
      <c r="J2692" s="0" t="n">
        <v>0</v>
      </c>
      <c r="K2692" s="0" t="n">
        <v>5.7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s">
        <v>4</v>
      </c>
    </row>
    <row r="2693" customFormat="false" ht="14.4" hidden="true" customHeight="false" outlineLevel="0" collapsed="false">
      <c r="A2693" s="0" t="s">
        <v>28</v>
      </c>
      <c r="B2693" s="0" t="n">
        <v>1</v>
      </c>
      <c r="C2693" s="0" t="s">
        <v>7768</v>
      </c>
      <c r="D2693" s="0" t="s">
        <v>30</v>
      </c>
      <c r="E2693" s="0" t="s">
        <v>7769</v>
      </c>
      <c r="F2693" s="0" t="s">
        <v>7770</v>
      </c>
      <c r="G2693" s="0" t="s">
        <v>7771</v>
      </c>
      <c r="H2693" s="0" t="n">
        <v>0</v>
      </c>
      <c r="I2693" s="0" t="n">
        <v>0</v>
      </c>
      <c r="J2693" s="0" t="n">
        <v>0</v>
      </c>
      <c r="K2693" s="0" t="n">
        <v>5.3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s">
        <v>4</v>
      </c>
    </row>
    <row r="2694" customFormat="false" ht="14.4" hidden="true" customHeight="false" outlineLevel="0" collapsed="false">
      <c r="A2694" s="0" t="s">
        <v>28</v>
      </c>
      <c r="B2694" s="0" t="n">
        <v>1</v>
      </c>
      <c r="C2694" s="0" t="s">
        <v>7772</v>
      </c>
      <c r="D2694" s="0" t="s">
        <v>258</v>
      </c>
      <c r="E2694" s="0" t="s">
        <v>7773</v>
      </c>
      <c r="F2694" s="0" t="s">
        <v>7774</v>
      </c>
      <c r="G2694" s="0" t="s">
        <v>7775</v>
      </c>
      <c r="H2694" s="0" t="n">
        <v>0</v>
      </c>
      <c r="I2694" s="0" t="n">
        <v>0</v>
      </c>
      <c r="J2694" s="0" t="n">
        <v>0</v>
      </c>
      <c r="K2694" s="0" t="n">
        <v>5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s">
        <v>4</v>
      </c>
    </row>
    <row r="2695" customFormat="false" ht="14.4" hidden="true" customHeight="false" outlineLevel="0" collapsed="false">
      <c r="A2695" s="0" t="s">
        <v>28</v>
      </c>
      <c r="B2695" s="0" t="n">
        <v>1</v>
      </c>
      <c r="C2695" s="0" t="s">
        <v>7776</v>
      </c>
      <c r="D2695" s="0" t="s">
        <v>81</v>
      </c>
      <c r="E2695" s="0" t="s">
        <v>7777</v>
      </c>
      <c r="F2695" s="0" t="s">
        <v>7778</v>
      </c>
      <c r="G2695" s="0" t="s">
        <v>4918</v>
      </c>
      <c r="H2695" s="0" t="n">
        <v>0</v>
      </c>
      <c r="I2695" s="0" t="n">
        <v>0</v>
      </c>
      <c r="J2695" s="0" t="n">
        <v>0</v>
      </c>
      <c r="K2695" s="0" t="n">
        <v>5.6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s">
        <v>4</v>
      </c>
    </row>
    <row r="2696" customFormat="false" ht="14.4" hidden="true" customHeight="false" outlineLevel="0" collapsed="false">
      <c r="A2696" s="0" t="s">
        <v>28</v>
      </c>
      <c r="B2696" s="0" t="n">
        <v>1</v>
      </c>
      <c r="C2696" s="0" t="s">
        <v>7779</v>
      </c>
      <c r="D2696" s="0" t="s">
        <v>30</v>
      </c>
      <c r="E2696" s="0" t="s">
        <v>7780</v>
      </c>
      <c r="F2696" s="0" t="s">
        <v>7778</v>
      </c>
      <c r="G2696" s="0" t="s">
        <v>4918</v>
      </c>
      <c r="H2696" s="0" t="n">
        <v>0</v>
      </c>
      <c r="I2696" s="0" t="n">
        <v>0</v>
      </c>
      <c r="J2696" s="0" t="n">
        <v>0</v>
      </c>
      <c r="K2696" s="0" t="n">
        <v>5.4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s">
        <v>4</v>
      </c>
    </row>
    <row r="2697" customFormat="false" ht="14.4" hidden="true" customHeight="false" outlineLevel="0" collapsed="false">
      <c r="A2697" s="0" t="s">
        <v>28</v>
      </c>
      <c r="B2697" s="0" t="n">
        <v>1</v>
      </c>
      <c r="C2697" s="0" t="s">
        <v>7781</v>
      </c>
      <c r="D2697" s="0" t="s">
        <v>30</v>
      </c>
      <c r="E2697" s="0" t="s">
        <v>7782</v>
      </c>
      <c r="F2697" s="0" t="s">
        <v>7778</v>
      </c>
      <c r="G2697" s="0" t="s">
        <v>4918</v>
      </c>
      <c r="H2697" s="0" t="n">
        <v>0</v>
      </c>
      <c r="I2697" s="0" t="n">
        <v>0</v>
      </c>
      <c r="J2697" s="0" t="n">
        <v>0</v>
      </c>
      <c r="K2697" s="0" t="n">
        <v>6.1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s">
        <v>4</v>
      </c>
    </row>
    <row r="2698" customFormat="false" ht="14.4" hidden="true" customHeight="false" outlineLevel="0" collapsed="false">
      <c r="A2698" s="0" t="s">
        <v>28</v>
      </c>
      <c r="B2698" s="0" t="n">
        <v>1</v>
      </c>
      <c r="C2698" s="0" t="s">
        <v>7783</v>
      </c>
      <c r="D2698" s="0" t="s">
        <v>258</v>
      </c>
      <c r="E2698" s="0" t="s">
        <v>7784</v>
      </c>
      <c r="F2698" s="0" t="s">
        <v>7778</v>
      </c>
      <c r="G2698" s="0" t="s">
        <v>4918</v>
      </c>
      <c r="H2698" s="0" t="n">
        <v>0</v>
      </c>
      <c r="I2698" s="0" t="n">
        <v>0</v>
      </c>
      <c r="J2698" s="0" t="n">
        <v>0</v>
      </c>
      <c r="K2698" s="0" t="n">
        <v>5.3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s">
        <v>4</v>
      </c>
    </row>
    <row r="2699" customFormat="false" ht="14.4" hidden="true" customHeight="false" outlineLevel="0" collapsed="false">
      <c r="A2699" s="0" t="s">
        <v>28</v>
      </c>
      <c r="B2699" s="0" t="n">
        <v>1</v>
      </c>
      <c r="C2699" s="0" t="s">
        <v>7785</v>
      </c>
      <c r="D2699" s="0" t="s">
        <v>53</v>
      </c>
      <c r="E2699" s="0" t="s">
        <v>7786</v>
      </c>
      <c r="F2699" s="0" t="s">
        <v>7778</v>
      </c>
      <c r="G2699" s="0" t="s">
        <v>4918</v>
      </c>
      <c r="H2699" s="0" t="n">
        <v>0</v>
      </c>
      <c r="I2699" s="0" t="n">
        <v>0</v>
      </c>
      <c r="J2699" s="0" t="n">
        <v>0</v>
      </c>
      <c r="K2699" s="0" t="n">
        <v>6.1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s">
        <v>4</v>
      </c>
    </row>
    <row r="2700" customFormat="false" ht="14.4" hidden="true" customHeight="false" outlineLevel="0" collapsed="false">
      <c r="A2700" s="0" t="s">
        <v>28</v>
      </c>
      <c r="B2700" s="0" t="n">
        <v>1</v>
      </c>
      <c r="C2700" s="0" t="s">
        <v>7787</v>
      </c>
      <c r="D2700" s="0" t="s">
        <v>81</v>
      </c>
      <c r="E2700" s="0" t="s">
        <v>7788</v>
      </c>
      <c r="F2700" s="0" t="s">
        <v>7778</v>
      </c>
      <c r="G2700" s="0" t="s">
        <v>4918</v>
      </c>
      <c r="H2700" s="0" t="n">
        <v>0</v>
      </c>
      <c r="I2700" s="0" t="n">
        <v>0</v>
      </c>
      <c r="J2700" s="0" t="n">
        <v>0</v>
      </c>
      <c r="K2700" s="0" t="n">
        <v>6.1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s">
        <v>4</v>
      </c>
    </row>
    <row r="2701" customFormat="false" ht="14.4" hidden="true" customHeight="false" outlineLevel="0" collapsed="false">
      <c r="A2701" s="0" t="s">
        <v>28</v>
      </c>
      <c r="B2701" s="0" t="n">
        <v>1</v>
      </c>
      <c r="C2701" s="0" t="s">
        <v>7789</v>
      </c>
      <c r="D2701" s="0" t="s">
        <v>258</v>
      </c>
      <c r="E2701" s="0" t="s">
        <v>1934</v>
      </c>
      <c r="F2701" s="0" t="s">
        <v>7778</v>
      </c>
      <c r="G2701" s="0" t="s">
        <v>4918</v>
      </c>
      <c r="H2701" s="0" t="n">
        <v>0</v>
      </c>
      <c r="I2701" s="0" t="n">
        <v>0</v>
      </c>
      <c r="J2701" s="0" t="n">
        <v>0</v>
      </c>
      <c r="K2701" s="0" t="n">
        <v>6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s">
        <v>4</v>
      </c>
    </row>
    <row r="2702" customFormat="false" ht="14.4" hidden="true" customHeight="false" outlineLevel="0" collapsed="false">
      <c r="A2702" s="0" t="s">
        <v>28</v>
      </c>
      <c r="B2702" s="0" t="n">
        <v>1</v>
      </c>
      <c r="C2702" s="0" t="s">
        <v>7790</v>
      </c>
      <c r="D2702" s="0" t="s">
        <v>48</v>
      </c>
      <c r="E2702" s="0" t="s">
        <v>7791</v>
      </c>
      <c r="F2702" s="0" t="s">
        <v>7778</v>
      </c>
      <c r="G2702" s="0" t="s">
        <v>4918</v>
      </c>
      <c r="H2702" s="0" t="n">
        <v>0</v>
      </c>
      <c r="I2702" s="0" t="n">
        <v>0</v>
      </c>
      <c r="J2702" s="0" t="n">
        <v>0</v>
      </c>
      <c r="K2702" s="0" t="n">
        <v>6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s">
        <v>4</v>
      </c>
    </row>
    <row r="2703" customFormat="false" ht="14.4" hidden="true" customHeight="false" outlineLevel="0" collapsed="false">
      <c r="A2703" s="0" t="s">
        <v>28</v>
      </c>
      <c r="B2703" s="0" t="n">
        <v>1</v>
      </c>
      <c r="C2703" s="0" t="s">
        <v>7792</v>
      </c>
      <c r="D2703" s="0" t="s">
        <v>124</v>
      </c>
      <c r="E2703" s="0" t="s">
        <v>7793</v>
      </c>
      <c r="F2703" s="0" t="s">
        <v>7778</v>
      </c>
      <c r="G2703" s="0" t="s">
        <v>4918</v>
      </c>
      <c r="H2703" s="0" t="n">
        <v>0</v>
      </c>
      <c r="I2703" s="0" t="n">
        <v>0</v>
      </c>
      <c r="J2703" s="0" t="n">
        <v>0</v>
      </c>
      <c r="K2703" s="0" t="n">
        <v>5.9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s">
        <v>4</v>
      </c>
    </row>
    <row r="2704" customFormat="false" ht="14.4" hidden="true" customHeight="false" outlineLevel="0" collapsed="false">
      <c r="A2704" s="0" t="s">
        <v>28</v>
      </c>
      <c r="B2704" s="0" t="n">
        <v>1</v>
      </c>
      <c r="C2704" s="0" t="s">
        <v>7794</v>
      </c>
      <c r="D2704" s="0" t="s">
        <v>53</v>
      </c>
      <c r="E2704" s="0" t="s">
        <v>7795</v>
      </c>
      <c r="F2704" s="0" t="s">
        <v>7778</v>
      </c>
      <c r="G2704" s="0" t="s">
        <v>4918</v>
      </c>
      <c r="H2704" s="0" t="n">
        <v>0</v>
      </c>
      <c r="I2704" s="0" t="n">
        <v>0</v>
      </c>
      <c r="J2704" s="0" t="n">
        <v>0</v>
      </c>
      <c r="K2704" s="0" t="n">
        <v>5.7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s">
        <v>4</v>
      </c>
    </row>
    <row r="2705" customFormat="false" ht="14.4" hidden="true" customHeight="false" outlineLevel="0" collapsed="false">
      <c r="A2705" s="0" t="s">
        <v>28</v>
      </c>
      <c r="B2705" s="0" t="n">
        <v>1</v>
      </c>
      <c r="C2705" s="0" t="s">
        <v>7796</v>
      </c>
      <c r="D2705" s="0" t="s">
        <v>30</v>
      </c>
      <c r="E2705" s="0" t="s">
        <v>7797</v>
      </c>
      <c r="F2705" s="0" t="s">
        <v>7778</v>
      </c>
      <c r="G2705" s="0" t="s">
        <v>4918</v>
      </c>
      <c r="H2705" s="0" t="n">
        <v>0</v>
      </c>
      <c r="I2705" s="0" t="n">
        <v>0</v>
      </c>
      <c r="J2705" s="0" t="n">
        <v>0</v>
      </c>
      <c r="K2705" s="0" t="n">
        <v>5.9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s">
        <v>4</v>
      </c>
    </row>
    <row r="2706" customFormat="false" ht="14.4" hidden="true" customHeight="false" outlineLevel="0" collapsed="false">
      <c r="A2706" s="0" t="s">
        <v>28</v>
      </c>
      <c r="B2706" s="0" t="n">
        <v>1</v>
      </c>
      <c r="C2706" s="0" t="s">
        <v>7798</v>
      </c>
      <c r="D2706" s="0" t="s">
        <v>81</v>
      </c>
      <c r="E2706" s="0" t="s">
        <v>7799</v>
      </c>
      <c r="F2706" s="0" t="s">
        <v>7778</v>
      </c>
      <c r="G2706" s="0" t="s">
        <v>4918</v>
      </c>
      <c r="H2706" s="0" t="n">
        <v>0</v>
      </c>
      <c r="I2706" s="0" t="n">
        <v>0</v>
      </c>
      <c r="J2706" s="0" t="n">
        <v>0</v>
      </c>
      <c r="K2706" s="0" t="n">
        <v>5.7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s">
        <v>4</v>
      </c>
    </row>
    <row r="2707" customFormat="false" ht="14.4" hidden="true" customHeight="false" outlineLevel="0" collapsed="false">
      <c r="A2707" s="0" t="s">
        <v>28</v>
      </c>
      <c r="B2707" s="0" t="n">
        <v>1</v>
      </c>
      <c r="C2707" s="0" t="s">
        <v>7800</v>
      </c>
      <c r="D2707" s="0" t="s">
        <v>81</v>
      </c>
      <c r="E2707" s="0" t="s">
        <v>7801</v>
      </c>
      <c r="F2707" s="0" t="s">
        <v>7778</v>
      </c>
      <c r="G2707" s="0" t="s">
        <v>4918</v>
      </c>
      <c r="H2707" s="0" t="n">
        <v>0</v>
      </c>
      <c r="I2707" s="0" t="n">
        <v>0</v>
      </c>
      <c r="J2707" s="0" t="n">
        <v>0</v>
      </c>
      <c r="K2707" s="0" t="n">
        <v>5.7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s">
        <v>4</v>
      </c>
    </row>
    <row r="2708" customFormat="false" ht="14.4" hidden="true" customHeight="false" outlineLevel="0" collapsed="false">
      <c r="A2708" s="0" t="s">
        <v>28</v>
      </c>
      <c r="B2708" s="0" t="n">
        <v>1</v>
      </c>
      <c r="C2708" s="0" t="s">
        <v>7802</v>
      </c>
      <c r="D2708" s="0" t="s">
        <v>81</v>
      </c>
      <c r="E2708" s="0" t="s">
        <v>7229</v>
      </c>
      <c r="F2708" s="0" t="s">
        <v>7803</v>
      </c>
      <c r="G2708" s="0" t="s">
        <v>7804</v>
      </c>
      <c r="H2708" s="0" t="n">
        <v>0</v>
      </c>
      <c r="I2708" s="0" t="n">
        <v>0</v>
      </c>
      <c r="J2708" s="0" t="n">
        <v>0</v>
      </c>
      <c r="K2708" s="0" t="n">
        <v>6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s">
        <v>4</v>
      </c>
    </row>
    <row r="2709" customFormat="false" ht="14.4" hidden="true" customHeight="false" outlineLevel="0" collapsed="false">
      <c r="A2709" s="0" t="s">
        <v>28</v>
      </c>
      <c r="B2709" s="0" t="n">
        <v>1</v>
      </c>
      <c r="C2709" s="0" t="s">
        <v>7805</v>
      </c>
      <c r="D2709" s="0" t="s">
        <v>103</v>
      </c>
      <c r="E2709" s="0" t="s">
        <v>7806</v>
      </c>
      <c r="F2709" s="0" t="s">
        <v>7807</v>
      </c>
      <c r="G2709" s="0" t="s">
        <v>7808</v>
      </c>
      <c r="H2709" s="0" t="n">
        <v>0</v>
      </c>
      <c r="I2709" s="0" t="n">
        <v>0</v>
      </c>
      <c r="J2709" s="0" t="n">
        <v>0</v>
      </c>
      <c r="K2709" s="0" t="n">
        <v>6.3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s">
        <v>4</v>
      </c>
    </row>
    <row r="2710" customFormat="false" ht="14.4" hidden="true" customHeight="false" outlineLevel="0" collapsed="false">
      <c r="A2710" s="0" t="s">
        <v>28</v>
      </c>
      <c r="B2710" s="0" t="n">
        <v>1</v>
      </c>
      <c r="C2710" s="0" t="s">
        <v>7809</v>
      </c>
      <c r="D2710" s="0" t="s">
        <v>81</v>
      </c>
      <c r="E2710" s="0" t="s">
        <v>7810</v>
      </c>
      <c r="F2710" s="0" t="s">
        <v>7811</v>
      </c>
      <c r="G2710" s="0" t="s">
        <v>7812</v>
      </c>
      <c r="H2710" s="0" t="n">
        <v>0</v>
      </c>
      <c r="I2710" s="0" t="n">
        <v>0</v>
      </c>
      <c r="J2710" s="0" t="n">
        <v>0</v>
      </c>
      <c r="K2710" s="0" t="n">
        <v>5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s">
        <v>4</v>
      </c>
    </row>
    <row r="2711" customFormat="false" ht="14.4" hidden="true" customHeight="false" outlineLevel="0" collapsed="false">
      <c r="A2711" s="0" t="s">
        <v>28</v>
      </c>
      <c r="B2711" s="0" t="n">
        <v>1</v>
      </c>
      <c r="C2711" s="0" t="s">
        <v>7813</v>
      </c>
      <c r="D2711" s="0" t="s">
        <v>90</v>
      </c>
      <c r="E2711" s="0" t="s">
        <v>7814</v>
      </c>
      <c r="F2711" s="0" t="s">
        <v>7815</v>
      </c>
      <c r="G2711" s="0" t="s">
        <v>7816</v>
      </c>
      <c r="H2711" s="0" t="n">
        <v>0</v>
      </c>
      <c r="I2711" s="0" t="n">
        <v>0</v>
      </c>
      <c r="J2711" s="0" t="n">
        <v>0</v>
      </c>
      <c r="K2711" s="0" t="n">
        <v>6.3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s">
        <v>4</v>
      </c>
    </row>
    <row r="2712" customFormat="false" ht="14.4" hidden="true" customHeight="false" outlineLevel="0" collapsed="false">
      <c r="A2712" s="0" t="s">
        <v>28</v>
      </c>
      <c r="B2712" s="0" t="n">
        <v>1</v>
      </c>
      <c r="C2712" s="0" t="s">
        <v>7817</v>
      </c>
      <c r="D2712" s="0" t="s">
        <v>30</v>
      </c>
      <c r="E2712" s="0" t="s">
        <v>7818</v>
      </c>
      <c r="F2712" s="0" t="s">
        <v>7815</v>
      </c>
      <c r="G2712" s="0" t="s">
        <v>7816</v>
      </c>
      <c r="H2712" s="0" t="n">
        <v>0</v>
      </c>
      <c r="I2712" s="0" t="n">
        <v>0</v>
      </c>
      <c r="J2712" s="0" t="n">
        <v>0</v>
      </c>
      <c r="K2712" s="0" t="n">
        <v>5.2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s">
        <v>4</v>
      </c>
    </row>
    <row r="2713" customFormat="false" ht="14.4" hidden="true" customHeight="false" outlineLevel="0" collapsed="false">
      <c r="A2713" s="0" t="s">
        <v>28</v>
      </c>
      <c r="B2713" s="0" t="n">
        <v>1</v>
      </c>
      <c r="C2713" s="0" t="s">
        <v>7819</v>
      </c>
      <c r="D2713" s="0" t="s">
        <v>90</v>
      </c>
      <c r="E2713" s="0" t="s">
        <v>7820</v>
      </c>
      <c r="F2713" s="0" t="s">
        <v>7821</v>
      </c>
      <c r="G2713" s="0" t="s">
        <v>7822</v>
      </c>
      <c r="H2713" s="0" t="n">
        <v>0</v>
      </c>
      <c r="I2713" s="0" t="n">
        <v>0</v>
      </c>
      <c r="J2713" s="0" t="n">
        <v>0</v>
      </c>
      <c r="K2713" s="0" t="n">
        <v>6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s">
        <v>4</v>
      </c>
    </row>
    <row r="2714" customFormat="false" ht="14.4" hidden="true" customHeight="false" outlineLevel="0" collapsed="false">
      <c r="A2714" s="0" t="s">
        <v>28</v>
      </c>
      <c r="B2714" s="0" t="n">
        <v>1</v>
      </c>
      <c r="C2714" s="0" t="s">
        <v>7823</v>
      </c>
      <c r="D2714" s="0" t="s">
        <v>53</v>
      </c>
      <c r="E2714" s="0" t="s">
        <v>7824</v>
      </c>
      <c r="F2714" s="0" t="s">
        <v>7825</v>
      </c>
      <c r="G2714" s="0" t="s">
        <v>7826</v>
      </c>
      <c r="H2714" s="0" t="n">
        <v>0</v>
      </c>
      <c r="I2714" s="0" t="n">
        <v>0</v>
      </c>
      <c r="J2714" s="0" t="n">
        <v>0</v>
      </c>
      <c r="K2714" s="0" t="n">
        <v>5.1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s">
        <v>4</v>
      </c>
    </row>
    <row r="2715" customFormat="false" ht="14.4" hidden="true" customHeight="false" outlineLevel="0" collapsed="false">
      <c r="A2715" s="0" t="s">
        <v>28</v>
      </c>
      <c r="B2715" s="0" t="n">
        <v>1</v>
      </c>
      <c r="C2715" s="0" t="s">
        <v>7827</v>
      </c>
      <c r="D2715" s="0" t="s">
        <v>103</v>
      </c>
      <c r="E2715" s="0" t="s">
        <v>7828</v>
      </c>
      <c r="F2715" s="0" t="s">
        <v>7829</v>
      </c>
      <c r="G2715" s="0" t="s">
        <v>7830</v>
      </c>
      <c r="H2715" s="0" t="n">
        <v>0</v>
      </c>
      <c r="I2715" s="0" t="n">
        <v>0</v>
      </c>
      <c r="J2715" s="0" t="n">
        <v>0</v>
      </c>
      <c r="K2715" s="0" t="n">
        <v>5.3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s">
        <v>4</v>
      </c>
    </row>
    <row r="2716" customFormat="false" ht="14.4" hidden="true" customHeight="false" outlineLevel="0" collapsed="false">
      <c r="A2716" s="0" t="s">
        <v>28</v>
      </c>
      <c r="B2716" s="0" t="n">
        <v>1</v>
      </c>
      <c r="C2716" s="0" t="s">
        <v>7831</v>
      </c>
      <c r="D2716" s="0" t="s">
        <v>192</v>
      </c>
      <c r="E2716" s="0" t="s">
        <v>7832</v>
      </c>
      <c r="F2716" s="0" t="s">
        <v>7833</v>
      </c>
      <c r="G2716" s="0" t="s">
        <v>7834</v>
      </c>
      <c r="H2716" s="0" t="n">
        <v>0</v>
      </c>
      <c r="I2716" s="0" t="n">
        <v>0</v>
      </c>
      <c r="J2716" s="0" t="n">
        <v>0</v>
      </c>
      <c r="K2716" s="0" t="n">
        <v>5.2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s">
        <v>4</v>
      </c>
    </row>
    <row r="2717" customFormat="false" ht="14.4" hidden="true" customHeight="false" outlineLevel="0" collapsed="false">
      <c r="A2717" s="0" t="s">
        <v>28</v>
      </c>
      <c r="B2717" s="0" t="n">
        <v>1</v>
      </c>
      <c r="C2717" s="0" t="s">
        <v>7835</v>
      </c>
      <c r="D2717" s="0" t="s">
        <v>53</v>
      </c>
      <c r="E2717" s="0" t="s">
        <v>7836</v>
      </c>
      <c r="F2717" s="0" t="s">
        <v>7837</v>
      </c>
      <c r="G2717" s="0" t="s">
        <v>7838</v>
      </c>
      <c r="H2717" s="0" t="n">
        <v>0</v>
      </c>
      <c r="I2717" s="0" t="n">
        <v>0</v>
      </c>
      <c r="J2717" s="0" t="n">
        <v>0</v>
      </c>
      <c r="K2717" s="0" t="n">
        <v>6.3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s">
        <v>4</v>
      </c>
    </row>
    <row r="2718" customFormat="false" ht="14.4" hidden="true" customHeight="false" outlineLevel="0" collapsed="false">
      <c r="A2718" s="0" t="s">
        <v>28</v>
      </c>
      <c r="B2718" s="0" t="n">
        <v>1</v>
      </c>
      <c r="C2718" s="0" t="s">
        <v>7839</v>
      </c>
      <c r="D2718" s="0" t="s">
        <v>192</v>
      </c>
      <c r="E2718" s="0" t="s">
        <v>7840</v>
      </c>
      <c r="F2718" s="0" t="s">
        <v>7841</v>
      </c>
      <c r="G2718" s="0" t="s">
        <v>3591</v>
      </c>
      <c r="H2718" s="0" t="n">
        <v>0</v>
      </c>
      <c r="I2718" s="0" t="n">
        <v>0</v>
      </c>
      <c r="J2718" s="0" t="n">
        <v>0</v>
      </c>
      <c r="K2718" s="0" t="n">
        <v>5.4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s">
        <v>4</v>
      </c>
    </row>
    <row r="2719" customFormat="false" ht="14.4" hidden="true" customHeight="false" outlineLevel="0" collapsed="false">
      <c r="A2719" s="0" t="s">
        <v>28</v>
      </c>
      <c r="B2719" s="0" t="n">
        <v>1</v>
      </c>
      <c r="C2719" s="0" t="s">
        <v>7842</v>
      </c>
      <c r="D2719" s="0" t="s">
        <v>45</v>
      </c>
      <c r="E2719" s="0" t="s">
        <v>7843</v>
      </c>
      <c r="F2719" s="0" t="s">
        <v>7844</v>
      </c>
      <c r="G2719" s="0" t="s">
        <v>7845</v>
      </c>
      <c r="H2719" s="0" t="n">
        <v>0</v>
      </c>
      <c r="I2719" s="0" t="n">
        <v>0</v>
      </c>
      <c r="J2719" s="0" t="n">
        <v>0</v>
      </c>
      <c r="K2719" s="0" t="n">
        <v>5.5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s">
        <v>4</v>
      </c>
    </row>
    <row r="2720" customFormat="false" ht="14.4" hidden="true" customHeight="false" outlineLevel="0" collapsed="false">
      <c r="A2720" s="0" t="s">
        <v>28</v>
      </c>
      <c r="B2720" s="0" t="n">
        <v>1</v>
      </c>
      <c r="C2720" s="0" t="s">
        <v>7846</v>
      </c>
      <c r="D2720" s="0" t="s">
        <v>258</v>
      </c>
      <c r="E2720" s="0" t="s">
        <v>7847</v>
      </c>
      <c r="F2720" s="0" t="s">
        <v>7844</v>
      </c>
      <c r="G2720" s="0" t="s">
        <v>7845</v>
      </c>
      <c r="H2720" s="0" t="n">
        <v>0</v>
      </c>
      <c r="I2720" s="0" t="n">
        <v>0</v>
      </c>
      <c r="J2720" s="0" t="n">
        <v>0</v>
      </c>
      <c r="K2720" s="0" t="n">
        <v>6.8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s">
        <v>4</v>
      </c>
    </row>
    <row r="2721" customFormat="false" ht="14.4" hidden="true" customHeight="false" outlineLevel="0" collapsed="false">
      <c r="A2721" s="0" t="s">
        <v>28</v>
      </c>
      <c r="B2721" s="0" t="n">
        <v>1</v>
      </c>
      <c r="C2721" s="0" t="s">
        <v>7848</v>
      </c>
      <c r="D2721" s="0" t="s">
        <v>30</v>
      </c>
      <c r="E2721" s="0" t="s">
        <v>7849</v>
      </c>
      <c r="F2721" s="0" t="s">
        <v>7844</v>
      </c>
      <c r="G2721" s="0" t="s">
        <v>7845</v>
      </c>
      <c r="H2721" s="0" t="n">
        <v>0</v>
      </c>
      <c r="I2721" s="0" t="n">
        <v>0</v>
      </c>
      <c r="J2721" s="0" t="n">
        <v>0</v>
      </c>
      <c r="K2721" s="0" t="n">
        <v>8.2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s">
        <v>4</v>
      </c>
    </row>
    <row r="2722" customFormat="false" ht="14.4" hidden="true" customHeight="false" outlineLevel="0" collapsed="false">
      <c r="A2722" s="0" t="s">
        <v>419</v>
      </c>
      <c r="B2722" s="0" t="n">
        <v>1</v>
      </c>
      <c r="C2722" s="0" t="s">
        <v>7850</v>
      </c>
      <c r="D2722" s="0" t="s">
        <v>7851</v>
      </c>
      <c r="E2722" s="0" t="s">
        <v>7852</v>
      </c>
      <c r="F2722" s="0" t="s">
        <v>7844</v>
      </c>
      <c r="G2722" s="0" t="s">
        <v>7845</v>
      </c>
      <c r="H2722" s="0" t="n">
        <v>0</v>
      </c>
      <c r="I2722" s="0" t="n">
        <v>0</v>
      </c>
      <c r="J2722" s="0" t="n">
        <v>0</v>
      </c>
      <c r="K2722" s="0" t="n">
        <v>7.8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s">
        <v>4</v>
      </c>
    </row>
    <row r="2723" customFormat="false" ht="14.4" hidden="true" customHeight="false" outlineLevel="0" collapsed="false">
      <c r="A2723" s="0" t="s">
        <v>28</v>
      </c>
      <c r="B2723" s="0" t="n">
        <v>1</v>
      </c>
      <c r="C2723" s="0" t="s">
        <v>7853</v>
      </c>
      <c r="D2723" s="0" t="s">
        <v>30</v>
      </c>
      <c r="E2723" s="0" t="s">
        <v>7854</v>
      </c>
      <c r="F2723" s="0" t="s">
        <v>7855</v>
      </c>
      <c r="G2723" s="0" t="s">
        <v>7856</v>
      </c>
      <c r="H2723" s="0" t="n">
        <v>0</v>
      </c>
      <c r="I2723" s="0" t="n">
        <v>0</v>
      </c>
      <c r="J2723" s="0" t="n">
        <v>0</v>
      </c>
      <c r="K2723" s="0" t="n">
        <v>5.1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s">
        <v>4</v>
      </c>
    </row>
    <row r="2724" customFormat="false" ht="14.4" hidden="true" customHeight="false" outlineLevel="0" collapsed="false">
      <c r="A2724" s="0" t="s">
        <v>28</v>
      </c>
      <c r="B2724" s="0" t="n">
        <v>1</v>
      </c>
      <c r="C2724" s="0" t="s">
        <v>7857</v>
      </c>
      <c r="D2724" s="0" t="s">
        <v>30</v>
      </c>
      <c r="E2724" s="0" t="s">
        <v>7858</v>
      </c>
      <c r="F2724" s="0" t="s">
        <v>7859</v>
      </c>
      <c r="G2724" s="0" t="s">
        <v>2887</v>
      </c>
      <c r="H2724" s="0" t="n">
        <v>0</v>
      </c>
      <c r="I2724" s="0" t="n">
        <v>0</v>
      </c>
      <c r="J2724" s="0" t="n">
        <v>0</v>
      </c>
      <c r="K2724" s="0" t="n">
        <v>5.2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s">
        <v>4</v>
      </c>
    </row>
    <row r="2725" customFormat="false" ht="14.4" hidden="true" customHeight="false" outlineLevel="0" collapsed="false">
      <c r="A2725" s="0" t="s">
        <v>28</v>
      </c>
      <c r="B2725" s="0" t="n">
        <v>1</v>
      </c>
      <c r="C2725" s="0" t="s">
        <v>7860</v>
      </c>
      <c r="D2725" s="0" t="s">
        <v>30</v>
      </c>
      <c r="E2725" s="0" t="s">
        <v>7861</v>
      </c>
      <c r="F2725" s="0" t="s">
        <v>7859</v>
      </c>
      <c r="G2725" s="0" t="s">
        <v>2887</v>
      </c>
      <c r="H2725" s="0" t="n">
        <v>0</v>
      </c>
      <c r="I2725" s="0" t="n">
        <v>0</v>
      </c>
      <c r="J2725" s="0" t="n">
        <v>0</v>
      </c>
      <c r="K2725" s="0" t="n">
        <v>5.9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s">
        <v>4</v>
      </c>
    </row>
    <row r="2726" customFormat="false" ht="14.4" hidden="true" customHeight="false" outlineLevel="0" collapsed="false">
      <c r="A2726" s="0" t="s">
        <v>28</v>
      </c>
      <c r="B2726" s="0" t="n">
        <v>1</v>
      </c>
      <c r="C2726" s="0" t="s">
        <v>7862</v>
      </c>
      <c r="D2726" s="0" t="s">
        <v>192</v>
      </c>
      <c r="E2726" s="0" t="s">
        <v>7863</v>
      </c>
      <c r="F2726" s="0" t="s">
        <v>7859</v>
      </c>
      <c r="G2726" s="0" t="s">
        <v>2887</v>
      </c>
      <c r="H2726" s="0" t="n">
        <v>0</v>
      </c>
      <c r="I2726" s="0" t="n">
        <v>0</v>
      </c>
      <c r="J2726" s="0" t="n">
        <v>0</v>
      </c>
      <c r="K2726" s="0" t="n">
        <v>5.3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s">
        <v>4</v>
      </c>
    </row>
    <row r="2727" customFormat="false" ht="14.4" hidden="true" customHeight="false" outlineLevel="0" collapsed="false">
      <c r="A2727" s="0" t="s">
        <v>28</v>
      </c>
      <c r="B2727" s="0" t="n">
        <v>1</v>
      </c>
      <c r="C2727" s="0" t="s">
        <v>7864</v>
      </c>
      <c r="D2727" s="0" t="s">
        <v>192</v>
      </c>
      <c r="E2727" s="0" t="s">
        <v>7865</v>
      </c>
      <c r="F2727" s="0" t="s">
        <v>7866</v>
      </c>
      <c r="G2727" s="0" t="s">
        <v>7867</v>
      </c>
      <c r="H2727" s="0" t="n">
        <v>0</v>
      </c>
      <c r="I2727" s="0" t="n">
        <v>0</v>
      </c>
      <c r="J2727" s="0" t="n">
        <v>0</v>
      </c>
      <c r="K2727" s="0" t="n">
        <v>5.6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s">
        <v>4</v>
      </c>
    </row>
    <row r="2728" customFormat="false" ht="14.4" hidden="true" customHeight="false" outlineLevel="0" collapsed="false">
      <c r="A2728" s="0" t="s">
        <v>28</v>
      </c>
      <c r="B2728" s="0" t="n">
        <v>1</v>
      </c>
      <c r="C2728" s="0" t="s">
        <v>7868</v>
      </c>
      <c r="D2728" s="0" t="s">
        <v>45</v>
      </c>
      <c r="E2728" s="0" t="s">
        <v>7869</v>
      </c>
      <c r="F2728" s="0" t="s">
        <v>7870</v>
      </c>
      <c r="G2728" s="0" t="s">
        <v>7871</v>
      </c>
      <c r="H2728" s="0" t="n">
        <v>0</v>
      </c>
      <c r="I2728" s="0" t="n">
        <v>0</v>
      </c>
      <c r="J2728" s="0" t="n">
        <v>0</v>
      </c>
      <c r="K2728" s="0" t="n">
        <v>5.1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s">
        <v>4</v>
      </c>
    </row>
    <row r="2729" customFormat="false" ht="14.4" hidden="true" customHeight="false" outlineLevel="0" collapsed="false">
      <c r="A2729" s="0" t="s">
        <v>28</v>
      </c>
      <c r="B2729" s="0" t="n">
        <v>1</v>
      </c>
      <c r="C2729" s="0" t="s">
        <v>7872</v>
      </c>
      <c r="D2729" s="0" t="s">
        <v>30</v>
      </c>
      <c r="E2729" s="0" t="s">
        <v>7873</v>
      </c>
      <c r="F2729" s="0" t="s">
        <v>7874</v>
      </c>
      <c r="G2729" s="0" t="s">
        <v>7875</v>
      </c>
      <c r="H2729" s="0" t="n">
        <v>0</v>
      </c>
      <c r="I2729" s="0" t="n">
        <v>0</v>
      </c>
      <c r="J2729" s="0" t="n">
        <v>0</v>
      </c>
      <c r="K2729" s="0" t="n">
        <v>5.4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s">
        <v>4</v>
      </c>
    </row>
    <row r="2730" customFormat="false" ht="14.4" hidden="true" customHeight="false" outlineLevel="0" collapsed="false">
      <c r="A2730" s="0" t="s">
        <v>28</v>
      </c>
      <c r="B2730" s="0" t="n">
        <v>1</v>
      </c>
      <c r="C2730" s="0" t="s">
        <v>7876</v>
      </c>
      <c r="D2730" s="0" t="s">
        <v>30</v>
      </c>
      <c r="E2730" s="0" t="s">
        <v>7877</v>
      </c>
      <c r="F2730" s="0" t="s">
        <v>7878</v>
      </c>
      <c r="G2730" s="0" t="s">
        <v>7879</v>
      </c>
      <c r="H2730" s="0" t="n">
        <v>0</v>
      </c>
      <c r="I2730" s="0" t="n">
        <v>0</v>
      </c>
      <c r="J2730" s="0" t="n">
        <v>0</v>
      </c>
      <c r="K2730" s="0" t="n">
        <v>6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s">
        <v>4</v>
      </c>
    </row>
    <row r="2731" customFormat="false" ht="14.4" hidden="true" customHeight="false" outlineLevel="0" collapsed="false">
      <c r="A2731" s="0" t="s">
        <v>28</v>
      </c>
      <c r="B2731" s="0" t="n">
        <v>1</v>
      </c>
      <c r="C2731" s="0" t="s">
        <v>7880</v>
      </c>
      <c r="D2731" s="0" t="s">
        <v>30</v>
      </c>
      <c r="E2731" s="0" t="s">
        <v>7881</v>
      </c>
      <c r="F2731" s="0" t="s">
        <v>7882</v>
      </c>
      <c r="G2731" s="0" t="s">
        <v>7883</v>
      </c>
      <c r="H2731" s="0" t="n">
        <v>0</v>
      </c>
      <c r="I2731" s="0" t="n">
        <v>0</v>
      </c>
      <c r="J2731" s="0" t="n">
        <v>0</v>
      </c>
      <c r="K2731" s="0" t="n">
        <v>5.2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s">
        <v>4</v>
      </c>
    </row>
    <row r="2732" customFormat="false" ht="14.4" hidden="true" customHeight="false" outlineLevel="0" collapsed="false">
      <c r="A2732" s="0" t="s">
        <v>28</v>
      </c>
      <c r="B2732" s="0" t="n">
        <v>1</v>
      </c>
      <c r="C2732" s="0" t="s">
        <v>7884</v>
      </c>
      <c r="D2732" s="0" t="s">
        <v>258</v>
      </c>
      <c r="E2732" s="0" t="s">
        <v>7885</v>
      </c>
      <c r="F2732" s="0" t="s">
        <v>7886</v>
      </c>
      <c r="G2732" s="0" t="s">
        <v>7887</v>
      </c>
      <c r="H2732" s="0" t="n">
        <v>0</v>
      </c>
      <c r="I2732" s="0" t="n">
        <v>0</v>
      </c>
      <c r="J2732" s="0" t="n">
        <v>0</v>
      </c>
      <c r="K2732" s="0" t="n">
        <v>5.1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s">
        <v>4</v>
      </c>
    </row>
    <row r="2733" customFormat="false" ht="14.4" hidden="true" customHeight="false" outlineLevel="0" collapsed="false">
      <c r="A2733" s="0" t="s">
        <v>28</v>
      </c>
      <c r="B2733" s="0" t="n">
        <v>1</v>
      </c>
      <c r="C2733" s="0" t="s">
        <v>7888</v>
      </c>
      <c r="D2733" s="0" t="s">
        <v>53</v>
      </c>
      <c r="E2733" s="0" t="s">
        <v>7889</v>
      </c>
      <c r="F2733" s="0" t="s">
        <v>7890</v>
      </c>
      <c r="G2733" s="0" t="s">
        <v>7891</v>
      </c>
      <c r="H2733" s="0" t="n">
        <v>0</v>
      </c>
      <c r="I2733" s="0" t="n">
        <v>0</v>
      </c>
      <c r="J2733" s="0" t="n">
        <v>0</v>
      </c>
      <c r="K2733" s="0" t="n">
        <v>5.1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s">
        <v>4</v>
      </c>
    </row>
    <row r="2734" customFormat="false" ht="14.4" hidden="true" customHeight="false" outlineLevel="0" collapsed="false">
      <c r="A2734" s="0" t="s">
        <v>28</v>
      </c>
      <c r="B2734" s="0" t="n">
        <v>1</v>
      </c>
      <c r="C2734" s="0" t="s">
        <v>7892</v>
      </c>
      <c r="D2734" s="0" t="s">
        <v>258</v>
      </c>
      <c r="E2734" s="0" t="s">
        <v>7893</v>
      </c>
      <c r="F2734" s="0" t="s">
        <v>7894</v>
      </c>
      <c r="G2734" s="0" t="s">
        <v>7895</v>
      </c>
      <c r="H2734" s="0" t="n">
        <v>0</v>
      </c>
      <c r="I2734" s="0" t="n">
        <v>0</v>
      </c>
      <c r="J2734" s="0" t="n">
        <v>0</v>
      </c>
      <c r="K2734" s="0" t="n">
        <v>5.1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s">
        <v>4</v>
      </c>
    </row>
    <row r="2735" customFormat="false" ht="14.4" hidden="true" customHeight="false" outlineLevel="0" collapsed="false">
      <c r="A2735" s="0" t="s">
        <v>28</v>
      </c>
      <c r="B2735" s="0" t="n">
        <v>1</v>
      </c>
      <c r="C2735" s="0" t="s">
        <v>7896</v>
      </c>
      <c r="D2735" s="0" t="s">
        <v>30</v>
      </c>
      <c r="E2735" s="0" t="s">
        <v>7897</v>
      </c>
      <c r="F2735" s="0" t="s">
        <v>7898</v>
      </c>
      <c r="G2735" s="0" t="s">
        <v>7899</v>
      </c>
      <c r="H2735" s="0" t="n">
        <v>0</v>
      </c>
      <c r="I2735" s="0" t="n">
        <v>0</v>
      </c>
      <c r="J2735" s="0" t="n">
        <v>0</v>
      </c>
      <c r="K2735" s="0" t="n">
        <v>5.6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s">
        <v>4</v>
      </c>
    </row>
    <row r="2736" customFormat="false" ht="14.4" hidden="true" customHeight="false" outlineLevel="0" collapsed="false">
      <c r="A2736" s="0" t="s">
        <v>28</v>
      </c>
      <c r="B2736" s="0" t="n">
        <v>1</v>
      </c>
      <c r="C2736" s="0" t="s">
        <v>7900</v>
      </c>
      <c r="D2736" s="0" t="s">
        <v>192</v>
      </c>
      <c r="E2736" s="0" t="s">
        <v>7901</v>
      </c>
      <c r="F2736" s="0" t="s">
        <v>7898</v>
      </c>
      <c r="G2736" s="0" t="s">
        <v>7899</v>
      </c>
      <c r="H2736" s="0" t="n">
        <v>0</v>
      </c>
      <c r="I2736" s="0" t="n">
        <v>0</v>
      </c>
      <c r="J2736" s="0" t="n">
        <v>0</v>
      </c>
      <c r="K2736" s="0" t="n">
        <v>6.2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s">
        <v>4</v>
      </c>
    </row>
    <row r="2737" customFormat="false" ht="14.4" hidden="true" customHeight="false" outlineLevel="0" collapsed="false">
      <c r="A2737" s="0" t="s">
        <v>28</v>
      </c>
      <c r="B2737" s="0" t="n">
        <v>1</v>
      </c>
      <c r="C2737" s="0" t="s">
        <v>7902</v>
      </c>
      <c r="D2737" s="0" t="s">
        <v>30</v>
      </c>
      <c r="E2737" s="0" t="s">
        <v>7903</v>
      </c>
      <c r="F2737" s="0" t="s">
        <v>7904</v>
      </c>
      <c r="G2737" s="0" t="s">
        <v>7905</v>
      </c>
      <c r="H2737" s="0" t="n">
        <v>0</v>
      </c>
      <c r="I2737" s="0" t="n">
        <v>0</v>
      </c>
      <c r="J2737" s="0" t="n">
        <v>0</v>
      </c>
      <c r="K2737" s="0" t="n">
        <v>5.8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s">
        <v>4</v>
      </c>
    </row>
    <row r="2738" customFormat="false" ht="14.4" hidden="true" customHeight="false" outlineLevel="0" collapsed="false">
      <c r="A2738" s="0" t="s">
        <v>28</v>
      </c>
      <c r="B2738" s="0" t="n">
        <v>1</v>
      </c>
      <c r="C2738" s="0" t="s">
        <v>7906</v>
      </c>
      <c r="D2738" s="0" t="s">
        <v>258</v>
      </c>
      <c r="E2738" s="0" t="s">
        <v>7907</v>
      </c>
      <c r="F2738" s="0" t="s">
        <v>7908</v>
      </c>
      <c r="G2738" s="0" t="s">
        <v>7909</v>
      </c>
      <c r="H2738" s="0" t="n">
        <v>0</v>
      </c>
      <c r="I2738" s="0" t="n">
        <v>0</v>
      </c>
      <c r="J2738" s="0" t="n">
        <v>0</v>
      </c>
      <c r="K2738" s="0" t="n">
        <v>5.8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s">
        <v>4</v>
      </c>
    </row>
    <row r="2739" customFormat="false" ht="14.4" hidden="true" customHeight="false" outlineLevel="0" collapsed="false">
      <c r="A2739" s="0" t="s">
        <v>28</v>
      </c>
      <c r="B2739" s="0" t="n">
        <v>1</v>
      </c>
      <c r="C2739" s="0" t="s">
        <v>7910</v>
      </c>
      <c r="D2739" s="0" t="s">
        <v>39</v>
      </c>
      <c r="E2739" s="0" t="s">
        <v>7911</v>
      </c>
      <c r="F2739" s="0" t="s">
        <v>7908</v>
      </c>
      <c r="G2739" s="0" t="s">
        <v>7909</v>
      </c>
      <c r="H2739" s="0" t="n">
        <v>0</v>
      </c>
      <c r="I2739" s="0" t="n">
        <v>0</v>
      </c>
      <c r="J2739" s="0" t="n">
        <v>0</v>
      </c>
      <c r="K2739" s="0" t="n">
        <v>5.6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s">
        <v>4</v>
      </c>
    </row>
    <row r="2740" customFormat="false" ht="14.4" hidden="true" customHeight="false" outlineLevel="0" collapsed="false">
      <c r="A2740" s="0" t="s">
        <v>28</v>
      </c>
      <c r="B2740" s="0" t="n">
        <v>1</v>
      </c>
      <c r="C2740" s="0" t="s">
        <v>7912</v>
      </c>
      <c r="D2740" s="0" t="s">
        <v>81</v>
      </c>
      <c r="E2740" s="0" t="s">
        <v>7913</v>
      </c>
      <c r="F2740" s="0" t="s">
        <v>7914</v>
      </c>
      <c r="G2740" s="0" t="s">
        <v>7915</v>
      </c>
      <c r="H2740" s="0" t="n">
        <v>0</v>
      </c>
      <c r="I2740" s="0" t="n">
        <v>0</v>
      </c>
      <c r="J2740" s="0" t="n">
        <v>0</v>
      </c>
      <c r="K2740" s="0" t="n">
        <v>5.1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s">
        <v>4</v>
      </c>
    </row>
    <row r="2741" customFormat="false" ht="14.4" hidden="true" customHeight="false" outlineLevel="0" collapsed="false">
      <c r="A2741" s="0" t="s">
        <v>28</v>
      </c>
      <c r="B2741" s="0" t="n">
        <v>1</v>
      </c>
      <c r="C2741" s="0" t="s">
        <v>7916</v>
      </c>
      <c r="D2741" s="0" t="s">
        <v>258</v>
      </c>
      <c r="E2741" s="0" t="s">
        <v>7917</v>
      </c>
      <c r="F2741" s="0" t="s">
        <v>7918</v>
      </c>
      <c r="G2741" s="0" t="s">
        <v>7919</v>
      </c>
      <c r="H2741" s="0" t="n">
        <v>0</v>
      </c>
      <c r="I2741" s="0" t="n">
        <v>0</v>
      </c>
      <c r="J2741" s="0" t="n">
        <v>0</v>
      </c>
      <c r="K2741" s="0" t="n">
        <v>5.6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s">
        <v>4</v>
      </c>
    </row>
    <row r="2742" customFormat="false" ht="14.4" hidden="true" customHeight="false" outlineLevel="0" collapsed="false">
      <c r="A2742" s="0" t="s">
        <v>28</v>
      </c>
      <c r="B2742" s="0" t="n">
        <v>1</v>
      </c>
      <c r="C2742" s="0" t="s">
        <v>7920</v>
      </c>
      <c r="D2742" s="0" t="s">
        <v>258</v>
      </c>
      <c r="E2742" s="0" t="s">
        <v>936</v>
      </c>
      <c r="F2742" s="0" t="s">
        <v>7918</v>
      </c>
      <c r="G2742" s="0" t="s">
        <v>7919</v>
      </c>
      <c r="H2742" s="0" t="n">
        <v>0</v>
      </c>
      <c r="I2742" s="0" t="n">
        <v>0</v>
      </c>
      <c r="J2742" s="0" t="n">
        <v>0</v>
      </c>
      <c r="K2742" s="0" t="n">
        <v>5.3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s">
        <v>4</v>
      </c>
    </row>
    <row r="2743" customFormat="false" ht="14.4" hidden="true" customHeight="false" outlineLevel="0" collapsed="false">
      <c r="A2743" s="0" t="s">
        <v>28</v>
      </c>
      <c r="B2743" s="0" t="n">
        <v>1</v>
      </c>
      <c r="C2743" s="0" t="s">
        <v>7921</v>
      </c>
      <c r="D2743" s="0" t="s">
        <v>258</v>
      </c>
      <c r="E2743" s="0" t="s">
        <v>7922</v>
      </c>
      <c r="F2743" s="0" t="s">
        <v>7923</v>
      </c>
      <c r="G2743" s="0" t="s">
        <v>7924</v>
      </c>
      <c r="H2743" s="0" t="n">
        <v>0</v>
      </c>
      <c r="I2743" s="0" t="n">
        <v>0</v>
      </c>
      <c r="J2743" s="0" t="n">
        <v>0</v>
      </c>
      <c r="K2743" s="0" t="n">
        <v>5.7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s">
        <v>4</v>
      </c>
    </row>
    <row r="2744" customFormat="false" ht="14.4" hidden="true" customHeight="false" outlineLevel="0" collapsed="false">
      <c r="A2744" s="0" t="s">
        <v>28</v>
      </c>
      <c r="B2744" s="0" t="n">
        <v>1</v>
      </c>
      <c r="C2744" s="0" t="s">
        <v>7925</v>
      </c>
      <c r="D2744" s="0" t="s">
        <v>258</v>
      </c>
      <c r="E2744" s="0" t="s">
        <v>7926</v>
      </c>
      <c r="F2744" s="0" t="s">
        <v>7923</v>
      </c>
      <c r="G2744" s="0" t="s">
        <v>7924</v>
      </c>
      <c r="H2744" s="0" t="n">
        <v>0</v>
      </c>
      <c r="I2744" s="0" t="n">
        <v>0</v>
      </c>
      <c r="J2744" s="0" t="n">
        <v>0</v>
      </c>
      <c r="K2744" s="0" t="n">
        <v>5.8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s">
        <v>4</v>
      </c>
    </row>
    <row r="2745" customFormat="false" ht="14.4" hidden="true" customHeight="false" outlineLevel="0" collapsed="false">
      <c r="A2745" s="0" t="s">
        <v>28</v>
      </c>
      <c r="B2745" s="0" t="n">
        <v>1</v>
      </c>
      <c r="C2745" s="0" t="s">
        <v>7927</v>
      </c>
      <c r="D2745" s="0" t="s">
        <v>30</v>
      </c>
      <c r="E2745" s="0" t="s">
        <v>7928</v>
      </c>
      <c r="F2745" s="0" t="s">
        <v>7929</v>
      </c>
      <c r="G2745" s="0" t="s">
        <v>7930</v>
      </c>
      <c r="H2745" s="0" t="n">
        <v>0</v>
      </c>
      <c r="I2745" s="0" t="n">
        <v>0</v>
      </c>
      <c r="J2745" s="0" t="n">
        <v>0</v>
      </c>
      <c r="K2745" s="0" t="n">
        <v>5.1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s">
        <v>4</v>
      </c>
    </row>
    <row r="2746" customFormat="false" ht="14.4" hidden="true" customHeight="false" outlineLevel="0" collapsed="false">
      <c r="A2746" s="0" t="s">
        <v>28</v>
      </c>
      <c r="B2746" s="0" t="n">
        <v>1</v>
      </c>
      <c r="C2746" s="0" t="s">
        <v>7931</v>
      </c>
      <c r="D2746" s="0" t="s">
        <v>192</v>
      </c>
      <c r="E2746" s="0" t="s">
        <v>7932</v>
      </c>
      <c r="F2746" s="0" t="s">
        <v>7929</v>
      </c>
      <c r="G2746" s="0" t="s">
        <v>7930</v>
      </c>
      <c r="H2746" s="0" t="n">
        <v>0</v>
      </c>
      <c r="I2746" s="0" t="n">
        <v>0</v>
      </c>
      <c r="J2746" s="0" t="n">
        <v>0</v>
      </c>
      <c r="K2746" s="0" t="n">
        <v>5.5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s">
        <v>4</v>
      </c>
    </row>
    <row r="2747" customFormat="false" ht="14.4" hidden="true" customHeight="false" outlineLevel="0" collapsed="false">
      <c r="A2747" s="0" t="s">
        <v>28</v>
      </c>
      <c r="B2747" s="0" t="n">
        <v>1</v>
      </c>
      <c r="C2747" s="0" t="s">
        <v>7933</v>
      </c>
      <c r="D2747" s="0" t="s">
        <v>258</v>
      </c>
      <c r="E2747" s="0" t="s">
        <v>7934</v>
      </c>
      <c r="F2747" s="0" t="s">
        <v>7935</v>
      </c>
      <c r="G2747" s="0" t="s">
        <v>1399</v>
      </c>
      <c r="H2747" s="0" t="n">
        <v>0</v>
      </c>
      <c r="I2747" s="0" t="n">
        <v>0</v>
      </c>
      <c r="J2747" s="0" t="n">
        <v>0</v>
      </c>
      <c r="K2747" s="0" t="n">
        <v>5.5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s">
        <v>4</v>
      </c>
    </row>
    <row r="2748" customFormat="false" ht="14.4" hidden="true" customHeight="false" outlineLevel="0" collapsed="false">
      <c r="A2748" s="0" t="s">
        <v>28</v>
      </c>
      <c r="B2748" s="0" t="n">
        <v>1</v>
      </c>
      <c r="C2748" s="0" t="s">
        <v>7936</v>
      </c>
      <c r="D2748" s="0" t="s">
        <v>81</v>
      </c>
      <c r="E2748" s="0" t="s">
        <v>7937</v>
      </c>
      <c r="F2748" s="0" t="s">
        <v>7938</v>
      </c>
      <c r="G2748" s="0" t="s">
        <v>7939</v>
      </c>
      <c r="H2748" s="0" t="n">
        <v>0</v>
      </c>
      <c r="I2748" s="0" t="n">
        <v>0</v>
      </c>
      <c r="J2748" s="0" t="n">
        <v>0</v>
      </c>
      <c r="K2748" s="0" t="n">
        <v>5.4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s">
        <v>4</v>
      </c>
    </row>
    <row r="2749" customFormat="false" ht="14.4" hidden="true" customHeight="false" outlineLevel="0" collapsed="false">
      <c r="A2749" s="0" t="s">
        <v>28</v>
      </c>
      <c r="B2749" s="0" t="n">
        <v>1</v>
      </c>
      <c r="C2749" s="0" t="s">
        <v>7940</v>
      </c>
      <c r="D2749" s="0" t="s">
        <v>30</v>
      </c>
      <c r="E2749" s="0" t="s">
        <v>7941</v>
      </c>
      <c r="F2749" s="0" t="s">
        <v>7942</v>
      </c>
      <c r="G2749" s="0" t="s">
        <v>7943</v>
      </c>
      <c r="H2749" s="0" t="n">
        <v>0</v>
      </c>
      <c r="I2749" s="0" t="n">
        <v>0</v>
      </c>
      <c r="J2749" s="0" t="n">
        <v>0</v>
      </c>
      <c r="K2749" s="0" t="n">
        <v>5.1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s">
        <v>4</v>
      </c>
    </row>
    <row r="2750" customFormat="false" ht="14.4" hidden="true" customHeight="false" outlineLevel="0" collapsed="false">
      <c r="A2750" s="0" t="s">
        <v>28</v>
      </c>
      <c r="B2750" s="0" t="n">
        <v>1</v>
      </c>
      <c r="C2750" s="0" t="s">
        <v>7944</v>
      </c>
      <c r="D2750" s="0" t="s">
        <v>90</v>
      </c>
      <c r="E2750" s="0" t="s">
        <v>7945</v>
      </c>
      <c r="F2750" s="0" t="s">
        <v>7946</v>
      </c>
      <c r="G2750" s="0" t="s">
        <v>7947</v>
      </c>
      <c r="H2750" s="0" t="n">
        <v>0</v>
      </c>
      <c r="I2750" s="0" t="n">
        <v>0</v>
      </c>
      <c r="J2750" s="0" t="n">
        <v>0</v>
      </c>
      <c r="K2750" s="0" t="n">
        <v>6.9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s">
        <v>4</v>
      </c>
    </row>
    <row r="2751" customFormat="false" ht="14.4" hidden="true" customHeight="false" outlineLevel="0" collapsed="false">
      <c r="A2751" s="0" t="s">
        <v>28</v>
      </c>
      <c r="B2751" s="0" t="n">
        <v>1</v>
      </c>
      <c r="C2751" s="0" t="s">
        <v>7948</v>
      </c>
      <c r="D2751" s="0" t="s">
        <v>258</v>
      </c>
      <c r="E2751" s="0" t="s">
        <v>7949</v>
      </c>
      <c r="F2751" s="0" t="s">
        <v>7950</v>
      </c>
      <c r="G2751" s="0" t="s">
        <v>7951</v>
      </c>
      <c r="H2751" s="0" t="n">
        <v>0</v>
      </c>
      <c r="I2751" s="0" t="n">
        <v>0</v>
      </c>
      <c r="J2751" s="0" t="n">
        <v>0</v>
      </c>
      <c r="K2751" s="0" t="n">
        <v>5.1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s">
        <v>4</v>
      </c>
    </row>
    <row r="2752" customFormat="false" ht="14.4" hidden="true" customHeight="false" outlineLevel="0" collapsed="false">
      <c r="A2752" s="0" t="s">
        <v>28</v>
      </c>
      <c r="B2752" s="0" t="n">
        <v>1</v>
      </c>
      <c r="C2752" s="0" t="s">
        <v>7952</v>
      </c>
      <c r="D2752" s="0" t="s">
        <v>60</v>
      </c>
      <c r="E2752" s="0" t="s">
        <v>7953</v>
      </c>
      <c r="F2752" s="0" t="s">
        <v>7950</v>
      </c>
      <c r="G2752" s="0" t="s">
        <v>7951</v>
      </c>
      <c r="H2752" s="0" t="n">
        <v>0</v>
      </c>
      <c r="I2752" s="0" t="n">
        <v>0</v>
      </c>
      <c r="J2752" s="0" t="n">
        <v>0</v>
      </c>
      <c r="K2752" s="0" t="n">
        <v>6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s">
        <v>4</v>
      </c>
    </row>
    <row r="2753" customFormat="false" ht="14.4" hidden="true" customHeight="false" outlineLevel="0" collapsed="false">
      <c r="A2753" s="0" t="s">
        <v>28</v>
      </c>
      <c r="B2753" s="0" t="n">
        <v>1</v>
      </c>
      <c r="C2753" s="0" t="s">
        <v>7954</v>
      </c>
      <c r="D2753" s="0" t="s">
        <v>258</v>
      </c>
      <c r="E2753" s="0" t="s">
        <v>7955</v>
      </c>
      <c r="F2753" s="0" t="s">
        <v>7956</v>
      </c>
      <c r="G2753" s="0" t="s">
        <v>7957</v>
      </c>
      <c r="H2753" s="0" t="n">
        <v>0</v>
      </c>
      <c r="I2753" s="0" t="n">
        <v>0</v>
      </c>
      <c r="J2753" s="0" t="n">
        <v>0</v>
      </c>
      <c r="K2753" s="0" t="n">
        <v>5.8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s">
        <v>4</v>
      </c>
    </row>
    <row r="2754" customFormat="false" ht="14.4" hidden="true" customHeight="false" outlineLevel="0" collapsed="false">
      <c r="A2754" s="0" t="s">
        <v>28</v>
      </c>
      <c r="B2754" s="0" t="n">
        <v>1</v>
      </c>
      <c r="C2754" s="0" t="s">
        <v>7958</v>
      </c>
      <c r="D2754" s="0" t="s">
        <v>30</v>
      </c>
      <c r="E2754" s="0" t="s">
        <v>7959</v>
      </c>
      <c r="F2754" s="0" t="s">
        <v>7960</v>
      </c>
      <c r="G2754" s="0" t="s">
        <v>3988</v>
      </c>
      <c r="H2754" s="0" t="n">
        <v>0</v>
      </c>
      <c r="I2754" s="0" t="n">
        <v>0</v>
      </c>
      <c r="J2754" s="0" t="n">
        <v>0</v>
      </c>
      <c r="K2754" s="0" t="n">
        <v>6.1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s">
        <v>4</v>
      </c>
    </row>
    <row r="2755" customFormat="false" ht="14.4" hidden="true" customHeight="false" outlineLevel="0" collapsed="false">
      <c r="A2755" s="0" t="s">
        <v>28</v>
      </c>
      <c r="B2755" s="0" t="n">
        <v>1</v>
      </c>
      <c r="C2755" s="0" t="s">
        <v>7961</v>
      </c>
      <c r="D2755" s="0" t="s">
        <v>81</v>
      </c>
      <c r="E2755" s="0" t="s">
        <v>7962</v>
      </c>
      <c r="F2755" s="0" t="s">
        <v>7963</v>
      </c>
      <c r="G2755" s="0" t="s">
        <v>7964</v>
      </c>
      <c r="H2755" s="0" t="n">
        <v>0</v>
      </c>
      <c r="I2755" s="0" t="n">
        <v>0</v>
      </c>
      <c r="J2755" s="0" t="n">
        <v>0</v>
      </c>
      <c r="K2755" s="0" t="n">
        <v>5.1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s">
        <v>4</v>
      </c>
    </row>
    <row r="2756" customFormat="false" ht="14.4" hidden="true" customHeight="false" outlineLevel="0" collapsed="false">
      <c r="A2756" s="0" t="s">
        <v>28</v>
      </c>
      <c r="B2756" s="0" t="n">
        <v>1</v>
      </c>
      <c r="C2756" s="0" t="s">
        <v>7965</v>
      </c>
      <c r="D2756" s="0" t="s">
        <v>30</v>
      </c>
      <c r="E2756" s="0" t="s">
        <v>7966</v>
      </c>
      <c r="F2756" s="0" t="s">
        <v>7967</v>
      </c>
      <c r="G2756" s="0" t="s">
        <v>4713</v>
      </c>
      <c r="H2756" s="0" t="n">
        <v>0</v>
      </c>
      <c r="I2756" s="0" t="n">
        <v>0</v>
      </c>
      <c r="J2756" s="0" t="n">
        <v>0</v>
      </c>
      <c r="K2756" s="0" t="n">
        <v>7.7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s">
        <v>4</v>
      </c>
    </row>
    <row r="2757" customFormat="false" ht="14.4" hidden="true" customHeight="false" outlineLevel="0" collapsed="false">
      <c r="A2757" s="0" t="s">
        <v>28</v>
      </c>
      <c r="B2757" s="0" t="n">
        <v>1</v>
      </c>
      <c r="C2757" s="0" t="s">
        <v>7968</v>
      </c>
      <c r="D2757" s="0" t="s">
        <v>45</v>
      </c>
      <c r="E2757" s="0" t="s">
        <v>7969</v>
      </c>
      <c r="F2757" s="0" t="s">
        <v>7970</v>
      </c>
      <c r="G2757" s="0" t="s">
        <v>7971</v>
      </c>
      <c r="H2757" s="0" t="n">
        <v>0</v>
      </c>
      <c r="I2757" s="0" t="n">
        <v>0</v>
      </c>
      <c r="J2757" s="0" t="n">
        <v>0</v>
      </c>
      <c r="K2757" s="0" t="n">
        <v>5.6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s">
        <v>4</v>
      </c>
    </row>
    <row r="2758" customFormat="false" ht="14.4" hidden="true" customHeight="false" outlineLevel="0" collapsed="false">
      <c r="A2758" s="0" t="s">
        <v>28</v>
      </c>
      <c r="B2758" s="0" t="n">
        <v>1</v>
      </c>
      <c r="C2758" s="0" t="s">
        <v>7972</v>
      </c>
      <c r="D2758" s="0" t="s">
        <v>45</v>
      </c>
      <c r="E2758" s="0" t="s">
        <v>7973</v>
      </c>
      <c r="F2758" s="0" t="s">
        <v>7970</v>
      </c>
      <c r="G2758" s="0" t="s">
        <v>7971</v>
      </c>
      <c r="H2758" s="0" t="n">
        <v>0</v>
      </c>
      <c r="I2758" s="0" t="n">
        <v>0</v>
      </c>
      <c r="J2758" s="0" t="n">
        <v>0</v>
      </c>
      <c r="K2758" s="0" t="n">
        <v>5.7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s">
        <v>4</v>
      </c>
    </row>
    <row r="2759" customFormat="false" ht="14.4" hidden="true" customHeight="false" outlineLevel="0" collapsed="false">
      <c r="A2759" s="0" t="s">
        <v>28</v>
      </c>
      <c r="B2759" s="0" t="n">
        <v>1</v>
      </c>
      <c r="C2759" s="0" t="s">
        <v>7974</v>
      </c>
      <c r="D2759" s="0" t="s">
        <v>81</v>
      </c>
      <c r="E2759" s="0" t="s">
        <v>7975</v>
      </c>
      <c r="F2759" s="0" t="s">
        <v>7976</v>
      </c>
      <c r="G2759" s="0" t="s">
        <v>7977</v>
      </c>
      <c r="H2759" s="0" t="n">
        <v>0</v>
      </c>
      <c r="I2759" s="0" t="n">
        <v>0</v>
      </c>
      <c r="J2759" s="0" t="n">
        <v>0</v>
      </c>
      <c r="K2759" s="0" t="n">
        <v>5.3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s">
        <v>4</v>
      </c>
    </row>
    <row r="2760" customFormat="false" ht="14.4" hidden="true" customHeight="false" outlineLevel="0" collapsed="false">
      <c r="A2760" s="0" t="s">
        <v>28</v>
      </c>
      <c r="B2760" s="0" t="n">
        <v>1</v>
      </c>
      <c r="C2760" s="0" t="s">
        <v>7978</v>
      </c>
      <c r="D2760" s="0" t="s">
        <v>30</v>
      </c>
      <c r="E2760" s="0" t="s">
        <v>7979</v>
      </c>
      <c r="F2760" s="0" t="s">
        <v>7980</v>
      </c>
      <c r="G2760" s="0" t="s">
        <v>7981</v>
      </c>
      <c r="H2760" s="0" t="n">
        <v>0</v>
      </c>
      <c r="I2760" s="0" t="n">
        <v>0</v>
      </c>
      <c r="J2760" s="0" t="n">
        <v>0</v>
      </c>
      <c r="K2760" s="0" t="n">
        <v>5.3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s">
        <v>4</v>
      </c>
    </row>
    <row r="2761" customFormat="false" ht="14.4" hidden="true" customHeight="false" outlineLevel="0" collapsed="false">
      <c r="A2761" s="0" t="s">
        <v>28</v>
      </c>
      <c r="B2761" s="0" t="n">
        <v>1</v>
      </c>
      <c r="C2761" s="0" t="s">
        <v>7982</v>
      </c>
      <c r="D2761" s="0" t="s">
        <v>192</v>
      </c>
      <c r="E2761" s="0" t="s">
        <v>7983</v>
      </c>
      <c r="F2761" s="0" t="s">
        <v>7984</v>
      </c>
      <c r="G2761" s="0" t="s">
        <v>7985</v>
      </c>
      <c r="H2761" s="0" t="n">
        <v>0</v>
      </c>
      <c r="I2761" s="0" t="n">
        <v>0</v>
      </c>
      <c r="J2761" s="0" t="n">
        <v>0</v>
      </c>
      <c r="K2761" s="0" t="n">
        <v>5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s">
        <v>4</v>
      </c>
    </row>
    <row r="2762" customFormat="false" ht="14.4" hidden="true" customHeight="false" outlineLevel="0" collapsed="false">
      <c r="A2762" s="0" t="s">
        <v>28</v>
      </c>
      <c r="B2762" s="0" t="n">
        <v>1</v>
      </c>
      <c r="C2762" s="0" t="s">
        <v>7986</v>
      </c>
      <c r="D2762" s="0" t="s">
        <v>81</v>
      </c>
      <c r="E2762" s="0" t="s">
        <v>7987</v>
      </c>
      <c r="F2762" s="0" t="s">
        <v>7988</v>
      </c>
      <c r="G2762" s="0" t="s">
        <v>7989</v>
      </c>
      <c r="H2762" s="0" t="n">
        <v>0</v>
      </c>
      <c r="I2762" s="0" t="n">
        <v>0</v>
      </c>
      <c r="J2762" s="0" t="n">
        <v>0</v>
      </c>
      <c r="K2762" s="0" t="n">
        <v>6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s">
        <v>4</v>
      </c>
    </row>
    <row r="2763" customFormat="false" ht="14.4" hidden="true" customHeight="false" outlineLevel="0" collapsed="false">
      <c r="A2763" s="0" t="s">
        <v>28</v>
      </c>
      <c r="B2763" s="0" t="n">
        <v>1</v>
      </c>
      <c r="C2763" s="0" t="s">
        <v>7990</v>
      </c>
      <c r="D2763" s="0" t="s">
        <v>60</v>
      </c>
      <c r="E2763" s="0" t="s">
        <v>7991</v>
      </c>
      <c r="F2763" s="0" t="s">
        <v>7992</v>
      </c>
      <c r="G2763" s="0" t="s">
        <v>7993</v>
      </c>
      <c r="H2763" s="0" t="n">
        <v>0</v>
      </c>
      <c r="I2763" s="0" t="n">
        <v>0</v>
      </c>
      <c r="J2763" s="0" t="n">
        <v>0</v>
      </c>
      <c r="K2763" s="0" t="n">
        <v>5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s">
        <v>4</v>
      </c>
    </row>
    <row r="2764" customFormat="false" ht="14.4" hidden="true" customHeight="false" outlineLevel="0" collapsed="false">
      <c r="A2764" s="0" t="s">
        <v>28</v>
      </c>
      <c r="B2764" s="0" t="n">
        <v>1</v>
      </c>
      <c r="C2764" s="0" t="s">
        <v>7994</v>
      </c>
      <c r="D2764" s="0" t="s">
        <v>90</v>
      </c>
      <c r="E2764" s="0" t="s">
        <v>7995</v>
      </c>
      <c r="F2764" s="0" t="s">
        <v>7996</v>
      </c>
      <c r="G2764" s="0" t="s">
        <v>7997</v>
      </c>
      <c r="H2764" s="0" t="n">
        <v>0</v>
      </c>
      <c r="I2764" s="0" t="n">
        <v>0</v>
      </c>
      <c r="J2764" s="0" t="n">
        <v>0</v>
      </c>
      <c r="K2764" s="0" t="n">
        <v>5.8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s">
        <v>4</v>
      </c>
    </row>
    <row r="2765" customFormat="false" ht="14.4" hidden="true" customHeight="false" outlineLevel="0" collapsed="false">
      <c r="A2765" s="0" t="s">
        <v>28</v>
      </c>
      <c r="B2765" s="0" t="n">
        <v>1</v>
      </c>
      <c r="C2765" s="0" t="s">
        <v>7998</v>
      </c>
      <c r="D2765" s="0" t="s">
        <v>81</v>
      </c>
      <c r="E2765" s="0" t="s">
        <v>7999</v>
      </c>
      <c r="F2765" s="0" t="s">
        <v>8000</v>
      </c>
      <c r="G2765" s="0" t="s">
        <v>8001</v>
      </c>
      <c r="H2765" s="0" t="n">
        <v>0</v>
      </c>
      <c r="I2765" s="0" t="n">
        <v>0</v>
      </c>
      <c r="J2765" s="0" t="n">
        <v>0</v>
      </c>
      <c r="K2765" s="0" t="n">
        <v>5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s">
        <v>4</v>
      </c>
    </row>
    <row r="2766" customFormat="false" ht="14.4" hidden="true" customHeight="false" outlineLevel="0" collapsed="false">
      <c r="A2766" s="0" t="s">
        <v>28</v>
      </c>
      <c r="B2766" s="0" t="n">
        <v>1</v>
      </c>
      <c r="C2766" s="0" t="s">
        <v>8002</v>
      </c>
      <c r="D2766" s="0" t="s">
        <v>53</v>
      </c>
      <c r="E2766" s="0" t="s">
        <v>8003</v>
      </c>
      <c r="F2766" s="0" t="s">
        <v>50</v>
      </c>
      <c r="G2766" s="0" t="s">
        <v>51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6.9</v>
      </c>
      <c r="M2766" s="0" t="n">
        <v>0</v>
      </c>
      <c r="N2766" s="0" t="n">
        <v>7.5</v>
      </c>
      <c r="O2766" s="0" t="n">
        <v>6.2</v>
      </c>
      <c r="P2766" s="0" t="n">
        <v>6.6</v>
      </c>
      <c r="Q2766" s="0" t="n">
        <v>0</v>
      </c>
      <c r="R2766" s="0" t="n">
        <v>6.9</v>
      </c>
      <c r="S2766" s="0" t="s">
        <v>4</v>
      </c>
    </row>
    <row r="2767" customFormat="false" ht="14.4" hidden="true" customHeight="false" outlineLevel="0" collapsed="false">
      <c r="A2767" s="0" t="s">
        <v>28</v>
      </c>
      <c r="B2767" s="0" t="n">
        <v>1</v>
      </c>
      <c r="C2767" s="0" t="s">
        <v>8004</v>
      </c>
      <c r="D2767" s="0" t="s">
        <v>103</v>
      </c>
      <c r="E2767" s="0" t="s">
        <v>8005</v>
      </c>
      <c r="F2767" s="0" t="s">
        <v>50</v>
      </c>
      <c r="G2767" s="0" t="s">
        <v>51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12.3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s">
        <v>4</v>
      </c>
    </row>
    <row r="2768" customFormat="false" ht="14.4" hidden="true" customHeight="false" outlineLevel="0" collapsed="false">
      <c r="A2768" s="0" t="s">
        <v>28</v>
      </c>
      <c r="B2768" s="0" t="n">
        <v>1</v>
      </c>
      <c r="C2768" s="0" t="s">
        <v>8006</v>
      </c>
      <c r="D2768" s="0" t="s">
        <v>124</v>
      </c>
      <c r="E2768" s="0" t="s">
        <v>8007</v>
      </c>
      <c r="F2768" s="0" t="s">
        <v>8008</v>
      </c>
      <c r="G2768" s="0" t="s">
        <v>8009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7.1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s">
        <v>4</v>
      </c>
    </row>
    <row r="2769" customFormat="false" ht="14.4" hidden="true" customHeight="false" outlineLevel="0" collapsed="false">
      <c r="A2769" s="0" t="s">
        <v>28</v>
      </c>
      <c r="B2769" s="0" t="n">
        <v>1</v>
      </c>
      <c r="C2769" s="0" t="s">
        <v>8010</v>
      </c>
      <c r="D2769" s="0" t="s">
        <v>103</v>
      </c>
      <c r="E2769" s="0" t="s">
        <v>8011</v>
      </c>
      <c r="F2769" s="0" t="s">
        <v>8012</v>
      </c>
      <c r="G2769" s="0" t="s">
        <v>8013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9.3</v>
      </c>
      <c r="M2769" s="0" t="n">
        <v>10.4</v>
      </c>
      <c r="N2769" s="0" t="n">
        <v>0</v>
      </c>
      <c r="O2769" s="0" t="n">
        <v>0</v>
      </c>
      <c r="P2769" s="0" t="n">
        <v>7.5</v>
      </c>
      <c r="Q2769" s="0" t="n">
        <v>0</v>
      </c>
      <c r="R2769" s="0" t="n">
        <v>8.7</v>
      </c>
      <c r="S2769" s="0" t="s">
        <v>4</v>
      </c>
    </row>
    <row r="2770" customFormat="false" ht="14.4" hidden="true" customHeight="false" outlineLevel="0" collapsed="false">
      <c r="A2770" s="0" t="s">
        <v>28</v>
      </c>
      <c r="B2770" s="0" t="n">
        <v>1</v>
      </c>
      <c r="C2770" s="0" t="s">
        <v>8014</v>
      </c>
      <c r="D2770" s="0" t="s">
        <v>103</v>
      </c>
      <c r="E2770" s="0" t="s">
        <v>8015</v>
      </c>
      <c r="F2770" s="0" t="s">
        <v>72</v>
      </c>
      <c r="G2770" s="0" t="s">
        <v>73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8.4</v>
      </c>
      <c r="M2770" s="0" t="n">
        <v>0</v>
      </c>
      <c r="N2770" s="0" t="n">
        <v>0</v>
      </c>
      <c r="O2770" s="0" t="n">
        <v>0</v>
      </c>
      <c r="P2770" s="0" t="n">
        <v>7.8</v>
      </c>
      <c r="Q2770" s="0" t="n">
        <v>0</v>
      </c>
      <c r="R2770" s="0" t="n">
        <v>0</v>
      </c>
      <c r="S2770" s="0" t="s">
        <v>4</v>
      </c>
    </row>
    <row r="2771" customFormat="false" ht="14.4" hidden="true" customHeight="false" outlineLevel="0" collapsed="false">
      <c r="A2771" s="0" t="s">
        <v>28</v>
      </c>
      <c r="B2771" s="0" t="n">
        <v>1</v>
      </c>
      <c r="C2771" s="0" t="s">
        <v>8016</v>
      </c>
      <c r="D2771" s="0" t="s">
        <v>48</v>
      </c>
      <c r="E2771" s="0" t="s">
        <v>8017</v>
      </c>
      <c r="F2771" s="0" t="s">
        <v>340</v>
      </c>
      <c r="G2771" s="0" t="s">
        <v>341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5.6</v>
      </c>
      <c r="M2771" s="0" t="n">
        <v>0</v>
      </c>
      <c r="N2771" s="0" t="n">
        <v>0</v>
      </c>
      <c r="O2771" s="0" t="n">
        <v>100</v>
      </c>
      <c r="P2771" s="0" t="n">
        <v>0</v>
      </c>
      <c r="Q2771" s="0" t="n">
        <v>0</v>
      </c>
      <c r="R2771" s="0" t="n">
        <v>0</v>
      </c>
      <c r="S2771" s="0" t="s">
        <v>4</v>
      </c>
    </row>
    <row r="2772" customFormat="false" ht="14.4" hidden="true" customHeight="false" outlineLevel="0" collapsed="false">
      <c r="A2772" s="0" t="s">
        <v>28</v>
      </c>
      <c r="B2772" s="0" t="n">
        <v>1</v>
      </c>
      <c r="C2772" s="0" t="s">
        <v>8018</v>
      </c>
      <c r="D2772" s="0" t="s">
        <v>45</v>
      </c>
      <c r="E2772" s="0" t="s">
        <v>8019</v>
      </c>
      <c r="F2772" s="0" t="s">
        <v>8020</v>
      </c>
      <c r="G2772" s="0" t="s">
        <v>8021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11.4</v>
      </c>
      <c r="M2772" s="0" t="n">
        <v>0</v>
      </c>
      <c r="N2772" s="0" t="n">
        <v>0</v>
      </c>
      <c r="O2772" s="0" t="n">
        <v>0</v>
      </c>
      <c r="P2772" s="0" t="n">
        <v>7</v>
      </c>
      <c r="Q2772" s="0" t="n">
        <v>0</v>
      </c>
      <c r="R2772" s="0" t="n">
        <v>9.9</v>
      </c>
      <c r="S2772" s="0" t="s">
        <v>4</v>
      </c>
    </row>
    <row r="2773" customFormat="false" ht="14.4" hidden="true" customHeight="false" outlineLevel="0" collapsed="false">
      <c r="A2773" s="0" t="s">
        <v>28</v>
      </c>
      <c r="B2773" s="0" t="n">
        <v>1</v>
      </c>
      <c r="C2773" s="0" t="s">
        <v>8022</v>
      </c>
      <c r="D2773" s="0" t="s">
        <v>60</v>
      </c>
      <c r="E2773" s="0" t="s">
        <v>8023</v>
      </c>
      <c r="F2773" s="0" t="s">
        <v>117</v>
      </c>
      <c r="G2773" s="0" t="s">
        <v>118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11.1</v>
      </c>
      <c r="M2773" s="0" t="n">
        <v>7.1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s">
        <v>4</v>
      </c>
    </row>
    <row r="2774" customFormat="false" ht="14.4" hidden="true" customHeight="false" outlineLevel="0" collapsed="false">
      <c r="A2774" s="0" t="s">
        <v>28</v>
      </c>
      <c r="B2774" s="0" t="n">
        <v>1</v>
      </c>
      <c r="C2774" s="0" t="s">
        <v>8024</v>
      </c>
      <c r="D2774" s="0" t="s">
        <v>39</v>
      </c>
      <c r="E2774" s="0" t="s">
        <v>8025</v>
      </c>
      <c r="F2774" s="0" t="s">
        <v>117</v>
      </c>
      <c r="G2774" s="0" t="s">
        <v>118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s">
        <v>4</v>
      </c>
    </row>
    <row r="2775" customFormat="false" ht="14.4" hidden="true" customHeight="false" outlineLevel="0" collapsed="false">
      <c r="A2775" s="0" t="s">
        <v>28</v>
      </c>
      <c r="B2775" s="0" t="n">
        <v>1</v>
      </c>
      <c r="C2775" s="0" t="s">
        <v>8026</v>
      </c>
      <c r="D2775" s="0" t="s">
        <v>39</v>
      </c>
      <c r="E2775" s="0" t="s">
        <v>8027</v>
      </c>
      <c r="F2775" s="0" t="s">
        <v>8028</v>
      </c>
      <c r="G2775" s="0" t="s">
        <v>1304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6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s">
        <v>4</v>
      </c>
    </row>
    <row r="2776" customFormat="false" ht="14.4" hidden="true" customHeight="false" outlineLevel="0" collapsed="false">
      <c r="A2776" s="0" t="s">
        <v>28</v>
      </c>
      <c r="B2776" s="0" t="n">
        <v>1</v>
      </c>
      <c r="C2776" s="0" t="s">
        <v>8029</v>
      </c>
      <c r="D2776" s="0" t="s">
        <v>45</v>
      </c>
      <c r="E2776" s="0" t="s">
        <v>8030</v>
      </c>
      <c r="F2776" s="0" t="s">
        <v>8031</v>
      </c>
      <c r="G2776" s="0" t="s">
        <v>8032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6.7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s">
        <v>4</v>
      </c>
    </row>
    <row r="2777" customFormat="false" ht="14.4" hidden="true" customHeight="false" outlineLevel="0" collapsed="false">
      <c r="A2777" s="0" t="s">
        <v>28</v>
      </c>
      <c r="B2777" s="0" t="n">
        <v>1</v>
      </c>
      <c r="C2777" s="0" t="s">
        <v>231</v>
      </c>
      <c r="D2777" s="0" t="s">
        <v>45</v>
      </c>
      <c r="E2777" s="0" t="s">
        <v>232</v>
      </c>
      <c r="F2777" s="0" t="s">
        <v>227</v>
      </c>
      <c r="G2777" s="0" t="s">
        <v>228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11.2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s">
        <v>4</v>
      </c>
    </row>
    <row r="2778" customFormat="false" ht="14.4" hidden="true" customHeight="false" outlineLevel="0" collapsed="false">
      <c r="A2778" s="0" t="s">
        <v>28</v>
      </c>
      <c r="B2778" s="0" t="n">
        <v>1</v>
      </c>
      <c r="C2778" s="0" t="s">
        <v>8033</v>
      </c>
      <c r="D2778" s="0" t="s">
        <v>39</v>
      </c>
      <c r="E2778" s="0" t="s">
        <v>8034</v>
      </c>
      <c r="F2778" s="0" t="s">
        <v>8035</v>
      </c>
      <c r="G2778" s="0" t="s">
        <v>8036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11.1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s">
        <v>4</v>
      </c>
    </row>
    <row r="2779" customFormat="false" ht="14.4" hidden="true" customHeight="false" outlineLevel="0" collapsed="false">
      <c r="A2779" s="0" t="s">
        <v>28</v>
      </c>
      <c r="B2779" s="0" t="n">
        <v>1</v>
      </c>
      <c r="C2779" s="0" t="s">
        <v>8037</v>
      </c>
      <c r="D2779" s="0" t="s">
        <v>124</v>
      </c>
      <c r="E2779" s="0" t="s">
        <v>8038</v>
      </c>
      <c r="F2779" s="0" t="s">
        <v>241</v>
      </c>
      <c r="G2779" s="0" t="s">
        <v>242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7.8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s">
        <v>4</v>
      </c>
    </row>
    <row r="2780" customFormat="false" ht="14.4" hidden="true" customHeight="false" outlineLevel="0" collapsed="false">
      <c r="A2780" s="0" t="s">
        <v>28</v>
      </c>
      <c r="B2780" s="0" t="n">
        <v>1</v>
      </c>
      <c r="C2780" s="0" t="s">
        <v>8039</v>
      </c>
      <c r="D2780" s="0" t="s">
        <v>39</v>
      </c>
      <c r="E2780" s="0" t="s">
        <v>8040</v>
      </c>
      <c r="F2780" s="0" t="s">
        <v>8041</v>
      </c>
      <c r="G2780" s="0" t="s">
        <v>8042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6.8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s">
        <v>4</v>
      </c>
    </row>
    <row r="2781" customFormat="false" ht="14.4" hidden="true" customHeight="false" outlineLevel="0" collapsed="false">
      <c r="A2781" s="0" t="s">
        <v>28</v>
      </c>
      <c r="B2781" s="0" t="n">
        <v>1</v>
      </c>
      <c r="C2781" s="0" t="s">
        <v>8043</v>
      </c>
      <c r="D2781" s="0" t="s">
        <v>124</v>
      </c>
      <c r="E2781" s="0" t="s">
        <v>8044</v>
      </c>
      <c r="F2781" s="0" t="s">
        <v>280</v>
      </c>
      <c r="G2781" s="0" t="s">
        <v>281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11.1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s">
        <v>4</v>
      </c>
    </row>
    <row r="2782" customFormat="false" ht="14.4" hidden="true" customHeight="false" outlineLevel="0" collapsed="false">
      <c r="A2782" s="0" t="s">
        <v>28</v>
      </c>
      <c r="B2782" s="0" t="n">
        <v>1</v>
      </c>
      <c r="C2782" s="0" t="s">
        <v>8045</v>
      </c>
      <c r="D2782" s="0" t="s">
        <v>53</v>
      </c>
      <c r="E2782" s="0" t="s">
        <v>8046</v>
      </c>
      <c r="F2782" s="0" t="s">
        <v>280</v>
      </c>
      <c r="G2782" s="0" t="s">
        <v>281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5.5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s">
        <v>4</v>
      </c>
    </row>
    <row r="2783" customFormat="false" ht="14.4" hidden="true" customHeight="false" outlineLevel="0" collapsed="false">
      <c r="A2783" s="0" t="s">
        <v>28</v>
      </c>
      <c r="B2783" s="0" t="n">
        <v>1</v>
      </c>
      <c r="C2783" s="0" t="s">
        <v>8047</v>
      </c>
      <c r="D2783" s="0" t="s">
        <v>39</v>
      </c>
      <c r="E2783" s="0" t="s">
        <v>8048</v>
      </c>
      <c r="F2783" s="0" t="s">
        <v>280</v>
      </c>
      <c r="G2783" s="0" t="s">
        <v>281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10.8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s">
        <v>4</v>
      </c>
    </row>
    <row r="2784" customFormat="false" ht="14.4" hidden="false" customHeight="false" outlineLevel="0" collapsed="false">
      <c r="A2784" s="0" t="s">
        <v>28</v>
      </c>
      <c r="B2784" s="0" t="n">
        <v>1</v>
      </c>
      <c r="C2784" s="0" t="s">
        <v>8049</v>
      </c>
      <c r="D2784" s="0" t="s">
        <v>39</v>
      </c>
      <c r="E2784" s="0" t="s">
        <v>8050</v>
      </c>
      <c r="F2784" s="0" t="s">
        <v>8051</v>
      </c>
      <c r="G2784" s="0" t="s">
        <v>8052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5.3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s">
        <v>4</v>
      </c>
    </row>
    <row r="2785" customFormat="false" ht="14.4" hidden="false" customHeight="false" outlineLevel="0" collapsed="false">
      <c r="A2785" s="0" t="s">
        <v>28</v>
      </c>
      <c r="B2785" s="0" t="n">
        <v>1</v>
      </c>
      <c r="C2785" s="0" t="s">
        <v>8053</v>
      </c>
      <c r="D2785" s="0" t="s">
        <v>39</v>
      </c>
      <c r="E2785" s="0" t="s">
        <v>8054</v>
      </c>
      <c r="F2785" s="0" t="s">
        <v>8055</v>
      </c>
      <c r="G2785" s="0" t="s">
        <v>8056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20.8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s">
        <v>4</v>
      </c>
    </row>
    <row r="2786" customFormat="false" ht="14.4" hidden="false" customHeight="false" outlineLevel="0" collapsed="false">
      <c r="A2786" s="0" t="s">
        <v>28</v>
      </c>
      <c r="B2786" s="0" t="n">
        <v>1</v>
      </c>
      <c r="C2786" s="0" t="s">
        <v>8057</v>
      </c>
      <c r="D2786" s="0" t="s">
        <v>39</v>
      </c>
      <c r="E2786" s="0" t="s">
        <v>8058</v>
      </c>
      <c r="F2786" s="0" t="s">
        <v>8055</v>
      </c>
      <c r="G2786" s="0" t="s">
        <v>8056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21.7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s">
        <v>4</v>
      </c>
    </row>
    <row r="2787" customFormat="false" ht="14.4" hidden="false" customHeight="false" outlineLevel="0" collapsed="false">
      <c r="A2787" s="0" t="s">
        <v>28</v>
      </c>
      <c r="B2787" s="0" t="n">
        <v>1</v>
      </c>
      <c r="C2787" s="0" t="s">
        <v>8059</v>
      </c>
      <c r="D2787" s="0" t="s">
        <v>45</v>
      </c>
      <c r="E2787" s="0" t="s">
        <v>8060</v>
      </c>
      <c r="F2787" s="0" t="s">
        <v>8055</v>
      </c>
      <c r="G2787" s="0" t="s">
        <v>8056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40.6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s">
        <v>4</v>
      </c>
    </row>
    <row r="2788" customFormat="false" ht="14.4" hidden="false" customHeight="false" outlineLevel="0" collapsed="false">
      <c r="A2788" s="0" t="s">
        <v>28</v>
      </c>
      <c r="B2788" s="0" t="n">
        <v>1</v>
      </c>
      <c r="C2788" s="0" t="s">
        <v>8061</v>
      </c>
      <c r="D2788" s="0" t="s">
        <v>103</v>
      </c>
      <c r="E2788" s="0" t="s">
        <v>8062</v>
      </c>
      <c r="F2788" s="0" t="s">
        <v>433</v>
      </c>
      <c r="G2788" s="0" t="s">
        <v>434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14.4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s">
        <v>4</v>
      </c>
    </row>
    <row r="2789" customFormat="false" ht="14.4" hidden="false" customHeight="false" outlineLevel="0" collapsed="false">
      <c r="A2789" s="0" t="s">
        <v>28</v>
      </c>
      <c r="B2789" s="0" t="n">
        <v>1</v>
      </c>
      <c r="C2789" s="0" t="s">
        <v>8063</v>
      </c>
      <c r="D2789" s="0" t="s">
        <v>39</v>
      </c>
      <c r="E2789" s="0" t="s">
        <v>8064</v>
      </c>
      <c r="F2789" s="0" t="s">
        <v>62</v>
      </c>
      <c r="G2789" s="0" t="s">
        <v>63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9.7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s">
        <v>4</v>
      </c>
    </row>
    <row r="2790" customFormat="false" ht="14.4" hidden="false" customHeight="false" outlineLevel="0" collapsed="false">
      <c r="A2790" s="0" t="s">
        <v>28</v>
      </c>
      <c r="B2790" s="0" t="n">
        <v>1</v>
      </c>
      <c r="C2790" s="0" t="s">
        <v>8065</v>
      </c>
      <c r="D2790" s="0" t="s">
        <v>45</v>
      </c>
      <c r="E2790" s="0" t="s">
        <v>8066</v>
      </c>
      <c r="F2790" s="0" t="s">
        <v>62</v>
      </c>
      <c r="G2790" s="0" t="s">
        <v>63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17.6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s">
        <v>4</v>
      </c>
    </row>
    <row r="2791" customFormat="false" ht="14.4" hidden="false" customHeight="false" outlineLevel="0" collapsed="false">
      <c r="A2791" s="0" t="s">
        <v>28</v>
      </c>
      <c r="B2791" s="0" t="n">
        <v>1</v>
      </c>
      <c r="C2791" s="0" t="s">
        <v>8067</v>
      </c>
      <c r="D2791" s="0" t="s">
        <v>39</v>
      </c>
      <c r="E2791" s="0" t="s">
        <v>8068</v>
      </c>
      <c r="F2791" s="0" t="s">
        <v>62</v>
      </c>
      <c r="G2791" s="0" t="s">
        <v>63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11.6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s">
        <v>4</v>
      </c>
    </row>
    <row r="2792" customFormat="false" ht="14.4" hidden="false" customHeight="false" outlineLevel="0" collapsed="false">
      <c r="A2792" s="0" t="s">
        <v>28</v>
      </c>
      <c r="B2792" s="0" t="n">
        <v>1</v>
      </c>
      <c r="C2792" s="0" t="s">
        <v>8069</v>
      </c>
      <c r="D2792" s="0" t="s">
        <v>124</v>
      </c>
      <c r="E2792" s="0" t="s">
        <v>8070</v>
      </c>
      <c r="F2792" s="0" t="s">
        <v>314</v>
      </c>
      <c r="G2792" s="0" t="s">
        <v>315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5.2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s">
        <v>4</v>
      </c>
    </row>
    <row r="2793" customFormat="false" ht="14.4" hidden="false" customHeight="false" outlineLevel="0" collapsed="false">
      <c r="A2793" s="0" t="s">
        <v>28</v>
      </c>
      <c r="B2793" s="0" t="n">
        <v>1</v>
      </c>
      <c r="C2793" s="0" t="s">
        <v>8071</v>
      </c>
      <c r="D2793" s="0" t="s">
        <v>39</v>
      </c>
      <c r="E2793" s="0" t="s">
        <v>8072</v>
      </c>
      <c r="F2793" s="0" t="s">
        <v>8073</v>
      </c>
      <c r="G2793" s="0" t="s">
        <v>8074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7.3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s">
        <v>4</v>
      </c>
    </row>
    <row r="2794" customFormat="false" ht="14.4" hidden="false" customHeight="false" outlineLevel="0" collapsed="false">
      <c r="A2794" s="0" t="s">
        <v>419</v>
      </c>
      <c r="B2794" s="0" t="n">
        <v>1</v>
      </c>
      <c r="C2794" s="0" t="s">
        <v>8075</v>
      </c>
      <c r="D2794" s="0" t="s">
        <v>4552</v>
      </c>
      <c r="E2794" s="0" t="s">
        <v>8076</v>
      </c>
      <c r="F2794" s="0" t="s">
        <v>8077</v>
      </c>
      <c r="G2794" s="0" t="s">
        <v>8078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74.7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s">
        <v>4</v>
      </c>
    </row>
    <row r="2795" customFormat="false" ht="14.4" hidden="false" customHeight="false" outlineLevel="0" collapsed="false">
      <c r="A2795" s="0" t="s">
        <v>28</v>
      </c>
      <c r="B2795" s="0" t="n">
        <v>1</v>
      </c>
      <c r="C2795" s="0" t="s">
        <v>8079</v>
      </c>
      <c r="D2795" s="0" t="s">
        <v>213</v>
      </c>
      <c r="E2795" s="0" t="s">
        <v>8080</v>
      </c>
      <c r="F2795" s="0" t="s">
        <v>340</v>
      </c>
      <c r="G2795" s="0" t="s">
        <v>341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76.6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s">
        <v>4</v>
      </c>
    </row>
    <row r="2796" customFormat="false" ht="14.4" hidden="false" customHeight="false" outlineLevel="0" collapsed="false">
      <c r="A2796" s="0" t="s">
        <v>28</v>
      </c>
      <c r="B2796" s="0" t="n">
        <v>1</v>
      </c>
      <c r="C2796" s="0" t="s">
        <v>8081</v>
      </c>
      <c r="D2796" s="0" t="s">
        <v>60</v>
      </c>
      <c r="E2796" s="0" t="s">
        <v>8082</v>
      </c>
      <c r="F2796" s="0" t="s">
        <v>8083</v>
      </c>
      <c r="G2796" s="0" t="s">
        <v>8084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5.2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s">
        <v>4</v>
      </c>
    </row>
    <row r="2797" customFormat="false" ht="14.4" hidden="false" customHeight="false" outlineLevel="0" collapsed="false">
      <c r="A2797" s="0" t="s">
        <v>28</v>
      </c>
      <c r="B2797" s="0" t="n">
        <v>1</v>
      </c>
      <c r="C2797" s="0" t="s">
        <v>8085</v>
      </c>
      <c r="D2797" s="0" t="s">
        <v>48</v>
      </c>
      <c r="E2797" s="0" t="s">
        <v>8086</v>
      </c>
      <c r="F2797" s="0" t="s">
        <v>132</v>
      </c>
      <c r="G2797" s="0" t="s">
        <v>133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9.2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s">
        <v>4</v>
      </c>
    </row>
    <row r="2798" customFormat="false" ht="14.4" hidden="false" customHeight="false" outlineLevel="0" collapsed="false">
      <c r="A2798" s="0" t="s">
        <v>28</v>
      </c>
      <c r="B2798" s="0" t="n">
        <v>1</v>
      </c>
      <c r="C2798" s="0" t="s">
        <v>8087</v>
      </c>
      <c r="D2798" s="0" t="s">
        <v>103</v>
      </c>
      <c r="E2798" s="0" t="s">
        <v>8088</v>
      </c>
      <c r="F2798" s="0" t="s">
        <v>490</v>
      </c>
      <c r="G2798" s="0" t="s">
        <v>491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6.5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s">
        <v>4</v>
      </c>
    </row>
    <row r="2799" customFormat="false" ht="14.4" hidden="false" customHeight="false" outlineLevel="0" collapsed="false">
      <c r="A2799" s="0" t="s">
        <v>28</v>
      </c>
      <c r="B2799" s="0" t="n">
        <v>1</v>
      </c>
      <c r="C2799" s="0" t="s">
        <v>8089</v>
      </c>
      <c r="D2799" s="0" t="s">
        <v>103</v>
      </c>
      <c r="E2799" s="0" t="s">
        <v>8090</v>
      </c>
      <c r="F2799" s="0" t="s">
        <v>490</v>
      </c>
      <c r="G2799" s="0" t="s">
        <v>491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11.2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s">
        <v>4</v>
      </c>
    </row>
    <row r="2800" customFormat="false" ht="14.4" hidden="false" customHeight="false" outlineLevel="0" collapsed="false">
      <c r="A2800" s="0" t="s">
        <v>28</v>
      </c>
      <c r="B2800" s="0" t="n">
        <v>1</v>
      </c>
      <c r="C2800" s="0" t="s">
        <v>8091</v>
      </c>
      <c r="D2800" s="0" t="s">
        <v>39</v>
      </c>
      <c r="E2800" s="0" t="s">
        <v>8092</v>
      </c>
      <c r="F2800" s="0" t="s">
        <v>4191</v>
      </c>
      <c r="G2800" s="0" t="s">
        <v>4192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15.1</v>
      </c>
      <c r="N2800" s="0" t="n">
        <v>13.1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s">
        <v>4</v>
      </c>
    </row>
    <row r="2801" customFormat="false" ht="14.4" hidden="false" customHeight="false" outlineLevel="0" collapsed="false">
      <c r="A2801" s="0" t="s">
        <v>28</v>
      </c>
      <c r="B2801" s="0" t="n">
        <v>1</v>
      </c>
      <c r="C2801" s="0" t="s">
        <v>8093</v>
      </c>
      <c r="D2801" s="0" t="s">
        <v>39</v>
      </c>
      <c r="E2801" s="0" t="s">
        <v>8094</v>
      </c>
      <c r="F2801" s="0" t="s">
        <v>498</v>
      </c>
      <c r="G2801" s="0" t="s">
        <v>499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7.8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s">
        <v>4</v>
      </c>
    </row>
    <row r="2802" customFormat="false" ht="14.4" hidden="false" customHeight="false" outlineLevel="0" collapsed="false">
      <c r="A2802" s="0" t="s">
        <v>28</v>
      </c>
      <c r="B2802" s="0" t="n">
        <v>1</v>
      </c>
      <c r="C2802" s="0" t="s">
        <v>8095</v>
      </c>
      <c r="D2802" s="0" t="s">
        <v>60</v>
      </c>
      <c r="E2802" s="0" t="s">
        <v>8096</v>
      </c>
      <c r="F2802" s="0" t="s">
        <v>498</v>
      </c>
      <c r="G2802" s="0" t="s">
        <v>499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6.9</v>
      </c>
      <c r="N2802" s="0" t="n">
        <v>7.5</v>
      </c>
      <c r="O2802" s="0" t="n">
        <v>0</v>
      </c>
      <c r="P2802" s="0" t="n">
        <v>8</v>
      </c>
      <c r="Q2802" s="0" t="n">
        <v>0</v>
      </c>
      <c r="R2802" s="0" t="n">
        <v>5.9</v>
      </c>
      <c r="S2802" s="0" t="s">
        <v>4</v>
      </c>
    </row>
    <row r="2803" customFormat="false" ht="14.4" hidden="false" customHeight="false" outlineLevel="0" collapsed="false">
      <c r="A2803" s="0" t="s">
        <v>28</v>
      </c>
      <c r="B2803" s="0" t="n">
        <v>1</v>
      </c>
      <c r="C2803" s="0" t="s">
        <v>8097</v>
      </c>
      <c r="D2803" s="0" t="s">
        <v>53</v>
      </c>
      <c r="E2803" s="0" t="s">
        <v>8098</v>
      </c>
      <c r="F2803" s="0" t="s">
        <v>8099</v>
      </c>
      <c r="G2803" s="0" t="s">
        <v>8100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17.9</v>
      </c>
      <c r="N2803" s="0" t="n">
        <v>0</v>
      </c>
      <c r="O2803" s="0" t="n">
        <v>0</v>
      </c>
      <c r="P2803" s="0" t="n">
        <v>0</v>
      </c>
      <c r="Q2803" s="0" t="n">
        <v>15.8</v>
      </c>
      <c r="R2803" s="0" t="n">
        <v>0</v>
      </c>
      <c r="S2803" s="0" t="s">
        <v>4</v>
      </c>
    </row>
    <row r="2804" customFormat="false" ht="14.4" hidden="false" customHeight="false" outlineLevel="0" collapsed="false">
      <c r="A2804" s="0" t="s">
        <v>28</v>
      </c>
      <c r="B2804" s="0" t="n">
        <v>1</v>
      </c>
      <c r="C2804" s="0" t="s">
        <v>8101</v>
      </c>
      <c r="D2804" s="0" t="s">
        <v>39</v>
      </c>
      <c r="E2804" s="0" t="s">
        <v>8102</v>
      </c>
      <c r="F2804" s="0" t="s">
        <v>5387</v>
      </c>
      <c r="G2804" s="0" t="s">
        <v>5388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9.5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s">
        <v>4</v>
      </c>
    </row>
    <row r="2805" customFormat="false" ht="14.4" hidden="false" customHeight="false" outlineLevel="0" collapsed="false">
      <c r="A2805" s="0" t="s">
        <v>28</v>
      </c>
      <c r="B2805" s="0" t="n">
        <v>1</v>
      </c>
      <c r="C2805" s="0" t="s">
        <v>8103</v>
      </c>
      <c r="D2805" s="0" t="s">
        <v>124</v>
      </c>
      <c r="E2805" s="0" t="s">
        <v>8104</v>
      </c>
      <c r="F2805" s="0" t="s">
        <v>371</v>
      </c>
      <c r="G2805" s="0" t="s">
        <v>372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10.3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s">
        <v>4</v>
      </c>
    </row>
    <row r="2806" customFormat="false" ht="14.4" hidden="false" customHeight="false" outlineLevel="0" collapsed="false">
      <c r="A2806" s="0" t="s">
        <v>28</v>
      </c>
      <c r="B2806" s="0" t="n">
        <v>1</v>
      </c>
      <c r="C2806" s="0" t="s">
        <v>8105</v>
      </c>
      <c r="D2806" s="0" t="s">
        <v>124</v>
      </c>
      <c r="E2806" s="0" t="s">
        <v>8106</v>
      </c>
      <c r="F2806" s="0" t="s">
        <v>4567</v>
      </c>
      <c r="G2806" s="0" t="s">
        <v>4568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7.4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s">
        <v>4</v>
      </c>
    </row>
    <row r="2807" customFormat="false" ht="14.4" hidden="false" customHeight="false" outlineLevel="0" collapsed="false">
      <c r="A2807" s="0" t="s">
        <v>28</v>
      </c>
      <c r="B2807" s="0" t="n">
        <v>1</v>
      </c>
      <c r="C2807" s="0" t="s">
        <v>8107</v>
      </c>
      <c r="D2807" s="0" t="s">
        <v>39</v>
      </c>
      <c r="E2807" s="0" t="s">
        <v>8108</v>
      </c>
      <c r="F2807" s="0" t="s">
        <v>227</v>
      </c>
      <c r="G2807" s="0" t="s">
        <v>228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5.7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s">
        <v>4</v>
      </c>
    </row>
    <row r="2808" customFormat="false" ht="14.4" hidden="false" customHeight="false" outlineLevel="0" collapsed="false">
      <c r="A2808" s="0" t="s">
        <v>28</v>
      </c>
      <c r="B2808" s="0" t="n">
        <v>1</v>
      </c>
      <c r="C2808" s="0" t="s">
        <v>8109</v>
      </c>
      <c r="D2808" s="0" t="s">
        <v>53</v>
      </c>
      <c r="E2808" s="0" t="s">
        <v>8110</v>
      </c>
      <c r="F2808" s="0" t="s">
        <v>8111</v>
      </c>
      <c r="G2808" s="0" t="s">
        <v>8112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6.7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s">
        <v>4</v>
      </c>
    </row>
    <row r="2809" customFormat="false" ht="14.4" hidden="false" customHeight="false" outlineLevel="0" collapsed="false">
      <c r="A2809" s="0" t="s">
        <v>28</v>
      </c>
      <c r="B2809" s="0" t="n">
        <v>1</v>
      </c>
      <c r="C2809" s="0" t="s">
        <v>8113</v>
      </c>
      <c r="D2809" s="0" t="s">
        <v>39</v>
      </c>
      <c r="E2809" s="0" t="s">
        <v>8114</v>
      </c>
      <c r="F2809" s="0" t="s">
        <v>8115</v>
      </c>
      <c r="G2809" s="0" t="s">
        <v>8116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6.6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s">
        <v>4</v>
      </c>
    </row>
    <row r="2810" customFormat="false" ht="14.4" hidden="false" customHeight="false" outlineLevel="0" collapsed="false">
      <c r="A2810" s="0" t="s">
        <v>28</v>
      </c>
      <c r="B2810" s="0" t="n">
        <v>1</v>
      </c>
      <c r="C2810" s="0" t="s">
        <v>8117</v>
      </c>
      <c r="D2810" s="0" t="s">
        <v>39</v>
      </c>
      <c r="E2810" s="0" t="s">
        <v>8118</v>
      </c>
      <c r="F2810" s="0" t="s">
        <v>545</v>
      </c>
      <c r="G2810" s="0" t="s">
        <v>546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7.1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s">
        <v>4</v>
      </c>
    </row>
    <row r="2811" customFormat="false" ht="14.4" hidden="false" customHeight="false" outlineLevel="0" collapsed="false">
      <c r="A2811" s="0" t="s">
        <v>28</v>
      </c>
      <c r="B2811" s="0" t="n">
        <v>1</v>
      </c>
      <c r="C2811" s="0" t="s">
        <v>8119</v>
      </c>
      <c r="D2811" s="0" t="s">
        <v>45</v>
      </c>
      <c r="E2811" s="0" t="s">
        <v>8120</v>
      </c>
      <c r="F2811" s="0" t="s">
        <v>554</v>
      </c>
      <c r="G2811" s="0" t="s">
        <v>555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5.1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s">
        <v>4</v>
      </c>
    </row>
    <row r="2812" customFormat="false" ht="14.4" hidden="false" customHeight="false" outlineLevel="0" collapsed="false">
      <c r="A2812" s="0" t="s">
        <v>28</v>
      </c>
      <c r="B2812" s="0" t="n">
        <v>1</v>
      </c>
      <c r="C2812" s="0" t="s">
        <v>8121</v>
      </c>
      <c r="D2812" s="0" t="s">
        <v>39</v>
      </c>
      <c r="E2812" s="0" t="s">
        <v>8122</v>
      </c>
      <c r="F2812" s="0" t="s">
        <v>8123</v>
      </c>
      <c r="G2812" s="0" t="s">
        <v>8124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7.1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s">
        <v>4</v>
      </c>
    </row>
    <row r="2813" customFormat="false" ht="14.4" hidden="false" customHeight="false" outlineLevel="0" collapsed="false">
      <c r="A2813" s="0" t="s">
        <v>28</v>
      </c>
      <c r="B2813" s="0" t="n">
        <v>1</v>
      </c>
      <c r="C2813" s="0" t="s">
        <v>8125</v>
      </c>
      <c r="D2813" s="0" t="s">
        <v>103</v>
      </c>
      <c r="E2813" s="0" t="s">
        <v>8126</v>
      </c>
      <c r="F2813" s="0" t="s">
        <v>8127</v>
      </c>
      <c r="G2813" s="0" t="s">
        <v>8128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9.2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s">
        <v>4</v>
      </c>
    </row>
    <row r="2814" customFormat="false" ht="14.4" hidden="false" customHeight="false" outlineLevel="0" collapsed="false">
      <c r="A2814" s="0" t="s">
        <v>28</v>
      </c>
      <c r="B2814" s="0" t="n">
        <v>1</v>
      </c>
      <c r="C2814" s="0" t="s">
        <v>8129</v>
      </c>
      <c r="D2814" s="0" t="s">
        <v>103</v>
      </c>
      <c r="E2814" s="0" t="s">
        <v>8130</v>
      </c>
      <c r="F2814" s="0" t="s">
        <v>409</v>
      </c>
      <c r="G2814" s="0" t="s">
        <v>410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7.9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s">
        <v>4</v>
      </c>
    </row>
    <row r="2815" customFormat="false" ht="14.4" hidden="false" customHeight="false" outlineLevel="0" collapsed="false">
      <c r="A2815" s="0" t="s">
        <v>28</v>
      </c>
      <c r="B2815" s="0" t="n">
        <v>1</v>
      </c>
      <c r="C2815" s="0" t="s">
        <v>8131</v>
      </c>
      <c r="D2815" s="0" t="s">
        <v>103</v>
      </c>
      <c r="E2815" s="0" t="s">
        <v>8132</v>
      </c>
      <c r="F2815" s="0" t="s">
        <v>8133</v>
      </c>
      <c r="G2815" s="0" t="s">
        <v>8134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5.7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s">
        <v>4</v>
      </c>
    </row>
    <row r="2816" customFormat="false" ht="14.4" hidden="false" customHeight="false" outlineLevel="0" collapsed="false">
      <c r="A2816" s="0" t="s">
        <v>28</v>
      </c>
      <c r="B2816" s="0" t="n">
        <v>1</v>
      </c>
      <c r="C2816" s="0" t="s">
        <v>8135</v>
      </c>
      <c r="D2816" s="0" t="s">
        <v>124</v>
      </c>
      <c r="E2816" s="0" t="s">
        <v>8136</v>
      </c>
      <c r="F2816" s="0" t="s">
        <v>8137</v>
      </c>
      <c r="G2816" s="0" t="s">
        <v>8138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5.8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s">
        <v>4</v>
      </c>
    </row>
    <row r="2817" customFormat="false" ht="14.4" hidden="false" customHeight="false" outlineLevel="0" collapsed="false">
      <c r="A2817" s="0" t="s">
        <v>28</v>
      </c>
      <c r="B2817" s="0" t="n">
        <v>1</v>
      </c>
      <c r="C2817" s="0" t="s">
        <v>8139</v>
      </c>
      <c r="D2817" s="0" t="s">
        <v>48</v>
      </c>
      <c r="E2817" s="0" t="s">
        <v>8140</v>
      </c>
      <c r="F2817" s="0" t="s">
        <v>8141</v>
      </c>
      <c r="G2817" s="0" t="s">
        <v>8142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9.7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s">
        <v>4</v>
      </c>
    </row>
    <row r="2818" customFormat="false" ht="14.4" hidden="false" customHeight="false" outlineLevel="0" collapsed="false">
      <c r="A2818" s="0" t="s">
        <v>28</v>
      </c>
      <c r="B2818" s="0" t="n">
        <v>1</v>
      </c>
      <c r="C2818" s="0" t="s">
        <v>8143</v>
      </c>
      <c r="D2818" s="0" t="s">
        <v>39</v>
      </c>
      <c r="E2818" s="0" t="s">
        <v>8144</v>
      </c>
      <c r="F2818" s="0" t="s">
        <v>1452</v>
      </c>
      <c r="G2818" s="0" t="s">
        <v>1453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85.5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s">
        <v>4</v>
      </c>
    </row>
    <row r="2819" customFormat="false" ht="14.4" hidden="false" customHeight="false" outlineLevel="0" collapsed="false">
      <c r="A2819" s="0" t="s">
        <v>28</v>
      </c>
      <c r="B2819" s="0" t="n">
        <v>1</v>
      </c>
      <c r="C2819" s="0" t="s">
        <v>8145</v>
      </c>
      <c r="D2819" s="0" t="s">
        <v>81</v>
      </c>
      <c r="E2819" s="0" t="s">
        <v>8146</v>
      </c>
      <c r="F2819" s="0" t="s">
        <v>2283</v>
      </c>
      <c r="G2819" s="0" t="s">
        <v>2284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5.5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s">
        <v>4</v>
      </c>
    </row>
    <row r="2820" customFormat="false" ht="14.4" hidden="false" customHeight="false" outlineLevel="0" collapsed="false">
      <c r="A2820" s="0" t="s">
        <v>28</v>
      </c>
      <c r="B2820" s="0" t="n">
        <v>1</v>
      </c>
      <c r="C2820" s="0" t="s">
        <v>8147</v>
      </c>
      <c r="D2820" s="0" t="s">
        <v>103</v>
      </c>
      <c r="E2820" s="0" t="s">
        <v>8148</v>
      </c>
      <c r="F2820" s="0" t="s">
        <v>117</v>
      </c>
      <c r="G2820" s="0" t="s">
        <v>118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7.7</v>
      </c>
      <c r="O2820" s="0" t="n">
        <v>0</v>
      </c>
      <c r="P2820" s="0" t="n">
        <v>7.9</v>
      </c>
      <c r="Q2820" s="0" t="n">
        <v>0</v>
      </c>
      <c r="R2820" s="0" t="n">
        <v>0</v>
      </c>
      <c r="S2820" s="0" t="s">
        <v>4</v>
      </c>
    </row>
    <row r="2821" customFormat="false" ht="14.4" hidden="false" customHeight="false" outlineLevel="0" collapsed="false">
      <c r="A2821" s="0" t="s">
        <v>28</v>
      </c>
      <c r="B2821" s="0" t="n">
        <v>1</v>
      </c>
      <c r="C2821" s="0" t="s">
        <v>8149</v>
      </c>
      <c r="D2821" s="0" t="s">
        <v>39</v>
      </c>
      <c r="E2821" s="0" t="s">
        <v>8150</v>
      </c>
      <c r="F2821" s="0" t="s">
        <v>2920</v>
      </c>
      <c r="G2821" s="0" t="s">
        <v>2921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6.4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s">
        <v>4</v>
      </c>
    </row>
    <row r="2822" customFormat="false" ht="14.4" hidden="false" customHeight="false" outlineLevel="0" collapsed="false">
      <c r="A2822" s="0" t="s">
        <v>28</v>
      </c>
      <c r="B2822" s="0" t="n">
        <v>1</v>
      </c>
      <c r="C2822" s="0" t="s">
        <v>8151</v>
      </c>
      <c r="D2822" s="0" t="s">
        <v>39</v>
      </c>
      <c r="E2822" s="0" t="s">
        <v>8152</v>
      </c>
      <c r="F2822" s="0" t="s">
        <v>490</v>
      </c>
      <c r="G2822" s="0" t="s">
        <v>491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7.7</v>
      </c>
      <c r="O2822" s="0" t="n">
        <v>0</v>
      </c>
      <c r="P2822" s="0" t="n">
        <v>0</v>
      </c>
      <c r="Q2822" s="0" t="n">
        <v>16.7</v>
      </c>
      <c r="R2822" s="0" t="n">
        <v>0</v>
      </c>
      <c r="S2822" s="0" t="s">
        <v>4</v>
      </c>
    </row>
    <row r="2823" customFormat="false" ht="14.4" hidden="false" customHeight="false" outlineLevel="0" collapsed="false">
      <c r="A2823" s="0" t="s">
        <v>28</v>
      </c>
      <c r="B2823" s="0" t="n">
        <v>1</v>
      </c>
      <c r="C2823" s="0" t="s">
        <v>8153</v>
      </c>
      <c r="D2823" s="0" t="s">
        <v>39</v>
      </c>
      <c r="E2823" s="0" t="s">
        <v>8154</v>
      </c>
      <c r="F2823" s="0" t="s">
        <v>4045</v>
      </c>
      <c r="G2823" s="0" t="s">
        <v>3587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6.3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s">
        <v>4</v>
      </c>
    </row>
    <row r="2824" customFormat="false" ht="14.4" hidden="false" customHeight="false" outlineLevel="0" collapsed="false">
      <c r="A2824" s="0" t="s">
        <v>28</v>
      </c>
      <c r="B2824" s="0" t="n">
        <v>1</v>
      </c>
      <c r="C2824" s="0" t="s">
        <v>8155</v>
      </c>
      <c r="D2824" s="0" t="s">
        <v>90</v>
      </c>
      <c r="E2824" s="0" t="s">
        <v>8156</v>
      </c>
      <c r="F2824" s="0" t="s">
        <v>498</v>
      </c>
      <c r="G2824" s="0" t="s">
        <v>499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7.4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s">
        <v>4</v>
      </c>
    </row>
    <row r="2825" customFormat="false" ht="14.4" hidden="false" customHeight="false" outlineLevel="0" collapsed="false">
      <c r="A2825" s="0" t="s">
        <v>28</v>
      </c>
      <c r="B2825" s="0" t="n">
        <v>1</v>
      </c>
      <c r="C2825" s="0" t="s">
        <v>8157</v>
      </c>
      <c r="D2825" s="0" t="s">
        <v>45</v>
      </c>
      <c r="E2825" s="0" t="s">
        <v>8158</v>
      </c>
      <c r="F2825" s="0" t="s">
        <v>8159</v>
      </c>
      <c r="G2825" s="0" t="s">
        <v>1399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9.7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s">
        <v>4</v>
      </c>
    </row>
    <row r="2826" customFormat="false" ht="14.4" hidden="false" customHeight="false" outlineLevel="0" collapsed="false">
      <c r="A2826" s="0" t="s">
        <v>419</v>
      </c>
      <c r="B2826" s="0" t="n">
        <v>1</v>
      </c>
      <c r="C2826" s="0" t="s">
        <v>8160</v>
      </c>
      <c r="D2826" s="0" t="s">
        <v>4543</v>
      </c>
      <c r="E2826" s="0" t="s">
        <v>8161</v>
      </c>
      <c r="F2826" s="0" t="s">
        <v>5064</v>
      </c>
      <c r="G2826" s="0" t="s">
        <v>5065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9.3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s">
        <v>4</v>
      </c>
    </row>
    <row r="2827" customFormat="false" ht="14.4" hidden="false" customHeight="false" outlineLevel="0" collapsed="false">
      <c r="A2827" s="0" t="s">
        <v>28</v>
      </c>
      <c r="B2827" s="0" t="n">
        <v>1</v>
      </c>
      <c r="C2827" s="0" t="s">
        <v>8162</v>
      </c>
      <c r="D2827" s="0" t="s">
        <v>90</v>
      </c>
      <c r="E2827" s="0" t="s">
        <v>8163</v>
      </c>
      <c r="F2827" s="0" t="s">
        <v>8164</v>
      </c>
      <c r="G2827" s="0" t="s">
        <v>8165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5.9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s">
        <v>4</v>
      </c>
    </row>
    <row r="2828" customFormat="false" ht="14.4" hidden="false" customHeight="false" outlineLevel="0" collapsed="false">
      <c r="A2828" s="0" t="s">
        <v>28</v>
      </c>
      <c r="B2828" s="0" t="n">
        <v>1</v>
      </c>
      <c r="C2828" s="0" t="s">
        <v>8166</v>
      </c>
      <c r="D2828" s="0" t="s">
        <v>124</v>
      </c>
      <c r="E2828" s="0" t="s">
        <v>8167</v>
      </c>
      <c r="F2828" s="0" t="s">
        <v>166</v>
      </c>
      <c r="G2828" s="0" t="s">
        <v>167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8.5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s">
        <v>4</v>
      </c>
    </row>
    <row r="2829" customFormat="false" ht="14.4" hidden="false" customHeight="false" outlineLevel="0" collapsed="false">
      <c r="A2829" s="0" t="s">
        <v>28</v>
      </c>
      <c r="B2829" s="0" t="n">
        <v>1</v>
      </c>
      <c r="C2829" s="0" t="s">
        <v>8168</v>
      </c>
      <c r="D2829" s="0" t="s">
        <v>53</v>
      </c>
      <c r="E2829" s="0" t="s">
        <v>8169</v>
      </c>
      <c r="F2829" s="0" t="s">
        <v>166</v>
      </c>
      <c r="G2829" s="0" t="s">
        <v>167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6.6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s">
        <v>4</v>
      </c>
    </row>
    <row r="2830" customFormat="false" ht="14.4" hidden="false" customHeight="false" outlineLevel="0" collapsed="false">
      <c r="A2830" s="0" t="s">
        <v>28</v>
      </c>
      <c r="B2830" s="0" t="n">
        <v>1</v>
      </c>
      <c r="C2830" s="0" t="s">
        <v>8170</v>
      </c>
      <c r="D2830" s="0" t="s">
        <v>39</v>
      </c>
      <c r="E2830" s="0" t="s">
        <v>8171</v>
      </c>
      <c r="F2830" s="0" t="s">
        <v>8172</v>
      </c>
      <c r="G2830" s="0" t="s">
        <v>8173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7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s">
        <v>4</v>
      </c>
    </row>
    <row r="2831" customFormat="false" ht="14.4" hidden="false" customHeight="false" outlineLevel="0" collapsed="false">
      <c r="A2831" s="0" t="s">
        <v>28</v>
      </c>
      <c r="B2831" s="0" t="n">
        <v>1</v>
      </c>
      <c r="C2831" s="0" t="s">
        <v>8174</v>
      </c>
      <c r="D2831" s="0" t="s">
        <v>39</v>
      </c>
      <c r="E2831" s="0" t="s">
        <v>8175</v>
      </c>
      <c r="F2831" s="0" t="s">
        <v>8176</v>
      </c>
      <c r="G2831" s="0" t="s">
        <v>8177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5.4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s">
        <v>4</v>
      </c>
    </row>
    <row r="2832" customFormat="false" ht="14.4" hidden="false" customHeight="false" outlineLevel="0" collapsed="false">
      <c r="A2832" s="0" t="s">
        <v>28</v>
      </c>
      <c r="B2832" s="0" t="n">
        <v>1</v>
      </c>
      <c r="C2832" s="0" t="s">
        <v>8037</v>
      </c>
      <c r="D2832" s="0" t="s">
        <v>124</v>
      </c>
      <c r="E2832" s="0" t="s">
        <v>8178</v>
      </c>
      <c r="F2832" s="0" t="s">
        <v>241</v>
      </c>
      <c r="G2832" s="0" t="s">
        <v>242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8.6</v>
      </c>
      <c r="O2832" s="0" t="n">
        <v>0</v>
      </c>
      <c r="P2832" s="0" t="n">
        <v>0</v>
      </c>
      <c r="Q2832" s="0" t="n">
        <v>5.4</v>
      </c>
      <c r="R2832" s="0" t="n">
        <v>0</v>
      </c>
      <c r="S2832" s="0" t="s">
        <v>4</v>
      </c>
    </row>
    <row r="2833" customFormat="false" ht="14.4" hidden="false" customHeight="false" outlineLevel="0" collapsed="false">
      <c r="A2833" s="0" t="s">
        <v>28</v>
      </c>
      <c r="B2833" s="0" t="n">
        <v>1</v>
      </c>
      <c r="C2833" s="0" t="s">
        <v>239</v>
      </c>
      <c r="D2833" s="0" t="s">
        <v>53</v>
      </c>
      <c r="E2833" s="0" t="s">
        <v>8179</v>
      </c>
      <c r="F2833" s="0" t="s">
        <v>241</v>
      </c>
      <c r="G2833" s="0" t="s">
        <v>242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13.8</v>
      </c>
      <c r="O2833" s="0" t="n">
        <v>0</v>
      </c>
      <c r="P2833" s="0" t="n">
        <v>0</v>
      </c>
      <c r="Q2833" s="0" t="n">
        <v>8.2</v>
      </c>
      <c r="R2833" s="0" t="n">
        <v>0</v>
      </c>
      <c r="S2833" s="0" t="s">
        <v>4</v>
      </c>
    </row>
    <row r="2834" customFormat="false" ht="14.4" hidden="false" customHeight="false" outlineLevel="0" collapsed="false">
      <c r="A2834" s="0" t="s">
        <v>28</v>
      </c>
      <c r="B2834" s="0" t="n">
        <v>1</v>
      </c>
      <c r="C2834" s="0" t="s">
        <v>8180</v>
      </c>
      <c r="D2834" s="0" t="s">
        <v>45</v>
      </c>
      <c r="E2834" s="0" t="s">
        <v>8181</v>
      </c>
      <c r="F2834" s="0" t="s">
        <v>8123</v>
      </c>
      <c r="G2834" s="0" t="s">
        <v>8124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5.7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s">
        <v>4</v>
      </c>
    </row>
    <row r="2835" customFormat="false" ht="14.4" hidden="false" customHeight="false" outlineLevel="0" collapsed="false">
      <c r="A2835" s="0" t="s">
        <v>28</v>
      </c>
      <c r="B2835" s="0" t="n">
        <v>1</v>
      </c>
      <c r="C2835" s="0" t="s">
        <v>8182</v>
      </c>
      <c r="D2835" s="0" t="s">
        <v>45</v>
      </c>
      <c r="E2835" s="0" t="s">
        <v>8183</v>
      </c>
      <c r="F2835" s="0" t="s">
        <v>8184</v>
      </c>
      <c r="G2835" s="0" t="s">
        <v>8185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5.5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s">
        <v>4</v>
      </c>
    </row>
    <row r="2836" customFormat="false" ht="14.4" hidden="false" customHeight="false" outlineLevel="0" collapsed="false">
      <c r="A2836" s="0" t="s">
        <v>28</v>
      </c>
      <c r="B2836" s="0" t="n">
        <v>1</v>
      </c>
      <c r="C2836" s="0" t="s">
        <v>8186</v>
      </c>
      <c r="D2836" s="0" t="s">
        <v>39</v>
      </c>
      <c r="E2836" s="0" t="s">
        <v>8187</v>
      </c>
      <c r="F2836" s="0" t="s">
        <v>8188</v>
      </c>
      <c r="G2836" s="0" t="s">
        <v>3554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7.4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s">
        <v>4</v>
      </c>
    </row>
    <row r="2837" customFormat="false" ht="14.4" hidden="false" customHeight="false" outlineLevel="0" collapsed="false">
      <c r="A2837" s="0" t="s">
        <v>28</v>
      </c>
      <c r="B2837" s="0" t="n">
        <v>1</v>
      </c>
      <c r="C2837" s="0" t="s">
        <v>8189</v>
      </c>
      <c r="D2837" s="0" t="s">
        <v>39</v>
      </c>
      <c r="E2837" s="0" t="s">
        <v>8190</v>
      </c>
      <c r="F2837" s="0" t="s">
        <v>413</v>
      </c>
      <c r="G2837" s="0" t="s">
        <v>414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6.8</v>
      </c>
      <c r="O2837" s="0" t="n">
        <v>9.8</v>
      </c>
      <c r="P2837" s="0" t="n">
        <v>0</v>
      </c>
      <c r="Q2837" s="0" t="n">
        <v>0</v>
      </c>
      <c r="R2837" s="0" t="n">
        <v>0</v>
      </c>
      <c r="S2837" s="0" t="s">
        <v>4</v>
      </c>
    </row>
    <row r="2838" customFormat="false" ht="14.4" hidden="false" customHeight="false" outlineLevel="0" collapsed="false">
      <c r="A2838" s="0" t="s">
        <v>28</v>
      </c>
      <c r="B2838" s="0" t="n">
        <v>1</v>
      </c>
      <c r="C2838" s="0" t="s">
        <v>8191</v>
      </c>
      <c r="D2838" s="0" t="s">
        <v>53</v>
      </c>
      <c r="E2838" s="0" t="s">
        <v>8192</v>
      </c>
      <c r="F2838" s="0" t="s">
        <v>8193</v>
      </c>
      <c r="G2838" s="0" t="s">
        <v>8194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5.2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s">
        <v>4</v>
      </c>
    </row>
    <row r="2839" customFormat="false" ht="14.4" hidden="false" customHeight="false" outlineLevel="0" collapsed="false">
      <c r="A2839" s="0" t="s">
        <v>28</v>
      </c>
      <c r="B2839" s="0" t="n">
        <v>1</v>
      </c>
      <c r="C2839" s="0" t="s">
        <v>8195</v>
      </c>
      <c r="D2839" s="0" t="s">
        <v>124</v>
      </c>
      <c r="E2839" s="0" t="s">
        <v>8196</v>
      </c>
      <c r="F2839" s="0" t="s">
        <v>576</v>
      </c>
      <c r="G2839" s="0" t="s">
        <v>577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7.6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s">
        <v>4</v>
      </c>
    </row>
    <row r="2840" customFormat="false" ht="14.4" hidden="false" customHeight="false" outlineLevel="0" collapsed="false">
      <c r="A2840" s="0" t="s">
        <v>419</v>
      </c>
      <c r="B2840" s="0" t="n">
        <v>1</v>
      </c>
      <c r="C2840" s="0" t="s">
        <v>8197</v>
      </c>
      <c r="D2840" s="0" t="s">
        <v>8198</v>
      </c>
      <c r="E2840" s="0" t="s">
        <v>8199</v>
      </c>
      <c r="F2840" s="0" t="s">
        <v>423</v>
      </c>
      <c r="G2840" s="0" t="s">
        <v>424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65.9</v>
      </c>
      <c r="P2840" s="0" t="n">
        <v>0</v>
      </c>
      <c r="Q2840" s="0" t="n">
        <v>0</v>
      </c>
      <c r="R2840" s="0" t="n">
        <v>0</v>
      </c>
      <c r="S2840" s="0" t="s">
        <v>4</v>
      </c>
    </row>
    <row r="2841" customFormat="false" ht="14.4" hidden="false" customHeight="false" outlineLevel="0" collapsed="false">
      <c r="A2841" s="0" t="s">
        <v>28</v>
      </c>
      <c r="B2841" s="0" t="n">
        <v>1</v>
      </c>
      <c r="C2841" s="0" t="s">
        <v>8200</v>
      </c>
      <c r="D2841" s="0" t="s">
        <v>103</v>
      </c>
      <c r="E2841" s="0" t="s">
        <v>8201</v>
      </c>
      <c r="F2841" s="0" t="s">
        <v>443</v>
      </c>
      <c r="G2841" s="0" t="s">
        <v>444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10.5</v>
      </c>
      <c r="P2841" s="0" t="n">
        <v>6.5</v>
      </c>
      <c r="Q2841" s="0" t="n">
        <v>0</v>
      </c>
      <c r="R2841" s="0" t="n">
        <v>0</v>
      </c>
      <c r="S2841" s="0" t="s">
        <v>4</v>
      </c>
    </row>
    <row r="2842" customFormat="false" ht="14.4" hidden="false" customHeight="false" outlineLevel="0" collapsed="false">
      <c r="A2842" s="0" t="s">
        <v>28</v>
      </c>
      <c r="B2842" s="0" t="n">
        <v>1</v>
      </c>
      <c r="C2842" s="0" t="s">
        <v>8202</v>
      </c>
      <c r="D2842" s="0" t="s">
        <v>103</v>
      </c>
      <c r="E2842" s="0" t="s">
        <v>8203</v>
      </c>
      <c r="F2842" s="0" t="s">
        <v>8204</v>
      </c>
      <c r="G2842" s="0" t="s">
        <v>8205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9.4</v>
      </c>
      <c r="P2842" s="0" t="n">
        <v>0</v>
      </c>
      <c r="Q2842" s="0" t="n">
        <v>0</v>
      </c>
      <c r="R2842" s="0" t="n">
        <v>7.9</v>
      </c>
      <c r="S2842" s="0" t="s">
        <v>4</v>
      </c>
    </row>
    <row r="2843" customFormat="false" ht="14.4" hidden="false" customHeight="false" outlineLevel="0" collapsed="false">
      <c r="A2843" s="0" t="s">
        <v>28</v>
      </c>
      <c r="B2843" s="0" t="n">
        <v>1</v>
      </c>
      <c r="C2843" s="0" t="s">
        <v>8206</v>
      </c>
      <c r="D2843" s="0" t="s">
        <v>124</v>
      </c>
      <c r="E2843" s="0" t="s">
        <v>8207</v>
      </c>
      <c r="F2843" s="0" t="s">
        <v>1406</v>
      </c>
      <c r="G2843" s="0" t="s">
        <v>1407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5</v>
      </c>
      <c r="P2843" s="0" t="n">
        <v>0</v>
      </c>
      <c r="Q2843" s="0" t="n">
        <v>0</v>
      </c>
      <c r="R2843" s="0" t="n">
        <v>0</v>
      </c>
      <c r="S2843" s="0" t="s">
        <v>4</v>
      </c>
    </row>
    <row r="2844" customFormat="false" ht="14.4" hidden="false" customHeight="false" outlineLevel="0" collapsed="false">
      <c r="A2844" s="0" t="s">
        <v>28</v>
      </c>
      <c r="B2844" s="0" t="n">
        <v>1</v>
      </c>
      <c r="C2844" s="0" t="s">
        <v>8208</v>
      </c>
      <c r="D2844" s="0" t="s">
        <v>103</v>
      </c>
      <c r="E2844" s="0" t="s">
        <v>8209</v>
      </c>
      <c r="F2844" s="0" t="s">
        <v>8210</v>
      </c>
      <c r="G2844" s="0" t="s">
        <v>8211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8.4</v>
      </c>
      <c r="P2844" s="0" t="n">
        <v>0</v>
      </c>
      <c r="Q2844" s="0" t="n">
        <v>0</v>
      </c>
      <c r="R2844" s="0" t="n">
        <v>0</v>
      </c>
      <c r="S2844" s="0" t="s">
        <v>4</v>
      </c>
    </row>
    <row r="2845" customFormat="false" ht="14.4" hidden="false" customHeight="false" outlineLevel="0" collapsed="false">
      <c r="A2845" s="0" t="s">
        <v>28</v>
      </c>
      <c r="B2845" s="0" t="n">
        <v>1</v>
      </c>
      <c r="C2845" s="0" t="s">
        <v>8212</v>
      </c>
      <c r="D2845" s="0" t="s">
        <v>124</v>
      </c>
      <c r="E2845" s="0" t="s">
        <v>8213</v>
      </c>
      <c r="F2845" s="0" t="s">
        <v>94</v>
      </c>
      <c r="G2845" s="0" t="s">
        <v>95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10.9</v>
      </c>
      <c r="P2845" s="0" t="n">
        <v>0</v>
      </c>
      <c r="Q2845" s="0" t="n">
        <v>0</v>
      </c>
      <c r="R2845" s="0" t="n">
        <v>11.2</v>
      </c>
      <c r="S2845" s="0" t="s">
        <v>4</v>
      </c>
    </row>
    <row r="2846" customFormat="false" ht="14.4" hidden="false" customHeight="false" outlineLevel="0" collapsed="false">
      <c r="A2846" s="0" t="s">
        <v>28</v>
      </c>
      <c r="B2846" s="0" t="n">
        <v>1</v>
      </c>
      <c r="C2846" s="0" t="s">
        <v>8214</v>
      </c>
      <c r="D2846" s="0" t="s">
        <v>45</v>
      </c>
      <c r="E2846" s="0" t="s">
        <v>8215</v>
      </c>
      <c r="F2846" s="0" t="s">
        <v>113</v>
      </c>
      <c r="G2846" s="0" t="s">
        <v>114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8.6</v>
      </c>
      <c r="P2846" s="0" t="n">
        <v>5.2</v>
      </c>
      <c r="Q2846" s="0" t="n">
        <v>5.7</v>
      </c>
      <c r="R2846" s="0" t="n">
        <v>7.7</v>
      </c>
      <c r="S2846" s="0" t="s">
        <v>4</v>
      </c>
    </row>
    <row r="2847" customFormat="false" ht="14.4" hidden="false" customHeight="false" outlineLevel="0" collapsed="false">
      <c r="A2847" s="0" t="s">
        <v>28</v>
      </c>
      <c r="B2847" s="0" t="n">
        <v>1</v>
      </c>
      <c r="C2847" s="0" t="s">
        <v>8216</v>
      </c>
      <c r="D2847" s="0" t="s">
        <v>53</v>
      </c>
      <c r="E2847" s="0" t="s">
        <v>8217</v>
      </c>
      <c r="F2847" s="0" t="s">
        <v>8218</v>
      </c>
      <c r="G2847" s="0" t="s">
        <v>8219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8.5</v>
      </c>
      <c r="P2847" s="0" t="n">
        <v>0</v>
      </c>
      <c r="Q2847" s="0" t="n">
        <v>0</v>
      </c>
      <c r="R2847" s="0" t="n">
        <v>0</v>
      </c>
      <c r="S2847" s="0" t="s">
        <v>4</v>
      </c>
    </row>
    <row r="2848" customFormat="false" ht="14.4" hidden="false" customHeight="false" outlineLevel="0" collapsed="false">
      <c r="A2848" s="0" t="s">
        <v>28</v>
      </c>
      <c r="B2848" s="0" t="n">
        <v>1</v>
      </c>
      <c r="C2848" s="0" t="s">
        <v>8220</v>
      </c>
      <c r="D2848" s="0" t="s">
        <v>39</v>
      </c>
      <c r="E2848" s="0" t="s">
        <v>8221</v>
      </c>
      <c r="F2848" s="0" t="s">
        <v>8222</v>
      </c>
      <c r="G2848" s="0" t="s">
        <v>8223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6.2</v>
      </c>
      <c r="P2848" s="0" t="n">
        <v>0</v>
      </c>
      <c r="Q2848" s="0" t="n">
        <v>0</v>
      </c>
      <c r="R2848" s="0" t="n">
        <v>0</v>
      </c>
      <c r="S2848" s="0" t="s">
        <v>4</v>
      </c>
    </row>
    <row r="2849" customFormat="false" ht="14.4" hidden="false" customHeight="false" outlineLevel="0" collapsed="false">
      <c r="A2849" s="0" t="s">
        <v>28</v>
      </c>
      <c r="B2849" s="0" t="n">
        <v>1</v>
      </c>
      <c r="C2849" s="0" t="s">
        <v>8224</v>
      </c>
      <c r="D2849" s="0" t="s">
        <v>103</v>
      </c>
      <c r="E2849" s="0" t="s">
        <v>8225</v>
      </c>
      <c r="F2849" s="0" t="s">
        <v>507</v>
      </c>
      <c r="G2849" s="0" t="s">
        <v>508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10.6</v>
      </c>
      <c r="P2849" s="0" t="n">
        <v>0</v>
      </c>
      <c r="Q2849" s="0" t="n">
        <v>0</v>
      </c>
      <c r="R2849" s="0" t="n">
        <v>11.1</v>
      </c>
      <c r="S2849" s="0" t="s">
        <v>4</v>
      </c>
    </row>
    <row r="2850" customFormat="false" ht="14.4" hidden="false" customHeight="false" outlineLevel="0" collapsed="false">
      <c r="A2850" s="0" t="s">
        <v>28</v>
      </c>
      <c r="B2850" s="0" t="n">
        <v>1</v>
      </c>
      <c r="C2850" s="0" t="s">
        <v>8226</v>
      </c>
      <c r="D2850" s="0" t="s">
        <v>124</v>
      </c>
      <c r="E2850" s="0" t="s">
        <v>8227</v>
      </c>
      <c r="F2850" s="0" t="s">
        <v>170</v>
      </c>
      <c r="G2850" s="0" t="s">
        <v>171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5.6</v>
      </c>
      <c r="P2850" s="0" t="n">
        <v>0</v>
      </c>
      <c r="Q2850" s="0" t="n">
        <v>0</v>
      </c>
      <c r="R2850" s="0" t="n">
        <v>0</v>
      </c>
      <c r="S2850" s="0" t="s">
        <v>4</v>
      </c>
    </row>
    <row r="2851" customFormat="false" ht="14.4" hidden="false" customHeight="false" outlineLevel="0" collapsed="false">
      <c r="A2851" s="0" t="s">
        <v>28</v>
      </c>
      <c r="B2851" s="0" t="n">
        <v>1</v>
      </c>
      <c r="C2851" s="0" t="s">
        <v>8228</v>
      </c>
      <c r="D2851" s="0" t="s">
        <v>124</v>
      </c>
      <c r="E2851" s="0" t="s">
        <v>8229</v>
      </c>
      <c r="F2851" s="0" t="s">
        <v>262</v>
      </c>
      <c r="G2851" s="0" t="s">
        <v>263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7.7</v>
      </c>
      <c r="P2851" s="0" t="n">
        <v>0</v>
      </c>
      <c r="Q2851" s="0" t="n">
        <v>0</v>
      </c>
      <c r="R2851" s="0" t="n">
        <v>0</v>
      </c>
      <c r="S2851" s="0" t="s">
        <v>4</v>
      </c>
    </row>
    <row r="2852" customFormat="false" ht="14.4" hidden="false" customHeight="false" outlineLevel="0" collapsed="false">
      <c r="A2852" s="0" t="s">
        <v>28</v>
      </c>
      <c r="B2852" s="0" t="n">
        <v>1</v>
      </c>
      <c r="C2852" s="0" t="s">
        <v>8230</v>
      </c>
      <c r="D2852" s="0" t="s">
        <v>103</v>
      </c>
      <c r="E2852" s="0" t="s">
        <v>8231</v>
      </c>
      <c r="F2852" s="0" t="s">
        <v>429</v>
      </c>
      <c r="G2852" s="0" t="s">
        <v>430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5.9</v>
      </c>
      <c r="Q2852" s="0" t="n">
        <v>0</v>
      </c>
      <c r="R2852" s="0" t="n">
        <v>0</v>
      </c>
      <c r="S2852" s="0" t="s">
        <v>4</v>
      </c>
    </row>
    <row r="2853" customFormat="false" ht="14.4" hidden="false" customHeight="false" outlineLevel="0" collapsed="false">
      <c r="A2853" s="0" t="s">
        <v>28</v>
      </c>
      <c r="B2853" s="0" t="n">
        <v>1</v>
      </c>
      <c r="C2853" s="0" t="s">
        <v>8232</v>
      </c>
      <c r="D2853" s="0" t="s">
        <v>45</v>
      </c>
      <c r="E2853" s="0" t="s">
        <v>8233</v>
      </c>
      <c r="F2853" s="0" t="s">
        <v>8137</v>
      </c>
      <c r="G2853" s="0" t="s">
        <v>8138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9.2</v>
      </c>
      <c r="Q2853" s="0" t="n">
        <v>0</v>
      </c>
      <c r="R2853" s="0" t="n">
        <v>0</v>
      </c>
      <c r="S2853" s="0" t="s">
        <v>4</v>
      </c>
    </row>
    <row r="2854" customFormat="false" ht="14.4" hidden="false" customHeight="false" outlineLevel="0" collapsed="false">
      <c r="A2854" s="0" t="s">
        <v>28</v>
      </c>
      <c r="B2854" s="0" t="n">
        <v>1</v>
      </c>
      <c r="C2854" s="0" t="s">
        <v>8234</v>
      </c>
      <c r="D2854" s="0" t="s">
        <v>90</v>
      </c>
      <c r="E2854" s="0" t="s">
        <v>8235</v>
      </c>
      <c r="F2854" s="0" t="s">
        <v>322</v>
      </c>
      <c r="G2854" s="0" t="s">
        <v>323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6.6</v>
      </c>
      <c r="Q2854" s="0" t="n">
        <v>0</v>
      </c>
      <c r="R2854" s="0" t="n">
        <v>0</v>
      </c>
      <c r="S2854" s="0" t="s">
        <v>4</v>
      </c>
    </row>
    <row r="2855" customFormat="false" ht="14.4" hidden="false" customHeight="false" outlineLevel="0" collapsed="false">
      <c r="A2855" s="0" t="s">
        <v>28</v>
      </c>
      <c r="B2855" s="0" t="n">
        <v>1</v>
      </c>
      <c r="C2855" s="0" t="s">
        <v>8236</v>
      </c>
      <c r="D2855" s="0" t="s">
        <v>45</v>
      </c>
      <c r="E2855" s="0" t="s">
        <v>8237</v>
      </c>
      <c r="F2855" s="0" t="s">
        <v>1997</v>
      </c>
      <c r="G2855" s="0" t="s">
        <v>1998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5.2</v>
      </c>
      <c r="Q2855" s="0" t="n">
        <v>0</v>
      </c>
      <c r="R2855" s="0" t="n">
        <v>0</v>
      </c>
      <c r="S2855" s="0" t="s">
        <v>4</v>
      </c>
    </row>
    <row r="2856" customFormat="false" ht="14.4" hidden="false" customHeight="false" outlineLevel="0" collapsed="false">
      <c r="A2856" s="0" t="s">
        <v>28</v>
      </c>
      <c r="B2856" s="0" t="n">
        <v>1</v>
      </c>
      <c r="C2856" s="0" t="s">
        <v>8238</v>
      </c>
      <c r="D2856" s="0" t="s">
        <v>103</v>
      </c>
      <c r="E2856" s="0" t="s">
        <v>8239</v>
      </c>
      <c r="F2856" s="0" t="s">
        <v>336</v>
      </c>
      <c r="G2856" s="0" t="s">
        <v>337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12.6</v>
      </c>
      <c r="Q2856" s="0" t="n">
        <v>0</v>
      </c>
      <c r="R2856" s="0" t="n">
        <v>13.2</v>
      </c>
      <c r="S2856" s="0" t="s">
        <v>4</v>
      </c>
    </row>
    <row r="2857" customFormat="false" ht="14.4" hidden="false" customHeight="false" outlineLevel="0" collapsed="false">
      <c r="A2857" s="0" t="s">
        <v>28</v>
      </c>
      <c r="B2857" s="0" t="n">
        <v>1</v>
      </c>
      <c r="C2857" s="0" t="s">
        <v>8240</v>
      </c>
      <c r="D2857" s="0" t="s">
        <v>45</v>
      </c>
      <c r="E2857" s="0" t="s">
        <v>8241</v>
      </c>
      <c r="F2857" s="0" t="s">
        <v>8242</v>
      </c>
      <c r="G2857" s="0" t="s">
        <v>361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10.6</v>
      </c>
      <c r="Q2857" s="0" t="n">
        <v>0</v>
      </c>
      <c r="R2857" s="0" t="n">
        <v>0</v>
      </c>
      <c r="S2857" s="0" t="s">
        <v>4</v>
      </c>
    </row>
    <row r="2858" customFormat="false" ht="14.4" hidden="false" customHeight="false" outlineLevel="0" collapsed="false">
      <c r="A2858" s="0" t="s">
        <v>28</v>
      </c>
      <c r="B2858" s="0" t="n">
        <v>1</v>
      </c>
      <c r="C2858" s="0" t="s">
        <v>8243</v>
      </c>
      <c r="D2858" s="0" t="s">
        <v>124</v>
      </c>
      <c r="E2858" s="0" t="s">
        <v>8244</v>
      </c>
      <c r="F2858" s="0" t="s">
        <v>8245</v>
      </c>
      <c r="G2858" s="0" t="s">
        <v>8246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7.4</v>
      </c>
      <c r="Q2858" s="0" t="n">
        <v>0</v>
      </c>
      <c r="R2858" s="0" t="n">
        <v>0</v>
      </c>
      <c r="S2858" s="0" t="s">
        <v>4</v>
      </c>
    </row>
    <row r="2859" customFormat="false" ht="14.4" hidden="false" customHeight="false" outlineLevel="0" collapsed="false">
      <c r="A2859" s="0" t="s">
        <v>28</v>
      </c>
      <c r="B2859" s="0" t="n">
        <v>1</v>
      </c>
      <c r="C2859" s="0" t="s">
        <v>8247</v>
      </c>
      <c r="D2859" s="0" t="s">
        <v>258</v>
      </c>
      <c r="E2859" s="0" t="s">
        <v>8248</v>
      </c>
      <c r="F2859" s="0" t="s">
        <v>8249</v>
      </c>
      <c r="G2859" s="0" t="s">
        <v>8250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5.1</v>
      </c>
      <c r="Q2859" s="0" t="n">
        <v>0</v>
      </c>
      <c r="R2859" s="0" t="n">
        <v>0</v>
      </c>
      <c r="S2859" s="0" t="s">
        <v>4</v>
      </c>
    </row>
    <row r="2860" customFormat="false" ht="14.4" hidden="false" customHeight="false" outlineLevel="0" collapsed="false">
      <c r="A2860" s="0" t="s">
        <v>28</v>
      </c>
      <c r="B2860" s="0" t="n">
        <v>1</v>
      </c>
      <c r="C2860" s="0" t="s">
        <v>8251</v>
      </c>
      <c r="D2860" s="0" t="s">
        <v>48</v>
      </c>
      <c r="E2860" s="0" t="s">
        <v>8252</v>
      </c>
      <c r="F2860" s="0" t="s">
        <v>4567</v>
      </c>
      <c r="G2860" s="0" t="s">
        <v>4568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9.4</v>
      </c>
      <c r="Q2860" s="0" t="n">
        <v>0</v>
      </c>
      <c r="R2860" s="0" t="n">
        <v>0</v>
      </c>
      <c r="S2860" s="0" t="s">
        <v>4</v>
      </c>
    </row>
    <row r="2861" customFormat="false" ht="14.4" hidden="false" customHeight="false" outlineLevel="0" collapsed="false">
      <c r="A2861" s="0" t="s">
        <v>28</v>
      </c>
      <c r="B2861" s="0" t="n">
        <v>1</v>
      </c>
      <c r="C2861" s="0" t="s">
        <v>8253</v>
      </c>
      <c r="D2861" s="0" t="s">
        <v>53</v>
      </c>
      <c r="E2861" s="0" t="s">
        <v>8254</v>
      </c>
      <c r="F2861" s="0" t="s">
        <v>8255</v>
      </c>
      <c r="G2861" s="0" t="s">
        <v>8256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5.2</v>
      </c>
      <c r="Q2861" s="0" t="n">
        <v>0</v>
      </c>
      <c r="R2861" s="0" t="n">
        <v>0</v>
      </c>
      <c r="S2861" s="0" t="s">
        <v>4</v>
      </c>
    </row>
    <row r="2862" customFormat="false" ht="14.4" hidden="false" customHeight="false" outlineLevel="0" collapsed="false">
      <c r="A2862" s="0" t="s">
        <v>28</v>
      </c>
      <c r="B2862" s="0" t="n">
        <v>1</v>
      </c>
      <c r="C2862" s="0" t="s">
        <v>8257</v>
      </c>
      <c r="D2862" s="0" t="s">
        <v>39</v>
      </c>
      <c r="E2862" s="0" t="s">
        <v>8258</v>
      </c>
      <c r="F2862" s="0" t="s">
        <v>545</v>
      </c>
      <c r="G2862" s="0" t="s">
        <v>546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6.8</v>
      </c>
      <c r="Q2862" s="0" t="n">
        <v>0</v>
      </c>
      <c r="R2862" s="0" t="n">
        <v>6.2</v>
      </c>
      <c r="S2862" s="0" t="s">
        <v>4</v>
      </c>
    </row>
    <row r="2863" customFormat="false" ht="14.4" hidden="false" customHeight="false" outlineLevel="0" collapsed="false">
      <c r="A2863" s="0" t="s">
        <v>28</v>
      </c>
      <c r="B2863" s="0" t="n">
        <v>1</v>
      </c>
      <c r="C2863" s="0" t="s">
        <v>8259</v>
      </c>
      <c r="D2863" s="0" t="s">
        <v>124</v>
      </c>
      <c r="E2863" s="0" t="s">
        <v>8260</v>
      </c>
      <c r="F2863" s="0" t="s">
        <v>8261</v>
      </c>
      <c r="G2863" s="0" t="s">
        <v>8262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7.4</v>
      </c>
      <c r="Q2863" s="0" t="n">
        <v>0</v>
      </c>
      <c r="R2863" s="0" t="n">
        <v>0</v>
      </c>
      <c r="S2863" s="0" t="s">
        <v>4</v>
      </c>
    </row>
    <row r="2864" customFormat="false" ht="14.4" hidden="false" customHeight="false" outlineLevel="0" collapsed="false">
      <c r="A2864" s="0" t="s">
        <v>28</v>
      </c>
      <c r="B2864" s="0" t="n">
        <v>1</v>
      </c>
      <c r="C2864" s="0" t="s">
        <v>8263</v>
      </c>
      <c r="D2864" s="0" t="s">
        <v>90</v>
      </c>
      <c r="E2864" s="0" t="s">
        <v>8264</v>
      </c>
      <c r="F2864" s="0" t="s">
        <v>8265</v>
      </c>
      <c r="G2864" s="0" t="s">
        <v>8266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6.5</v>
      </c>
      <c r="Q2864" s="0" t="n">
        <v>0</v>
      </c>
      <c r="R2864" s="0" t="n">
        <v>0</v>
      </c>
      <c r="S2864" s="0" t="s">
        <v>4</v>
      </c>
    </row>
    <row r="2865" customFormat="false" ht="14.4" hidden="false" customHeight="false" outlineLevel="0" collapsed="false">
      <c r="A2865" s="0" t="s">
        <v>28</v>
      </c>
      <c r="B2865" s="0" t="n">
        <v>1</v>
      </c>
      <c r="C2865" s="0" t="s">
        <v>8267</v>
      </c>
      <c r="D2865" s="0" t="s">
        <v>103</v>
      </c>
      <c r="E2865" s="0" t="s">
        <v>8268</v>
      </c>
      <c r="F2865" s="0" t="s">
        <v>8265</v>
      </c>
      <c r="G2865" s="0" t="s">
        <v>8266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5.2</v>
      </c>
      <c r="Q2865" s="0" t="n">
        <v>0</v>
      </c>
      <c r="R2865" s="0" t="n">
        <v>0</v>
      </c>
      <c r="S2865" s="0" t="s">
        <v>4</v>
      </c>
    </row>
    <row r="2866" customFormat="false" ht="14.4" hidden="false" customHeight="false" outlineLevel="0" collapsed="false">
      <c r="A2866" s="0" t="s">
        <v>28</v>
      </c>
      <c r="B2866" s="0" t="n">
        <v>1</v>
      </c>
      <c r="C2866" s="0" t="s">
        <v>8269</v>
      </c>
      <c r="D2866" s="0" t="s">
        <v>45</v>
      </c>
      <c r="E2866" s="0" t="s">
        <v>8270</v>
      </c>
      <c r="F2866" s="0" t="s">
        <v>8271</v>
      </c>
      <c r="G2866" s="0" t="s">
        <v>8272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5.1</v>
      </c>
      <c r="Q2866" s="0" t="n">
        <v>0</v>
      </c>
      <c r="R2866" s="0" t="n">
        <v>0</v>
      </c>
      <c r="S2866" s="0" t="s">
        <v>4</v>
      </c>
    </row>
    <row r="2867" customFormat="false" ht="14.4" hidden="false" customHeight="false" outlineLevel="0" collapsed="false">
      <c r="A2867" s="0" t="s">
        <v>28</v>
      </c>
      <c r="B2867" s="0" t="n">
        <v>1</v>
      </c>
      <c r="C2867" s="0" t="s">
        <v>8273</v>
      </c>
      <c r="D2867" s="0" t="s">
        <v>124</v>
      </c>
      <c r="E2867" s="0" t="s">
        <v>8274</v>
      </c>
      <c r="F2867" s="0" t="s">
        <v>8275</v>
      </c>
      <c r="G2867" s="0" t="s">
        <v>8276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6.2</v>
      </c>
      <c r="R2867" s="0" t="n">
        <v>0</v>
      </c>
      <c r="S2867" s="0" t="s">
        <v>4</v>
      </c>
    </row>
    <row r="2868" customFormat="false" ht="14.4" hidden="false" customHeight="false" outlineLevel="0" collapsed="false">
      <c r="A2868" s="0" t="s">
        <v>28</v>
      </c>
      <c r="B2868" s="0" t="n">
        <v>1</v>
      </c>
      <c r="C2868" s="0" t="s">
        <v>8277</v>
      </c>
      <c r="D2868" s="0" t="s">
        <v>30</v>
      </c>
      <c r="E2868" s="0" t="s">
        <v>8278</v>
      </c>
      <c r="F2868" s="0" t="s">
        <v>8275</v>
      </c>
      <c r="G2868" s="0" t="s">
        <v>8276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6.2</v>
      </c>
      <c r="R2868" s="0" t="n">
        <v>0</v>
      </c>
      <c r="S2868" s="0" t="s">
        <v>4</v>
      </c>
    </row>
    <row r="2869" customFormat="false" ht="14.4" hidden="false" customHeight="false" outlineLevel="0" collapsed="false">
      <c r="A2869" s="0" t="s">
        <v>28</v>
      </c>
      <c r="B2869" s="0" t="n">
        <v>1</v>
      </c>
      <c r="C2869" s="0" t="s">
        <v>8279</v>
      </c>
      <c r="D2869" s="0" t="s">
        <v>192</v>
      </c>
      <c r="E2869" s="0" t="s">
        <v>3951</v>
      </c>
      <c r="F2869" s="0" t="s">
        <v>8275</v>
      </c>
      <c r="G2869" s="0" t="s">
        <v>8276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6.5</v>
      </c>
      <c r="R2869" s="0" t="n">
        <v>0</v>
      </c>
      <c r="S2869" s="0" t="s">
        <v>4</v>
      </c>
    </row>
    <row r="2870" customFormat="false" ht="14.4" hidden="false" customHeight="false" outlineLevel="0" collapsed="false">
      <c r="A2870" s="0" t="s">
        <v>28</v>
      </c>
      <c r="B2870" s="0" t="n">
        <v>1</v>
      </c>
      <c r="C2870" s="0" t="s">
        <v>8280</v>
      </c>
      <c r="D2870" s="0" t="s">
        <v>124</v>
      </c>
      <c r="E2870" s="0" t="s">
        <v>8281</v>
      </c>
      <c r="F2870" s="0" t="s">
        <v>8275</v>
      </c>
      <c r="G2870" s="0" t="s">
        <v>8276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6.3</v>
      </c>
      <c r="R2870" s="0" t="n">
        <v>0</v>
      </c>
      <c r="S2870" s="0" t="s">
        <v>4</v>
      </c>
    </row>
    <row r="2871" customFormat="false" ht="14.4" hidden="false" customHeight="false" outlineLevel="0" collapsed="false">
      <c r="A2871" s="0" t="s">
        <v>28</v>
      </c>
      <c r="B2871" s="0" t="n">
        <v>1</v>
      </c>
      <c r="C2871" s="0" t="s">
        <v>8282</v>
      </c>
      <c r="D2871" s="0" t="s">
        <v>30</v>
      </c>
      <c r="E2871" s="0" t="s">
        <v>8283</v>
      </c>
      <c r="F2871" s="0" t="s">
        <v>8275</v>
      </c>
      <c r="G2871" s="0" t="s">
        <v>8276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6.5</v>
      </c>
      <c r="R2871" s="0" t="n">
        <v>0</v>
      </c>
      <c r="S2871" s="0" t="s">
        <v>4</v>
      </c>
    </row>
    <row r="2872" customFormat="false" ht="14.4" hidden="false" customHeight="false" outlineLevel="0" collapsed="false">
      <c r="A2872" s="0" t="s">
        <v>28</v>
      </c>
      <c r="B2872" s="0" t="n">
        <v>1</v>
      </c>
      <c r="C2872" s="0" t="s">
        <v>8284</v>
      </c>
      <c r="D2872" s="0" t="s">
        <v>103</v>
      </c>
      <c r="E2872" s="0" t="s">
        <v>8285</v>
      </c>
      <c r="F2872" s="0" t="s">
        <v>8275</v>
      </c>
      <c r="G2872" s="0" t="s">
        <v>8276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8.3</v>
      </c>
      <c r="R2872" s="0" t="n">
        <v>0</v>
      </c>
      <c r="S2872" s="0" t="s">
        <v>4</v>
      </c>
    </row>
    <row r="2873" customFormat="false" ht="14.4" hidden="false" customHeight="false" outlineLevel="0" collapsed="false">
      <c r="A2873" s="0" t="s">
        <v>28</v>
      </c>
      <c r="B2873" s="0" t="n">
        <v>1</v>
      </c>
      <c r="C2873" s="0" t="s">
        <v>8286</v>
      </c>
      <c r="D2873" s="0" t="s">
        <v>60</v>
      </c>
      <c r="E2873" s="0" t="s">
        <v>7716</v>
      </c>
      <c r="F2873" s="0" t="s">
        <v>8275</v>
      </c>
      <c r="G2873" s="0" t="s">
        <v>8276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8.1</v>
      </c>
      <c r="R2873" s="0" t="n">
        <v>0</v>
      </c>
      <c r="S2873" s="0" t="s">
        <v>4</v>
      </c>
    </row>
    <row r="2874" customFormat="false" ht="14.4" hidden="false" customHeight="false" outlineLevel="0" collapsed="false">
      <c r="A2874" s="0" t="s">
        <v>28</v>
      </c>
      <c r="B2874" s="0" t="n">
        <v>1</v>
      </c>
      <c r="C2874" s="0" t="s">
        <v>8287</v>
      </c>
      <c r="D2874" s="0" t="s">
        <v>103</v>
      </c>
      <c r="E2874" s="0" t="s">
        <v>8288</v>
      </c>
      <c r="F2874" s="0" t="s">
        <v>8275</v>
      </c>
      <c r="G2874" s="0" t="s">
        <v>8276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7.3</v>
      </c>
      <c r="R2874" s="0" t="n">
        <v>0</v>
      </c>
      <c r="S2874" s="0" t="s">
        <v>4</v>
      </c>
    </row>
    <row r="2875" customFormat="false" ht="14.4" hidden="false" customHeight="false" outlineLevel="0" collapsed="false">
      <c r="A2875" s="0" t="s">
        <v>28</v>
      </c>
      <c r="B2875" s="0" t="n">
        <v>1</v>
      </c>
      <c r="C2875" s="0" t="s">
        <v>8289</v>
      </c>
      <c r="D2875" s="0" t="s">
        <v>81</v>
      </c>
      <c r="E2875" s="0" t="s">
        <v>4721</v>
      </c>
      <c r="F2875" s="0" t="s">
        <v>8275</v>
      </c>
      <c r="G2875" s="0" t="s">
        <v>8276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6</v>
      </c>
      <c r="R2875" s="0" t="n">
        <v>0</v>
      </c>
      <c r="S2875" s="0" t="s">
        <v>4</v>
      </c>
    </row>
    <row r="2876" customFormat="false" ht="14.4" hidden="false" customHeight="false" outlineLevel="0" collapsed="false">
      <c r="A2876" s="0" t="s">
        <v>28</v>
      </c>
      <c r="B2876" s="0" t="n">
        <v>1</v>
      </c>
      <c r="C2876" s="0" t="s">
        <v>8290</v>
      </c>
      <c r="D2876" s="0" t="s">
        <v>103</v>
      </c>
      <c r="E2876" s="0" t="s">
        <v>8291</v>
      </c>
      <c r="F2876" s="0" t="s">
        <v>8275</v>
      </c>
      <c r="G2876" s="0" t="s">
        <v>8276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5.8</v>
      </c>
      <c r="R2876" s="0" t="n">
        <v>0</v>
      </c>
      <c r="S2876" s="0" t="s">
        <v>4</v>
      </c>
    </row>
    <row r="2877" customFormat="false" ht="14.4" hidden="false" customHeight="false" outlineLevel="0" collapsed="false">
      <c r="A2877" s="0" t="s">
        <v>28</v>
      </c>
      <c r="B2877" s="0" t="n">
        <v>1</v>
      </c>
      <c r="C2877" s="0" t="s">
        <v>8292</v>
      </c>
      <c r="D2877" s="0" t="s">
        <v>30</v>
      </c>
      <c r="E2877" s="0" t="s">
        <v>8293</v>
      </c>
      <c r="F2877" s="0" t="s">
        <v>8275</v>
      </c>
      <c r="G2877" s="0" t="s">
        <v>8276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6</v>
      </c>
      <c r="R2877" s="0" t="n">
        <v>0</v>
      </c>
      <c r="S2877" s="0" t="s">
        <v>4</v>
      </c>
    </row>
    <row r="2878" customFormat="false" ht="14.4" hidden="false" customHeight="false" outlineLevel="0" collapsed="false">
      <c r="A2878" s="0" t="s">
        <v>28</v>
      </c>
      <c r="B2878" s="0" t="n">
        <v>1</v>
      </c>
      <c r="C2878" s="0" t="s">
        <v>8294</v>
      </c>
      <c r="D2878" s="0" t="s">
        <v>124</v>
      </c>
      <c r="E2878" s="0" t="s">
        <v>8295</v>
      </c>
      <c r="F2878" s="0" t="s">
        <v>8275</v>
      </c>
      <c r="G2878" s="0" t="s">
        <v>8276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5.2</v>
      </c>
      <c r="R2878" s="0" t="n">
        <v>0</v>
      </c>
      <c r="S2878" s="0" t="s">
        <v>4</v>
      </c>
    </row>
    <row r="2879" customFormat="false" ht="14.4" hidden="false" customHeight="false" outlineLevel="0" collapsed="false">
      <c r="A2879" s="0" t="s">
        <v>28</v>
      </c>
      <c r="B2879" s="0" t="n">
        <v>1</v>
      </c>
      <c r="C2879" s="0" t="s">
        <v>8296</v>
      </c>
      <c r="D2879" s="0" t="s">
        <v>124</v>
      </c>
      <c r="E2879" s="0" t="s">
        <v>8297</v>
      </c>
      <c r="F2879" s="0" t="s">
        <v>8275</v>
      </c>
      <c r="G2879" s="0" t="s">
        <v>8276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5.2</v>
      </c>
      <c r="R2879" s="0" t="n">
        <v>0</v>
      </c>
      <c r="S2879" s="0" t="s">
        <v>4</v>
      </c>
    </row>
    <row r="2880" customFormat="false" ht="14.4" hidden="false" customHeight="false" outlineLevel="0" collapsed="false">
      <c r="A2880" s="0" t="s">
        <v>28</v>
      </c>
      <c r="B2880" s="0" t="n">
        <v>1</v>
      </c>
      <c r="C2880" s="0" t="s">
        <v>8298</v>
      </c>
      <c r="D2880" s="0" t="s">
        <v>30</v>
      </c>
      <c r="E2880" s="0" t="s">
        <v>8299</v>
      </c>
      <c r="F2880" s="0" t="s">
        <v>8275</v>
      </c>
      <c r="G2880" s="0" t="s">
        <v>8276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5.8</v>
      </c>
      <c r="R2880" s="0" t="n">
        <v>0</v>
      </c>
      <c r="S2880" s="0" t="s">
        <v>4</v>
      </c>
    </row>
    <row r="2881" customFormat="false" ht="14.4" hidden="false" customHeight="false" outlineLevel="0" collapsed="false">
      <c r="A2881" s="0" t="s">
        <v>28</v>
      </c>
      <c r="B2881" s="0" t="n">
        <v>1</v>
      </c>
      <c r="C2881" s="0" t="s">
        <v>8300</v>
      </c>
      <c r="D2881" s="0" t="s">
        <v>90</v>
      </c>
      <c r="E2881" s="0" t="s">
        <v>8301</v>
      </c>
      <c r="F2881" s="0" t="s">
        <v>8302</v>
      </c>
      <c r="G2881" s="0" t="s">
        <v>8303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8.7</v>
      </c>
      <c r="R2881" s="0" t="n">
        <v>0</v>
      </c>
      <c r="S2881" s="0" t="s">
        <v>4</v>
      </c>
    </row>
    <row r="2882" customFormat="false" ht="14.4" hidden="false" customHeight="false" outlineLevel="0" collapsed="false">
      <c r="A2882" s="0" t="s">
        <v>28</v>
      </c>
      <c r="B2882" s="0" t="n">
        <v>1</v>
      </c>
      <c r="C2882" s="0" t="s">
        <v>8304</v>
      </c>
      <c r="D2882" s="0" t="s">
        <v>30</v>
      </c>
      <c r="E2882" s="0" t="s">
        <v>8305</v>
      </c>
      <c r="F2882" s="0" t="s">
        <v>8306</v>
      </c>
      <c r="G2882" s="0" t="s">
        <v>8307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8.6</v>
      </c>
      <c r="R2882" s="0" t="n">
        <v>0</v>
      </c>
      <c r="S2882" s="0" t="s">
        <v>4</v>
      </c>
    </row>
    <row r="2883" customFormat="false" ht="14.4" hidden="false" customHeight="false" outlineLevel="0" collapsed="false">
      <c r="A2883" s="0" t="s">
        <v>28</v>
      </c>
      <c r="B2883" s="0" t="n">
        <v>1</v>
      </c>
      <c r="C2883" s="0" t="s">
        <v>8308</v>
      </c>
      <c r="D2883" s="0" t="s">
        <v>53</v>
      </c>
      <c r="E2883" s="0" t="s">
        <v>3770</v>
      </c>
      <c r="F2883" s="0" t="s">
        <v>8306</v>
      </c>
      <c r="G2883" s="0" t="s">
        <v>8307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8.2</v>
      </c>
      <c r="R2883" s="0" t="n">
        <v>0</v>
      </c>
      <c r="S2883" s="0" t="s">
        <v>4</v>
      </c>
    </row>
    <row r="2884" customFormat="false" ht="14.4" hidden="false" customHeight="false" outlineLevel="0" collapsed="false">
      <c r="A2884" s="0" t="s">
        <v>28</v>
      </c>
      <c r="B2884" s="0" t="n">
        <v>1</v>
      </c>
      <c r="C2884" s="0" t="s">
        <v>8309</v>
      </c>
      <c r="D2884" s="0" t="s">
        <v>258</v>
      </c>
      <c r="E2884" s="0" t="s">
        <v>8310</v>
      </c>
      <c r="F2884" s="0" t="s">
        <v>8306</v>
      </c>
      <c r="G2884" s="0" t="s">
        <v>8307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5</v>
      </c>
      <c r="R2884" s="0" t="n">
        <v>0</v>
      </c>
      <c r="S2884" s="0" t="s">
        <v>4</v>
      </c>
    </row>
    <row r="2885" customFormat="false" ht="14.4" hidden="false" customHeight="false" outlineLevel="0" collapsed="false">
      <c r="A2885" s="0" t="s">
        <v>28</v>
      </c>
      <c r="B2885" s="0" t="n">
        <v>1</v>
      </c>
      <c r="C2885" s="0" t="s">
        <v>8311</v>
      </c>
      <c r="D2885" s="0" t="s">
        <v>30</v>
      </c>
      <c r="E2885" s="0" t="s">
        <v>8312</v>
      </c>
      <c r="F2885" s="0" t="s">
        <v>8313</v>
      </c>
      <c r="G2885" s="0" t="s">
        <v>8314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5.6</v>
      </c>
      <c r="R2885" s="0" t="n">
        <v>0</v>
      </c>
      <c r="S2885" s="0" t="s">
        <v>4</v>
      </c>
    </row>
    <row r="2886" customFormat="false" ht="14.4" hidden="false" customHeight="false" outlineLevel="0" collapsed="false">
      <c r="A2886" s="0" t="s">
        <v>28</v>
      </c>
      <c r="B2886" s="0" t="n">
        <v>1</v>
      </c>
      <c r="C2886" s="0" t="s">
        <v>8315</v>
      </c>
      <c r="D2886" s="0" t="s">
        <v>103</v>
      </c>
      <c r="E2886" s="0" t="s">
        <v>8316</v>
      </c>
      <c r="F2886" s="0" t="s">
        <v>8313</v>
      </c>
      <c r="G2886" s="0" t="s">
        <v>8314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5.2</v>
      </c>
      <c r="R2886" s="0" t="n">
        <v>0</v>
      </c>
      <c r="S2886" s="0" t="s">
        <v>4</v>
      </c>
    </row>
    <row r="2887" customFormat="false" ht="14.4" hidden="false" customHeight="false" outlineLevel="0" collapsed="false">
      <c r="A2887" s="0" t="s">
        <v>28</v>
      </c>
      <c r="B2887" s="0" t="n">
        <v>1</v>
      </c>
      <c r="C2887" s="0" t="s">
        <v>8317</v>
      </c>
      <c r="D2887" s="0" t="s">
        <v>81</v>
      </c>
      <c r="E2887" s="0" t="s">
        <v>8318</v>
      </c>
      <c r="F2887" s="0" t="s">
        <v>8313</v>
      </c>
      <c r="G2887" s="0" t="s">
        <v>8314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5.2</v>
      </c>
      <c r="R2887" s="0" t="n">
        <v>0</v>
      </c>
      <c r="S2887" s="0" t="s">
        <v>4</v>
      </c>
    </row>
    <row r="2888" customFormat="false" ht="14.4" hidden="false" customHeight="false" outlineLevel="0" collapsed="false">
      <c r="A2888" s="0" t="s">
        <v>28</v>
      </c>
      <c r="B2888" s="0" t="n">
        <v>1</v>
      </c>
      <c r="C2888" s="0" t="s">
        <v>8319</v>
      </c>
      <c r="D2888" s="0" t="s">
        <v>30</v>
      </c>
      <c r="E2888" s="0" t="s">
        <v>8320</v>
      </c>
      <c r="F2888" s="0" t="s">
        <v>8321</v>
      </c>
      <c r="G2888" s="0" t="s">
        <v>8322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5.2</v>
      </c>
      <c r="R2888" s="0" t="n">
        <v>0</v>
      </c>
      <c r="S2888" s="0" t="s">
        <v>4</v>
      </c>
    </row>
    <row r="2889" customFormat="false" ht="14.4" hidden="false" customHeight="false" outlineLevel="0" collapsed="false">
      <c r="A2889" s="0" t="s">
        <v>28</v>
      </c>
      <c r="B2889" s="0" t="n">
        <v>1</v>
      </c>
      <c r="C2889" s="0" t="s">
        <v>8323</v>
      </c>
      <c r="D2889" s="0" t="s">
        <v>39</v>
      </c>
      <c r="E2889" s="0" t="s">
        <v>8324</v>
      </c>
      <c r="F2889" s="0" t="s">
        <v>62</v>
      </c>
      <c r="G2889" s="0" t="s">
        <v>63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13.2</v>
      </c>
      <c r="R2889" s="0" t="n">
        <v>0</v>
      </c>
      <c r="S2889" s="0" t="s">
        <v>4</v>
      </c>
    </row>
    <row r="2890" customFormat="false" ht="14.4" hidden="false" customHeight="false" outlineLevel="0" collapsed="false">
      <c r="A2890" s="0" t="s">
        <v>28</v>
      </c>
      <c r="B2890" s="0" t="n">
        <v>1</v>
      </c>
      <c r="C2890" s="0" t="s">
        <v>8325</v>
      </c>
      <c r="D2890" s="0" t="s">
        <v>124</v>
      </c>
      <c r="E2890" s="0" t="s">
        <v>8326</v>
      </c>
      <c r="F2890" s="0" t="s">
        <v>8327</v>
      </c>
      <c r="G2890" s="0" t="s">
        <v>8328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9.8</v>
      </c>
      <c r="R2890" s="0" t="n">
        <v>0</v>
      </c>
      <c r="S2890" s="0" t="s">
        <v>4</v>
      </c>
    </row>
    <row r="2891" customFormat="false" ht="14.4" hidden="false" customHeight="false" outlineLevel="0" collapsed="false">
      <c r="A2891" s="0" t="s">
        <v>28</v>
      </c>
      <c r="B2891" s="0" t="n">
        <v>1</v>
      </c>
      <c r="C2891" s="0" t="s">
        <v>8329</v>
      </c>
      <c r="D2891" s="0" t="s">
        <v>30</v>
      </c>
      <c r="E2891" s="0" t="s">
        <v>8330</v>
      </c>
      <c r="F2891" s="0" t="s">
        <v>1031</v>
      </c>
      <c r="G2891" s="0" t="s">
        <v>593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6</v>
      </c>
      <c r="R2891" s="0" t="n">
        <v>0</v>
      </c>
      <c r="S2891" s="0" t="s">
        <v>4</v>
      </c>
    </row>
    <row r="2892" customFormat="false" ht="14.4" hidden="false" customHeight="false" outlineLevel="0" collapsed="false">
      <c r="A2892" s="0" t="s">
        <v>28</v>
      </c>
      <c r="B2892" s="0" t="n">
        <v>1</v>
      </c>
      <c r="C2892" s="0" t="s">
        <v>8331</v>
      </c>
      <c r="D2892" s="0" t="s">
        <v>81</v>
      </c>
      <c r="E2892" s="0" t="s">
        <v>8332</v>
      </c>
      <c r="F2892" s="0" t="s">
        <v>8012</v>
      </c>
      <c r="G2892" s="0" t="s">
        <v>8013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5.7</v>
      </c>
      <c r="R2892" s="0" t="n">
        <v>0</v>
      </c>
      <c r="S2892" s="0" t="s">
        <v>4</v>
      </c>
    </row>
    <row r="2893" customFormat="false" ht="14.4" hidden="false" customHeight="false" outlineLevel="0" collapsed="false">
      <c r="A2893" s="0" t="s">
        <v>28</v>
      </c>
      <c r="B2893" s="0" t="n">
        <v>1</v>
      </c>
      <c r="C2893" s="0" t="s">
        <v>8333</v>
      </c>
      <c r="D2893" s="0" t="s">
        <v>60</v>
      </c>
      <c r="E2893" s="0" t="s">
        <v>8334</v>
      </c>
      <c r="F2893" s="0" t="s">
        <v>8335</v>
      </c>
      <c r="G2893" s="0" t="s">
        <v>8336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8.4</v>
      </c>
      <c r="R2893" s="0" t="n">
        <v>0</v>
      </c>
      <c r="S2893" s="0" t="s">
        <v>4</v>
      </c>
    </row>
    <row r="2894" customFormat="false" ht="14.4" hidden="false" customHeight="false" outlineLevel="0" collapsed="false">
      <c r="A2894" s="0" t="s">
        <v>28</v>
      </c>
      <c r="B2894" s="0" t="n">
        <v>1</v>
      </c>
      <c r="C2894" s="0" t="s">
        <v>8337</v>
      </c>
      <c r="D2894" s="0" t="s">
        <v>258</v>
      </c>
      <c r="E2894" s="0" t="s">
        <v>8338</v>
      </c>
      <c r="F2894" s="0" t="s">
        <v>8339</v>
      </c>
      <c r="G2894" s="0" t="s">
        <v>8340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6.4</v>
      </c>
      <c r="R2894" s="0" t="n">
        <v>0</v>
      </c>
      <c r="S2894" s="0" t="s">
        <v>4</v>
      </c>
    </row>
    <row r="2895" customFormat="false" ht="14.4" hidden="false" customHeight="false" outlineLevel="0" collapsed="false">
      <c r="A2895" s="0" t="s">
        <v>28</v>
      </c>
      <c r="B2895" s="0" t="n">
        <v>1</v>
      </c>
      <c r="C2895" s="0" t="s">
        <v>8341</v>
      </c>
      <c r="D2895" s="0" t="s">
        <v>30</v>
      </c>
      <c r="E2895" s="0" t="s">
        <v>8342</v>
      </c>
      <c r="F2895" s="0" t="s">
        <v>8339</v>
      </c>
      <c r="G2895" s="0" t="s">
        <v>8340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6.8</v>
      </c>
      <c r="R2895" s="0" t="n">
        <v>0</v>
      </c>
      <c r="S2895" s="0" t="s">
        <v>4</v>
      </c>
    </row>
    <row r="2896" customFormat="false" ht="14.4" hidden="false" customHeight="false" outlineLevel="0" collapsed="false">
      <c r="A2896" s="0" t="s">
        <v>28</v>
      </c>
      <c r="B2896" s="0" t="n">
        <v>1</v>
      </c>
      <c r="C2896" s="0" t="s">
        <v>8343</v>
      </c>
      <c r="D2896" s="0" t="s">
        <v>192</v>
      </c>
      <c r="E2896" s="0" t="s">
        <v>8344</v>
      </c>
      <c r="F2896" s="0" t="s">
        <v>8339</v>
      </c>
      <c r="G2896" s="0" t="s">
        <v>8340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6.8</v>
      </c>
      <c r="R2896" s="0" t="n">
        <v>0</v>
      </c>
      <c r="S2896" s="0" t="s">
        <v>4</v>
      </c>
    </row>
    <row r="2897" customFormat="false" ht="14.4" hidden="false" customHeight="false" outlineLevel="0" collapsed="false">
      <c r="A2897" s="0" t="s">
        <v>28</v>
      </c>
      <c r="B2897" s="0" t="n">
        <v>1</v>
      </c>
      <c r="C2897" s="0" t="s">
        <v>8345</v>
      </c>
      <c r="D2897" s="0" t="s">
        <v>192</v>
      </c>
      <c r="E2897" s="0" t="s">
        <v>8346</v>
      </c>
      <c r="F2897" s="0" t="s">
        <v>8339</v>
      </c>
      <c r="G2897" s="0" t="s">
        <v>8340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7.1</v>
      </c>
      <c r="R2897" s="0" t="n">
        <v>0</v>
      </c>
      <c r="S2897" s="0" t="s">
        <v>4</v>
      </c>
    </row>
    <row r="2898" customFormat="false" ht="14.4" hidden="false" customHeight="false" outlineLevel="0" collapsed="false">
      <c r="A2898" s="0" t="s">
        <v>28</v>
      </c>
      <c r="B2898" s="0" t="n">
        <v>1</v>
      </c>
      <c r="C2898" s="0" t="s">
        <v>8347</v>
      </c>
      <c r="D2898" s="0" t="s">
        <v>30</v>
      </c>
      <c r="E2898" s="0" t="s">
        <v>8348</v>
      </c>
      <c r="F2898" s="0" t="s">
        <v>8349</v>
      </c>
      <c r="G2898" s="0" t="s">
        <v>8350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5.3</v>
      </c>
      <c r="R2898" s="0" t="n">
        <v>0</v>
      </c>
      <c r="S2898" s="0" t="s">
        <v>4</v>
      </c>
    </row>
    <row r="2899" customFormat="false" ht="14.4" hidden="false" customHeight="false" outlineLevel="0" collapsed="false">
      <c r="A2899" s="0" t="s">
        <v>28</v>
      </c>
      <c r="B2899" s="0" t="n">
        <v>1</v>
      </c>
      <c r="C2899" s="0" t="s">
        <v>8351</v>
      </c>
      <c r="D2899" s="0" t="s">
        <v>30</v>
      </c>
      <c r="E2899" s="0" t="s">
        <v>8352</v>
      </c>
      <c r="F2899" s="0" t="s">
        <v>1741</v>
      </c>
      <c r="G2899" s="0" t="s">
        <v>1742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5.2</v>
      </c>
      <c r="R2899" s="0" t="n">
        <v>0</v>
      </c>
      <c r="S2899" s="0" t="s">
        <v>4</v>
      </c>
    </row>
    <row r="2900" customFormat="false" ht="14.4" hidden="false" customHeight="false" outlineLevel="0" collapsed="false">
      <c r="A2900" s="0" t="s">
        <v>28</v>
      </c>
      <c r="B2900" s="0" t="n">
        <v>1</v>
      </c>
      <c r="C2900" s="0" t="s">
        <v>8353</v>
      </c>
      <c r="D2900" s="0" t="s">
        <v>124</v>
      </c>
      <c r="E2900" s="0" t="s">
        <v>8354</v>
      </c>
      <c r="F2900" s="0" t="s">
        <v>94</v>
      </c>
      <c r="G2900" s="0" t="s">
        <v>95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7.7</v>
      </c>
      <c r="R2900" s="0" t="n">
        <v>0</v>
      </c>
      <c r="S2900" s="0" t="s">
        <v>4</v>
      </c>
    </row>
    <row r="2901" customFormat="false" ht="14.4" hidden="false" customHeight="false" outlineLevel="0" collapsed="false">
      <c r="A2901" s="0" t="s">
        <v>28</v>
      </c>
      <c r="B2901" s="0" t="n">
        <v>1</v>
      </c>
      <c r="C2901" s="0" t="s">
        <v>8355</v>
      </c>
      <c r="D2901" s="0" t="s">
        <v>30</v>
      </c>
      <c r="E2901" s="0" t="s">
        <v>8356</v>
      </c>
      <c r="F2901" s="0" t="s">
        <v>94</v>
      </c>
      <c r="G2901" s="0" t="s">
        <v>95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6.1</v>
      </c>
      <c r="R2901" s="0" t="n">
        <v>0</v>
      </c>
      <c r="S2901" s="0" t="s">
        <v>4</v>
      </c>
    </row>
    <row r="2902" customFormat="false" ht="14.4" hidden="false" customHeight="false" outlineLevel="0" collapsed="false">
      <c r="A2902" s="0" t="s">
        <v>28</v>
      </c>
      <c r="B2902" s="0" t="n">
        <v>1</v>
      </c>
      <c r="C2902" s="0" t="s">
        <v>8357</v>
      </c>
      <c r="D2902" s="0" t="s">
        <v>45</v>
      </c>
      <c r="E2902" s="0" t="s">
        <v>8358</v>
      </c>
      <c r="F2902" s="0" t="s">
        <v>94</v>
      </c>
      <c r="G2902" s="0" t="s">
        <v>95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5.8</v>
      </c>
      <c r="R2902" s="0" t="n">
        <v>0</v>
      </c>
      <c r="S2902" s="0" t="s">
        <v>4</v>
      </c>
    </row>
    <row r="2903" customFormat="false" ht="14.4" hidden="false" customHeight="false" outlineLevel="0" collapsed="false">
      <c r="A2903" s="0" t="s">
        <v>28</v>
      </c>
      <c r="B2903" s="0" t="n">
        <v>1</v>
      </c>
      <c r="C2903" s="0" t="s">
        <v>8359</v>
      </c>
      <c r="D2903" s="0" t="s">
        <v>124</v>
      </c>
      <c r="E2903" s="0" t="s">
        <v>8360</v>
      </c>
      <c r="F2903" s="0" t="s">
        <v>94</v>
      </c>
      <c r="G2903" s="0" t="s">
        <v>95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5.8</v>
      </c>
      <c r="R2903" s="0" t="n">
        <v>0</v>
      </c>
      <c r="S2903" s="0" t="s">
        <v>4</v>
      </c>
    </row>
    <row r="2904" customFormat="false" ht="14.4" hidden="false" customHeight="false" outlineLevel="0" collapsed="false">
      <c r="A2904" s="0" t="s">
        <v>28</v>
      </c>
      <c r="B2904" s="0" t="n">
        <v>1</v>
      </c>
      <c r="C2904" s="0" t="s">
        <v>8361</v>
      </c>
      <c r="D2904" s="0" t="s">
        <v>81</v>
      </c>
      <c r="E2904" s="0" t="s">
        <v>8362</v>
      </c>
      <c r="F2904" s="0" t="s">
        <v>94</v>
      </c>
      <c r="G2904" s="0" t="s">
        <v>95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5.5</v>
      </c>
      <c r="R2904" s="0" t="n">
        <v>0</v>
      </c>
      <c r="S2904" s="0" t="s">
        <v>4</v>
      </c>
    </row>
    <row r="2905" customFormat="false" ht="14.4" hidden="false" customHeight="false" outlineLevel="0" collapsed="false">
      <c r="A2905" s="0" t="s">
        <v>28</v>
      </c>
      <c r="B2905" s="0" t="n">
        <v>1</v>
      </c>
      <c r="C2905" s="0" t="s">
        <v>8363</v>
      </c>
      <c r="D2905" s="0" t="s">
        <v>30</v>
      </c>
      <c r="E2905" s="0" t="s">
        <v>8364</v>
      </c>
      <c r="F2905" s="0" t="s">
        <v>94</v>
      </c>
      <c r="G2905" s="0" t="s">
        <v>95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5.4</v>
      </c>
      <c r="R2905" s="0" t="n">
        <v>0</v>
      </c>
      <c r="S2905" s="0" t="s">
        <v>4</v>
      </c>
    </row>
    <row r="2906" customFormat="false" ht="14.4" hidden="false" customHeight="false" outlineLevel="0" collapsed="false">
      <c r="A2906" s="0" t="s">
        <v>28</v>
      </c>
      <c r="B2906" s="0" t="n">
        <v>1</v>
      </c>
      <c r="C2906" s="0" t="s">
        <v>8365</v>
      </c>
      <c r="D2906" s="0" t="s">
        <v>124</v>
      </c>
      <c r="E2906" s="0" t="s">
        <v>8366</v>
      </c>
      <c r="F2906" s="0" t="s">
        <v>94</v>
      </c>
      <c r="G2906" s="0" t="s">
        <v>95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5.5</v>
      </c>
      <c r="R2906" s="0" t="n">
        <v>0</v>
      </c>
      <c r="S2906" s="0" t="s">
        <v>4</v>
      </c>
    </row>
    <row r="2907" customFormat="false" ht="14.4" hidden="false" customHeight="false" outlineLevel="0" collapsed="false">
      <c r="A2907" s="0" t="s">
        <v>28</v>
      </c>
      <c r="B2907" s="0" t="n">
        <v>1</v>
      </c>
      <c r="C2907" s="0" t="s">
        <v>8367</v>
      </c>
      <c r="D2907" s="0" t="s">
        <v>30</v>
      </c>
      <c r="E2907" s="0" t="s">
        <v>8368</v>
      </c>
      <c r="F2907" s="0" t="s">
        <v>94</v>
      </c>
      <c r="G2907" s="0" t="s">
        <v>95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5.8</v>
      </c>
      <c r="R2907" s="0" t="n">
        <v>0</v>
      </c>
      <c r="S2907" s="0" t="s">
        <v>4</v>
      </c>
    </row>
    <row r="2908" customFormat="false" ht="14.4" hidden="false" customHeight="false" outlineLevel="0" collapsed="false">
      <c r="A2908" s="0" t="s">
        <v>28</v>
      </c>
      <c r="B2908" s="0" t="n">
        <v>1</v>
      </c>
      <c r="C2908" s="0" t="s">
        <v>8369</v>
      </c>
      <c r="D2908" s="0" t="s">
        <v>81</v>
      </c>
      <c r="E2908" s="0" t="s">
        <v>6618</v>
      </c>
      <c r="F2908" s="0" t="s">
        <v>94</v>
      </c>
      <c r="G2908" s="0" t="s">
        <v>95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5.6</v>
      </c>
      <c r="R2908" s="0" t="n">
        <v>0</v>
      </c>
      <c r="S2908" s="0" t="s">
        <v>4</v>
      </c>
    </row>
    <row r="2909" customFormat="false" ht="14.4" hidden="false" customHeight="false" outlineLevel="0" collapsed="false">
      <c r="A2909" s="0" t="s">
        <v>28</v>
      </c>
      <c r="B2909" s="0" t="n">
        <v>1</v>
      </c>
      <c r="C2909" s="0" t="s">
        <v>8370</v>
      </c>
      <c r="D2909" s="0" t="s">
        <v>60</v>
      </c>
      <c r="E2909" s="0" t="s">
        <v>8371</v>
      </c>
      <c r="F2909" s="0" t="s">
        <v>94</v>
      </c>
      <c r="G2909" s="0" t="s">
        <v>95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5.4</v>
      </c>
      <c r="R2909" s="0" t="n">
        <v>0</v>
      </c>
      <c r="S2909" s="0" t="s">
        <v>4</v>
      </c>
    </row>
    <row r="2910" customFormat="false" ht="14.4" hidden="false" customHeight="false" outlineLevel="0" collapsed="false">
      <c r="A2910" s="0" t="s">
        <v>28</v>
      </c>
      <c r="B2910" s="0" t="n">
        <v>1</v>
      </c>
      <c r="C2910" s="0" t="s">
        <v>8372</v>
      </c>
      <c r="D2910" s="0" t="s">
        <v>30</v>
      </c>
      <c r="E2910" s="0" t="s">
        <v>8373</v>
      </c>
      <c r="F2910" s="0" t="s">
        <v>94</v>
      </c>
      <c r="G2910" s="0" t="s">
        <v>95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5.9</v>
      </c>
      <c r="R2910" s="0" t="n">
        <v>0</v>
      </c>
      <c r="S2910" s="0" t="s">
        <v>4</v>
      </c>
    </row>
    <row r="2911" customFormat="false" ht="14.4" hidden="false" customHeight="false" outlineLevel="0" collapsed="false">
      <c r="A2911" s="0" t="s">
        <v>28</v>
      </c>
      <c r="B2911" s="0" t="n">
        <v>1</v>
      </c>
      <c r="C2911" s="0" t="s">
        <v>8374</v>
      </c>
      <c r="D2911" s="0" t="s">
        <v>81</v>
      </c>
      <c r="E2911" s="0" t="s">
        <v>8375</v>
      </c>
      <c r="F2911" s="0" t="s">
        <v>8376</v>
      </c>
      <c r="G2911" s="0" t="s">
        <v>8377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5.1</v>
      </c>
      <c r="R2911" s="0" t="n">
        <v>0</v>
      </c>
      <c r="S2911" s="0" t="s">
        <v>4</v>
      </c>
    </row>
    <row r="2912" customFormat="false" ht="14.4" hidden="false" customHeight="false" outlineLevel="0" collapsed="false">
      <c r="A2912" s="0" t="s">
        <v>28</v>
      </c>
      <c r="B2912" s="0" t="n">
        <v>1</v>
      </c>
      <c r="C2912" s="0" t="s">
        <v>8378</v>
      </c>
      <c r="D2912" s="0" t="s">
        <v>258</v>
      </c>
      <c r="E2912" s="0" t="s">
        <v>8379</v>
      </c>
      <c r="F2912" s="0" t="s">
        <v>2514</v>
      </c>
      <c r="G2912" s="0" t="s">
        <v>2515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5.2</v>
      </c>
      <c r="R2912" s="0" t="n">
        <v>0</v>
      </c>
      <c r="S2912" s="0" t="s">
        <v>4</v>
      </c>
    </row>
    <row r="2913" customFormat="false" ht="14.4" hidden="false" customHeight="false" outlineLevel="0" collapsed="false">
      <c r="A2913" s="0" t="s">
        <v>28</v>
      </c>
      <c r="B2913" s="0" t="n">
        <v>1</v>
      </c>
      <c r="C2913" s="0" t="s">
        <v>8380</v>
      </c>
      <c r="D2913" s="0" t="s">
        <v>39</v>
      </c>
      <c r="E2913" s="0" t="s">
        <v>8381</v>
      </c>
      <c r="F2913" s="0" t="s">
        <v>113</v>
      </c>
      <c r="G2913" s="0" t="s">
        <v>114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9.1</v>
      </c>
      <c r="R2913" s="0" t="n">
        <v>0</v>
      </c>
      <c r="S2913" s="0" t="s">
        <v>4</v>
      </c>
    </row>
    <row r="2914" customFormat="false" ht="14.4" hidden="false" customHeight="false" outlineLevel="0" collapsed="false">
      <c r="A2914" s="0" t="s">
        <v>28</v>
      </c>
      <c r="B2914" s="0" t="n">
        <v>1</v>
      </c>
      <c r="C2914" s="0" t="s">
        <v>8382</v>
      </c>
      <c r="D2914" s="0" t="s">
        <v>45</v>
      </c>
      <c r="E2914" s="0" t="s">
        <v>8383</v>
      </c>
      <c r="F2914" s="0" t="s">
        <v>113</v>
      </c>
      <c r="G2914" s="0" t="s">
        <v>114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5.5</v>
      </c>
      <c r="R2914" s="0" t="n">
        <v>0</v>
      </c>
      <c r="S2914" s="0" t="s">
        <v>4</v>
      </c>
    </row>
    <row r="2915" customFormat="false" ht="14.4" hidden="false" customHeight="false" outlineLevel="0" collapsed="false">
      <c r="A2915" s="0" t="s">
        <v>28</v>
      </c>
      <c r="B2915" s="0" t="n">
        <v>1</v>
      </c>
      <c r="C2915" s="0" t="s">
        <v>8384</v>
      </c>
      <c r="D2915" s="0" t="s">
        <v>192</v>
      </c>
      <c r="E2915" s="0" t="s">
        <v>8385</v>
      </c>
      <c r="F2915" s="0" t="s">
        <v>2698</v>
      </c>
      <c r="G2915" s="0" t="s">
        <v>2699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5.7</v>
      </c>
      <c r="R2915" s="0" t="n">
        <v>0</v>
      </c>
      <c r="S2915" s="0" t="s">
        <v>4</v>
      </c>
    </row>
    <row r="2916" customFormat="false" ht="14.4" hidden="false" customHeight="false" outlineLevel="0" collapsed="false">
      <c r="A2916" s="0" t="s">
        <v>28</v>
      </c>
      <c r="B2916" s="0" t="n">
        <v>1</v>
      </c>
      <c r="C2916" s="0" t="s">
        <v>8386</v>
      </c>
      <c r="D2916" s="0" t="s">
        <v>103</v>
      </c>
      <c r="E2916" s="0" t="s">
        <v>8387</v>
      </c>
      <c r="F2916" s="0" t="s">
        <v>8388</v>
      </c>
      <c r="G2916" s="0" t="s">
        <v>8389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5.2</v>
      </c>
      <c r="R2916" s="0" t="n">
        <v>0</v>
      </c>
      <c r="S2916" s="0" t="s">
        <v>4</v>
      </c>
    </row>
    <row r="2917" customFormat="false" ht="14.4" hidden="false" customHeight="false" outlineLevel="0" collapsed="false">
      <c r="A2917" s="0" t="s">
        <v>28</v>
      </c>
      <c r="B2917" s="0" t="n">
        <v>1</v>
      </c>
      <c r="C2917" s="0" t="s">
        <v>8390</v>
      </c>
      <c r="D2917" s="0" t="s">
        <v>45</v>
      </c>
      <c r="E2917" s="0" t="s">
        <v>8391</v>
      </c>
      <c r="F2917" s="0" t="s">
        <v>8392</v>
      </c>
      <c r="G2917" s="0" t="s">
        <v>8393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11.4</v>
      </c>
      <c r="R2917" s="0" t="n">
        <v>0</v>
      </c>
      <c r="S2917" s="0" t="s">
        <v>4</v>
      </c>
    </row>
    <row r="2918" customFormat="false" ht="14.4" hidden="false" customHeight="false" outlineLevel="0" collapsed="false">
      <c r="A2918" s="0" t="s">
        <v>28</v>
      </c>
      <c r="B2918" s="0" t="n">
        <v>1</v>
      </c>
      <c r="C2918" s="0" t="s">
        <v>8394</v>
      </c>
      <c r="D2918" s="0" t="s">
        <v>30</v>
      </c>
      <c r="E2918" s="0" t="s">
        <v>8395</v>
      </c>
      <c r="F2918" s="0" t="s">
        <v>2966</v>
      </c>
      <c r="G2918" s="0" t="s">
        <v>2967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6.8</v>
      </c>
      <c r="R2918" s="0" t="n">
        <v>0</v>
      </c>
      <c r="S2918" s="0" t="s">
        <v>4</v>
      </c>
    </row>
    <row r="2919" customFormat="false" ht="14.4" hidden="false" customHeight="false" outlineLevel="0" collapsed="false">
      <c r="A2919" s="0" t="s">
        <v>28</v>
      </c>
      <c r="B2919" s="0" t="n">
        <v>1</v>
      </c>
      <c r="C2919" s="0" t="s">
        <v>8396</v>
      </c>
      <c r="D2919" s="0" t="s">
        <v>177</v>
      </c>
      <c r="E2919" s="0" t="s">
        <v>8397</v>
      </c>
      <c r="F2919" s="0" t="s">
        <v>8398</v>
      </c>
      <c r="G2919" s="0" t="s">
        <v>8399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5.1</v>
      </c>
      <c r="R2919" s="0" t="n">
        <v>0</v>
      </c>
      <c r="S2919" s="0" t="s">
        <v>4</v>
      </c>
    </row>
    <row r="2920" customFormat="false" ht="14.4" hidden="false" customHeight="false" outlineLevel="0" collapsed="false">
      <c r="A2920" s="0" t="s">
        <v>28</v>
      </c>
      <c r="B2920" s="0" t="n">
        <v>1</v>
      </c>
      <c r="C2920" s="0" t="s">
        <v>8400</v>
      </c>
      <c r="D2920" s="0" t="s">
        <v>81</v>
      </c>
      <c r="E2920" s="0" t="s">
        <v>8401</v>
      </c>
      <c r="F2920" s="0" t="s">
        <v>8402</v>
      </c>
      <c r="G2920" s="0" t="s">
        <v>628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6.3</v>
      </c>
      <c r="R2920" s="0" t="n">
        <v>0</v>
      </c>
      <c r="S2920" s="0" t="s">
        <v>4</v>
      </c>
    </row>
    <row r="2921" customFormat="false" ht="14.4" hidden="false" customHeight="false" outlineLevel="0" collapsed="false">
      <c r="A2921" s="0" t="s">
        <v>28</v>
      </c>
      <c r="B2921" s="0" t="n">
        <v>1</v>
      </c>
      <c r="C2921" s="0" t="s">
        <v>8403</v>
      </c>
      <c r="D2921" s="0" t="s">
        <v>30</v>
      </c>
      <c r="E2921" s="0" t="s">
        <v>8404</v>
      </c>
      <c r="F2921" s="0" t="s">
        <v>3641</v>
      </c>
      <c r="G2921" s="0" t="s">
        <v>3642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5.4</v>
      </c>
      <c r="R2921" s="0" t="n">
        <v>0</v>
      </c>
      <c r="S2921" s="0" t="s">
        <v>4</v>
      </c>
    </row>
    <row r="2922" customFormat="false" ht="14.4" hidden="false" customHeight="false" outlineLevel="0" collapsed="false">
      <c r="A2922" s="0" t="s">
        <v>28</v>
      </c>
      <c r="B2922" s="0" t="n">
        <v>1</v>
      </c>
      <c r="C2922" s="0" t="s">
        <v>8405</v>
      </c>
      <c r="D2922" s="0" t="s">
        <v>103</v>
      </c>
      <c r="E2922" s="0" t="s">
        <v>8406</v>
      </c>
      <c r="F2922" s="0" t="s">
        <v>490</v>
      </c>
      <c r="G2922" s="0" t="s">
        <v>491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20</v>
      </c>
      <c r="R2922" s="0" t="n">
        <v>0</v>
      </c>
      <c r="S2922" s="0" t="s">
        <v>4</v>
      </c>
    </row>
    <row r="2923" customFormat="false" ht="14.4" hidden="false" customHeight="false" outlineLevel="0" collapsed="false">
      <c r="A2923" s="0" t="s">
        <v>28</v>
      </c>
      <c r="B2923" s="0" t="n">
        <v>1</v>
      </c>
      <c r="C2923" s="0" t="s">
        <v>8407</v>
      </c>
      <c r="D2923" s="0" t="s">
        <v>90</v>
      </c>
      <c r="E2923" s="0" t="s">
        <v>8408</v>
      </c>
      <c r="F2923" s="0" t="s">
        <v>4002</v>
      </c>
      <c r="G2923" s="0" t="s">
        <v>361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7.4</v>
      </c>
      <c r="R2923" s="0" t="n">
        <v>0</v>
      </c>
      <c r="S2923" s="0" t="s">
        <v>4</v>
      </c>
    </row>
    <row r="2924" customFormat="false" ht="14.4" hidden="false" customHeight="false" outlineLevel="0" collapsed="false">
      <c r="A2924" s="0" t="s">
        <v>28</v>
      </c>
      <c r="B2924" s="0" t="n">
        <v>1</v>
      </c>
      <c r="C2924" s="0" t="s">
        <v>8409</v>
      </c>
      <c r="D2924" s="0" t="s">
        <v>30</v>
      </c>
      <c r="E2924" s="0" t="s">
        <v>8410</v>
      </c>
      <c r="F2924" s="0" t="s">
        <v>4119</v>
      </c>
      <c r="G2924" s="0" t="s">
        <v>2138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5.9</v>
      </c>
      <c r="R2924" s="0" t="n">
        <v>0</v>
      </c>
      <c r="S2924" s="0" t="s">
        <v>4</v>
      </c>
    </row>
    <row r="2925" customFormat="false" ht="14.4" hidden="false" customHeight="false" outlineLevel="0" collapsed="false">
      <c r="A2925" s="0" t="s">
        <v>28</v>
      </c>
      <c r="B2925" s="0" t="n">
        <v>1</v>
      </c>
      <c r="C2925" s="0" t="s">
        <v>8411</v>
      </c>
      <c r="D2925" s="0" t="s">
        <v>30</v>
      </c>
      <c r="E2925" s="0" t="s">
        <v>8412</v>
      </c>
      <c r="F2925" s="0" t="s">
        <v>4195</v>
      </c>
      <c r="G2925" s="0" t="s">
        <v>4196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6.7</v>
      </c>
      <c r="R2925" s="0" t="n">
        <v>0</v>
      </c>
      <c r="S2925" s="0" t="s">
        <v>4</v>
      </c>
    </row>
    <row r="2926" customFormat="false" ht="14.4" hidden="false" customHeight="false" outlineLevel="0" collapsed="false">
      <c r="A2926" s="0" t="s">
        <v>28</v>
      </c>
      <c r="B2926" s="0" t="n">
        <v>1</v>
      </c>
      <c r="C2926" s="0" t="s">
        <v>8413</v>
      </c>
      <c r="D2926" s="0" t="s">
        <v>30</v>
      </c>
      <c r="E2926" s="0" t="s">
        <v>8414</v>
      </c>
      <c r="F2926" s="0" t="s">
        <v>8415</v>
      </c>
      <c r="G2926" s="0" t="s">
        <v>8416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8.5</v>
      </c>
      <c r="R2926" s="0" t="n">
        <v>0</v>
      </c>
      <c r="S2926" s="0" t="s">
        <v>4</v>
      </c>
    </row>
    <row r="2927" customFormat="false" ht="14.4" hidden="false" customHeight="false" outlineLevel="0" collapsed="false">
      <c r="A2927" s="0" t="s">
        <v>28</v>
      </c>
      <c r="B2927" s="0" t="n">
        <v>1</v>
      </c>
      <c r="C2927" s="0" t="s">
        <v>8417</v>
      </c>
      <c r="D2927" s="0" t="s">
        <v>258</v>
      </c>
      <c r="E2927" s="0" t="s">
        <v>8418</v>
      </c>
      <c r="F2927" s="0" t="s">
        <v>5044</v>
      </c>
      <c r="G2927" s="0" t="s">
        <v>5045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6.1</v>
      </c>
      <c r="R2927" s="0" t="n">
        <v>0</v>
      </c>
      <c r="S2927" s="0" t="s">
        <v>4</v>
      </c>
    </row>
    <row r="2928" customFormat="false" ht="14.4" hidden="false" customHeight="false" outlineLevel="0" collapsed="false">
      <c r="A2928" s="0" t="s">
        <v>28</v>
      </c>
      <c r="B2928" s="0" t="n">
        <v>1</v>
      </c>
      <c r="C2928" s="0" t="s">
        <v>8419</v>
      </c>
      <c r="D2928" s="0" t="s">
        <v>81</v>
      </c>
      <c r="E2928" s="0" t="s">
        <v>8420</v>
      </c>
      <c r="F2928" s="0" t="s">
        <v>8421</v>
      </c>
      <c r="G2928" s="0" t="s">
        <v>8422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7.6</v>
      </c>
      <c r="R2928" s="0" t="n">
        <v>0</v>
      </c>
      <c r="S2928" s="0" t="s">
        <v>4</v>
      </c>
    </row>
    <row r="2929" customFormat="false" ht="14.4" hidden="false" customHeight="false" outlineLevel="0" collapsed="false">
      <c r="A2929" s="0" t="s">
        <v>419</v>
      </c>
      <c r="B2929" s="0" t="n">
        <v>1</v>
      </c>
      <c r="C2929" s="0" t="s">
        <v>8423</v>
      </c>
      <c r="D2929" s="0" t="s">
        <v>4543</v>
      </c>
      <c r="E2929" s="0" t="s">
        <v>8424</v>
      </c>
      <c r="F2929" s="0" t="s">
        <v>5074</v>
      </c>
      <c r="G2929" s="0" t="s">
        <v>5075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5.5</v>
      </c>
      <c r="R2929" s="0" t="n">
        <v>0</v>
      </c>
      <c r="S2929" s="0" t="s">
        <v>4</v>
      </c>
    </row>
    <row r="2930" customFormat="false" ht="14.4" hidden="false" customHeight="false" outlineLevel="0" collapsed="false">
      <c r="A2930" s="0" t="s">
        <v>28</v>
      </c>
      <c r="B2930" s="0" t="n">
        <v>1</v>
      </c>
      <c r="C2930" s="0" t="s">
        <v>8425</v>
      </c>
      <c r="D2930" s="0" t="s">
        <v>258</v>
      </c>
      <c r="E2930" s="0" t="s">
        <v>8426</v>
      </c>
      <c r="F2930" s="0" t="s">
        <v>5480</v>
      </c>
      <c r="G2930" s="0" t="s">
        <v>5481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5.2</v>
      </c>
      <c r="R2930" s="0" t="n">
        <v>0</v>
      </c>
      <c r="S2930" s="0" t="s">
        <v>4</v>
      </c>
    </row>
    <row r="2931" customFormat="false" ht="14.4" hidden="false" customHeight="false" outlineLevel="0" collapsed="false">
      <c r="A2931" s="0" t="s">
        <v>28</v>
      </c>
      <c r="B2931" s="0" t="n">
        <v>1</v>
      </c>
      <c r="C2931" s="0" t="s">
        <v>8427</v>
      </c>
      <c r="D2931" s="0" t="s">
        <v>458</v>
      </c>
      <c r="E2931" s="0" t="s">
        <v>8428</v>
      </c>
      <c r="F2931" s="0" t="s">
        <v>6360</v>
      </c>
      <c r="G2931" s="0" t="s">
        <v>6361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7.5</v>
      </c>
      <c r="R2931" s="0" t="n">
        <v>0</v>
      </c>
      <c r="S2931" s="0" t="s">
        <v>4</v>
      </c>
    </row>
    <row r="2932" customFormat="false" ht="14.4" hidden="false" customHeight="false" outlineLevel="0" collapsed="false">
      <c r="A2932" s="0" t="s">
        <v>28</v>
      </c>
      <c r="B2932" s="0" t="n">
        <v>1</v>
      </c>
      <c r="C2932" s="0" t="s">
        <v>8429</v>
      </c>
      <c r="D2932" s="0" t="s">
        <v>30</v>
      </c>
      <c r="E2932" s="0" t="s">
        <v>8430</v>
      </c>
      <c r="F2932" s="0" t="s">
        <v>8431</v>
      </c>
      <c r="G2932" s="0" t="s">
        <v>8432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6.1</v>
      </c>
      <c r="R2932" s="0" t="n">
        <v>0</v>
      </c>
      <c r="S2932" s="0" t="s">
        <v>4</v>
      </c>
    </row>
    <row r="2933" customFormat="false" ht="14.4" hidden="false" customHeight="false" outlineLevel="0" collapsed="false">
      <c r="A2933" s="0" t="s">
        <v>28</v>
      </c>
      <c r="B2933" s="0" t="n">
        <v>1</v>
      </c>
      <c r="C2933" s="0" t="s">
        <v>8433</v>
      </c>
      <c r="D2933" s="0" t="s">
        <v>258</v>
      </c>
      <c r="E2933" s="0" t="s">
        <v>5166</v>
      </c>
      <c r="F2933" s="0" t="s">
        <v>8111</v>
      </c>
      <c r="G2933" s="0" t="s">
        <v>8112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7</v>
      </c>
      <c r="R2933" s="0" t="n">
        <v>0</v>
      </c>
      <c r="S2933" s="0" t="s">
        <v>4</v>
      </c>
    </row>
    <row r="2934" customFormat="false" ht="14.4" hidden="false" customHeight="false" outlineLevel="0" collapsed="false">
      <c r="A2934" s="0" t="s">
        <v>28</v>
      </c>
      <c r="B2934" s="0" t="n">
        <v>1</v>
      </c>
      <c r="C2934" s="0" t="s">
        <v>8434</v>
      </c>
      <c r="D2934" s="0" t="s">
        <v>30</v>
      </c>
      <c r="E2934" s="0" t="s">
        <v>8435</v>
      </c>
      <c r="F2934" s="0" t="s">
        <v>6639</v>
      </c>
      <c r="G2934" s="0" t="s">
        <v>6640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6</v>
      </c>
      <c r="R2934" s="0" t="n">
        <v>0</v>
      </c>
      <c r="S2934" s="0" t="s">
        <v>4</v>
      </c>
    </row>
    <row r="2935" customFormat="false" ht="14.4" hidden="false" customHeight="false" outlineLevel="0" collapsed="false">
      <c r="A2935" s="0" t="s">
        <v>28</v>
      </c>
      <c r="B2935" s="0" t="n">
        <v>1</v>
      </c>
      <c r="C2935" s="0" t="s">
        <v>8436</v>
      </c>
      <c r="D2935" s="0" t="s">
        <v>45</v>
      </c>
      <c r="E2935" s="0" t="s">
        <v>8437</v>
      </c>
      <c r="F2935" s="0" t="s">
        <v>6809</v>
      </c>
      <c r="G2935" s="0" t="s">
        <v>6810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5.6</v>
      </c>
      <c r="R2935" s="0" t="n">
        <v>0</v>
      </c>
      <c r="S2935" s="0" t="s">
        <v>4</v>
      </c>
    </row>
    <row r="2936" customFormat="false" ht="14.4" hidden="false" customHeight="false" outlineLevel="0" collapsed="false">
      <c r="A2936" s="0" t="s">
        <v>28</v>
      </c>
      <c r="B2936" s="0" t="n">
        <v>1</v>
      </c>
      <c r="C2936" s="0" t="s">
        <v>8438</v>
      </c>
      <c r="D2936" s="0" t="s">
        <v>90</v>
      </c>
      <c r="E2936" s="0" t="s">
        <v>8439</v>
      </c>
      <c r="F2936" s="0" t="s">
        <v>8440</v>
      </c>
      <c r="G2936" s="0" t="s">
        <v>8441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12</v>
      </c>
      <c r="R2936" s="0" t="n">
        <v>0</v>
      </c>
      <c r="S2936" s="0" t="s">
        <v>4</v>
      </c>
    </row>
    <row r="2937" customFormat="false" ht="14.4" hidden="false" customHeight="false" outlineLevel="0" collapsed="false">
      <c r="A2937" s="0" t="s">
        <v>28</v>
      </c>
      <c r="B2937" s="0" t="n">
        <v>1</v>
      </c>
      <c r="C2937" s="0" t="s">
        <v>8442</v>
      </c>
      <c r="D2937" s="0" t="s">
        <v>48</v>
      </c>
      <c r="E2937" s="0" t="s">
        <v>8443</v>
      </c>
      <c r="F2937" s="0" t="s">
        <v>8444</v>
      </c>
      <c r="G2937" s="0" t="s">
        <v>8445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7.8</v>
      </c>
      <c r="R2937" s="0" t="n">
        <v>0</v>
      </c>
      <c r="S2937" s="0" t="s">
        <v>4</v>
      </c>
    </row>
    <row r="2938" customFormat="false" ht="14.4" hidden="false" customHeight="false" outlineLevel="0" collapsed="false">
      <c r="A2938" s="0" t="s">
        <v>28</v>
      </c>
      <c r="B2938" s="0" t="n">
        <v>1</v>
      </c>
      <c r="C2938" s="0" t="s">
        <v>8446</v>
      </c>
      <c r="D2938" s="0" t="s">
        <v>45</v>
      </c>
      <c r="E2938" s="0" t="s">
        <v>8447</v>
      </c>
      <c r="F2938" s="0" t="s">
        <v>8448</v>
      </c>
      <c r="G2938" s="0" t="s">
        <v>8449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5.4</v>
      </c>
      <c r="R2938" s="0" t="n">
        <v>0</v>
      </c>
      <c r="S2938" s="0" t="s">
        <v>4</v>
      </c>
    </row>
    <row r="2939" customFormat="false" ht="14.4" hidden="false" customHeight="false" outlineLevel="0" collapsed="false">
      <c r="A2939" s="0" t="s">
        <v>28</v>
      </c>
      <c r="B2939" s="0" t="n">
        <v>1</v>
      </c>
      <c r="C2939" s="0" t="s">
        <v>8450</v>
      </c>
      <c r="D2939" s="0" t="s">
        <v>81</v>
      </c>
      <c r="E2939" s="0" t="s">
        <v>8451</v>
      </c>
      <c r="F2939" s="0" t="s">
        <v>8448</v>
      </c>
      <c r="G2939" s="0" t="s">
        <v>8449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5.4</v>
      </c>
      <c r="R2939" s="0" t="n">
        <v>0</v>
      </c>
      <c r="S2939" s="0" t="s">
        <v>4</v>
      </c>
    </row>
    <row r="2940" customFormat="false" ht="14.4" hidden="false" customHeight="false" outlineLevel="0" collapsed="false">
      <c r="A2940" s="0" t="s">
        <v>28</v>
      </c>
      <c r="B2940" s="0" t="n">
        <v>1</v>
      </c>
      <c r="C2940" s="0" t="s">
        <v>8452</v>
      </c>
      <c r="D2940" s="0" t="s">
        <v>30</v>
      </c>
      <c r="E2940" s="0" t="s">
        <v>8453</v>
      </c>
      <c r="F2940" s="0" t="s">
        <v>8448</v>
      </c>
      <c r="G2940" s="0" t="s">
        <v>8449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6.1</v>
      </c>
      <c r="R2940" s="0" t="n">
        <v>0</v>
      </c>
      <c r="S2940" s="0" t="s">
        <v>4</v>
      </c>
    </row>
    <row r="2941" customFormat="false" ht="14.4" hidden="false" customHeight="false" outlineLevel="0" collapsed="false">
      <c r="A2941" s="0" t="s">
        <v>28</v>
      </c>
      <c r="B2941" s="0" t="n">
        <v>1</v>
      </c>
      <c r="C2941" s="0" t="s">
        <v>8454</v>
      </c>
      <c r="D2941" s="0" t="s">
        <v>81</v>
      </c>
      <c r="E2941" s="0" t="s">
        <v>8455</v>
      </c>
      <c r="F2941" s="0" t="s">
        <v>8448</v>
      </c>
      <c r="G2941" s="0" t="s">
        <v>8449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5.4</v>
      </c>
      <c r="R2941" s="0" t="n">
        <v>0</v>
      </c>
      <c r="S2941" s="0" t="s">
        <v>4</v>
      </c>
    </row>
    <row r="2942" customFormat="false" ht="14.4" hidden="false" customHeight="false" outlineLevel="0" collapsed="false">
      <c r="A2942" s="0" t="s">
        <v>28</v>
      </c>
      <c r="B2942" s="0" t="n">
        <v>1</v>
      </c>
      <c r="C2942" s="0" t="s">
        <v>8456</v>
      </c>
      <c r="D2942" s="0" t="s">
        <v>30</v>
      </c>
      <c r="E2942" s="0" t="s">
        <v>8457</v>
      </c>
      <c r="F2942" s="0" t="s">
        <v>8448</v>
      </c>
      <c r="G2942" s="0" t="s">
        <v>8449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5.3</v>
      </c>
      <c r="R2942" s="0" t="n">
        <v>0</v>
      </c>
      <c r="S2942" s="0" t="s">
        <v>4</v>
      </c>
    </row>
    <row r="2943" customFormat="false" ht="14.4" hidden="false" customHeight="false" outlineLevel="0" collapsed="false">
      <c r="A2943" s="0" t="s">
        <v>28</v>
      </c>
      <c r="B2943" s="0" t="n">
        <v>1</v>
      </c>
      <c r="C2943" s="0" t="s">
        <v>8458</v>
      </c>
      <c r="D2943" s="0" t="s">
        <v>53</v>
      </c>
      <c r="E2943" s="0" t="s">
        <v>8459</v>
      </c>
      <c r="F2943" s="0" t="s">
        <v>8448</v>
      </c>
      <c r="G2943" s="0" t="s">
        <v>8449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5.3</v>
      </c>
      <c r="R2943" s="0" t="n">
        <v>0</v>
      </c>
      <c r="S2943" s="0" t="s">
        <v>4</v>
      </c>
    </row>
    <row r="2944" customFormat="false" ht="14.4" hidden="false" customHeight="false" outlineLevel="0" collapsed="false">
      <c r="A2944" s="0" t="s">
        <v>28</v>
      </c>
      <c r="B2944" s="0" t="n">
        <v>1</v>
      </c>
      <c r="C2944" s="0" t="s">
        <v>8460</v>
      </c>
      <c r="D2944" s="0" t="s">
        <v>53</v>
      </c>
      <c r="E2944" s="0" t="s">
        <v>8461</v>
      </c>
      <c r="F2944" s="0" t="s">
        <v>8448</v>
      </c>
      <c r="G2944" s="0" t="s">
        <v>8449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5.3</v>
      </c>
      <c r="R2944" s="0" t="n">
        <v>0</v>
      </c>
      <c r="S2944" s="0" t="s">
        <v>4</v>
      </c>
    </row>
    <row r="2945" customFormat="false" ht="14.4" hidden="false" customHeight="false" outlineLevel="0" collapsed="false">
      <c r="A2945" s="0" t="s">
        <v>28</v>
      </c>
      <c r="B2945" s="0" t="n">
        <v>1</v>
      </c>
      <c r="C2945" s="0" t="s">
        <v>8462</v>
      </c>
      <c r="D2945" s="0" t="s">
        <v>81</v>
      </c>
      <c r="E2945" s="0" t="s">
        <v>8463</v>
      </c>
      <c r="F2945" s="0" t="s">
        <v>8448</v>
      </c>
      <c r="G2945" s="0" t="s">
        <v>8449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5.1</v>
      </c>
      <c r="R2945" s="0" t="n">
        <v>0</v>
      </c>
      <c r="S2945" s="0" t="s">
        <v>4</v>
      </c>
    </row>
    <row r="2946" customFormat="false" ht="14.4" hidden="false" customHeight="false" outlineLevel="0" collapsed="false">
      <c r="A2946" s="0" t="s">
        <v>28</v>
      </c>
      <c r="B2946" s="0" t="n">
        <v>1</v>
      </c>
      <c r="C2946" s="0" t="s">
        <v>8464</v>
      </c>
      <c r="D2946" s="0" t="s">
        <v>45</v>
      </c>
      <c r="E2946" s="0" t="s">
        <v>8465</v>
      </c>
      <c r="F2946" s="0" t="s">
        <v>413</v>
      </c>
      <c r="G2946" s="0" t="s">
        <v>414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6.7</v>
      </c>
      <c r="R2946" s="0" t="n">
        <v>0</v>
      </c>
      <c r="S2946" s="0" t="s">
        <v>4</v>
      </c>
    </row>
    <row r="2947" customFormat="false" ht="14.4" hidden="false" customHeight="false" outlineLevel="0" collapsed="false">
      <c r="A2947" s="0" t="s">
        <v>28</v>
      </c>
      <c r="B2947" s="0" t="n">
        <v>1</v>
      </c>
      <c r="C2947" s="0" t="s">
        <v>8466</v>
      </c>
      <c r="D2947" s="0" t="s">
        <v>45</v>
      </c>
      <c r="E2947" s="0" t="s">
        <v>8467</v>
      </c>
      <c r="F2947" s="0" t="s">
        <v>62</v>
      </c>
      <c r="G2947" s="0" t="s">
        <v>63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11.3</v>
      </c>
      <c r="S2947" s="0" t="s">
        <v>4</v>
      </c>
    </row>
    <row r="2948" customFormat="false" ht="14.4" hidden="false" customHeight="false" outlineLevel="0" collapsed="false">
      <c r="A2948" s="0" t="s">
        <v>28</v>
      </c>
      <c r="B2948" s="0" t="n">
        <v>1</v>
      </c>
      <c r="C2948" s="0" t="s">
        <v>8468</v>
      </c>
      <c r="D2948" s="0" t="s">
        <v>39</v>
      </c>
      <c r="E2948" s="0" t="s">
        <v>8469</v>
      </c>
      <c r="F2948" s="0" t="s">
        <v>8470</v>
      </c>
      <c r="G2948" s="0" t="s">
        <v>2831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5.6</v>
      </c>
      <c r="S2948" s="0" t="s">
        <v>4</v>
      </c>
    </row>
    <row r="2949" customFormat="false" ht="14.4" hidden="false" customHeight="false" outlineLevel="0" collapsed="false">
      <c r="A2949" s="0" t="s">
        <v>28</v>
      </c>
      <c r="B2949" s="0" t="n">
        <v>1</v>
      </c>
      <c r="C2949" s="0" t="s">
        <v>8471</v>
      </c>
      <c r="D2949" s="0" t="s">
        <v>30</v>
      </c>
      <c r="E2949" s="0" t="s">
        <v>8472</v>
      </c>
      <c r="F2949" s="0" t="s">
        <v>1802</v>
      </c>
      <c r="G2949" s="0" t="s">
        <v>361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5.1</v>
      </c>
      <c r="S2949" s="0" t="s">
        <v>4</v>
      </c>
    </row>
    <row r="2950" customFormat="false" ht="14.4" hidden="false" customHeight="false" outlineLevel="0" collapsed="false">
      <c r="A2950" s="0" t="s">
        <v>28</v>
      </c>
      <c r="B2950" s="0" t="n">
        <v>1</v>
      </c>
      <c r="C2950" s="0" t="s">
        <v>8473</v>
      </c>
      <c r="D2950" s="0" t="s">
        <v>60</v>
      </c>
      <c r="E2950" s="0" t="s">
        <v>8474</v>
      </c>
      <c r="F2950" s="0" t="s">
        <v>8475</v>
      </c>
      <c r="G2950" s="0" t="s">
        <v>8476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5</v>
      </c>
      <c r="S2950" s="0" t="s">
        <v>4</v>
      </c>
    </row>
    <row r="2951" customFormat="false" ht="14.4" hidden="false" customHeight="false" outlineLevel="0" collapsed="false">
      <c r="A2951" s="0" t="s">
        <v>28</v>
      </c>
      <c r="B2951" s="0" t="n">
        <v>1</v>
      </c>
      <c r="C2951" s="0" t="s">
        <v>8477</v>
      </c>
      <c r="D2951" s="0" t="s">
        <v>45</v>
      </c>
      <c r="E2951" s="0" t="s">
        <v>400</v>
      </c>
      <c r="F2951" s="0" t="s">
        <v>2676</v>
      </c>
      <c r="G2951" s="0" t="s">
        <v>593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7.3</v>
      </c>
      <c r="S2951" s="0" t="s">
        <v>4</v>
      </c>
    </row>
    <row r="2952" customFormat="false" ht="14.4" hidden="false" customHeight="false" outlineLevel="0" collapsed="false">
      <c r="A2952" s="0" t="s">
        <v>28</v>
      </c>
      <c r="B2952" s="0" t="n">
        <v>1</v>
      </c>
      <c r="C2952" s="0" t="s">
        <v>8478</v>
      </c>
      <c r="D2952" s="0" t="s">
        <v>124</v>
      </c>
      <c r="E2952" s="0" t="s">
        <v>8479</v>
      </c>
      <c r="F2952" s="0" t="s">
        <v>132</v>
      </c>
      <c r="G2952" s="0" t="s">
        <v>133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11.1</v>
      </c>
      <c r="S2952" s="0" t="s">
        <v>4</v>
      </c>
    </row>
    <row r="2953" customFormat="false" ht="14.4" hidden="false" customHeight="false" outlineLevel="0" collapsed="false">
      <c r="A2953" s="0" t="s">
        <v>28</v>
      </c>
      <c r="B2953" s="0" t="n">
        <v>1</v>
      </c>
      <c r="C2953" s="0" t="s">
        <v>8480</v>
      </c>
      <c r="D2953" s="0" t="s">
        <v>48</v>
      </c>
      <c r="E2953" s="0" t="s">
        <v>8481</v>
      </c>
      <c r="F2953" s="0" t="s">
        <v>8218</v>
      </c>
      <c r="G2953" s="0" t="s">
        <v>8219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8.1</v>
      </c>
      <c r="S2953" s="0" t="s">
        <v>4</v>
      </c>
    </row>
    <row r="2954" customFormat="false" ht="14.4" hidden="false" customHeight="false" outlineLevel="0" collapsed="false">
      <c r="A2954" s="0" t="s">
        <v>28</v>
      </c>
      <c r="B2954" s="0" t="n">
        <v>1</v>
      </c>
      <c r="C2954" s="0" t="s">
        <v>8482</v>
      </c>
      <c r="D2954" s="0" t="s">
        <v>60</v>
      </c>
      <c r="E2954" s="0" t="s">
        <v>8483</v>
      </c>
      <c r="F2954" s="0" t="s">
        <v>8484</v>
      </c>
      <c r="G2954" s="0" t="s">
        <v>8485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6.3</v>
      </c>
      <c r="S2954" s="0" t="s">
        <v>4</v>
      </c>
    </row>
    <row r="2955" customFormat="false" ht="14.4" hidden="false" customHeight="false" outlineLevel="0" collapsed="false">
      <c r="A2955" s="0" t="s">
        <v>28</v>
      </c>
      <c r="B2955" s="0" t="n">
        <v>1</v>
      </c>
      <c r="C2955" s="0" t="s">
        <v>8486</v>
      </c>
      <c r="D2955" s="0" t="s">
        <v>258</v>
      </c>
      <c r="E2955" s="0" t="s">
        <v>8487</v>
      </c>
      <c r="F2955" s="0" t="s">
        <v>8484</v>
      </c>
      <c r="G2955" s="0" t="s">
        <v>8485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6</v>
      </c>
      <c r="S2955" s="0" t="s">
        <v>4</v>
      </c>
    </row>
    <row r="2956" customFormat="false" ht="14.4" hidden="false" customHeight="false" outlineLevel="0" collapsed="false">
      <c r="A2956" s="0" t="s">
        <v>28</v>
      </c>
      <c r="B2956" s="0" t="n">
        <v>1</v>
      </c>
      <c r="C2956" s="0" t="s">
        <v>8488</v>
      </c>
      <c r="D2956" s="0" t="s">
        <v>39</v>
      </c>
      <c r="E2956" s="0" t="s">
        <v>8489</v>
      </c>
      <c r="F2956" s="0" t="s">
        <v>4414</v>
      </c>
      <c r="G2956" s="0" t="s">
        <v>4415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6.1</v>
      </c>
      <c r="S2956" s="0" t="s">
        <v>4</v>
      </c>
    </row>
    <row r="2957" customFormat="false" ht="14.4" hidden="false" customHeight="false" outlineLevel="0" collapsed="false">
      <c r="A2957" s="0" t="s">
        <v>28</v>
      </c>
      <c r="B2957" s="0" t="n">
        <v>1</v>
      </c>
      <c r="C2957" s="0" t="s">
        <v>8490</v>
      </c>
      <c r="D2957" s="0" t="s">
        <v>45</v>
      </c>
      <c r="E2957" s="0" t="s">
        <v>8491</v>
      </c>
      <c r="F2957" s="0" t="s">
        <v>498</v>
      </c>
      <c r="G2957" s="0" t="s">
        <v>499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8.5</v>
      </c>
      <c r="S2957" s="0" t="s">
        <v>4</v>
      </c>
    </row>
    <row r="2958" customFormat="false" ht="14.4" hidden="false" customHeight="false" outlineLevel="0" collapsed="false">
      <c r="A2958" s="0" t="s">
        <v>28</v>
      </c>
      <c r="B2958" s="0" t="n">
        <v>1</v>
      </c>
      <c r="C2958" s="0" t="s">
        <v>8492</v>
      </c>
      <c r="D2958" s="0" t="s">
        <v>90</v>
      </c>
      <c r="E2958" s="0" t="s">
        <v>8493</v>
      </c>
      <c r="F2958" s="0" t="s">
        <v>8242</v>
      </c>
      <c r="G2958" s="0" t="s">
        <v>361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13</v>
      </c>
      <c r="S2958" s="0" t="s">
        <v>4</v>
      </c>
    </row>
    <row r="2959" customFormat="false" ht="14.4" hidden="false" customHeight="false" outlineLevel="0" collapsed="false">
      <c r="A2959" s="0" t="s">
        <v>28</v>
      </c>
      <c r="B2959" s="0" t="n">
        <v>1</v>
      </c>
      <c r="C2959" s="0" t="s">
        <v>8494</v>
      </c>
      <c r="D2959" s="0" t="s">
        <v>103</v>
      </c>
      <c r="E2959" s="0" t="s">
        <v>8495</v>
      </c>
      <c r="F2959" s="0" t="s">
        <v>166</v>
      </c>
      <c r="G2959" s="0" t="s">
        <v>167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10.3</v>
      </c>
      <c r="S2959" s="0" t="s">
        <v>4</v>
      </c>
    </row>
    <row r="2960" customFormat="false" ht="14.4" hidden="false" customHeight="false" outlineLevel="0" collapsed="false">
      <c r="A2960" s="0" t="s">
        <v>28</v>
      </c>
      <c r="B2960" s="0" t="n">
        <v>1</v>
      </c>
      <c r="C2960" s="0" t="s">
        <v>8496</v>
      </c>
      <c r="D2960" s="0" t="s">
        <v>458</v>
      </c>
      <c r="E2960" s="0" t="s">
        <v>8497</v>
      </c>
      <c r="F2960" s="0" t="s">
        <v>8498</v>
      </c>
      <c r="G2960" s="0" t="s">
        <v>8499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5.4</v>
      </c>
      <c r="S2960" s="0" t="s">
        <v>4</v>
      </c>
    </row>
    <row r="2961" customFormat="false" ht="14.4" hidden="false" customHeight="false" outlineLevel="0" collapsed="false">
      <c r="A2961" s="0" t="s">
        <v>28</v>
      </c>
      <c r="B2961" s="0" t="n">
        <v>1</v>
      </c>
      <c r="C2961" s="0" t="s">
        <v>8500</v>
      </c>
      <c r="D2961" s="0" t="s">
        <v>258</v>
      </c>
      <c r="E2961" s="0" t="s">
        <v>8501</v>
      </c>
      <c r="F2961" s="0" t="s">
        <v>8498</v>
      </c>
      <c r="G2961" s="0" t="s">
        <v>8499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5</v>
      </c>
      <c r="S2961" s="0" t="s">
        <v>4</v>
      </c>
    </row>
    <row r="2962" customFormat="false" ht="14.4" hidden="false" customHeight="false" outlineLevel="0" collapsed="false">
      <c r="A2962" s="0" t="s">
        <v>28</v>
      </c>
      <c r="B2962" s="0" t="n">
        <v>1</v>
      </c>
      <c r="C2962" s="0" t="s">
        <v>8502</v>
      </c>
      <c r="D2962" s="0" t="s">
        <v>90</v>
      </c>
      <c r="E2962" s="0" t="s">
        <v>8503</v>
      </c>
      <c r="F2962" s="0" t="s">
        <v>401</v>
      </c>
      <c r="G2962" s="0" t="s">
        <v>402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5.9</v>
      </c>
      <c r="S2962" s="0" t="s">
        <v>4</v>
      </c>
    </row>
    <row r="2963" customFormat="false" ht="14.4" hidden="false" customHeight="false" outlineLevel="0" collapsed="false">
      <c r="A2963" s="0" t="s">
        <v>28</v>
      </c>
      <c r="B2963" s="0" t="n">
        <v>1</v>
      </c>
      <c r="C2963" s="0" t="s">
        <v>8504</v>
      </c>
      <c r="D2963" s="0" t="s">
        <v>81</v>
      </c>
      <c r="E2963" s="0" t="s">
        <v>8505</v>
      </c>
      <c r="F2963" s="0" t="s">
        <v>8506</v>
      </c>
      <c r="G2963" s="0" t="s">
        <v>8507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5.1</v>
      </c>
      <c r="S2963" s="0" t="s">
        <v>4</v>
      </c>
    </row>
    <row r="2964" customFormat="false" ht="14.4" hidden="false" customHeight="false" outlineLevel="0" collapsed="false">
      <c r="A2964" s="0" t="s">
        <v>28</v>
      </c>
      <c r="B2964" s="0" t="n">
        <v>1</v>
      </c>
      <c r="C2964" s="0" t="s">
        <v>8508</v>
      </c>
      <c r="D2964" s="0" t="s">
        <v>103</v>
      </c>
      <c r="E2964" s="0" t="s">
        <v>8509</v>
      </c>
      <c r="F2964" s="0" t="s">
        <v>8510</v>
      </c>
      <c r="G2964" s="0" t="s">
        <v>8511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10.2</v>
      </c>
      <c r="S2964" s="0" t="s">
        <v>4</v>
      </c>
    </row>
    <row r="2965" customFormat="false" ht="14.4" hidden="true" customHeight="false" outlineLevel="0" collapsed="false">
      <c r="A2965" s="0" t="s">
        <v>28</v>
      </c>
      <c r="B2965" s="0" t="n">
        <v>2</v>
      </c>
      <c r="C2965" s="0" t="s">
        <v>8512</v>
      </c>
      <c r="D2965" s="0" t="s">
        <v>124</v>
      </c>
      <c r="E2965" s="0" t="s">
        <v>8513</v>
      </c>
      <c r="F2965" s="0" t="s">
        <v>8514</v>
      </c>
      <c r="G2965" s="0" t="s">
        <v>8515</v>
      </c>
      <c r="H2965" s="0" t="n">
        <v>11.3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s">
        <v>6</v>
      </c>
    </row>
    <row r="2966" customFormat="false" ht="14.4" hidden="true" customHeight="false" outlineLevel="0" collapsed="false">
      <c r="A2966" s="0" t="s">
        <v>28</v>
      </c>
      <c r="B2966" s="0" t="n">
        <v>2</v>
      </c>
      <c r="C2966" s="0" t="s">
        <v>8516</v>
      </c>
      <c r="D2966" s="0" t="s">
        <v>103</v>
      </c>
      <c r="E2966" s="0" t="s">
        <v>8517</v>
      </c>
      <c r="F2966" s="0" t="s">
        <v>8514</v>
      </c>
      <c r="G2966" s="0" t="s">
        <v>8515</v>
      </c>
      <c r="H2966" s="0" t="n">
        <v>10.8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s">
        <v>6</v>
      </c>
    </row>
    <row r="2967" customFormat="false" ht="14.4" hidden="true" customHeight="false" outlineLevel="0" collapsed="false">
      <c r="A2967" s="0" t="s">
        <v>28</v>
      </c>
      <c r="B2967" s="0" t="n">
        <v>2</v>
      </c>
      <c r="C2967" s="0" t="s">
        <v>8518</v>
      </c>
      <c r="D2967" s="0" t="s">
        <v>90</v>
      </c>
      <c r="E2967" s="0" t="s">
        <v>8519</v>
      </c>
      <c r="F2967" s="0" t="s">
        <v>8520</v>
      </c>
      <c r="G2967" s="0" t="s">
        <v>8521</v>
      </c>
      <c r="H2967" s="0" t="n">
        <v>0</v>
      </c>
      <c r="I2967" s="0" t="n">
        <v>8.6</v>
      </c>
      <c r="J2967" s="0" t="n">
        <v>6.8</v>
      </c>
      <c r="K2967" s="0" t="n">
        <v>10.8</v>
      </c>
      <c r="L2967" s="0" t="n">
        <v>0</v>
      </c>
      <c r="M2967" s="0" t="n">
        <v>6.4</v>
      </c>
      <c r="N2967" s="0" t="n">
        <v>0</v>
      </c>
      <c r="O2967" s="0" t="n">
        <v>13.7</v>
      </c>
      <c r="P2967" s="0" t="n">
        <v>5.6</v>
      </c>
      <c r="Q2967" s="0" t="n">
        <v>5.4</v>
      </c>
      <c r="R2967" s="0" t="n">
        <v>9.5</v>
      </c>
      <c r="S2967" s="0" t="s">
        <v>6</v>
      </c>
    </row>
    <row r="2968" customFormat="false" ht="14.4" hidden="false" customHeight="false" outlineLevel="0" collapsed="false">
      <c r="A2968" s="0" t="s">
        <v>28</v>
      </c>
      <c r="B2968" s="0" t="n">
        <v>2</v>
      </c>
      <c r="C2968" s="0" t="s">
        <v>8522</v>
      </c>
      <c r="D2968" s="0" t="s">
        <v>60</v>
      </c>
      <c r="E2968" s="0" t="s">
        <v>8523</v>
      </c>
      <c r="F2968" s="0" t="s">
        <v>8524</v>
      </c>
      <c r="G2968" s="0" t="s">
        <v>8525</v>
      </c>
      <c r="H2968" s="0" t="n">
        <v>0</v>
      </c>
      <c r="I2968" s="0" t="n">
        <v>0</v>
      </c>
      <c r="J2968" s="0" t="n">
        <v>6.3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s">
        <v>6</v>
      </c>
    </row>
    <row r="2969" customFormat="false" ht="14.4" hidden="false" customHeight="false" outlineLevel="0" collapsed="false">
      <c r="A2969" s="0" t="s">
        <v>28</v>
      </c>
      <c r="B2969" s="0" t="n">
        <v>2</v>
      </c>
      <c r="C2969" s="0" t="s">
        <v>8526</v>
      </c>
      <c r="D2969" s="0" t="s">
        <v>258</v>
      </c>
      <c r="E2969" s="0" t="s">
        <v>8527</v>
      </c>
      <c r="F2969" s="0" t="s">
        <v>8528</v>
      </c>
      <c r="G2969" s="0" t="s">
        <v>8529</v>
      </c>
      <c r="H2969" s="0" t="n">
        <v>0</v>
      </c>
      <c r="I2969" s="0" t="n">
        <v>0</v>
      </c>
      <c r="J2969" s="0" t="n">
        <v>6.1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s">
        <v>6</v>
      </c>
    </row>
    <row r="2970" customFormat="false" ht="14.4" hidden="false" customHeight="false" outlineLevel="0" collapsed="false">
      <c r="A2970" s="0" t="s">
        <v>28</v>
      </c>
      <c r="B2970" s="0" t="n">
        <v>2</v>
      </c>
      <c r="C2970" s="0" t="s">
        <v>8530</v>
      </c>
      <c r="D2970" s="0" t="s">
        <v>60</v>
      </c>
      <c r="E2970" s="0" t="s">
        <v>8531</v>
      </c>
      <c r="F2970" s="0" t="s">
        <v>8532</v>
      </c>
      <c r="G2970" s="0" t="s">
        <v>8533</v>
      </c>
      <c r="H2970" s="0" t="n">
        <v>0</v>
      </c>
      <c r="I2970" s="0" t="n">
        <v>0</v>
      </c>
      <c r="J2970" s="0" t="n">
        <v>5.7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s">
        <v>6</v>
      </c>
    </row>
    <row r="2971" customFormat="false" ht="14.4" hidden="true" customHeight="false" outlineLevel="0" collapsed="false">
      <c r="A2971" s="0" t="s">
        <v>28</v>
      </c>
      <c r="B2971" s="0" t="n">
        <v>2</v>
      </c>
      <c r="C2971" s="0" t="s">
        <v>8534</v>
      </c>
      <c r="D2971" s="0" t="s">
        <v>258</v>
      </c>
      <c r="E2971" s="0" t="s">
        <v>8535</v>
      </c>
      <c r="F2971" s="0" t="s">
        <v>8536</v>
      </c>
      <c r="G2971" s="0" t="s">
        <v>8537</v>
      </c>
      <c r="H2971" s="0" t="n">
        <v>0</v>
      </c>
      <c r="I2971" s="0" t="n">
        <v>0</v>
      </c>
      <c r="J2971" s="0" t="n">
        <v>0</v>
      </c>
      <c r="K2971" s="0" t="n">
        <v>5.1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s">
        <v>6</v>
      </c>
    </row>
    <row r="2972" customFormat="false" ht="14.4" hidden="true" customHeight="false" outlineLevel="0" collapsed="false">
      <c r="A2972" s="0" t="s">
        <v>28</v>
      </c>
      <c r="B2972" s="0" t="n">
        <v>2</v>
      </c>
      <c r="C2972" s="0" t="s">
        <v>8538</v>
      </c>
      <c r="D2972" s="0" t="s">
        <v>90</v>
      </c>
      <c r="E2972" s="0" t="s">
        <v>8539</v>
      </c>
      <c r="F2972" s="0" t="s">
        <v>8536</v>
      </c>
      <c r="G2972" s="0" t="s">
        <v>8537</v>
      </c>
      <c r="H2972" s="0" t="n">
        <v>0</v>
      </c>
      <c r="I2972" s="0" t="n">
        <v>0</v>
      </c>
      <c r="J2972" s="0" t="n">
        <v>0</v>
      </c>
      <c r="K2972" s="0" t="n">
        <v>5.8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s">
        <v>6</v>
      </c>
    </row>
    <row r="2973" customFormat="false" ht="14.4" hidden="true" customHeight="false" outlineLevel="0" collapsed="false">
      <c r="A2973" s="0" t="s">
        <v>28</v>
      </c>
      <c r="B2973" s="0" t="n">
        <v>2</v>
      </c>
      <c r="C2973" s="0" t="s">
        <v>8540</v>
      </c>
      <c r="D2973" s="0" t="s">
        <v>90</v>
      </c>
      <c r="E2973" s="0" t="s">
        <v>8541</v>
      </c>
      <c r="F2973" s="0" t="s">
        <v>8542</v>
      </c>
      <c r="G2973" s="0" t="s">
        <v>8543</v>
      </c>
      <c r="H2973" s="0" t="n">
        <v>0</v>
      </c>
      <c r="I2973" s="0" t="n">
        <v>0</v>
      </c>
      <c r="J2973" s="0" t="n">
        <v>0</v>
      </c>
      <c r="K2973" s="0" t="n">
        <v>5.2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s">
        <v>6</v>
      </c>
    </row>
    <row r="2974" customFormat="false" ht="14.4" hidden="true" customHeight="false" outlineLevel="0" collapsed="false">
      <c r="A2974" s="0" t="s">
        <v>28</v>
      </c>
      <c r="B2974" s="0" t="n">
        <v>2</v>
      </c>
      <c r="C2974" s="0" t="s">
        <v>8544</v>
      </c>
      <c r="D2974" s="0" t="s">
        <v>30</v>
      </c>
      <c r="E2974" s="0" t="s">
        <v>8545</v>
      </c>
      <c r="F2974" s="0" t="s">
        <v>8542</v>
      </c>
      <c r="G2974" s="0" t="s">
        <v>8543</v>
      </c>
      <c r="H2974" s="0" t="n">
        <v>0</v>
      </c>
      <c r="I2974" s="0" t="n">
        <v>0</v>
      </c>
      <c r="J2974" s="0" t="n">
        <v>0</v>
      </c>
      <c r="K2974" s="0" t="n">
        <v>8.4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s">
        <v>6</v>
      </c>
    </row>
    <row r="2975" customFormat="false" ht="14.4" hidden="true" customHeight="false" outlineLevel="0" collapsed="false">
      <c r="A2975" s="0" t="s">
        <v>28</v>
      </c>
      <c r="B2975" s="0" t="n">
        <v>2</v>
      </c>
      <c r="C2975" s="0" t="s">
        <v>8546</v>
      </c>
      <c r="D2975" s="0" t="s">
        <v>90</v>
      </c>
      <c r="E2975" s="0" t="s">
        <v>8547</v>
      </c>
      <c r="F2975" s="0" t="s">
        <v>8542</v>
      </c>
      <c r="G2975" s="0" t="s">
        <v>8543</v>
      </c>
      <c r="H2975" s="0" t="n">
        <v>0</v>
      </c>
      <c r="I2975" s="0" t="n">
        <v>0</v>
      </c>
      <c r="J2975" s="0" t="n">
        <v>0</v>
      </c>
      <c r="K2975" s="0" t="n">
        <v>8.5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s">
        <v>6</v>
      </c>
    </row>
    <row r="2976" customFormat="false" ht="14.4" hidden="true" customHeight="false" outlineLevel="0" collapsed="false">
      <c r="A2976" s="0" t="s">
        <v>28</v>
      </c>
      <c r="B2976" s="0" t="n">
        <v>2</v>
      </c>
      <c r="C2976" s="0" t="s">
        <v>8548</v>
      </c>
      <c r="D2976" s="0" t="s">
        <v>45</v>
      </c>
      <c r="E2976" s="0" t="s">
        <v>8549</v>
      </c>
      <c r="F2976" s="0" t="s">
        <v>8542</v>
      </c>
      <c r="G2976" s="0" t="s">
        <v>8543</v>
      </c>
      <c r="H2976" s="0" t="n">
        <v>0</v>
      </c>
      <c r="I2976" s="0" t="n">
        <v>0</v>
      </c>
      <c r="J2976" s="0" t="n">
        <v>0</v>
      </c>
      <c r="K2976" s="0" t="n">
        <v>8.2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s">
        <v>6</v>
      </c>
    </row>
    <row r="2977" customFormat="false" ht="14.4" hidden="true" customHeight="false" outlineLevel="0" collapsed="false">
      <c r="A2977" s="0" t="s">
        <v>28</v>
      </c>
      <c r="B2977" s="0" t="n">
        <v>2</v>
      </c>
      <c r="C2977" s="0" t="s">
        <v>8550</v>
      </c>
      <c r="D2977" s="0" t="s">
        <v>30</v>
      </c>
      <c r="E2977" s="0" t="s">
        <v>8551</v>
      </c>
      <c r="F2977" s="0" t="s">
        <v>8542</v>
      </c>
      <c r="G2977" s="0" t="s">
        <v>8543</v>
      </c>
      <c r="H2977" s="0" t="n">
        <v>0</v>
      </c>
      <c r="I2977" s="0" t="n">
        <v>0</v>
      </c>
      <c r="J2977" s="0" t="n">
        <v>0</v>
      </c>
      <c r="K2977" s="0" t="n">
        <v>8.6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s">
        <v>6</v>
      </c>
    </row>
    <row r="2978" customFormat="false" ht="14.4" hidden="true" customHeight="false" outlineLevel="0" collapsed="false">
      <c r="A2978" s="0" t="s">
        <v>28</v>
      </c>
      <c r="B2978" s="0" t="n">
        <v>2</v>
      </c>
      <c r="C2978" s="0" t="s">
        <v>8552</v>
      </c>
      <c r="D2978" s="0" t="s">
        <v>124</v>
      </c>
      <c r="E2978" s="0" t="s">
        <v>8553</v>
      </c>
      <c r="F2978" s="0" t="s">
        <v>8542</v>
      </c>
      <c r="G2978" s="0" t="s">
        <v>8543</v>
      </c>
      <c r="H2978" s="0" t="n">
        <v>0</v>
      </c>
      <c r="I2978" s="0" t="n">
        <v>0</v>
      </c>
      <c r="J2978" s="0" t="n">
        <v>0</v>
      </c>
      <c r="K2978" s="0" t="n">
        <v>8.5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s">
        <v>6</v>
      </c>
    </row>
    <row r="2979" customFormat="false" ht="14.4" hidden="true" customHeight="false" outlineLevel="0" collapsed="false">
      <c r="A2979" s="0" t="s">
        <v>28</v>
      </c>
      <c r="B2979" s="0" t="n">
        <v>2</v>
      </c>
      <c r="C2979" s="0" t="s">
        <v>8554</v>
      </c>
      <c r="D2979" s="0" t="s">
        <v>90</v>
      </c>
      <c r="E2979" s="0" t="s">
        <v>8555</v>
      </c>
      <c r="F2979" s="0" t="s">
        <v>8542</v>
      </c>
      <c r="G2979" s="0" t="s">
        <v>8543</v>
      </c>
      <c r="H2979" s="0" t="n">
        <v>0</v>
      </c>
      <c r="I2979" s="0" t="n">
        <v>0</v>
      </c>
      <c r="J2979" s="0" t="n">
        <v>0</v>
      </c>
      <c r="K2979" s="0" t="n">
        <v>8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s">
        <v>6</v>
      </c>
    </row>
    <row r="2980" customFormat="false" ht="14.4" hidden="true" customHeight="false" outlineLevel="0" collapsed="false">
      <c r="A2980" s="0" t="s">
        <v>28</v>
      </c>
      <c r="B2980" s="0" t="n">
        <v>2</v>
      </c>
      <c r="C2980" s="0" t="s">
        <v>8556</v>
      </c>
      <c r="D2980" s="0" t="s">
        <v>258</v>
      </c>
      <c r="E2980" s="0" t="s">
        <v>8557</v>
      </c>
      <c r="F2980" s="0" t="s">
        <v>8542</v>
      </c>
      <c r="G2980" s="0" t="s">
        <v>8543</v>
      </c>
      <c r="H2980" s="0" t="n">
        <v>0</v>
      </c>
      <c r="I2980" s="0" t="n">
        <v>0</v>
      </c>
      <c r="J2980" s="0" t="n">
        <v>0</v>
      </c>
      <c r="K2980" s="0" t="n">
        <v>7.5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s">
        <v>6</v>
      </c>
    </row>
    <row r="2981" customFormat="false" ht="14.4" hidden="true" customHeight="false" outlineLevel="0" collapsed="false">
      <c r="A2981" s="0" t="s">
        <v>28</v>
      </c>
      <c r="B2981" s="0" t="n">
        <v>2</v>
      </c>
      <c r="C2981" s="0" t="s">
        <v>8558</v>
      </c>
      <c r="D2981" s="0" t="s">
        <v>48</v>
      </c>
      <c r="E2981" s="0" t="s">
        <v>8559</v>
      </c>
      <c r="F2981" s="0" t="s">
        <v>8542</v>
      </c>
      <c r="G2981" s="0" t="s">
        <v>8543</v>
      </c>
      <c r="H2981" s="0" t="n">
        <v>0</v>
      </c>
      <c r="I2981" s="0" t="n">
        <v>0</v>
      </c>
      <c r="J2981" s="0" t="n">
        <v>0</v>
      </c>
      <c r="K2981" s="0" t="n">
        <v>8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s">
        <v>6</v>
      </c>
    </row>
    <row r="2982" customFormat="false" ht="14.4" hidden="true" customHeight="false" outlineLevel="0" collapsed="false">
      <c r="A2982" s="0" t="s">
        <v>28</v>
      </c>
      <c r="B2982" s="0" t="n">
        <v>2</v>
      </c>
      <c r="C2982" s="0" t="s">
        <v>8560</v>
      </c>
      <c r="D2982" s="0" t="s">
        <v>30</v>
      </c>
      <c r="E2982" s="0" t="s">
        <v>8561</v>
      </c>
      <c r="F2982" s="0" t="s">
        <v>8562</v>
      </c>
      <c r="G2982" s="0" t="s">
        <v>8563</v>
      </c>
      <c r="H2982" s="0" t="n">
        <v>0</v>
      </c>
      <c r="I2982" s="0" t="n">
        <v>0</v>
      </c>
      <c r="J2982" s="0" t="n">
        <v>0</v>
      </c>
      <c r="K2982" s="0" t="n">
        <v>5.4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s">
        <v>6</v>
      </c>
    </row>
    <row r="2983" customFormat="false" ht="14.4" hidden="true" customHeight="false" outlineLevel="0" collapsed="false">
      <c r="A2983" s="0" t="s">
        <v>28</v>
      </c>
      <c r="B2983" s="0" t="n">
        <v>2</v>
      </c>
      <c r="C2983" s="0" t="s">
        <v>8564</v>
      </c>
      <c r="D2983" s="0" t="s">
        <v>60</v>
      </c>
      <c r="E2983" s="0" t="s">
        <v>8565</v>
      </c>
      <c r="F2983" s="0" t="s">
        <v>8562</v>
      </c>
      <c r="G2983" s="0" t="s">
        <v>8563</v>
      </c>
      <c r="H2983" s="0" t="n">
        <v>0</v>
      </c>
      <c r="I2983" s="0" t="n">
        <v>0</v>
      </c>
      <c r="J2983" s="0" t="n">
        <v>0</v>
      </c>
      <c r="K2983" s="0" t="n">
        <v>5.3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s">
        <v>6</v>
      </c>
    </row>
    <row r="2984" customFormat="false" ht="14.4" hidden="true" customHeight="false" outlineLevel="0" collapsed="false">
      <c r="A2984" s="0" t="s">
        <v>28</v>
      </c>
      <c r="B2984" s="0" t="n">
        <v>2</v>
      </c>
      <c r="C2984" s="0" t="s">
        <v>8566</v>
      </c>
      <c r="D2984" s="0" t="s">
        <v>90</v>
      </c>
      <c r="E2984" s="0" t="s">
        <v>8567</v>
      </c>
      <c r="F2984" s="0" t="s">
        <v>8562</v>
      </c>
      <c r="G2984" s="0" t="s">
        <v>8563</v>
      </c>
      <c r="H2984" s="0" t="n">
        <v>0</v>
      </c>
      <c r="I2984" s="0" t="n">
        <v>0</v>
      </c>
      <c r="J2984" s="0" t="n">
        <v>0</v>
      </c>
      <c r="K2984" s="0" t="n">
        <v>5.3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s">
        <v>6</v>
      </c>
    </row>
    <row r="2985" customFormat="false" ht="14.4" hidden="true" customHeight="false" outlineLevel="0" collapsed="false">
      <c r="A2985" s="0" t="s">
        <v>28</v>
      </c>
      <c r="B2985" s="0" t="n">
        <v>2</v>
      </c>
      <c r="C2985" s="0" t="s">
        <v>8568</v>
      </c>
      <c r="D2985" s="0" t="s">
        <v>192</v>
      </c>
      <c r="E2985" s="0" t="s">
        <v>8569</v>
      </c>
      <c r="F2985" s="0" t="s">
        <v>8562</v>
      </c>
      <c r="G2985" s="0" t="s">
        <v>8563</v>
      </c>
      <c r="H2985" s="0" t="n">
        <v>0</v>
      </c>
      <c r="I2985" s="0" t="n">
        <v>0</v>
      </c>
      <c r="J2985" s="0" t="n">
        <v>0</v>
      </c>
      <c r="K2985" s="0" t="n">
        <v>6.5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s">
        <v>6</v>
      </c>
    </row>
    <row r="2986" customFormat="false" ht="14.4" hidden="true" customHeight="false" outlineLevel="0" collapsed="false">
      <c r="A2986" s="0" t="s">
        <v>28</v>
      </c>
      <c r="B2986" s="0" t="n">
        <v>2</v>
      </c>
      <c r="C2986" s="0" t="s">
        <v>8570</v>
      </c>
      <c r="D2986" s="0" t="s">
        <v>39</v>
      </c>
      <c r="E2986" s="0" t="s">
        <v>8571</v>
      </c>
      <c r="F2986" s="0" t="s">
        <v>8562</v>
      </c>
      <c r="G2986" s="0" t="s">
        <v>8563</v>
      </c>
      <c r="H2986" s="0" t="n">
        <v>0</v>
      </c>
      <c r="I2986" s="0" t="n">
        <v>0</v>
      </c>
      <c r="J2986" s="0" t="n">
        <v>0</v>
      </c>
      <c r="K2986" s="0" t="n">
        <v>5.7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s">
        <v>6</v>
      </c>
    </row>
    <row r="2987" customFormat="false" ht="14.4" hidden="true" customHeight="false" outlineLevel="0" collapsed="false">
      <c r="A2987" s="0" t="s">
        <v>28</v>
      </c>
      <c r="B2987" s="0" t="n">
        <v>2</v>
      </c>
      <c r="C2987" s="0" t="s">
        <v>8572</v>
      </c>
      <c r="D2987" s="0" t="s">
        <v>30</v>
      </c>
      <c r="E2987" s="0" t="s">
        <v>8573</v>
      </c>
      <c r="F2987" s="0" t="s">
        <v>8562</v>
      </c>
      <c r="G2987" s="0" t="s">
        <v>8563</v>
      </c>
      <c r="H2987" s="0" t="n">
        <v>0</v>
      </c>
      <c r="I2987" s="0" t="n">
        <v>0</v>
      </c>
      <c r="J2987" s="0" t="n">
        <v>0</v>
      </c>
      <c r="K2987" s="0" t="n">
        <v>5.8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s">
        <v>6</v>
      </c>
    </row>
    <row r="2988" customFormat="false" ht="14.4" hidden="true" customHeight="false" outlineLevel="0" collapsed="false">
      <c r="A2988" s="0" t="s">
        <v>28</v>
      </c>
      <c r="B2988" s="0" t="n">
        <v>2</v>
      </c>
      <c r="C2988" s="0" t="s">
        <v>8574</v>
      </c>
      <c r="D2988" s="0" t="s">
        <v>81</v>
      </c>
      <c r="E2988" s="0" t="s">
        <v>8575</v>
      </c>
      <c r="F2988" s="0" t="s">
        <v>8562</v>
      </c>
      <c r="G2988" s="0" t="s">
        <v>8563</v>
      </c>
      <c r="H2988" s="0" t="n">
        <v>0</v>
      </c>
      <c r="I2988" s="0" t="n">
        <v>0</v>
      </c>
      <c r="J2988" s="0" t="n">
        <v>0</v>
      </c>
      <c r="K2988" s="0" t="n">
        <v>5.8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s">
        <v>6</v>
      </c>
    </row>
    <row r="2989" customFormat="false" ht="14.4" hidden="true" customHeight="false" outlineLevel="0" collapsed="false">
      <c r="A2989" s="0" t="s">
        <v>28</v>
      </c>
      <c r="B2989" s="0" t="n">
        <v>2</v>
      </c>
      <c r="C2989" s="0" t="s">
        <v>8576</v>
      </c>
      <c r="D2989" s="0" t="s">
        <v>124</v>
      </c>
      <c r="E2989" s="0" t="s">
        <v>8577</v>
      </c>
      <c r="F2989" s="0" t="s">
        <v>8562</v>
      </c>
      <c r="G2989" s="0" t="s">
        <v>8563</v>
      </c>
      <c r="H2989" s="0" t="n">
        <v>0</v>
      </c>
      <c r="I2989" s="0" t="n">
        <v>0</v>
      </c>
      <c r="J2989" s="0" t="n">
        <v>0</v>
      </c>
      <c r="K2989" s="0" t="n">
        <v>5.6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s">
        <v>6</v>
      </c>
    </row>
    <row r="2990" customFormat="false" ht="14.4" hidden="true" customHeight="false" outlineLevel="0" collapsed="false">
      <c r="A2990" s="0" t="s">
        <v>28</v>
      </c>
      <c r="B2990" s="0" t="n">
        <v>2</v>
      </c>
      <c r="C2990" s="0" t="s">
        <v>8578</v>
      </c>
      <c r="D2990" s="0" t="s">
        <v>192</v>
      </c>
      <c r="E2990" s="0" t="s">
        <v>8579</v>
      </c>
      <c r="F2990" s="0" t="s">
        <v>8562</v>
      </c>
      <c r="G2990" s="0" t="s">
        <v>8563</v>
      </c>
      <c r="H2990" s="0" t="n">
        <v>0</v>
      </c>
      <c r="I2990" s="0" t="n">
        <v>0</v>
      </c>
      <c r="J2990" s="0" t="n">
        <v>0</v>
      </c>
      <c r="K2990" s="0" t="n">
        <v>5.6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s">
        <v>6</v>
      </c>
    </row>
    <row r="2991" customFormat="false" ht="14.4" hidden="true" customHeight="false" outlineLevel="0" collapsed="false">
      <c r="A2991" s="0" t="s">
        <v>28</v>
      </c>
      <c r="B2991" s="0" t="n">
        <v>2</v>
      </c>
      <c r="C2991" s="0" t="s">
        <v>8580</v>
      </c>
      <c r="D2991" s="0" t="s">
        <v>192</v>
      </c>
      <c r="E2991" s="0" t="s">
        <v>8581</v>
      </c>
      <c r="F2991" s="0" t="s">
        <v>8562</v>
      </c>
      <c r="G2991" s="0" t="s">
        <v>8563</v>
      </c>
      <c r="H2991" s="0" t="n">
        <v>0</v>
      </c>
      <c r="I2991" s="0" t="n">
        <v>0</v>
      </c>
      <c r="J2991" s="0" t="n">
        <v>0</v>
      </c>
      <c r="K2991" s="0" t="n">
        <v>6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s">
        <v>6</v>
      </c>
    </row>
    <row r="2992" customFormat="false" ht="14.4" hidden="true" customHeight="false" outlineLevel="0" collapsed="false">
      <c r="A2992" s="0" t="s">
        <v>28</v>
      </c>
      <c r="B2992" s="0" t="n">
        <v>2</v>
      </c>
      <c r="C2992" s="0" t="s">
        <v>8582</v>
      </c>
      <c r="D2992" s="0" t="s">
        <v>258</v>
      </c>
      <c r="E2992" s="0" t="s">
        <v>8583</v>
      </c>
      <c r="F2992" s="0" t="s">
        <v>8562</v>
      </c>
      <c r="G2992" s="0" t="s">
        <v>8563</v>
      </c>
      <c r="H2992" s="0" t="n">
        <v>0</v>
      </c>
      <c r="I2992" s="0" t="n">
        <v>0</v>
      </c>
      <c r="J2992" s="0" t="n">
        <v>0</v>
      </c>
      <c r="K2992" s="0" t="n">
        <v>6.2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s">
        <v>6</v>
      </c>
    </row>
    <row r="2993" customFormat="false" ht="14.4" hidden="true" customHeight="false" outlineLevel="0" collapsed="false">
      <c r="A2993" s="0" t="s">
        <v>28</v>
      </c>
      <c r="B2993" s="0" t="n">
        <v>2</v>
      </c>
      <c r="C2993" s="0" t="s">
        <v>8584</v>
      </c>
      <c r="D2993" s="0" t="s">
        <v>81</v>
      </c>
      <c r="E2993" s="0" t="s">
        <v>8585</v>
      </c>
      <c r="F2993" s="0" t="s">
        <v>8562</v>
      </c>
      <c r="G2993" s="0" t="s">
        <v>8563</v>
      </c>
      <c r="H2993" s="0" t="n">
        <v>0</v>
      </c>
      <c r="I2993" s="0" t="n">
        <v>0</v>
      </c>
      <c r="J2993" s="0" t="n">
        <v>0</v>
      </c>
      <c r="K2993" s="0" t="n">
        <v>5.5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s">
        <v>6</v>
      </c>
    </row>
    <row r="2994" customFormat="false" ht="14.4" hidden="true" customHeight="false" outlineLevel="0" collapsed="false">
      <c r="A2994" s="0" t="s">
        <v>28</v>
      </c>
      <c r="B2994" s="0" t="n">
        <v>2</v>
      </c>
      <c r="C2994" s="0" t="s">
        <v>8586</v>
      </c>
      <c r="D2994" s="0" t="s">
        <v>81</v>
      </c>
      <c r="E2994" s="0" t="s">
        <v>8587</v>
      </c>
      <c r="F2994" s="0" t="s">
        <v>8588</v>
      </c>
      <c r="G2994" s="0" t="s">
        <v>8589</v>
      </c>
      <c r="H2994" s="0" t="n">
        <v>0</v>
      </c>
      <c r="I2994" s="0" t="n">
        <v>0</v>
      </c>
      <c r="J2994" s="0" t="n">
        <v>0</v>
      </c>
      <c r="K2994" s="0" t="n">
        <v>6.1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s">
        <v>6</v>
      </c>
    </row>
    <row r="2995" customFormat="false" ht="14.4" hidden="true" customHeight="false" outlineLevel="0" collapsed="false">
      <c r="A2995" s="0" t="s">
        <v>28</v>
      </c>
      <c r="B2995" s="0" t="n">
        <v>2</v>
      </c>
      <c r="C2995" s="0" t="s">
        <v>8590</v>
      </c>
      <c r="D2995" s="0" t="s">
        <v>30</v>
      </c>
      <c r="E2995" s="0" t="s">
        <v>8591</v>
      </c>
      <c r="F2995" s="0" t="s">
        <v>8588</v>
      </c>
      <c r="G2995" s="0" t="s">
        <v>8589</v>
      </c>
      <c r="H2995" s="0" t="n">
        <v>0</v>
      </c>
      <c r="I2995" s="0" t="n">
        <v>0</v>
      </c>
      <c r="J2995" s="0" t="n">
        <v>0</v>
      </c>
      <c r="K2995" s="0" t="n">
        <v>6.5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s">
        <v>6</v>
      </c>
    </row>
    <row r="2996" customFormat="false" ht="14.4" hidden="true" customHeight="false" outlineLevel="0" collapsed="false">
      <c r="A2996" s="0" t="s">
        <v>28</v>
      </c>
      <c r="B2996" s="0" t="n">
        <v>2</v>
      </c>
      <c r="C2996" s="0" t="s">
        <v>8592</v>
      </c>
      <c r="D2996" s="0" t="s">
        <v>258</v>
      </c>
      <c r="E2996" s="0" t="s">
        <v>8593</v>
      </c>
      <c r="F2996" s="0" t="s">
        <v>8588</v>
      </c>
      <c r="G2996" s="0" t="s">
        <v>8589</v>
      </c>
      <c r="H2996" s="0" t="n">
        <v>0</v>
      </c>
      <c r="I2996" s="0" t="n">
        <v>0</v>
      </c>
      <c r="J2996" s="0" t="n">
        <v>0</v>
      </c>
      <c r="K2996" s="0" t="n">
        <v>6.3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s">
        <v>6</v>
      </c>
    </row>
    <row r="2997" customFormat="false" ht="14.4" hidden="true" customHeight="false" outlineLevel="0" collapsed="false">
      <c r="A2997" s="0" t="s">
        <v>28</v>
      </c>
      <c r="B2997" s="0" t="n">
        <v>2</v>
      </c>
      <c r="C2997" s="0" t="s">
        <v>8594</v>
      </c>
      <c r="D2997" s="0" t="s">
        <v>124</v>
      </c>
      <c r="E2997" s="0" t="s">
        <v>8595</v>
      </c>
      <c r="F2997" s="0" t="s">
        <v>8588</v>
      </c>
      <c r="G2997" s="0" t="s">
        <v>8589</v>
      </c>
      <c r="H2997" s="0" t="n">
        <v>0</v>
      </c>
      <c r="I2997" s="0" t="n">
        <v>0</v>
      </c>
      <c r="J2997" s="0" t="n">
        <v>0</v>
      </c>
      <c r="K2997" s="0" t="n">
        <v>5.4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s">
        <v>6</v>
      </c>
    </row>
    <row r="2998" customFormat="false" ht="14.4" hidden="true" customHeight="false" outlineLevel="0" collapsed="false">
      <c r="A2998" s="0" t="s">
        <v>28</v>
      </c>
      <c r="B2998" s="0" t="n">
        <v>2</v>
      </c>
      <c r="C2998" s="0" t="s">
        <v>8596</v>
      </c>
      <c r="D2998" s="0" t="s">
        <v>48</v>
      </c>
      <c r="E2998" s="0" t="s">
        <v>8597</v>
      </c>
      <c r="F2998" s="0" t="s">
        <v>8588</v>
      </c>
      <c r="G2998" s="0" t="s">
        <v>8589</v>
      </c>
      <c r="H2998" s="0" t="n">
        <v>0</v>
      </c>
      <c r="I2998" s="0" t="n">
        <v>0</v>
      </c>
      <c r="J2998" s="0" t="n">
        <v>0</v>
      </c>
      <c r="K2998" s="0" t="n">
        <v>5.6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s">
        <v>6</v>
      </c>
    </row>
    <row r="2999" customFormat="false" ht="14.4" hidden="true" customHeight="false" outlineLevel="0" collapsed="false">
      <c r="A2999" s="0" t="s">
        <v>28</v>
      </c>
      <c r="B2999" s="0" t="n">
        <v>2</v>
      </c>
      <c r="C2999" s="0" t="s">
        <v>8598</v>
      </c>
      <c r="D2999" s="0" t="s">
        <v>30</v>
      </c>
      <c r="E2999" s="0" t="s">
        <v>8599</v>
      </c>
      <c r="F2999" s="0" t="s">
        <v>8588</v>
      </c>
      <c r="G2999" s="0" t="s">
        <v>8589</v>
      </c>
      <c r="H2999" s="0" t="n">
        <v>0</v>
      </c>
      <c r="I2999" s="0" t="n">
        <v>0</v>
      </c>
      <c r="J2999" s="0" t="n">
        <v>0</v>
      </c>
      <c r="K2999" s="0" t="n">
        <v>5.9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s">
        <v>6</v>
      </c>
    </row>
    <row r="3000" customFormat="false" ht="14.4" hidden="true" customHeight="false" outlineLevel="0" collapsed="false">
      <c r="A3000" s="0" t="s">
        <v>28</v>
      </c>
      <c r="B3000" s="0" t="n">
        <v>2</v>
      </c>
      <c r="C3000" s="0" t="s">
        <v>8600</v>
      </c>
      <c r="D3000" s="0" t="s">
        <v>48</v>
      </c>
      <c r="E3000" s="0" t="s">
        <v>8601</v>
      </c>
      <c r="F3000" s="0" t="s">
        <v>8588</v>
      </c>
      <c r="G3000" s="0" t="s">
        <v>8589</v>
      </c>
      <c r="H3000" s="0" t="n">
        <v>0</v>
      </c>
      <c r="I3000" s="0" t="n">
        <v>0</v>
      </c>
      <c r="J3000" s="0" t="n">
        <v>0</v>
      </c>
      <c r="K3000" s="0" t="n">
        <v>5.4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s">
        <v>6</v>
      </c>
    </row>
    <row r="3001" customFormat="false" ht="14.4" hidden="true" customHeight="false" outlineLevel="0" collapsed="false">
      <c r="A3001" s="0" t="s">
        <v>28</v>
      </c>
      <c r="B3001" s="0" t="n">
        <v>2</v>
      </c>
      <c r="C3001" s="0" t="s">
        <v>8602</v>
      </c>
      <c r="D3001" s="0" t="s">
        <v>258</v>
      </c>
      <c r="E3001" s="0" t="s">
        <v>8603</v>
      </c>
      <c r="F3001" s="0" t="s">
        <v>8588</v>
      </c>
      <c r="G3001" s="0" t="s">
        <v>8589</v>
      </c>
      <c r="H3001" s="0" t="n">
        <v>0</v>
      </c>
      <c r="I3001" s="0" t="n">
        <v>0</v>
      </c>
      <c r="J3001" s="0" t="n">
        <v>0</v>
      </c>
      <c r="K3001" s="0" t="n">
        <v>5.6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s">
        <v>6</v>
      </c>
    </row>
    <row r="3002" customFormat="false" ht="14.4" hidden="true" customHeight="false" outlineLevel="0" collapsed="false">
      <c r="A3002" s="0" t="s">
        <v>28</v>
      </c>
      <c r="B3002" s="0" t="n">
        <v>2</v>
      </c>
      <c r="C3002" s="0" t="s">
        <v>8604</v>
      </c>
      <c r="D3002" s="0" t="s">
        <v>258</v>
      </c>
      <c r="E3002" s="0" t="s">
        <v>8605</v>
      </c>
      <c r="F3002" s="0" t="s">
        <v>8588</v>
      </c>
      <c r="G3002" s="0" t="s">
        <v>8589</v>
      </c>
      <c r="H3002" s="0" t="n">
        <v>0</v>
      </c>
      <c r="I3002" s="0" t="n">
        <v>0</v>
      </c>
      <c r="J3002" s="0" t="n">
        <v>0</v>
      </c>
      <c r="K3002" s="0" t="n">
        <v>5.5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s">
        <v>6</v>
      </c>
    </row>
    <row r="3003" customFormat="false" ht="14.4" hidden="true" customHeight="false" outlineLevel="0" collapsed="false">
      <c r="A3003" s="0" t="s">
        <v>28</v>
      </c>
      <c r="B3003" s="0" t="n">
        <v>2</v>
      </c>
      <c r="C3003" s="0" t="s">
        <v>8606</v>
      </c>
      <c r="D3003" s="0" t="s">
        <v>30</v>
      </c>
      <c r="E3003" s="0" t="s">
        <v>8607</v>
      </c>
      <c r="F3003" s="0" t="s">
        <v>8588</v>
      </c>
      <c r="G3003" s="0" t="s">
        <v>8589</v>
      </c>
      <c r="H3003" s="0" t="n">
        <v>0</v>
      </c>
      <c r="I3003" s="0" t="n">
        <v>0</v>
      </c>
      <c r="J3003" s="0" t="n">
        <v>0</v>
      </c>
      <c r="K3003" s="0" t="n">
        <v>5.7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s">
        <v>6</v>
      </c>
    </row>
    <row r="3004" customFormat="false" ht="14.4" hidden="true" customHeight="false" outlineLevel="0" collapsed="false">
      <c r="A3004" s="0" t="s">
        <v>28</v>
      </c>
      <c r="B3004" s="0" t="n">
        <v>2</v>
      </c>
      <c r="C3004" s="0" t="s">
        <v>8608</v>
      </c>
      <c r="D3004" s="0" t="s">
        <v>81</v>
      </c>
      <c r="E3004" s="0" t="s">
        <v>8609</v>
      </c>
      <c r="F3004" s="0" t="s">
        <v>8588</v>
      </c>
      <c r="G3004" s="0" t="s">
        <v>8589</v>
      </c>
      <c r="H3004" s="0" t="n">
        <v>0</v>
      </c>
      <c r="I3004" s="0" t="n">
        <v>0</v>
      </c>
      <c r="J3004" s="0" t="n">
        <v>0</v>
      </c>
      <c r="K3004" s="0" t="n">
        <v>5.6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s">
        <v>6</v>
      </c>
    </row>
    <row r="3005" customFormat="false" ht="14.4" hidden="true" customHeight="false" outlineLevel="0" collapsed="false">
      <c r="A3005" s="0" t="s">
        <v>28</v>
      </c>
      <c r="B3005" s="0" t="n">
        <v>2</v>
      </c>
      <c r="C3005" s="0" t="s">
        <v>8610</v>
      </c>
      <c r="D3005" s="0" t="s">
        <v>90</v>
      </c>
      <c r="E3005" s="0" t="s">
        <v>8611</v>
      </c>
      <c r="F3005" s="0" t="s">
        <v>8588</v>
      </c>
      <c r="G3005" s="0" t="s">
        <v>8589</v>
      </c>
      <c r="H3005" s="0" t="n">
        <v>0</v>
      </c>
      <c r="I3005" s="0" t="n">
        <v>0</v>
      </c>
      <c r="J3005" s="0" t="n">
        <v>0</v>
      </c>
      <c r="K3005" s="0" t="n">
        <v>6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s">
        <v>6</v>
      </c>
    </row>
    <row r="3006" customFormat="false" ht="14.4" hidden="true" customHeight="false" outlineLevel="0" collapsed="false">
      <c r="A3006" s="0" t="s">
        <v>28</v>
      </c>
      <c r="B3006" s="0" t="n">
        <v>2</v>
      </c>
      <c r="C3006" s="0" t="s">
        <v>8612</v>
      </c>
      <c r="D3006" s="0" t="s">
        <v>258</v>
      </c>
      <c r="E3006" s="0" t="s">
        <v>8613</v>
      </c>
      <c r="F3006" s="0" t="s">
        <v>8588</v>
      </c>
      <c r="G3006" s="0" t="s">
        <v>8589</v>
      </c>
      <c r="H3006" s="0" t="n">
        <v>0</v>
      </c>
      <c r="I3006" s="0" t="n">
        <v>0</v>
      </c>
      <c r="J3006" s="0" t="n">
        <v>0</v>
      </c>
      <c r="K3006" s="0" t="n">
        <v>6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s">
        <v>6</v>
      </c>
    </row>
    <row r="3007" customFormat="false" ht="14.4" hidden="true" customHeight="false" outlineLevel="0" collapsed="false">
      <c r="A3007" s="0" t="s">
        <v>28</v>
      </c>
      <c r="B3007" s="0" t="n">
        <v>2</v>
      </c>
      <c r="C3007" s="0" t="s">
        <v>8614</v>
      </c>
      <c r="D3007" s="0" t="s">
        <v>81</v>
      </c>
      <c r="E3007" s="0" t="s">
        <v>8615</v>
      </c>
      <c r="F3007" s="0" t="s">
        <v>8588</v>
      </c>
      <c r="G3007" s="0" t="s">
        <v>8589</v>
      </c>
      <c r="H3007" s="0" t="n">
        <v>0</v>
      </c>
      <c r="I3007" s="0" t="n">
        <v>0</v>
      </c>
      <c r="J3007" s="0" t="n">
        <v>0</v>
      </c>
      <c r="K3007" s="0" t="n">
        <v>7.5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s">
        <v>6</v>
      </c>
    </row>
    <row r="3008" customFormat="false" ht="14.4" hidden="true" customHeight="false" outlineLevel="0" collapsed="false">
      <c r="A3008" s="0" t="s">
        <v>28</v>
      </c>
      <c r="B3008" s="0" t="n">
        <v>2</v>
      </c>
      <c r="C3008" s="0" t="s">
        <v>8616</v>
      </c>
      <c r="D3008" s="0" t="s">
        <v>124</v>
      </c>
      <c r="E3008" s="0" t="s">
        <v>8617</v>
      </c>
      <c r="F3008" s="0" t="s">
        <v>8588</v>
      </c>
      <c r="G3008" s="0" t="s">
        <v>8589</v>
      </c>
      <c r="H3008" s="0" t="n">
        <v>0</v>
      </c>
      <c r="I3008" s="0" t="n">
        <v>0</v>
      </c>
      <c r="J3008" s="0" t="n">
        <v>0</v>
      </c>
      <c r="K3008" s="0" t="n">
        <v>7.6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s">
        <v>6</v>
      </c>
    </row>
    <row r="3009" customFormat="false" ht="14.4" hidden="true" customHeight="false" outlineLevel="0" collapsed="false">
      <c r="A3009" s="0" t="s">
        <v>28</v>
      </c>
      <c r="B3009" s="0" t="n">
        <v>2</v>
      </c>
      <c r="C3009" s="0" t="s">
        <v>8618</v>
      </c>
      <c r="D3009" s="0" t="s">
        <v>103</v>
      </c>
      <c r="E3009" s="0" t="s">
        <v>8619</v>
      </c>
      <c r="F3009" s="0" t="s">
        <v>8588</v>
      </c>
      <c r="G3009" s="0" t="s">
        <v>8589</v>
      </c>
      <c r="H3009" s="0" t="n">
        <v>0</v>
      </c>
      <c r="I3009" s="0" t="n">
        <v>0</v>
      </c>
      <c r="J3009" s="0" t="n">
        <v>0</v>
      </c>
      <c r="K3009" s="0" t="n">
        <v>7.6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s">
        <v>6</v>
      </c>
    </row>
    <row r="3010" customFormat="false" ht="14.4" hidden="true" customHeight="false" outlineLevel="0" collapsed="false">
      <c r="A3010" s="0" t="s">
        <v>28</v>
      </c>
      <c r="B3010" s="0" t="n">
        <v>2</v>
      </c>
      <c r="C3010" s="0" t="s">
        <v>8620</v>
      </c>
      <c r="D3010" s="0" t="s">
        <v>30</v>
      </c>
      <c r="E3010" s="0" t="s">
        <v>8621</v>
      </c>
      <c r="F3010" s="0" t="s">
        <v>8588</v>
      </c>
      <c r="G3010" s="0" t="s">
        <v>8589</v>
      </c>
      <c r="H3010" s="0" t="n">
        <v>0</v>
      </c>
      <c r="I3010" s="0" t="n">
        <v>0</v>
      </c>
      <c r="J3010" s="0" t="n">
        <v>0</v>
      </c>
      <c r="K3010" s="0" t="n">
        <v>8.4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s">
        <v>6</v>
      </c>
    </row>
    <row r="3011" customFormat="false" ht="14.4" hidden="true" customHeight="false" outlineLevel="0" collapsed="false">
      <c r="A3011" s="0" t="s">
        <v>28</v>
      </c>
      <c r="B3011" s="0" t="n">
        <v>2</v>
      </c>
      <c r="C3011" s="0" t="s">
        <v>8622</v>
      </c>
      <c r="D3011" s="0" t="s">
        <v>213</v>
      </c>
      <c r="E3011" s="0" t="s">
        <v>8623</v>
      </c>
      <c r="F3011" s="0" t="s">
        <v>8588</v>
      </c>
      <c r="G3011" s="0" t="s">
        <v>8589</v>
      </c>
      <c r="H3011" s="0" t="n">
        <v>0</v>
      </c>
      <c r="I3011" s="0" t="n">
        <v>0</v>
      </c>
      <c r="J3011" s="0" t="n">
        <v>0</v>
      </c>
      <c r="K3011" s="0" t="n">
        <v>8.4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s">
        <v>6</v>
      </c>
    </row>
    <row r="3012" customFormat="false" ht="14.4" hidden="true" customHeight="false" outlineLevel="0" collapsed="false">
      <c r="A3012" s="0" t="s">
        <v>28</v>
      </c>
      <c r="B3012" s="0" t="n">
        <v>2</v>
      </c>
      <c r="C3012" s="0" t="s">
        <v>8624</v>
      </c>
      <c r="D3012" s="0" t="s">
        <v>103</v>
      </c>
      <c r="E3012" s="0" t="s">
        <v>8625</v>
      </c>
      <c r="F3012" s="0" t="s">
        <v>8588</v>
      </c>
      <c r="G3012" s="0" t="s">
        <v>8589</v>
      </c>
      <c r="H3012" s="0" t="n">
        <v>0</v>
      </c>
      <c r="I3012" s="0" t="n">
        <v>0</v>
      </c>
      <c r="J3012" s="0" t="n">
        <v>0</v>
      </c>
      <c r="K3012" s="0" t="n">
        <v>8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s">
        <v>6</v>
      </c>
    </row>
    <row r="3013" customFormat="false" ht="14.4" hidden="true" customHeight="false" outlineLevel="0" collapsed="false">
      <c r="A3013" s="0" t="s">
        <v>28</v>
      </c>
      <c r="B3013" s="0" t="n">
        <v>2</v>
      </c>
      <c r="C3013" s="0" t="s">
        <v>8626</v>
      </c>
      <c r="D3013" s="0" t="s">
        <v>258</v>
      </c>
      <c r="E3013" s="0" t="s">
        <v>8627</v>
      </c>
      <c r="F3013" s="0" t="s">
        <v>8588</v>
      </c>
      <c r="G3013" s="0" t="s">
        <v>8589</v>
      </c>
      <c r="H3013" s="0" t="n">
        <v>0</v>
      </c>
      <c r="I3013" s="0" t="n">
        <v>0</v>
      </c>
      <c r="J3013" s="0" t="n">
        <v>0</v>
      </c>
      <c r="K3013" s="0" t="n">
        <v>8.4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s">
        <v>6</v>
      </c>
    </row>
    <row r="3014" customFormat="false" ht="14.4" hidden="true" customHeight="false" outlineLevel="0" collapsed="false">
      <c r="A3014" s="0" t="s">
        <v>28</v>
      </c>
      <c r="B3014" s="0" t="n">
        <v>2</v>
      </c>
      <c r="C3014" s="0" t="s">
        <v>8628</v>
      </c>
      <c r="D3014" s="0" t="s">
        <v>103</v>
      </c>
      <c r="E3014" s="0" t="s">
        <v>8629</v>
      </c>
      <c r="F3014" s="0" t="s">
        <v>8588</v>
      </c>
      <c r="G3014" s="0" t="s">
        <v>8589</v>
      </c>
      <c r="H3014" s="0" t="n">
        <v>0</v>
      </c>
      <c r="I3014" s="0" t="n">
        <v>0</v>
      </c>
      <c r="J3014" s="0" t="n">
        <v>0</v>
      </c>
      <c r="K3014" s="0" t="n">
        <v>7.7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s">
        <v>6</v>
      </c>
    </row>
    <row r="3015" customFormat="false" ht="14.4" hidden="true" customHeight="false" outlineLevel="0" collapsed="false">
      <c r="A3015" s="0" t="s">
        <v>28</v>
      </c>
      <c r="B3015" s="0" t="n">
        <v>2</v>
      </c>
      <c r="C3015" s="0" t="s">
        <v>8630</v>
      </c>
      <c r="D3015" s="0" t="s">
        <v>103</v>
      </c>
      <c r="E3015" s="0" t="s">
        <v>8631</v>
      </c>
      <c r="F3015" s="0" t="s">
        <v>8588</v>
      </c>
      <c r="G3015" s="0" t="s">
        <v>8589</v>
      </c>
      <c r="H3015" s="0" t="n">
        <v>0</v>
      </c>
      <c r="I3015" s="0" t="n">
        <v>0</v>
      </c>
      <c r="J3015" s="0" t="n">
        <v>0</v>
      </c>
      <c r="K3015" s="0" t="n">
        <v>7.7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s">
        <v>6</v>
      </c>
    </row>
    <row r="3016" customFormat="false" ht="14.4" hidden="true" customHeight="false" outlineLevel="0" collapsed="false">
      <c r="A3016" s="0" t="s">
        <v>28</v>
      </c>
      <c r="B3016" s="0" t="n">
        <v>2</v>
      </c>
      <c r="C3016" s="0" t="s">
        <v>8632</v>
      </c>
      <c r="D3016" s="0" t="s">
        <v>124</v>
      </c>
      <c r="E3016" s="0" t="s">
        <v>8633</v>
      </c>
      <c r="F3016" s="0" t="s">
        <v>8588</v>
      </c>
      <c r="G3016" s="0" t="s">
        <v>8589</v>
      </c>
      <c r="H3016" s="0" t="n">
        <v>0</v>
      </c>
      <c r="I3016" s="0" t="n">
        <v>0</v>
      </c>
      <c r="J3016" s="0" t="n">
        <v>0</v>
      </c>
      <c r="K3016" s="0" t="n">
        <v>6.1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s">
        <v>6</v>
      </c>
    </row>
    <row r="3017" customFormat="false" ht="14.4" hidden="true" customHeight="false" outlineLevel="0" collapsed="false">
      <c r="A3017" s="0" t="s">
        <v>28</v>
      </c>
      <c r="B3017" s="0" t="n">
        <v>2</v>
      </c>
      <c r="C3017" s="0" t="s">
        <v>8634</v>
      </c>
      <c r="D3017" s="0" t="s">
        <v>45</v>
      </c>
      <c r="E3017" s="0" t="s">
        <v>8635</v>
      </c>
      <c r="F3017" s="0" t="s">
        <v>8588</v>
      </c>
      <c r="G3017" s="0" t="s">
        <v>8589</v>
      </c>
      <c r="H3017" s="0" t="n">
        <v>0</v>
      </c>
      <c r="I3017" s="0" t="n">
        <v>0</v>
      </c>
      <c r="J3017" s="0" t="n">
        <v>0</v>
      </c>
      <c r="K3017" s="0" t="n">
        <v>7.8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s">
        <v>6</v>
      </c>
    </row>
    <row r="3018" customFormat="false" ht="14.4" hidden="true" customHeight="false" outlineLevel="0" collapsed="false">
      <c r="A3018" s="0" t="s">
        <v>28</v>
      </c>
      <c r="B3018" s="0" t="n">
        <v>2</v>
      </c>
      <c r="C3018" s="0" t="s">
        <v>8636</v>
      </c>
      <c r="D3018" s="0" t="s">
        <v>192</v>
      </c>
      <c r="E3018" s="0" t="s">
        <v>8637</v>
      </c>
      <c r="F3018" s="0" t="s">
        <v>8588</v>
      </c>
      <c r="G3018" s="0" t="s">
        <v>8589</v>
      </c>
      <c r="H3018" s="0" t="n">
        <v>0</v>
      </c>
      <c r="I3018" s="0" t="n">
        <v>0</v>
      </c>
      <c r="J3018" s="0" t="n">
        <v>0</v>
      </c>
      <c r="K3018" s="0" t="n">
        <v>7.4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s">
        <v>6</v>
      </c>
    </row>
    <row r="3019" customFormat="false" ht="14.4" hidden="true" customHeight="false" outlineLevel="0" collapsed="false">
      <c r="A3019" s="0" t="s">
        <v>28</v>
      </c>
      <c r="B3019" s="0" t="n">
        <v>2</v>
      </c>
      <c r="C3019" s="0" t="s">
        <v>8638</v>
      </c>
      <c r="D3019" s="0" t="s">
        <v>30</v>
      </c>
      <c r="E3019" s="0" t="s">
        <v>8639</v>
      </c>
      <c r="F3019" s="0" t="s">
        <v>8640</v>
      </c>
      <c r="G3019" s="0" t="s">
        <v>8641</v>
      </c>
      <c r="H3019" s="0" t="n">
        <v>0</v>
      </c>
      <c r="I3019" s="0" t="n">
        <v>0</v>
      </c>
      <c r="J3019" s="0" t="n">
        <v>0</v>
      </c>
      <c r="K3019" s="0" t="n">
        <v>5.8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s">
        <v>6</v>
      </c>
    </row>
    <row r="3020" customFormat="false" ht="14.4" hidden="true" customHeight="false" outlineLevel="0" collapsed="false">
      <c r="A3020" s="0" t="s">
        <v>28</v>
      </c>
      <c r="B3020" s="0" t="n">
        <v>2</v>
      </c>
      <c r="C3020" s="0" t="s">
        <v>8642</v>
      </c>
      <c r="D3020" s="0" t="s">
        <v>458</v>
      </c>
      <c r="E3020" s="0" t="s">
        <v>8643</v>
      </c>
      <c r="F3020" s="0" t="s">
        <v>8644</v>
      </c>
      <c r="G3020" s="0" t="s">
        <v>8543</v>
      </c>
      <c r="H3020" s="0" t="n">
        <v>0</v>
      </c>
      <c r="I3020" s="0" t="n">
        <v>0</v>
      </c>
      <c r="J3020" s="0" t="n">
        <v>0</v>
      </c>
      <c r="K3020" s="0" t="n">
        <v>6.1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s">
        <v>6</v>
      </c>
    </row>
    <row r="3021" customFormat="false" ht="14.4" hidden="true" customHeight="false" outlineLevel="0" collapsed="false">
      <c r="A3021" s="0" t="s">
        <v>28</v>
      </c>
      <c r="B3021" s="0" t="n">
        <v>2</v>
      </c>
      <c r="C3021" s="0" t="s">
        <v>8645</v>
      </c>
      <c r="D3021" s="0" t="s">
        <v>45</v>
      </c>
      <c r="E3021" s="0" t="s">
        <v>8646</v>
      </c>
      <c r="F3021" s="0" t="s">
        <v>8644</v>
      </c>
      <c r="G3021" s="0" t="s">
        <v>8543</v>
      </c>
      <c r="H3021" s="0" t="n">
        <v>0</v>
      </c>
      <c r="I3021" s="0" t="n">
        <v>0</v>
      </c>
      <c r="J3021" s="0" t="n">
        <v>0</v>
      </c>
      <c r="K3021" s="0" t="n">
        <v>6.1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s">
        <v>6</v>
      </c>
    </row>
    <row r="3022" customFormat="false" ht="14.4" hidden="true" customHeight="false" outlineLevel="0" collapsed="false">
      <c r="A3022" s="0" t="s">
        <v>28</v>
      </c>
      <c r="B3022" s="0" t="n">
        <v>2</v>
      </c>
      <c r="C3022" s="0" t="s">
        <v>8647</v>
      </c>
      <c r="D3022" s="0" t="s">
        <v>30</v>
      </c>
      <c r="E3022" s="0" t="s">
        <v>8648</v>
      </c>
      <c r="F3022" s="0" t="s">
        <v>8644</v>
      </c>
      <c r="G3022" s="0" t="s">
        <v>8543</v>
      </c>
      <c r="H3022" s="0" t="n">
        <v>0</v>
      </c>
      <c r="I3022" s="0" t="n">
        <v>0</v>
      </c>
      <c r="J3022" s="0" t="n">
        <v>0</v>
      </c>
      <c r="K3022" s="0" t="n">
        <v>6.3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s">
        <v>6</v>
      </c>
    </row>
    <row r="3023" customFormat="false" ht="14.4" hidden="true" customHeight="false" outlineLevel="0" collapsed="false">
      <c r="A3023" s="0" t="s">
        <v>28</v>
      </c>
      <c r="B3023" s="0" t="n">
        <v>2</v>
      </c>
      <c r="C3023" s="0" t="s">
        <v>8649</v>
      </c>
      <c r="D3023" s="0" t="s">
        <v>81</v>
      </c>
      <c r="E3023" s="0" t="s">
        <v>8650</v>
      </c>
      <c r="F3023" s="0" t="s">
        <v>8644</v>
      </c>
      <c r="G3023" s="0" t="s">
        <v>8543</v>
      </c>
      <c r="H3023" s="0" t="n">
        <v>0</v>
      </c>
      <c r="I3023" s="0" t="n">
        <v>0</v>
      </c>
      <c r="J3023" s="0" t="n">
        <v>0</v>
      </c>
      <c r="K3023" s="0" t="n">
        <v>6.4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s">
        <v>6</v>
      </c>
    </row>
    <row r="3024" customFormat="false" ht="14.4" hidden="true" customHeight="false" outlineLevel="0" collapsed="false">
      <c r="A3024" s="0" t="s">
        <v>28</v>
      </c>
      <c r="B3024" s="0" t="n">
        <v>2</v>
      </c>
      <c r="C3024" s="0" t="s">
        <v>8651</v>
      </c>
      <c r="D3024" s="0" t="s">
        <v>258</v>
      </c>
      <c r="E3024" s="0" t="s">
        <v>8652</v>
      </c>
      <c r="F3024" s="0" t="s">
        <v>8644</v>
      </c>
      <c r="G3024" s="0" t="s">
        <v>8543</v>
      </c>
      <c r="H3024" s="0" t="n">
        <v>0</v>
      </c>
      <c r="I3024" s="0" t="n">
        <v>0</v>
      </c>
      <c r="J3024" s="0" t="n">
        <v>0</v>
      </c>
      <c r="K3024" s="0" t="n">
        <v>6.4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s">
        <v>6</v>
      </c>
    </row>
    <row r="3025" customFormat="false" ht="14.4" hidden="true" customHeight="false" outlineLevel="0" collapsed="false">
      <c r="A3025" s="0" t="s">
        <v>28</v>
      </c>
      <c r="B3025" s="0" t="n">
        <v>2</v>
      </c>
      <c r="C3025" s="0" t="s">
        <v>8653</v>
      </c>
      <c r="D3025" s="0" t="s">
        <v>48</v>
      </c>
      <c r="E3025" s="0" t="s">
        <v>8654</v>
      </c>
      <c r="F3025" s="0" t="s">
        <v>8644</v>
      </c>
      <c r="G3025" s="0" t="s">
        <v>8543</v>
      </c>
      <c r="H3025" s="0" t="n">
        <v>0</v>
      </c>
      <c r="I3025" s="0" t="n">
        <v>0</v>
      </c>
      <c r="J3025" s="0" t="n">
        <v>0</v>
      </c>
      <c r="K3025" s="0" t="n">
        <v>6.4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s">
        <v>6</v>
      </c>
    </row>
    <row r="3026" customFormat="false" ht="14.4" hidden="true" customHeight="false" outlineLevel="0" collapsed="false">
      <c r="A3026" s="0" t="s">
        <v>28</v>
      </c>
      <c r="B3026" s="0" t="n">
        <v>2</v>
      </c>
      <c r="C3026" s="0" t="s">
        <v>8655</v>
      </c>
      <c r="D3026" s="0" t="s">
        <v>192</v>
      </c>
      <c r="E3026" s="0" t="s">
        <v>8656</v>
      </c>
      <c r="F3026" s="0" t="s">
        <v>8644</v>
      </c>
      <c r="G3026" s="0" t="s">
        <v>8543</v>
      </c>
      <c r="H3026" s="0" t="n">
        <v>0</v>
      </c>
      <c r="I3026" s="0" t="n">
        <v>0</v>
      </c>
      <c r="J3026" s="0" t="n">
        <v>0</v>
      </c>
      <c r="K3026" s="0" t="n">
        <v>6.5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s">
        <v>6</v>
      </c>
    </row>
    <row r="3027" customFormat="false" ht="14.4" hidden="true" customHeight="false" outlineLevel="0" collapsed="false">
      <c r="A3027" s="0" t="s">
        <v>28</v>
      </c>
      <c r="B3027" s="0" t="n">
        <v>2</v>
      </c>
      <c r="C3027" s="0" t="s">
        <v>8657</v>
      </c>
      <c r="D3027" s="0" t="s">
        <v>60</v>
      </c>
      <c r="E3027" s="0" t="s">
        <v>8658</v>
      </c>
      <c r="F3027" s="0" t="s">
        <v>8644</v>
      </c>
      <c r="G3027" s="0" t="s">
        <v>8543</v>
      </c>
      <c r="H3027" s="0" t="n">
        <v>0</v>
      </c>
      <c r="I3027" s="0" t="n">
        <v>0</v>
      </c>
      <c r="J3027" s="0" t="n">
        <v>0</v>
      </c>
      <c r="K3027" s="0" t="n">
        <v>6.7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s">
        <v>6</v>
      </c>
    </row>
    <row r="3028" customFormat="false" ht="14.4" hidden="true" customHeight="false" outlineLevel="0" collapsed="false">
      <c r="A3028" s="0" t="s">
        <v>28</v>
      </c>
      <c r="B3028" s="0" t="n">
        <v>2</v>
      </c>
      <c r="C3028" s="0" t="s">
        <v>8659</v>
      </c>
      <c r="D3028" s="0" t="s">
        <v>48</v>
      </c>
      <c r="E3028" s="0" t="s">
        <v>8660</v>
      </c>
      <c r="F3028" s="0" t="s">
        <v>8644</v>
      </c>
      <c r="G3028" s="0" t="s">
        <v>8543</v>
      </c>
      <c r="H3028" s="0" t="n">
        <v>0</v>
      </c>
      <c r="I3028" s="0" t="n">
        <v>0</v>
      </c>
      <c r="J3028" s="0" t="n">
        <v>0</v>
      </c>
      <c r="K3028" s="0" t="n">
        <v>6.7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s">
        <v>6</v>
      </c>
    </row>
    <row r="3029" customFormat="false" ht="14.4" hidden="true" customHeight="false" outlineLevel="0" collapsed="false">
      <c r="A3029" s="0" t="s">
        <v>28</v>
      </c>
      <c r="B3029" s="0" t="n">
        <v>2</v>
      </c>
      <c r="C3029" s="0" t="s">
        <v>8661</v>
      </c>
      <c r="D3029" s="0" t="s">
        <v>53</v>
      </c>
      <c r="E3029" s="0" t="s">
        <v>8662</v>
      </c>
      <c r="F3029" s="0" t="s">
        <v>8644</v>
      </c>
      <c r="G3029" s="0" t="s">
        <v>8543</v>
      </c>
      <c r="H3029" s="0" t="n">
        <v>0</v>
      </c>
      <c r="I3029" s="0" t="n">
        <v>0</v>
      </c>
      <c r="J3029" s="0" t="n">
        <v>0</v>
      </c>
      <c r="K3029" s="0" t="n">
        <v>6.6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s">
        <v>6</v>
      </c>
    </row>
    <row r="3030" customFormat="false" ht="14.4" hidden="true" customHeight="false" outlineLevel="0" collapsed="false">
      <c r="A3030" s="0" t="s">
        <v>28</v>
      </c>
      <c r="B3030" s="0" t="n">
        <v>2</v>
      </c>
      <c r="C3030" s="0" t="s">
        <v>8663</v>
      </c>
      <c r="D3030" s="0" t="s">
        <v>103</v>
      </c>
      <c r="E3030" s="0" t="s">
        <v>8664</v>
      </c>
      <c r="F3030" s="0" t="s">
        <v>8644</v>
      </c>
      <c r="G3030" s="0" t="s">
        <v>8543</v>
      </c>
      <c r="H3030" s="0" t="n">
        <v>0</v>
      </c>
      <c r="I3030" s="0" t="n">
        <v>0</v>
      </c>
      <c r="J3030" s="0" t="n">
        <v>0</v>
      </c>
      <c r="K3030" s="0" t="n">
        <v>6.7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s">
        <v>6</v>
      </c>
    </row>
    <row r="3031" customFormat="false" ht="14.4" hidden="true" customHeight="false" outlineLevel="0" collapsed="false">
      <c r="A3031" s="0" t="s">
        <v>28</v>
      </c>
      <c r="B3031" s="0" t="n">
        <v>2</v>
      </c>
      <c r="C3031" s="0" t="s">
        <v>8665</v>
      </c>
      <c r="D3031" s="0" t="s">
        <v>48</v>
      </c>
      <c r="E3031" s="0" t="s">
        <v>8666</v>
      </c>
      <c r="F3031" s="0" t="s">
        <v>8644</v>
      </c>
      <c r="G3031" s="0" t="s">
        <v>8543</v>
      </c>
      <c r="H3031" s="0" t="n">
        <v>0</v>
      </c>
      <c r="I3031" s="0" t="n">
        <v>0</v>
      </c>
      <c r="J3031" s="0" t="n">
        <v>0</v>
      </c>
      <c r="K3031" s="0" t="n">
        <v>6.7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s">
        <v>6</v>
      </c>
    </row>
    <row r="3032" customFormat="false" ht="14.4" hidden="true" customHeight="false" outlineLevel="0" collapsed="false">
      <c r="A3032" s="0" t="s">
        <v>28</v>
      </c>
      <c r="B3032" s="0" t="n">
        <v>2</v>
      </c>
      <c r="C3032" s="0" t="s">
        <v>8667</v>
      </c>
      <c r="D3032" s="0" t="s">
        <v>30</v>
      </c>
      <c r="E3032" s="0" t="s">
        <v>8668</v>
      </c>
      <c r="F3032" s="0" t="s">
        <v>8644</v>
      </c>
      <c r="G3032" s="0" t="s">
        <v>8543</v>
      </c>
      <c r="H3032" s="0" t="n">
        <v>0</v>
      </c>
      <c r="I3032" s="0" t="n">
        <v>0</v>
      </c>
      <c r="J3032" s="0" t="n">
        <v>0</v>
      </c>
      <c r="K3032" s="0" t="n">
        <v>6.6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s">
        <v>6</v>
      </c>
    </row>
    <row r="3033" customFormat="false" ht="14.4" hidden="true" customHeight="false" outlineLevel="0" collapsed="false">
      <c r="A3033" s="0" t="s">
        <v>28</v>
      </c>
      <c r="B3033" s="0" t="n">
        <v>2</v>
      </c>
      <c r="C3033" s="0" t="s">
        <v>8669</v>
      </c>
      <c r="D3033" s="0" t="s">
        <v>30</v>
      </c>
      <c r="E3033" s="0" t="s">
        <v>8670</v>
      </c>
      <c r="F3033" s="0" t="s">
        <v>8644</v>
      </c>
      <c r="G3033" s="0" t="s">
        <v>8543</v>
      </c>
      <c r="H3033" s="0" t="n">
        <v>0</v>
      </c>
      <c r="I3033" s="0" t="n">
        <v>0</v>
      </c>
      <c r="J3033" s="0" t="n">
        <v>0</v>
      </c>
      <c r="K3033" s="0" t="n">
        <v>6.9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s">
        <v>6</v>
      </c>
    </row>
    <row r="3034" customFormat="false" ht="14.4" hidden="true" customHeight="false" outlineLevel="0" collapsed="false">
      <c r="A3034" s="0" t="s">
        <v>28</v>
      </c>
      <c r="B3034" s="0" t="n">
        <v>2</v>
      </c>
      <c r="C3034" s="0" t="s">
        <v>8671</v>
      </c>
      <c r="D3034" s="0" t="s">
        <v>90</v>
      </c>
      <c r="E3034" s="0" t="s">
        <v>8672</v>
      </c>
      <c r="F3034" s="0" t="s">
        <v>8644</v>
      </c>
      <c r="G3034" s="0" t="s">
        <v>8543</v>
      </c>
      <c r="H3034" s="0" t="n">
        <v>0</v>
      </c>
      <c r="I3034" s="0" t="n">
        <v>0</v>
      </c>
      <c r="J3034" s="0" t="n">
        <v>0</v>
      </c>
      <c r="K3034" s="0" t="n">
        <v>8.6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s">
        <v>6</v>
      </c>
    </row>
    <row r="3035" customFormat="false" ht="14.4" hidden="true" customHeight="false" outlineLevel="0" collapsed="false">
      <c r="A3035" s="0" t="s">
        <v>28</v>
      </c>
      <c r="B3035" s="0" t="n">
        <v>2</v>
      </c>
      <c r="C3035" s="0" t="s">
        <v>8673</v>
      </c>
      <c r="D3035" s="0" t="s">
        <v>192</v>
      </c>
      <c r="E3035" s="0" t="s">
        <v>8674</v>
      </c>
      <c r="F3035" s="0" t="s">
        <v>8644</v>
      </c>
      <c r="G3035" s="0" t="s">
        <v>8543</v>
      </c>
      <c r="H3035" s="0" t="n">
        <v>0</v>
      </c>
      <c r="I3035" s="0" t="n">
        <v>0</v>
      </c>
      <c r="J3035" s="0" t="n">
        <v>0</v>
      </c>
      <c r="K3035" s="0" t="n">
        <v>6.2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s">
        <v>6</v>
      </c>
    </row>
    <row r="3036" customFormat="false" ht="14.4" hidden="true" customHeight="false" outlineLevel="0" collapsed="false">
      <c r="A3036" s="0" t="s">
        <v>28</v>
      </c>
      <c r="B3036" s="0" t="n">
        <v>2</v>
      </c>
      <c r="C3036" s="0" t="s">
        <v>8675</v>
      </c>
      <c r="D3036" s="0" t="s">
        <v>192</v>
      </c>
      <c r="E3036" s="0" t="s">
        <v>8676</v>
      </c>
      <c r="F3036" s="0" t="s">
        <v>8520</v>
      </c>
      <c r="G3036" s="0" t="s">
        <v>8521</v>
      </c>
      <c r="H3036" s="0" t="n">
        <v>0</v>
      </c>
      <c r="I3036" s="0" t="n">
        <v>0</v>
      </c>
      <c r="J3036" s="0" t="n">
        <v>0</v>
      </c>
      <c r="K3036" s="0" t="n">
        <v>8.3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s">
        <v>6</v>
      </c>
    </row>
    <row r="3037" customFormat="false" ht="14.4" hidden="true" customHeight="false" outlineLevel="0" collapsed="false">
      <c r="A3037" s="0" t="s">
        <v>28</v>
      </c>
      <c r="B3037" s="0" t="n">
        <v>2</v>
      </c>
      <c r="C3037" s="0" t="s">
        <v>8677</v>
      </c>
      <c r="D3037" s="0" t="s">
        <v>258</v>
      </c>
      <c r="E3037" s="0" t="s">
        <v>8678</v>
      </c>
      <c r="F3037" s="0" t="s">
        <v>8520</v>
      </c>
      <c r="G3037" s="0" t="s">
        <v>8521</v>
      </c>
      <c r="H3037" s="0" t="n">
        <v>0</v>
      </c>
      <c r="I3037" s="0" t="n">
        <v>0</v>
      </c>
      <c r="J3037" s="0" t="n">
        <v>0</v>
      </c>
      <c r="K3037" s="0" t="n">
        <v>5.7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s">
        <v>6</v>
      </c>
    </row>
    <row r="3038" customFormat="false" ht="14.4" hidden="true" customHeight="false" outlineLevel="0" collapsed="false">
      <c r="A3038" s="0" t="s">
        <v>28</v>
      </c>
      <c r="B3038" s="0" t="n">
        <v>2</v>
      </c>
      <c r="C3038" s="0" t="s">
        <v>8679</v>
      </c>
      <c r="D3038" s="0" t="s">
        <v>192</v>
      </c>
      <c r="E3038" s="0" t="s">
        <v>8680</v>
      </c>
      <c r="F3038" s="0" t="s">
        <v>8681</v>
      </c>
      <c r="G3038" s="0" t="s">
        <v>8682</v>
      </c>
      <c r="H3038" s="0" t="n">
        <v>0</v>
      </c>
      <c r="I3038" s="0" t="n">
        <v>0</v>
      </c>
      <c r="J3038" s="0" t="n">
        <v>0</v>
      </c>
      <c r="K3038" s="0" t="n">
        <v>6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s">
        <v>6</v>
      </c>
    </row>
    <row r="3039" customFormat="false" ht="14.4" hidden="true" customHeight="false" outlineLevel="0" collapsed="false">
      <c r="A3039" s="0" t="s">
        <v>28</v>
      </c>
      <c r="B3039" s="0" t="n">
        <v>2</v>
      </c>
      <c r="C3039" s="0" t="s">
        <v>8683</v>
      </c>
      <c r="D3039" s="0" t="s">
        <v>192</v>
      </c>
      <c r="E3039" s="0" t="s">
        <v>8684</v>
      </c>
      <c r="F3039" s="0" t="s">
        <v>8681</v>
      </c>
      <c r="G3039" s="0" t="s">
        <v>8682</v>
      </c>
      <c r="H3039" s="0" t="n">
        <v>0</v>
      </c>
      <c r="I3039" s="0" t="n">
        <v>0</v>
      </c>
      <c r="J3039" s="0" t="n">
        <v>0</v>
      </c>
      <c r="K3039" s="0" t="n">
        <v>5.8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s">
        <v>6</v>
      </c>
    </row>
    <row r="3040" customFormat="false" ht="14.4" hidden="true" customHeight="false" outlineLevel="0" collapsed="false">
      <c r="A3040" s="0" t="s">
        <v>28</v>
      </c>
      <c r="B3040" s="0" t="n">
        <v>2</v>
      </c>
      <c r="C3040" s="0" t="s">
        <v>8685</v>
      </c>
      <c r="D3040" s="0" t="s">
        <v>30</v>
      </c>
      <c r="E3040" s="0" t="s">
        <v>8686</v>
      </c>
      <c r="F3040" s="0" t="s">
        <v>8681</v>
      </c>
      <c r="G3040" s="0" t="s">
        <v>8682</v>
      </c>
      <c r="H3040" s="0" t="n">
        <v>0</v>
      </c>
      <c r="I3040" s="0" t="n">
        <v>0</v>
      </c>
      <c r="J3040" s="0" t="n">
        <v>0</v>
      </c>
      <c r="K3040" s="0" t="n">
        <v>5.8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s">
        <v>6</v>
      </c>
    </row>
    <row r="3041" customFormat="false" ht="14.4" hidden="true" customHeight="false" outlineLevel="0" collapsed="false">
      <c r="A3041" s="0" t="s">
        <v>28</v>
      </c>
      <c r="B3041" s="0" t="n">
        <v>2</v>
      </c>
      <c r="C3041" s="0" t="s">
        <v>8687</v>
      </c>
      <c r="D3041" s="0" t="s">
        <v>81</v>
      </c>
      <c r="E3041" s="0" t="s">
        <v>5032</v>
      </c>
      <c r="F3041" s="0" t="s">
        <v>8681</v>
      </c>
      <c r="G3041" s="0" t="s">
        <v>8682</v>
      </c>
      <c r="H3041" s="0" t="n">
        <v>0</v>
      </c>
      <c r="I3041" s="0" t="n">
        <v>0</v>
      </c>
      <c r="J3041" s="0" t="n">
        <v>0</v>
      </c>
      <c r="K3041" s="0" t="n">
        <v>5.8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s">
        <v>6</v>
      </c>
    </row>
    <row r="3042" customFormat="false" ht="14.4" hidden="true" customHeight="false" outlineLevel="0" collapsed="false">
      <c r="A3042" s="0" t="s">
        <v>28</v>
      </c>
      <c r="B3042" s="0" t="n">
        <v>2</v>
      </c>
      <c r="C3042" s="0" t="s">
        <v>8688</v>
      </c>
      <c r="D3042" s="0" t="s">
        <v>192</v>
      </c>
      <c r="E3042" s="0" t="s">
        <v>8689</v>
      </c>
      <c r="F3042" s="0" t="s">
        <v>8681</v>
      </c>
      <c r="G3042" s="0" t="s">
        <v>8682</v>
      </c>
      <c r="H3042" s="0" t="n">
        <v>0</v>
      </c>
      <c r="I3042" s="0" t="n">
        <v>0</v>
      </c>
      <c r="J3042" s="0" t="n">
        <v>0</v>
      </c>
      <c r="K3042" s="0" t="n">
        <v>7.5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s">
        <v>6</v>
      </c>
    </row>
    <row r="3043" customFormat="false" ht="14.4" hidden="true" customHeight="false" outlineLevel="0" collapsed="false">
      <c r="A3043" s="0" t="s">
        <v>28</v>
      </c>
      <c r="B3043" s="0" t="n">
        <v>2</v>
      </c>
      <c r="C3043" s="0" t="s">
        <v>8690</v>
      </c>
      <c r="D3043" s="0" t="s">
        <v>192</v>
      </c>
      <c r="E3043" s="0" t="s">
        <v>8691</v>
      </c>
      <c r="F3043" s="0" t="s">
        <v>8681</v>
      </c>
      <c r="G3043" s="0" t="s">
        <v>8682</v>
      </c>
      <c r="H3043" s="0" t="n">
        <v>0</v>
      </c>
      <c r="I3043" s="0" t="n">
        <v>0</v>
      </c>
      <c r="J3043" s="0" t="n">
        <v>0</v>
      </c>
      <c r="K3043" s="0" t="n">
        <v>5.3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s">
        <v>6</v>
      </c>
    </row>
    <row r="3044" customFormat="false" ht="14.4" hidden="true" customHeight="false" outlineLevel="0" collapsed="false">
      <c r="A3044" s="0" t="s">
        <v>28</v>
      </c>
      <c r="B3044" s="0" t="n">
        <v>2</v>
      </c>
      <c r="C3044" s="0" t="s">
        <v>8692</v>
      </c>
      <c r="D3044" s="0" t="s">
        <v>30</v>
      </c>
      <c r="E3044" s="0" t="s">
        <v>8693</v>
      </c>
      <c r="F3044" s="0" t="s">
        <v>8694</v>
      </c>
      <c r="G3044" s="0" t="s">
        <v>8695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5.1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s">
        <v>6</v>
      </c>
    </row>
    <row r="3045" customFormat="false" ht="14.4" hidden="true" customHeight="false" outlineLevel="0" collapsed="false">
      <c r="A3045" s="0" t="s">
        <v>28</v>
      </c>
      <c r="B3045" s="0" t="n">
        <v>2</v>
      </c>
      <c r="C3045" s="0" t="s">
        <v>8696</v>
      </c>
      <c r="D3045" s="0" t="s">
        <v>48</v>
      </c>
      <c r="E3045" s="0" t="s">
        <v>8697</v>
      </c>
      <c r="F3045" s="0" t="s">
        <v>8514</v>
      </c>
      <c r="G3045" s="0" t="s">
        <v>8515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10.7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10</v>
      </c>
      <c r="S3045" s="0" t="s">
        <v>6</v>
      </c>
    </row>
    <row r="3046" customFormat="false" ht="14.4" hidden="false" customHeight="false" outlineLevel="0" collapsed="false">
      <c r="A3046" s="0" t="s">
        <v>28</v>
      </c>
      <c r="B3046" s="0" t="n">
        <v>2</v>
      </c>
      <c r="C3046" s="0" t="s">
        <v>8698</v>
      </c>
      <c r="D3046" s="0" t="s">
        <v>81</v>
      </c>
      <c r="E3046" s="0" t="s">
        <v>8699</v>
      </c>
      <c r="F3046" s="0" t="s">
        <v>8700</v>
      </c>
      <c r="G3046" s="0" t="s">
        <v>8701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5.3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s">
        <v>6</v>
      </c>
    </row>
    <row r="3047" customFormat="false" ht="14.4" hidden="false" customHeight="false" outlineLevel="0" collapsed="false">
      <c r="A3047" s="0" t="s">
        <v>28</v>
      </c>
      <c r="B3047" s="0" t="n">
        <v>2</v>
      </c>
      <c r="C3047" s="0" t="s">
        <v>8702</v>
      </c>
      <c r="D3047" s="0" t="s">
        <v>103</v>
      </c>
      <c r="E3047" s="0" t="s">
        <v>8703</v>
      </c>
      <c r="F3047" s="0" t="s">
        <v>8520</v>
      </c>
      <c r="G3047" s="0" t="s">
        <v>8521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6.3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s">
        <v>6</v>
      </c>
    </row>
    <row r="3048" customFormat="false" ht="14.4" hidden="false" customHeight="false" outlineLevel="0" collapsed="false">
      <c r="A3048" s="0" t="s">
        <v>28</v>
      </c>
      <c r="B3048" s="0" t="n">
        <v>2</v>
      </c>
      <c r="C3048" s="0" t="s">
        <v>8704</v>
      </c>
      <c r="D3048" s="0" t="s">
        <v>60</v>
      </c>
      <c r="E3048" s="0" t="s">
        <v>8705</v>
      </c>
      <c r="F3048" s="0" t="s">
        <v>8706</v>
      </c>
      <c r="G3048" s="0" t="s">
        <v>8707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11.3</v>
      </c>
      <c r="P3048" s="0" t="n">
        <v>0</v>
      </c>
      <c r="Q3048" s="0" t="n">
        <v>0</v>
      </c>
      <c r="R3048" s="0" t="n">
        <v>0</v>
      </c>
      <c r="S3048" s="0" t="s">
        <v>6</v>
      </c>
    </row>
    <row r="3049" customFormat="false" ht="14.4" hidden="false" customHeight="false" outlineLevel="0" collapsed="false">
      <c r="A3049" s="0" t="s">
        <v>28</v>
      </c>
      <c r="B3049" s="0" t="n">
        <v>3</v>
      </c>
      <c r="C3049" s="0" t="s">
        <v>8708</v>
      </c>
      <c r="D3049" s="0" t="s">
        <v>45</v>
      </c>
      <c r="E3049" s="0" t="s">
        <v>8709</v>
      </c>
      <c r="F3049" s="0" t="s">
        <v>8710</v>
      </c>
      <c r="G3049" s="0" t="s">
        <v>8711</v>
      </c>
      <c r="H3049" s="0" t="n">
        <v>0</v>
      </c>
      <c r="I3049" s="0" t="n">
        <v>0</v>
      </c>
      <c r="J3049" s="0" t="n">
        <v>5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s">
        <v>9</v>
      </c>
    </row>
    <row r="3050" customFormat="false" ht="14.4" hidden="true" customHeight="false" outlineLevel="0" collapsed="false">
      <c r="A3050" s="0" t="s">
        <v>8712</v>
      </c>
      <c r="B3050" s="0" t="s">
        <v>8</v>
      </c>
      <c r="C3050" s="0" t="s">
        <v>3</v>
      </c>
      <c r="D3050" s="0" t="s">
        <v>8713</v>
      </c>
      <c r="F3050" s="0" t="s">
        <v>8714</v>
      </c>
      <c r="G3050" s="0" t="s">
        <v>8715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100</v>
      </c>
      <c r="M3050" s="0" t="n">
        <v>100</v>
      </c>
      <c r="N3050" s="0" t="n">
        <v>100</v>
      </c>
      <c r="O3050" s="0" t="n">
        <v>100</v>
      </c>
      <c r="P3050" s="0" t="n">
        <v>0</v>
      </c>
      <c r="Q3050" s="0" t="n">
        <v>0</v>
      </c>
      <c r="R3050" s="0" t="n">
        <v>0</v>
      </c>
      <c r="S3050" s="0" t="s">
        <v>9</v>
      </c>
    </row>
  </sheetData>
  <autoFilter ref="A1:S3050">
    <filterColumn colId="7">
      <customFilters and="true">
        <customFilter operator="equal" val="0"/>
      </customFilters>
    </filterColumn>
    <filterColumn colId="10">
      <customFilters and="true">
        <customFilter operator="equal" val="0"/>
      </customFilters>
    </filterColumn>
    <filterColumn colId="11">
      <customFilters and="true">
        <customFilter operator="equal" val="0"/>
      </customFilters>
    </filterColumn>
  </autoFilter>
  <conditionalFormatting sqref="H2:R3050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88:B3049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44"/>
  <sheetViews>
    <sheetView showFormulas="false" showGridLines="true" showRowColHeaders="true" showZeros="true" rightToLeft="false" tabSelected="false" showOutlineSymbols="true" defaultGridColor="true" view="normal" topLeftCell="D3022" colorId="64" zoomScale="100" zoomScaleNormal="100" zoomScalePageLayoutView="100" workbookViewId="0">
      <selection pane="topLeft" activeCell="E2" activeCellId="0" sqref="E2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12</v>
      </c>
      <c r="C1" s="1" t="s">
        <v>8716</v>
      </c>
      <c r="D1" s="1" t="s">
        <v>8717</v>
      </c>
      <c r="E1" s="1" t="s">
        <v>8718</v>
      </c>
      <c r="F1" s="1" t="s">
        <v>8719</v>
      </c>
      <c r="G1" s="1" t="s">
        <v>8720</v>
      </c>
      <c r="H1" s="1" t="s">
        <v>8721</v>
      </c>
      <c r="I1" s="1" t="s">
        <v>8722</v>
      </c>
      <c r="J1" s="1" t="s">
        <v>8723</v>
      </c>
      <c r="K1" s="1" t="s">
        <v>8724</v>
      </c>
      <c r="L1" s="1" t="s">
        <v>8725</v>
      </c>
      <c r="M1" s="1" t="s">
        <v>8726</v>
      </c>
      <c r="N1" s="1" t="s">
        <v>8727</v>
      </c>
      <c r="O1" s="1" t="s">
        <v>8728</v>
      </c>
      <c r="P1" s="1" t="s">
        <v>8729</v>
      </c>
      <c r="Q1" s="1" t="s">
        <v>8730</v>
      </c>
      <c r="R1" s="1" t="s">
        <v>8731</v>
      </c>
      <c r="S1" s="1" t="s">
        <v>8732</v>
      </c>
      <c r="T1" s="1" t="s">
        <v>8733</v>
      </c>
      <c r="U1" s="1" t="s">
        <v>8734</v>
      </c>
      <c r="V1" s="1" t="s">
        <v>8735</v>
      </c>
      <c r="W1" s="1" t="s">
        <v>8736</v>
      </c>
      <c r="X1" s="1" t="s">
        <v>8737</v>
      </c>
      <c r="Y1" s="1" t="s">
        <v>8738</v>
      </c>
      <c r="Z1" s="1" t="s">
        <v>8739</v>
      </c>
    </row>
    <row r="2" customFormat="false" ht="14.4" hidden="false" customHeight="false" outlineLevel="0" collapsed="false">
      <c r="A2" s="0" t="s">
        <v>3</v>
      </c>
      <c r="B2" s="0" t="s">
        <v>8740</v>
      </c>
      <c r="C2" s="0" t="s">
        <v>8741</v>
      </c>
      <c r="D2" s="0" t="s">
        <v>8742</v>
      </c>
      <c r="E2" s="0" t="n">
        <v>18</v>
      </c>
      <c r="F2" s="0" t="n">
        <v>207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22</v>
      </c>
      <c r="N2" s="0" t="n">
        <v>205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4.4" hidden="false" customHeight="false" outlineLevel="0" collapsed="false">
      <c r="A3" s="0" t="s">
        <v>3</v>
      </c>
      <c r="B3" s="0" t="s">
        <v>8743</v>
      </c>
      <c r="C3" s="0" t="s">
        <v>8744</v>
      </c>
      <c r="D3" s="0" t="s">
        <v>8745</v>
      </c>
      <c r="E3" s="0" t="n">
        <v>8</v>
      </c>
      <c r="F3" s="0" t="n">
        <v>154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4.4" hidden="false" customHeight="false" outlineLevel="0" collapsed="false">
      <c r="A4" s="0" t="s">
        <v>3</v>
      </c>
      <c r="B4" s="0" t="s">
        <v>8746</v>
      </c>
      <c r="C4" s="0" t="s">
        <v>8741</v>
      </c>
      <c r="D4" s="0" t="s">
        <v>8742</v>
      </c>
      <c r="E4" s="0" t="n">
        <v>11</v>
      </c>
      <c r="F4" s="0" t="n">
        <v>149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4.4" hidden="false" customHeight="false" outlineLevel="0" collapsed="false">
      <c r="A5" s="0" t="s">
        <v>3</v>
      </c>
      <c r="B5" s="0" t="s">
        <v>8747</v>
      </c>
      <c r="C5" s="0" t="s">
        <v>8745</v>
      </c>
      <c r="D5" s="0" t="s">
        <v>8744</v>
      </c>
      <c r="E5" s="0" t="n">
        <v>16</v>
      </c>
      <c r="F5" s="0" t="n">
        <v>148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4.4" hidden="false" customHeight="false" outlineLevel="0" collapsed="false">
      <c r="A6" s="0" t="s">
        <v>3</v>
      </c>
      <c r="B6" s="0" t="s">
        <v>8748</v>
      </c>
      <c r="C6" s="0" t="s">
        <v>8741</v>
      </c>
      <c r="D6" s="0" t="s">
        <v>8744</v>
      </c>
      <c r="E6" s="0" t="n">
        <v>26</v>
      </c>
      <c r="F6" s="0" t="n">
        <v>276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4.4" hidden="false" customHeight="false" outlineLevel="0" collapsed="false">
      <c r="A7" s="0" t="s">
        <v>3</v>
      </c>
      <c r="B7" s="0" t="s">
        <v>8749</v>
      </c>
      <c r="C7" s="0" t="s">
        <v>8742</v>
      </c>
      <c r="D7" s="0" t="s">
        <v>8744</v>
      </c>
      <c r="E7" s="0" t="n">
        <v>275</v>
      </c>
      <c r="F7" s="0" t="n">
        <v>275</v>
      </c>
      <c r="G7" s="0" t="n">
        <v>242</v>
      </c>
      <c r="H7" s="0" t="n">
        <v>242</v>
      </c>
      <c r="I7" s="0" t="n">
        <v>229</v>
      </c>
      <c r="J7" s="0" t="n">
        <v>230</v>
      </c>
      <c r="K7" s="0" t="n">
        <v>193</v>
      </c>
      <c r="L7" s="0" t="n">
        <v>193</v>
      </c>
      <c r="M7" s="0" t="n">
        <v>242</v>
      </c>
      <c r="N7" s="0" t="n">
        <v>242</v>
      </c>
      <c r="O7" s="0" t="n">
        <v>206</v>
      </c>
      <c r="P7" s="0" t="n">
        <v>206</v>
      </c>
      <c r="Q7" s="0" t="n">
        <v>233</v>
      </c>
      <c r="R7" s="0" t="n">
        <v>233</v>
      </c>
      <c r="S7" s="0" t="n">
        <v>203</v>
      </c>
      <c r="T7" s="0" t="n">
        <v>203</v>
      </c>
      <c r="U7" s="0" t="n">
        <v>218</v>
      </c>
      <c r="V7" s="0" t="n">
        <v>218</v>
      </c>
      <c r="W7" s="0" t="n">
        <v>375</v>
      </c>
      <c r="X7" s="0" t="n">
        <v>375</v>
      </c>
      <c r="Y7" s="0" t="n">
        <v>208</v>
      </c>
      <c r="Z7" s="0" t="n">
        <v>209</v>
      </c>
    </row>
    <row r="8" customFormat="false" ht="14.4" hidden="false" customHeight="false" outlineLevel="0" collapsed="false">
      <c r="A8" s="0" t="s">
        <v>3</v>
      </c>
      <c r="B8" s="0" t="s">
        <v>8750</v>
      </c>
      <c r="C8" s="0" t="s">
        <v>8744</v>
      </c>
      <c r="D8" s="0" t="s">
        <v>8741</v>
      </c>
      <c r="E8" s="0" t="n">
        <v>25</v>
      </c>
      <c r="F8" s="0" t="n">
        <v>229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4.4" hidden="false" customHeight="false" outlineLevel="0" collapsed="false">
      <c r="A9" s="0" t="s">
        <v>3</v>
      </c>
      <c r="B9" s="0" t="s">
        <v>8751</v>
      </c>
      <c r="C9" s="0" t="s">
        <v>8742</v>
      </c>
      <c r="D9" s="0" t="s">
        <v>8744</v>
      </c>
      <c r="E9" s="0" t="n">
        <v>49</v>
      </c>
      <c r="F9" s="0" t="n">
        <v>49</v>
      </c>
      <c r="G9" s="0" t="n">
        <v>40</v>
      </c>
      <c r="H9" s="0" t="n">
        <v>40</v>
      </c>
      <c r="I9" s="0" t="n">
        <v>60</v>
      </c>
      <c r="J9" s="0" t="n">
        <v>60</v>
      </c>
      <c r="K9" s="0" t="n">
        <v>34</v>
      </c>
      <c r="L9" s="0" t="n">
        <v>34</v>
      </c>
      <c r="M9" s="0" t="n">
        <v>75</v>
      </c>
      <c r="N9" s="0" t="n">
        <v>75</v>
      </c>
      <c r="O9" s="0" t="n">
        <v>80</v>
      </c>
      <c r="P9" s="0" t="n">
        <v>80</v>
      </c>
      <c r="Q9" s="0" t="n">
        <v>73</v>
      </c>
      <c r="R9" s="0" t="n">
        <v>74</v>
      </c>
      <c r="S9" s="0" t="n">
        <v>61</v>
      </c>
      <c r="T9" s="0" t="n">
        <v>61</v>
      </c>
      <c r="U9" s="0" t="n">
        <v>80</v>
      </c>
      <c r="V9" s="0" t="n">
        <v>80</v>
      </c>
      <c r="W9" s="0" t="n">
        <v>150</v>
      </c>
      <c r="X9" s="0" t="n">
        <v>150</v>
      </c>
      <c r="Y9" s="0" t="n">
        <v>62</v>
      </c>
      <c r="Z9" s="0" t="n">
        <v>62</v>
      </c>
    </row>
    <row r="10" customFormat="false" ht="14.4" hidden="false" customHeight="false" outlineLevel="0" collapsed="false">
      <c r="A10" s="0" t="s">
        <v>3</v>
      </c>
      <c r="B10" s="0" t="s">
        <v>8752</v>
      </c>
      <c r="C10" s="0" t="s">
        <v>8741</v>
      </c>
      <c r="D10" s="0" t="s">
        <v>8744</v>
      </c>
      <c r="E10" s="0" t="n">
        <v>49</v>
      </c>
      <c r="F10" s="0" t="n">
        <v>49</v>
      </c>
      <c r="G10" s="0" t="n">
        <v>40</v>
      </c>
      <c r="H10" s="0" t="n">
        <v>40</v>
      </c>
      <c r="I10" s="0" t="n">
        <v>59</v>
      </c>
      <c r="J10" s="0" t="n">
        <v>59</v>
      </c>
      <c r="K10" s="0" t="n">
        <v>34</v>
      </c>
      <c r="L10" s="0" t="n">
        <v>34</v>
      </c>
      <c r="M10" s="0" t="n">
        <v>75</v>
      </c>
      <c r="N10" s="0" t="n">
        <v>75</v>
      </c>
      <c r="O10" s="0" t="n">
        <v>80</v>
      </c>
      <c r="P10" s="0" t="n">
        <v>80</v>
      </c>
      <c r="Q10" s="0" t="n">
        <v>74</v>
      </c>
      <c r="R10" s="0" t="n">
        <v>74</v>
      </c>
      <c r="S10" s="0" t="n">
        <v>61</v>
      </c>
      <c r="T10" s="0" t="n">
        <v>61</v>
      </c>
      <c r="U10" s="0" t="n">
        <v>80</v>
      </c>
      <c r="V10" s="0" t="n">
        <v>80</v>
      </c>
      <c r="W10" s="0" t="n">
        <v>150</v>
      </c>
      <c r="X10" s="0" t="n">
        <v>150</v>
      </c>
      <c r="Y10" s="0" t="n">
        <v>62</v>
      </c>
      <c r="Z10" s="0" t="n">
        <v>62</v>
      </c>
    </row>
    <row r="11" customFormat="false" ht="14.4" hidden="false" customHeight="false" outlineLevel="0" collapsed="false">
      <c r="A11" s="0" t="s">
        <v>3</v>
      </c>
      <c r="B11" s="0" t="s">
        <v>8753</v>
      </c>
      <c r="C11" s="0" t="s">
        <v>8754</v>
      </c>
      <c r="D11" s="0" t="s">
        <v>8755</v>
      </c>
      <c r="E11" s="0" t="n">
        <v>49</v>
      </c>
      <c r="F11" s="0" t="n">
        <v>49</v>
      </c>
      <c r="G11" s="0" t="n">
        <v>40</v>
      </c>
      <c r="H11" s="0" t="n">
        <v>40</v>
      </c>
      <c r="I11" s="0" t="n">
        <v>59</v>
      </c>
      <c r="J11" s="0" t="n">
        <v>59</v>
      </c>
      <c r="K11" s="0" t="n">
        <v>34</v>
      </c>
      <c r="L11" s="0" t="n">
        <v>34</v>
      </c>
      <c r="M11" s="0" t="n">
        <v>75</v>
      </c>
      <c r="N11" s="0" t="n">
        <v>75</v>
      </c>
      <c r="O11" s="0" t="n">
        <v>80</v>
      </c>
      <c r="P11" s="0" t="n">
        <v>80</v>
      </c>
      <c r="Q11" s="0" t="n">
        <v>74</v>
      </c>
      <c r="R11" s="0" t="n">
        <v>74</v>
      </c>
      <c r="S11" s="0" t="n">
        <v>61</v>
      </c>
      <c r="T11" s="0" t="n">
        <v>61</v>
      </c>
      <c r="U11" s="0" t="n">
        <v>80</v>
      </c>
      <c r="V11" s="0" t="n">
        <v>80</v>
      </c>
      <c r="W11" s="0" t="s">
        <v>8756</v>
      </c>
      <c r="X11" s="0" t="n">
        <v>150</v>
      </c>
      <c r="Y11" s="0" t="n">
        <v>62</v>
      </c>
      <c r="Z11" s="0" t="n">
        <v>62</v>
      </c>
    </row>
    <row r="12" customFormat="false" ht="14.4" hidden="false" customHeight="false" outlineLevel="0" collapsed="false">
      <c r="A12" s="0" t="s">
        <v>3</v>
      </c>
      <c r="B12" s="0" t="s">
        <v>8757</v>
      </c>
      <c r="C12" s="0" t="s">
        <v>8744</v>
      </c>
      <c r="D12" s="0" t="s">
        <v>8741</v>
      </c>
      <c r="E12" s="0" t="n">
        <v>49</v>
      </c>
      <c r="F12" s="0" t="n">
        <v>49</v>
      </c>
      <c r="G12" s="0" t="n">
        <v>40</v>
      </c>
      <c r="H12" s="0" t="n">
        <v>40</v>
      </c>
      <c r="I12" s="0" t="n">
        <v>59</v>
      </c>
      <c r="J12" s="0" t="n">
        <v>59</v>
      </c>
      <c r="K12" s="0" t="n">
        <v>34</v>
      </c>
      <c r="L12" s="0" t="n">
        <v>34</v>
      </c>
      <c r="M12" s="0" t="n">
        <v>75</v>
      </c>
      <c r="N12" s="0" t="n">
        <v>75</v>
      </c>
      <c r="O12" s="0" t="n">
        <v>79</v>
      </c>
      <c r="P12" s="0" t="n">
        <v>80</v>
      </c>
      <c r="Q12" s="0" t="n">
        <v>74</v>
      </c>
      <c r="R12" s="0" t="n">
        <v>74</v>
      </c>
      <c r="S12" s="0" t="n">
        <v>61</v>
      </c>
      <c r="T12" s="0" t="n">
        <v>61</v>
      </c>
      <c r="U12" s="0" t="n">
        <v>80</v>
      </c>
      <c r="V12" s="0" t="n">
        <v>80</v>
      </c>
      <c r="W12" s="0" t="n">
        <v>150</v>
      </c>
      <c r="X12" s="0" t="n">
        <v>150</v>
      </c>
      <c r="Y12" s="0" t="n">
        <v>62</v>
      </c>
      <c r="Z12" s="0" t="n">
        <v>62</v>
      </c>
    </row>
    <row r="13" customFormat="false" ht="14.4" hidden="false" customHeight="false" outlineLevel="0" collapsed="false">
      <c r="A13" s="0" t="s">
        <v>3</v>
      </c>
      <c r="B13" s="0" t="s">
        <v>8758</v>
      </c>
      <c r="C13" s="0" t="s">
        <v>8744</v>
      </c>
      <c r="D13" s="0" t="s">
        <v>8745</v>
      </c>
      <c r="E13" s="0" t="n">
        <v>16</v>
      </c>
      <c r="F13" s="0" t="n">
        <v>222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4.4" hidden="false" customHeight="false" outlineLevel="0" collapsed="false">
      <c r="A14" s="0" t="s">
        <v>3</v>
      </c>
      <c r="B14" s="0" t="s">
        <v>8759</v>
      </c>
      <c r="C14" s="0" t="s">
        <v>8741</v>
      </c>
      <c r="D14" s="0" t="s">
        <v>8742</v>
      </c>
      <c r="E14" s="0" t="n">
        <v>17</v>
      </c>
      <c r="F14" s="0" t="n">
        <v>217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4.4" hidden="false" customHeight="false" outlineLevel="0" collapsed="false">
      <c r="A15" s="0" t="s">
        <v>3</v>
      </c>
      <c r="B15" s="0" t="s">
        <v>8760</v>
      </c>
      <c r="C15" s="0" t="s">
        <v>8742</v>
      </c>
      <c r="D15" s="0" t="s">
        <v>8744</v>
      </c>
      <c r="E15" s="0" t="n">
        <v>10</v>
      </c>
      <c r="F15" s="0" t="n">
        <v>188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4.4" hidden="false" customHeight="false" outlineLevel="0" collapsed="false">
      <c r="A16" s="0" t="s">
        <v>3</v>
      </c>
      <c r="B16" s="0" t="s">
        <v>8761</v>
      </c>
      <c r="C16" s="0" t="s">
        <v>8745</v>
      </c>
      <c r="D16" s="0" t="s">
        <v>8741</v>
      </c>
      <c r="E16" s="0" t="n">
        <v>10</v>
      </c>
      <c r="F16" s="0" t="n">
        <v>198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4.4" hidden="false" customHeight="false" outlineLevel="0" collapsed="false">
      <c r="A17" s="0" t="s">
        <v>3</v>
      </c>
      <c r="B17" s="0" t="s">
        <v>8762</v>
      </c>
      <c r="C17" s="0" t="s">
        <v>8742</v>
      </c>
      <c r="D17" s="0" t="s">
        <v>8744</v>
      </c>
      <c r="E17" s="0" t="n">
        <v>10</v>
      </c>
      <c r="F17" s="0" t="n">
        <v>187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4.4" hidden="false" customHeight="false" outlineLevel="0" collapsed="false">
      <c r="A18" s="0" t="s">
        <v>3</v>
      </c>
      <c r="B18" s="0" t="s">
        <v>8763</v>
      </c>
      <c r="C18" s="0" t="s">
        <v>8745</v>
      </c>
      <c r="D18" s="0" t="s">
        <v>8741</v>
      </c>
      <c r="E18" s="0" t="n">
        <v>10</v>
      </c>
      <c r="F18" s="0" t="n">
        <v>181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</row>
    <row r="19" customFormat="false" ht="14.4" hidden="false" customHeight="false" outlineLevel="0" collapsed="false">
      <c r="A19" s="0" t="s">
        <v>3</v>
      </c>
      <c r="B19" s="0" t="s">
        <v>8764</v>
      </c>
      <c r="C19" s="0" t="s">
        <v>8745</v>
      </c>
      <c r="D19" s="0" t="s">
        <v>8744</v>
      </c>
      <c r="E19" s="0" t="n">
        <v>10</v>
      </c>
      <c r="F19" s="0" t="n">
        <v>179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4.4" hidden="false" customHeight="false" outlineLevel="0" collapsed="false">
      <c r="A20" s="0" t="s">
        <v>3</v>
      </c>
      <c r="B20" s="0" t="s">
        <v>8765</v>
      </c>
      <c r="C20" s="0" t="s">
        <v>8742</v>
      </c>
      <c r="D20" s="0" t="s">
        <v>8741</v>
      </c>
      <c r="E20" s="0" t="n">
        <v>10</v>
      </c>
      <c r="F20" s="0" t="n">
        <v>186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4.4" hidden="false" customHeight="false" outlineLevel="0" collapsed="false">
      <c r="A21" s="0" t="s">
        <v>3</v>
      </c>
      <c r="B21" s="0" t="s">
        <v>8766</v>
      </c>
      <c r="C21" s="0" t="s">
        <v>8741</v>
      </c>
      <c r="D21" s="0" t="s">
        <v>8742</v>
      </c>
      <c r="E21" s="0" t="n">
        <v>18</v>
      </c>
      <c r="F21" s="0" t="n">
        <v>181</v>
      </c>
      <c r="G21" s="0" t="n">
        <v>31</v>
      </c>
      <c r="H21" s="0" t="n">
        <v>214</v>
      </c>
      <c r="I21" s="0" t="n">
        <v>16</v>
      </c>
      <c r="J21" s="0" t="n">
        <v>231</v>
      </c>
      <c r="K21" s="0" t="n">
        <v>0</v>
      </c>
      <c r="L21" s="0" t="n">
        <v>0</v>
      </c>
      <c r="M21" s="0" t="n">
        <v>21</v>
      </c>
      <c r="N21" s="0" t="n">
        <v>155</v>
      </c>
      <c r="O21" s="0" t="n">
        <v>26</v>
      </c>
      <c r="P21" s="0" t="n">
        <v>226</v>
      </c>
      <c r="Q21" s="0" t="n">
        <v>27</v>
      </c>
      <c r="R21" s="0" t="n">
        <v>203</v>
      </c>
      <c r="S21" s="0" t="n">
        <v>14</v>
      </c>
      <c r="T21" s="0" t="n">
        <v>190</v>
      </c>
      <c r="U21" s="0" t="n">
        <v>17</v>
      </c>
      <c r="V21" s="0" t="n">
        <v>200</v>
      </c>
      <c r="W21" s="0" t="n">
        <v>11</v>
      </c>
      <c r="X21" s="0" t="n">
        <v>154</v>
      </c>
      <c r="Y21" s="0" t="n">
        <v>19</v>
      </c>
      <c r="Z21" s="0" t="n">
        <v>178</v>
      </c>
    </row>
    <row r="22" customFormat="false" ht="14.4" hidden="false" customHeight="false" outlineLevel="0" collapsed="false">
      <c r="A22" s="0" t="s">
        <v>3</v>
      </c>
      <c r="B22" s="0" t="s">
        <v>8767</v>
      </c>
      <c r="C22" s="0" t="s">
        <v>8744</v>
      </c>
      <c r="D22" s="0" t="s">
        <v>8745</v>
      </c>
      <c r="E22" s="0" t="n">
        <v>23</v>
      </c>
      <c r="F22" s="0" t="n">
        <v>188</v>
      </c>
      <c r="G22" s="0" t="n">
        <v>40</v>
      </c>
      <c r="H22" s="0" t="n">
        <v>224</v>
      </c>
      <c r="I22" s="0" t="n">
        <v>25</v>
      </c>
      <c r="J22" s="0" t="n">
        <v>230</v>
      </c>
      <c r="K22" s="0" t="n">
        <v>26</v>
      </c>
      <c r="L22" s="0" t="n">
        <v>170</v>
      </c>
      <c r="M22" s="0" t="n">
        <v>23</v>
      </c>
      <c r="N22" s="0" t="n">
        <v>153</v>
      </c>
      <c r="O22" s="0" t="n">
        <v>41</v>
      </c>
      <c r="P22" s="0" t="n">
        <v>238</v>
      </c>
      <c r="Q22" s="0" t="n">
        <v>30</v>
      </c>
      <c r="R22" s="0" t="n">
        <v>207</v>
      </c>
      <c r="S22" s="0" t="n">
        <v>27</v>
      </c>
      <c r="T22" s="0" t="n">
        <v>217</v>
      </c>
      <c r="U22" s="0" t="n">
        <v>25</v>
      </c>
      <c r="V22" s="0" t="n">
        <v>200</v>
      </c>
      <c r="W22" s="0" t="n">
        <v>25</v>
      </c>
      <c r="X22" s="0" t="n">
        <v>172</v>
      </c>
      <c r="Y22" s="0" t="n">
        <v>30</v>
      </c>
      <c r="Z22" s="0" t="n">
        <v>185</v>
      </c>
    </row>
    <row r="23" customFormat="false" ht="14.4" hidden="false" customHeight="false" outlineLevel="0" collapsed="false">
      <c r="A23" s="0" t="s">
        <v>3</v>
      </c>
      <c r="B23" s="0" t="s">
        <v>8768</v>
      </c>
      <c r="C23" s="0" t="s">
        <v>8744</v>
      </c>
      <c r="D23" s="0" t="s">
        <v>8745</v>
      </c>
      <c r="E23" s="0" t="n">
        <v>21</v>
      </c>
      <c r="F23" s="0" t="n">
        <v>219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4.4" hidden="false" customHeight="false" outlineLevel="0" collapsed="false">
      <c r="A24" s="0" t="s">
        <v>3</v>
      </c>
      <c r="B24" s="0" t="s">
        <v>8769</v>
      </c>
      <c r="C24" s="0" t="s">
        <v>8745</v>
      </c>
      <c r="D24" s="0" t="s">
        <v>8742</v>
      </c>
      <c r="E24" s="0" t="n">
        <v>13</v>
      </c>
      <c r="F24" s="0" t="n">
        <v>120</v>
      </c>
      <c r="G24" s="0" t="n">
        <v>0</v>
      </c>
      <c r="H24" s="0" t="n">
        <v>0</v>
      </c>
      <c r="I24" s="0" t="n">
        <v>26</v>
      </c>
      <c r="J24" s="0" t="n">
        <v>197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20</v>
      </c>
      <c r="R24" s="0" t="n">
        <v>193</v>
      </c>
      <c r="S24" s="0" t="n">
        <v>21</v>
      </c>
      <c r="T24" s="0" t="n">
        <v>162</v>
      </c>
      <c r="U24" s="0" t="n">
        <v>18</v>
      </c>
      <c r="V24" s="0" t="n">
        <v>121</v>
      </c>
      <c r="W24" s="0" t="n">
        <v>22</v>
      </c>
      <c r="X24" s="0" t="n">
        <v>181</v>
      </c>
      <c r="Y24" s="0" t="n">
        <v>0</v>
      </c>
      <c r="Z24" s="0" t="n">
        <v>0</v>
      </c>
    </row>
    <row r="25" customFormat="false" ht="14.4" hidden="false" customHeight="false" outlineLevel="0" collapsed="false">
      <c r="A25" s="0" t="s">
        <v>3</v>
      </c>
      <c r="B25" s="0" t="s">
        <v>8770</v>
      </c>
      <c r="C25" s="0" t="s">
        <v>8741</v>
      </c>
      <c r="D25" s="0" t="s">
        <v>8744</v>
      </c>
      <c r="E25" s="0" t="n">
        <v>25</v>
      </c>
      <c r="F25" s="0" t="n">
        <v>211</v>
      </c>
      <c r="G25" s="0" t="n">
        <v>28</v>
      </c>
      <c r="H25" s="0" t="n">
        <v>234</v>
      </c>
      <c r="I25" s="0" t="n">
        <v>0</v>
      </c>
      <c r="J25" s="0" t="n">
        <v>0</v>
      </c>
      <c r="K25" s="0" t="n">
        <v>24</v>
      </c>
      <c r="L25" s="0" t="n">
        <v>217</v>
      </c>
      <c r="M25" s="0" t="n">
        <v>0</v>
      </c>
      <c r="N25" s="0" t="n">
        <v>0</v>
      </c>
      <c r="O25" s="0" t="n">
        <v>24</v>
      </c>
      <c r="P25" s="0" t="n">
        <v>201</v>
      </c>
      <c r="Q25" s="0" t="n">
        <v>28</v>
      </c>
      <c r="R25" s="0" t="n">
        <v>231</v>
      </c>
      <c r="S25" s="0" t="n">
        <v>26</v>
      </c>
      <c r="T25" s="0" t="n">
        <v>198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29</v>
      </c>
      <c r="Z25" s="0" t="n">
        <v>225</v>
      </c>
    </row>
    <row r="26" customFormat="false" ht="14.4" hidden="false" customHeight="false" outlineLevel="0" collapsed="false">
      <c r="A26" s="0" t="s">
        <v>3</v>
      </c>
      <c r="B26" s="0" t="s">
        <v>8771</v>
      </c>
      <c r="C26" s="0" t="s">
        <v>8741</v>
      </c>
      <c r="D26" s="0" t="s">
        <v>8744</v>
      </c>
      <c r="E26" s="0" t="n">
        <v>21</v>
      </c>
      <c r="F26" s="0" t="n">
        <v>208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</row>
    <row r="27" customFormat="false" ht="14.4" hidden="false" customHeight="false" outlineLevel="0" collapsed="false">
      <c r="A27" s="0" t="s">
        <v>3</v>
      </c>
      <c r="B27" s="0" t="s">
        <v>8772</v>
      </c>
      <c r="C27" s="0" t="s">
        <v>8742</v>
      </c>
      <c r="D27" s="0" t="s">
        <v>8741</v>
      </c>
      <c r="E27" s="0" t="n">
        <v>22</v>
      </c>
      <c r="F27" s="0" t="n">
        <v>170</v>
      </c>
      <c r="G27" s="0" t="n">
        <v>10</v>
      </c>
      <c r="H27" s="0" t="n">
        <v>147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21</v>
      </c>
      <c r="N27" s="0" t="n">
        <v>170</v>
      </c>
      <c r="O27" s="0" t="n">
        <v>13</v>
      </c>
      <c r="P27" s="0" t="n">
        <v>143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</row>
    <row r="28" customFormat="false" ht="14.4" hidden="false" customHeight="false" outlineLevel="0" collapsed="false">
      <c r="A28" s="0" t="s">
        <v>3</v>
      </c>
      <c r="B28" s="0" t="s">
        <v>8773</v>
      </c>
      <c r="C28" s="0" t="s">
        <v>8742</v>
      </c>
      <c r="D28" s="0" t="s">
        <v>8741</v>
      </c>
      <c r="E28" s="0" t="n">
        <v>15</v>
      </c>
      <c r="F28" s="0" t="n">
        <v>171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4.4" hidden="false" customHeight="false" outlineLevel="0" collapsed="false">
      <c r="A29" s="0" t="s">
        <v>3</v>
      </c>
      <c r="B29" s="0" t="s">
        <v>8774</v>
      </c>
      <c r="C29" s="0" t="s">
        <v>8745</v>
      </c>
      <c r="D29" s="0" t="s">
        <v>8744</v>
      </c>
      <c r="E29" s="0" t="n">
        <v>17</v>
      </c>
      <c r="F29" s="0" t="n">
        <v>167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15</v>
      </c>
      <c r="N29" s="0" t="n">
        <v>158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</row>
    <row r="30" customFormat="false" ht="14.4" hidden="false" customHeight="false" outlineLevel="0" collapsed="false">
      <c r="A30" s="0" t="s">
        <v>3</v>
      </c>
      <c r="B30" s="0" t="s">
        <v>8775</v>
      </c>
      <c r="C30" s="0" t="s">
        <v>8742</v>
      </c>
      <c r="D30" s="0" t="s">
        <v>8745</v>
      </c>
      <c r="E30" s="0" t="n">
        <v>28</v>
      </c>
      <c r="F30" s="0" t="n">
        <v>183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21</v>
      </c>
      <c r="N30" s="0" t="n">
        <v>181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18</v>
      </c>
      <c r="Z30" s="0" t="n">
        <v>172</v>
      </c>
    </row>
    <row r="31" customFormat="false" ht="14.4" hidden="false" customHeight="false" outlineLevel="0" collapsed="false">
      <c r="A31" s="0" t="s">
        <v>3</v>
      </c>
      <c r="B31" s="0" t="s">
        <v>8776</v>
      </c>
      <c r="C31" s="0" t="s">
        <v>8742</v>
      </c>
      <c r="D31" s="0" t="s">
        <v>8741</v>
      </c>
      <c r="E31" s="0" t="n">
        <v>16</v>
      </c>
      <c r="F31" s="0" t="n">
        <v>250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</row>
    <row r="32" customFormat="false" ht="14.4" hidden="false" customHeight="false" outlineLevel="0" collapsed="false">
      <c r="A32" s="0" t="s">
        <v>3</v>
      </c>
      <c r="B32" s="0" t="s">
        <v>8777</v>
      </c>
      <c r="C32" s="0" t="s">
        <v>8744</v>
      </c>
      <c r="D32" s="0" t="s">
        <v>8745</v>
      </c>
      <c r="E32" s="0" t="n">
        <v>17</v>
      </c>
      <c r="F32" s="0" t="n">
        <v>130</v>
      </c>
      <c r="G32" s="0" t="n">
        <v>14</v>
      </c>
      <c r="H32" s="0" t="n">
        <v>127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14</v>
      </c>
      <c r="X32" s="0" t="n">
        <v>160</v>
      </c>
      <c r="Y32" s="0" t="n">
        <v>12</v>
      </c>
      <c r="Z32" s="0" t="n">
        <v>120</v>
      </c>
    </row>
    <row r="33" customFormat="false" ht="14.4" hidden="false" customHeight="false" outlineLevel="0" collapsed="false">
      <c r="A33" s="0" t="s">
        <v>3</v>
      </c>
      <c r="B33" s="0" t="s">
        <v>8778</v>
      </c>
      <c r="C33" s="0" t="s">
        <v>8741</v>
      </c>
      <c r="D33" s="0" t="s">
        <v>8744</v>
      </c>
      <c r="E33" s="0" t="n">
        <v>14</v>
      </c>
      <c r="F33" s="0" t="n">
        <v>156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</row>
    <row r="34" customFormat="false" ht="14.4" hidden="false" customHeight="false" outlineLevel="0" collapsed="false">
      <c r="A34" s="0" t="s">
        <v>3</v>
      </c>
      <c r="B34" s="0" t="s">
        <v>8779</v>
      </c>
      <c r="C34" s="0" t="s">
        <v>8742</v>
      </c>
      <c r="D34" s="0" t="s">
        <v>8745</v>
      </c>
      <c r="E34" s="0" t="n">
        <v>18</v>
      </c>
      <c r="F34" s="0" t="n">
        <v>172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4.4" hidden="false" customHeight="false" outlineLevel="0" collapsed="false">
      <c r="A35" s="0" t="s">
        <v>3</v>
      </c>
      <c r="B35" s="0" t="s">
        <v>8780</v>
      </c>
      <c r="C35" s="0" t="s">
        <v>8745</v>
      </c>
      <c r="D35" s="0" t="s">
        <v>8742</v>
      </c>
      <c r="E35" s="0" t="n">
        <v>18</v>
      </c>
      <c r="F35" s="0" t="n">
        <v>149</v>
      </c>
      <c r="G35" s="0" t="n">
        <v>18</v>
      </c>
      <c r="H35" s="0" t="n">
        <v>158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14</v>
      </c>
      <c r="V35" s="0" t="n">
        <v>138</v>
      </c>
      <c r="W35" s="0" t="n">
        <v>0</v>
      </c>
      <c r="X35" s="0" t="n">
        <v>0</v>
      </c>
      <c r="Y35" s="0" t="n">
        <v>18</v>
      </c>
      <c r="Z35" s="0" t="n">
        <v>166</v>
      </c>
    </row>
    <row r="36" customFormat="false" ht="14.4" hidden="false" customHeight="false" outlineLevel="0" collapsed="false">
      <c r="A36" s="0" t="s">
        <v>3</v>
      </c>
      <c r="B36" s="0" t="s">
        <v>8781</v>
      </c>
      <c r="C36" s="0" t="s">
        <v>8745</v>
      </c>
      <c r="D36" s="0" t="s">
        <v>8742</v>
      </c>
      <c r="E36" s="0" t="n">
        <v>15</v>
      </c>
      <c r="F36" s="0" t="n">
        <v>149</v>
      </c>
      <c r="G36" s="0" t="n">
        <v>14</v>
      </c>
      <c r="H36" s="0" t="n">
        <v>158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13</v>
      </c>
      <c r="R36" s="0" t="n">
        <v>153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16</v>
      </c>
      <c r="Z36" s="0" t="n">
        <v>166</v>
      </c>
    </row>
    <row r="37" customFormat="false" ht="14.4" hidden="false" customHeight="false" outlineLevel="0" collapsed="false">
      <c r="A37" s="0" t="s">
        <v>3</v>
      </c>
      <c r="B37" s="0" t="s">
        <v>8782</v>
      </c>
      <c r="C37" s="0" t="s">
        <v>8742</v>
      </c>
      <c r="D37" s="0" t="s">
        <v>8744</v>
      </c>
      <c r="E37" s="0" t="n">
        <v>12</v>
      </c>
      <c r="F37" s="0" t="n">
        <v>209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</row>
    <row r="38" customFormat="false" ht="14.4" hidden="false" customHeight="false" outlineLevel="0" collapsed="false">
      <c r="A38" s="0" t="s">
        <v>3</v>
      </c>
      <c r="B38" s="0" t="s">
        <v>8783</v>
      </c>
      <c r="C38" s="0" t="s">
        <v>8745</v>
      </c>
      <c r="D38" s="0" t="s">
        <v>8744</v>
      </c>
      <c r="E38" s="0" t="n">
        <v>12</v>
      </c>
      <c r="F38" s="0" t="n">
        <v>197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</row>
    <row r="39" customFormat="false" ht="14.4" hidden="false" customHeight="false" outlineLevel="0" collapsed="false">
      <c r="A39" s="0" t="s">
        <v>3</v>
      </c>
      <c r="B39" s="0" t="s">
        <v>8784</v>
      </c>
      <c r="C39" s="0" t="s">
        <v>8741</v>
      </c>
      <c r="D39" s="0" t="s">
        <v>8742</v>
      </c>
      <c r="E39" s="0" t="n">
        <v>23</v>
      </c>
      <c r="F39" s="0" t="n">
        <v>130</v>
      </c>
      <c r="G39" s="0" t="n">
        <v>16</v>
      </c>
      <c r="H39" s="0" t="n">
        <v>78</v>
      </c>
      <c r="I39" s="0" t="n">
        <v>12</v>
      </c>
      <c r="J39" s="0" t="n">
        <v>82</v>
      </c>
      <c r="K39" s="0" t="n">
        <v>18</v>
      </c>
      <c r="L39" s="0" t="n">
        <v>92</v>
      </c>
      <c r="M39" s="0" t="n">
        <v>0</v>
      </c>
      <c r="N39" s="0" t="n">
        <v>0</v>
      </c>
      <c r="O39" s="0" t="n">
        <v>14</v>
      </c>
      <c r="P39" s="0" t="n">
        <v>101</v>
      </c>
      <c r="Q39" s="0" t="n">
        <v>0</v>
      </c>
      <c r="R39" s="0" t="n">
        <v>0</v>
      </c>
      <c r="S39" s="0" t="n">
        <v>13</v>
      </c>
      <c r="T39" s="0" t="n">
        <v>48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</row>
    <row r="40" customFormat="false" ht="14.4" hidden="false" customHeight="false" outlineLevel="0" collapsed="false">
      <c r="A40" s="0" t="s">
        <v>3</v>
      </c>
      <c r="B40" s="0" t="s">
        <v>8785</v>
      </c>
      <c r="C40" s="0" t="s">
        <v>8742</v>
      </c>
      <c r="D40" s="0" t="s">
        <v>8745</v>
      </c>
      <c r="E40" s="0" t="n">
        <v>27</v>
      </c>
      <c r="F40" s="0" t="n">
        <v>176</v>
      </c>
      <c r="G40" s="0" t="n">
        <v>28</v>
      </c>
      <c r="H40" s="0" t="n">
        <v>211</v>
      </c>
      <c r="I40" s="0" t="n">
        <v>0</v>
      </c>
      <c r="J40" s="0" t="n">
        <v>0</v>
      </c>
      <c r="K40" s="0" t="n">
        <v>19</v>
      </c>
      <c r="L40" s="0" t="n">
        <v>153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23</v>
      </c>
      <c r="R40" s="0" t="n">
        <v>207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</row>
    <row r="41" customFormat="false" ht="14.4" hidden="false" customHeight="false" outlineLevel="0" collapsed="false">
      <c r="A41" s="0" t="s">
        <v>3</v>
      </c>
      <c r="B41" s="0" t="s">
        <v>8786</v>
      </c>
      <c r="C41" s="0" t="s">
        <v>8744</v>
      </c>
      <c r="D41" s="0" t="s">
        <v>8745</v>
      </c>
      <c r="E41" s="0" t="n">
        <v>42</v>
      </c>
      <c r="F41" s="0" t="n">
        <v>176</v>
      </c>
      <c r="G41" s="0" t="n">
        <v>0</v>
      </c>
      <c r="H41" s="0" t="n">
        <v>0</v>
      </c>
      <c r="I41" s="0" t="n">
        <v>30</v>
      </c>
      <c r="J41" s="0" t="n">
        <v>204</v>
      </c>
      <c r="K41" s="0" t="n">
        <v>20</v>
      </c>
      <c r="L41" s="0" t="n">
        <v>154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19</v>
      </c>
      <c r="X41" s="0" t="n">
        <v>127</v>
      </c>
      <c r="Y41" s="0" t="n">
        <v>29</v>
      </c>
      <c r="Z41" s="0" t="n">
        <v>223</v>
      </c>
    </row>
    <row r="42" customFormat="false" ht="14.4" hidden="false" customHeight="false" outlineLevel="0" collapsed="false">
      <c r="A42" s="0" t="s">
        <v>3</v>
      </c>
      <c r="B42" s="0" t="s">
        <v>8787</v>
      </c>
      <c r="C42" s="0" t="s">
        <v>8741</v>
      </c>
      <c r="D42" s="0" t="s">
        <v>8742</v>
      </c>
      <c r="E42" s="0" t="n">
        <v>27</v>
      </c>
      <c r="F42" s="0" t="n">
        <v>187</v>
      </c>
      <c r="G42" s="0" t="n">
        <v>21</v>
      </c>
      <c r="H42" s="0" t="n">
        <v>219</v>
      </c>
      <c r="I42" s="0" t="n">
        <v>29</v>
      </c>
      <c r="J42" s="0" t="n">
        <v>215</v>
      </c>
      <c r="K42" s="0" t="n">
        <v>21</v>
      </c>
      <c r="L42" s="0" t="n">
        <v>156</v>
      </c>
      <c r="M42" s="0" t="n">
        <v>23</v>
      </c>
      <c r="N42" s="0" t="n">
        <v>202</v>
      </c>
      <c r="O42" s="0" t="n">
        <v>15</v>
      </c>
      <c r="P42" s="0" t="n">
        <v>201</v>
      </c>
      <c r="Q42" s="0" t="n">
        <v>30</v>
      </c>
      <c r="R42" s="0" t="n">
        <v>212</v>
      </c>
      <c r="S42" s="0" t="n">
        <v>14</v>
      </c>
      <c r="T42" s="0" t="n">
        <v>206</v>
      </c>
      <c r="U42" s="0" t="n">
        <v>17</v>
      </c>
      <c r="V42" s="0" t="n">
        <v>190</v>
      </c>
      <c r="W42" s="0" t="n">
        <v>22</v>
      </c>
      <c r="X42" s="0" t="n">
        <v>128</v>
      </c>
      <c r="Y42" s="0" t="n">
        <v>28</v>
      </c>
      <c r="Z42" s="0" t="n">
        <v>238</v>
      </c>
    </row>
    <row r="43" customFormat="false" ht="14.4" hidden="false" customHeight="false" outlineLevel="0" collapsed="false">
      <c r="A43" s="0" t="s">
        <v>3</v>
      </c>
      <c r="B43" s="0" t="s">
        <v>8788</v>
      </c>
      <c r="C43" s="0" t="s">
        <v>8745</v>
      </c>
      <c r="D43" s="0" t="s">
        <v>8742</v>
      </c>
      <c r="E43" s="0" t="n">
        <v>31</v>
      </c>
      <c r="F43" s="0" t="n">
        <v>219</v>
      </c>
      <c r="G43" s="0" t="n">
        <v>31</v>
      </c>
      <c r="H43" s="0" t="n">
        <v>229</v>
      </c>
      <c r="I43" s="0" t="n">
        <v>29</v>
      </c>
      <c r="J43" s="0" t="n">
        <v>202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39</v>
      </c>
      <c r="P43" s="0" t="n">
        <v>215</v>
      </c>
      <c r="Q43" s="0" t="n">
        <v>33</v>
      </c>
      <c r="R43" s="0" t="n">
        <v>247</v>
      </c>
      <c r="S43" s="0" t="n">
        <v>32</v>
      </c>
      <c r="T43" s="0" t="n">
        <v>214</v>
      </c>
      <c r="U43" s="0" t="n">
        <v>17</v>
      </c>
      <c r="V43" s="0" t="n">
        <v>188</v>
      </c>
      <c r="W43" s="0" t="n">
        <v>0</v>
      </c>
      <c r="X43" s="0" t="n">
        <v>0</v>
      </c>
      <c r="Y43" s="0" t="n">
        <v>0</v>
      </c>
      <c r="Z43" s="0" t="n">
        <v>0</v>
      </c>
    </row>
    <row r="44" customFormat="false" ht="14.4" hidden="false" customHeight="false" outlineLevel="0" collapsed="false">
      <c r="A44" s="0" t="s">
        <v>3</v>
      </c>
      <c r="B44" s="0" t="s">
        <v>8789</v>
      </c>
      <c r="C44" s="0" t="s">
        <v>8741</v>
      </c>
      <c r="D44" s="0" t="s">
        <v>8742</v>
      </c>
      <c r="E44" s="0" t="n">
        <v>33</v>
      </c>
      <c r="F44" s="0" t="n">
        <v>179</v>
      </c>
      <c r="G44" s="0" t="n">
        <v>20</v>
      </c>
      <c r="H44" s="0" t="n">
        <v>164</v>
      </c>
      <c r="I44" s="0" t="n">
        <v>21</v>
      </c>
      <c r="J44" s="0" t="n">
        <v>195</v>
      </c>
      <c r="K44" s="0" t="n">
        <v>18</v>
      </c>
      <c r="L44" s="0" t="n">
        <v>118</v>
      </c>
      <c r="M44" s="0" t="n">
        <v>44</v>
      </c>
      <c r="N44" s="0" t="n">
        <v>185</v>
      </c>
      <c r="O44" s="0" t="n">
        <v>27</v>
      </c>
      <c r="P44" s="0" t="n">
        <v>173</v>
      </c>
      <c r="Q44" s="0" t="n">
        <v>24</v>
      </c>
      <c r="R44" s="0" t="n">
        <v>164</v>
      </c>
      <c r="S44" s="0" t="n">
        <v>21</v>
      </c>
      <c r="T44" s="0" t="n">
        <v>141</v>
      </c>
      <c r="U44" s="0" t="n">
        <v>27</v>
      </c>
      <c r="V44" s="0" t="n">
        <v>167</v>
      </c>
      <c r="W44" s="0" t="n">
        <v>38</v>
      </c>
      <c r="X44" s="0" t="n">
        <v>215</v>
      </c>
      <c r="Y44" s="0" t="n">
        <v>24</v>
      </c>
      <c r="Z44" s="0" t="n">
        <v>200</v>
      </c>
    </row>
    <row r="45" customFormat="false" ht="14.4" hidden="false" customHeight="false" outlineLevel="0" collapsed="false">
      <c r="A45" s="0" t="s">
        <v>3</v>
      </c>
      <c r="B45" s="0" t="s">
        <v>8790</v>
      </c>
      <c r="C45" s="0" t="s">
        <v>8744</v>
      </c>
      <c r="D45" s="0" t="s">
        <v>8745</v>
      </c>
      <c r="E45" s="0" t="n">
        <v>28</v>
      </c>
      <c r="F45" s="0" t="n">
        <v>195</v>
      </c>
      <c r="G45" s="0" t="n">
        <v>0</v>
      </c>
      <c r="H45" s="0" t="n">
        <v>0</v>
      </c>
      <c r="I45" s="0" t="n">
        <v>16</v>
      </c>
      <c r="J45" s="0" t="n">
        <v>199</v>
      </c>
      <c r="K45" s="0" t="n">
        <v>0</v>
      </c>
      <c r="L45" s="0" t="n">
        <v>0</v>
      </c>
      <c r="M45" s="0" t="n">
        <v>34</v>
      </c>
      <c r="N45" s="0" t="n">
        <v>197</v>
      </c>
      <c r="O45" s="0" t="n">
        <v>19</v>
      </c>
      <c r="P45" s="0" t="n">
        <v>181</v>
      </c>
      <c r="Q45" s="0" t="n">
        <v>0</v>
      </c>
      <c r="R45" s="0" t="n">
        <v>0</v>
      </c>
      <c r="S45" s="0" t="n">
        <v>12</v>
      </c>
      <c r="T45" s="0" t="n">
        <v>150</v>
      </c>
      <c r="U45" s="0" t="n">
        <v>18</v>
      </c>
      <c r="V45" s="0" t="n">
        <v>174</v>
      </c>
      <c r="W45" s="0" t="n">
        <v>25</v>
      </c>
      <c r="X45" s="0" t="n">
        <v>224</v>
      </c>
      <c r="Y45" s="0" t="n">
        <v>0</v>
      </c>
      <c r="Z45" s="0" t="n">
        <v>0</v>
      </c>
    </row>
    <row r="46" customFormat="false" ht="14.4" hidden="false" customHeight="false" outlineLevel="0" collapsed="false">
      <c r="A46" s="0" t="s">
        <v>3</v>
      </c>
      <c r="B46" s="0" t="s">
        <v>8791</v>
      </c>
      <c r="C46" s="0" t="s">
        <v>8744</v>
      </c>
      <c r="D46" s="0" t="s">
        <v>8745</v>
      </c>
      <c r="E46" s="0" t="n">
        <v>15</v>
      </c>
      <c r="F46" s="0" t="n">
        <v>195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4.4" hidden="false" customHeight="false" outlineLevel="0" collapsed="false">
      <c r="A47" s="0" t="s">
        <v>3</v>
      </c>
      <c r="B47" s="0" t="s">
        <v>8792</v>
      </c>
      <c r="C47" s="0" t="s">
        <v>8745</v>
      </c>
      <c r="D47" s="0" t="s">
        <v>8793</v>
      </c>
      <c r="E47" s="0" t="n">
        <v>79</v>
      </c>
      <c r="F47" s="0" t="n">
        <v>425</v>
      </c>
      <c r="G47" s="0" t="n">
        <v>49</v>
      </c>
      <c r="H47" s="0" t="n">
        <v>232</v>
      </c>
      <c r="I47" s="0" t="n">
        <v>60</v>
      </c>
      <c r="J47" s="0" t="n">
        <v>303</v>
      </c>
      <c r="K47" s="0" t="n">
        <v>29</v>
      </c>
      <c r="L47" s="0" t="n">
        <v>203</v>
      </c>
      <c r="M47" s="0" t="n">
        <v>73</v>
      </c>
      <c r="N47" s="0" t="n">
        <v>332</v>
      </c>
      <c r="O47" s="0" t="n">
        <v>50</v>
      </c>
      <c r="P47" s="0" t="n">
        <v>360</v>
      </c>
      <c r="Q47" s="0" t="n">
        <v>65</v>
      </c>
      <c r="R47" s="0" t="n">
        <v>408</v>
      </c>
      <c r="S47" s="0" t="n">
        <v>42</v>
      </c>
      <c r="T47" s="0" t="n">
        <v>315</v>
      </c>
      <c r="U47" s="0" t="n">
        <v>45</v>
      </c>
      <c r="V47" s="0" t="n">
        <v>274</v>
      </c>
      <c r="W47" s="0" t="n">
        <v>303</v>
      </c>
      <c r="X47" s="0" t="n">
        <v>1881</v>
      </c>
      <c r="Y47" s="0" t="n">
        <v>60</v>
      </c>
      <c r="Z47" s="0" t="n">
        <v>299</v>
      </c>
    </row>
    <row r="48" customFormat="false" ht="14.4" hidden="false" customHeight="false" outlineLevel="0" collapsed="false">
      <c r="A48" s="0" t="s">
        <v>3</v>
      </c>
      <c r="B48" s="0" t="s">
        <v>8794</v>
      </c>
      <c r="C48" s="0" t="s">
        <v>8745</v>
      </c>
      <c r="D48" s="0" t="s">
        <v>8742</v>
      </c>
      <c r="E48" s="0" t="n">
        <v>82</v>
      </c>
      <c r="F48" s="0" t="n">
        <v>409</v>
      </c>
      <c r="G48" s="0" t="n">
        <v>49</v>
      </c>
      <c r="H48" s="0" t="n">
        <v>225</v>
      </c>
      <c r="I48" s="0" t="n">
        <v>60</v>
      </c>
      <c r="J48" s="0" t="n">
        <v>298</v>
      </c>
      <c r="K48" s="0" t="n">
        <v>32</v>
      </c>
      <c r="L48" s="0" t="n">
        <v>200</v>
      </c>
      <c r="M48" s="0" t="n">
        <v>75</v>
      </c>
      <c r="N48" s="0" t="n">
        <v>321</v>
      </c>
      <c r="O48" s="0" t="n">
        <v>53</v>
      </c>
      <c r="P48" s="0" t="n">
        <v>353</v>
      </c>
      <c r="Q48" s="0" t="n">
        <v>67</v>
      </c>
      <c r="R48" s="0" t="n">
        <v>399</v>
      </c>
      <c r="S48" s="0" t="n">
        <v>44</v>
      </c>
      <c r="T48" s="0" t="n">
        <v>312</v>
      </c>
      <c r="U48" s="0" t="n">
        <v>45</v>
      </c>
      <c r="V48" s="0" t="n">
        <v>271</v>
      </c>
      <c r="W48" s="0" t="n">
        <v>306</v>
      </c>
      <c r="X48" s="0" t="n">
        <v>1845</v>
      </c>
      <c r="Y48" s="0" t="n">
        <v>60</v>
      </c>
      <c r="Z48" s="0" t="n">
        <v>290</v>
      </c>
    </row>
    <row r="49" customFormat="false" ht="14.4" hidden="false" customHeight="false" outlineLevel="0" collapsed="false">
      <c r="A49" s="0" t="s">
        <v>3</v>
      </c>
      <c r="B49" s="0" t="s">
        <v>8795</v>
      </c>
      <c r="C49" s="0" t="s">
        <v>8742</v>
      </c>
      <c r="D49" s="0" t="s">
        <v>8745</v>
      </c>
      <c r="E49" s="0" t="n">
        <v>78</v>
      </c>
      <c r="F49" s="0" t="n">
        <v>403</v>
      </c>
      <c r="G49" s="0" t="n">
        <v>49</v>
      </c>
      <c r="H49" s="0" t="n">
        <v>211</v>
      </c>
      <c r="I49" s="0" t="n">
        <v>59</v>
      </c>
      <c r="J49" s="0" t="n">
        <v>289</v>
      </c>
      <c r="K49" s="0" t="n">
        <v>32</v>
      </c>
      <c r="L49" s="0" t="n">
        <v>195</v>
      </c>
      <c r="M49" s="0" t="n">
        <v>73</v>
      </c>
      <c r="N49" s="0" t="n">
        <v>320</v>
      </c>
      <c r="O49" s="0" t="n">
        <v>49</v>
      </c>
      <c r="P49" s="0" t="n">
        <v>329</v>
      </c>
      <c r="Q49" s="0" t="n">
        <v>64</v>
      </c>
      <c r="R49" s="0" t="n">
        <v>378</v>
      </c>
      <c r="S49" s="0" t="n">
        <v>42</v>
      </c>
      <c r="T49" s="0" t="n">
        <v>301</v>
      </c>
      <c r="U49" s="0" t="n">
        <v>42</v>
      </c>
      <c r="V49" s="0" t="n">
        <v>271</v>
      </c>
      <c r="W49" s="0" t="n">
        <v>297</v>
      </c>
      <c r="X49" s="0" t="n">
        <v>1821</v>
      </c>
      <c r="Y49" s="0" t="n">
        <v>59</v>
      </c>
      <c r="Z49" s="0" t="n">
        <v>290</v>
      </c>
    </row>
    <row r="50" customFormat="false" ht="14.4" hidden="false" customHeight="false" outlineLevel="0" collapsed="false">
      <c r="A50" s="0" t="s">
        <v>3</v>
      </c>
      <c r="B50" s="0" t="s">
        <v>8796</v>
      </c>
      <c r="C50" s="0" t="s">
        <v>8744</v>
      </c>
      <c r="D50" s="0" t="s">
        <v>8741</v>
      </c>
      <c r="E50" s="0" t="n">
        <v>84</v>
      </c>
      <c r="F50" s="0" t="n">
        <v>408</v>
      </c>
      <c r="G50" s="0" t="n">
        <v>48</v>
      </c>
      <c r="H50" s="0" t="n">
        <v>216</v>
      </c>
      <c r="I50" s="0" t="n">
        <v>59</v>
      </c>
      <c r="J50" s="0" t="n">
        <v>289</v>
      </c>
      <c r="K50" s="0" t="n">
        <v>30</v>
      </c>
      <c r="L50" s="0" t="n">
        <v>195</v>
      </c>
      <c r="M50" s="0" t="n">
        <v>85</v>
      </c>
      <c r="N50" s="0" t="n">
        <v>321</v>
      </c>
      <c r="O50" s="0" t="n">
        <v>51</v>
      </c>
      <c r="P50" s="0" t="n">
        <v>329</v>
      </c>
      <c r="Q50" s="0" t="n">
        <v>67</v>
      </c>
      <c r="R50" s="0" t="n">
        <v>381</v>
      </c>
      <c r="S50" s="0" t="n">
        <v>40</v>
      </c>
      <c r="T50" s="0" t="n">
        <v>305</v>
      </c>
      <c r="U50" s="0" t="n">
        <v>51</v>
      </c>
      <c r="V50" s="0" t="n">
        <v>274</v>
      </c>
      <c r="W50" s="0" t="n">
        <v>328</v>
      </c>
      <c r="X50" s="0" t="n">
        <v>1836</v>
      </c>
      <c r="Y50" s="0" t="n">
        <v>64</v>
      </c>
      <c r="Z50" s="0" t="n">
        <v>291</v>
      </c>
    </row>
    <row r="51" customFormat="false" ht="14.4" hidden="false" customHeight="false" outlineLevel="0" collapsed="false">
      <c r="A51" s="0" t="s">
        <v>3</v>
      </c>
      <c r="B51" s="0" t="s">
        <v>8797</v>
      </c>
      <c r="C51" s="0" t="s">
        <v>8742</v>
      </c>
      <c r="D51" s="0" t="s">
        <v>8744</v>
      </c>
      <c r="E51" s="0" t="n">
        <v>88</v>
      </c>
      <c r="F51" s="0" t="n">
        <v>408</v>
      </c>
      <c r="G51" s="0" t="n">
        <v>49</v>
      </c>
      <c r="H51" s="0" t="n">
        <v>216</v>
      </c>
      <c r="I51" s="0" t="n">
        <v>60</v>
      </c>
      <c r="J51" s="0" t="n">
        <v>289</v>
      </c>
      <c r="K51" s="0" t="n">
        <v>31</v>
      </c>
      <c r="L51" s="0" t="n">
        <v>195</v>
      </c>
      <c r="M51" s="0" t="n">
        <v>86</v>
      </c>
      <c r="N51" s="0" t="n">
        <v>322</v>
      </c>
      <c r="O51" s="0" t="n">
        <v>51</v>
      </c>
      <c r="P51" s="0" t="n">
        <v>328</v>
      </c>
      <c r="Q51" s="0" t="n">
        <v>66</v>
      </c>
      <c r="R51" s="0" t="n">
        <v>380</v>
      </c>
      <c r="S51" s="0" t="n">
        <v>42</v>
      </c>
      <c r="T51" s="0" t="n">
        <v>303</v>
      </c>
      <c r="U51" s="0" t="n">
        <v>50</v>
      </c>
      <c r="V51" s="0" t="n">
        <v>274</v>
      </c>
      <c r="W51" s="0" t="n">
        <v>332</v>
      </c>
      <c r="X51" s="0" t="n">
        <v>1834</v>
      </c>
      <c r="Y51" s="0" t="n">
        <v>67</v>
      </c>
      <c r="Z51" s="0" t="n">
        <v>290</v>
      </c>
    </row>
    <row r="52" customFormat="false" ht="14.4" hidden="false" customHeight="false" outlineLevel="0" collapsed="false">
      <c r="A52" s="0" t="s">
        <v>3</v>
      </c>
      <c r="B52" s="0" t="s">
        <v>8798</v>
      </c>
      <c r="C52" s="0" t="s">
        <v>8745</v>
      </c>
      <c r="D52" s="0" t="s">
        <v>8741</v>
      </c>
      <c r="E52" s="0" t="n">
        <v>88</v>
      </c>
      <c r="F52" s="0" t="n">
        <v>402</v>
      </c>
      <c r="G52" s="0" t="n">
        <v>49</v>
      </c>
      <c r="H52" s="0" t="n">
        <v>209</v>
      </c>
      <c r="I52" s="0" t="n">
        <v>61</v>
      </c>
      <c r="J52" s="0" t="n">
        <v>284</v>
      </c>
      <c r="K52" s="0" t="n">
        <v>31</v>
      </c>
      <c r="L52" s="0" t="n">
        <v>190</v>
      </c>
      <c r="M52" s="0" t="n">
        <v>86</v>
      </c>
      <c r="N52" s="0" t="n">
        <v>317</v>
      </c>
      <c r="O52" s="0" t="n">
        <v>51</v>
      </c>
      <c r="P52" s="0" t="n">
        <v>317</v>
      </c>
      <c r="Q52" s="0" t="n">
        <v>66</v>
      </c>
      <c r="R52" s="0" t="n">
        <v>371</v>
      </c>
      <c r="S52" s="0" t="n">
        <v>42</v>
      </c>
      <c r="T52" s="0" t="n">
        <v>294</v>
      </c>
      <c r="U52" s="0" t="n">
        <v>52</v>
      </c>
      <c r="V52" s="0" t="n">
        <v>271</v>
      </c>
      <c r="W52" s="0" t="n">
        <v>332</v>
      </c>
      <c r="X52" s="0" t="n">
        <v>1810</v>
      </c>
      <c r="Y52" s="0" t="n">
        <v>67</v>
      </c>
      <c r="Z52" s="0" t="n">
        <v>282</v>
      </c>
    </row>
    <row r="53" customFormat="false" ht="14.4" hidden="false" customHeight="false" outlineLevel="0" collapsed="false">
      <c r="A53" s="0" t="s">
        <v>3</v>
      </c>
      <c r="B53" s="0" t="s">
        <v>8799</v>
      </c>
      <c r="C53" s="0" t="s">
        <v>8741</v>
      </c>
      <c r="D53" s="0" t="s">
        <v>8745</v>
      </c>
      <c r="E53" s="0" t="n">
        <v>46</v>
      </c>
      <c r="F53" s="0" t="n">
        <v>325</v>
      </c>
      <c r="G53" s="0" t="n">
        <v>22</v>
      </c>
      <c r="H53" s="0" t="n">
        <v>246</v>
      </c>
      <c r="I53" s="0" t="n">
        <v>30</v>
      </c>
      <c r="J53" s="0" t="n">
        <v>286</v>
      </c>
      <c r="K53" s="0" t="n">
        <v>15</v>
      </c>
      <c r="L53" s="0" t="n">
        <v>217</v>
      </c>
      <c r="M53" s="0" t="n">
        <v>30</v>
      </c>
      <c r="N53" s="0" t="n">
        <v>253</v>
      </c>
      <c r="O53" s="0" t="n">
        <v>29</v>
      </c>
      <c r="P53" s="0" t="n">
        <v>250</v>
      </c>
      <c r="Q53" s="0" t="n">
        <v>31</v>
      </c>
      <c r="R53" s="0" t="n">
        <v>306</v>
      </c>
      <c r="S53" s="0" t="n">
        <v>24</v>
      </c>
      <c r="T53" s="0" t="n">
        <v>232</v>
      </c>
      <c r="U53" s="0" t="n">
        <v>17</v>
      </c>
      <c r="V53" s="0" t="n">
        <v>237</v>
      </c>
      <c r="W53" s="0" t="n">
        <v>141</v>
      </c>
      <c r="X53" s="0" t="n">
        <v>1291</v>
      </c>
      <c r="Y53" s="0" t="n">
        <v>34</v>
      </c>
      <c r="Z53" s="0" t="n">
        <v>305</v>
      </c>
    </row>
    <row r="54" customFormat="false" ht="14.4" hidden="false" customHeight="false" outlineLevel="0" collapsed="false">
      <c r="A54" s="0" t="s">
        <v>3</v>
      </c>
      <c r="B54" s="0" t="s">
        <v>8800</v>
      </c>
      <c r="C54" s="0" t="s">
        <v>8741</v>
      </c>
      <c r="D54" s="0" t="s">
        <v>8745</v>
      </c>
      <c r="E54" s="0" t="n">
        <v>18</v>
      </c>
      <c r="F54" s="0" t="n">
        <v>182</v>
      </c>
      <c r="G54" s="0" t="n">
        <v>79</v>
      </c>
      <c r="H54" s="0" t="n">
        <v>210</v>
      </c>
      <c r="I54" s="0" t="n">
        <v>112</v>
      </c>
      <c r="J54" s="0" t="n">
        <v>269</v>
      </c>
      <c r="K54" s="0" t="n">
        <v>58</v>
      </c>
      <c r="L54" s="0" t="n">
        <v>181</v>
      </c>
      <c r="M54" s="0" t="n">
        <v>108</v>
      </c>
      <c r="N54" s="0" t="n">
        <v>277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85</v>
      </c>
      <c r="V54" s="0" t="n">
        <v>205</v>
      </c>
      <c r="W54" s="0" t="n">
        <v>52</v>
      </c>
      <c r="X54" s="0" t="n">
        <v>474</v>
      </c>
      <c r="Y54" s="0" t="n">
        <v>77</v>
      </c>
      <c r="Z54" s="0" t="n">
        <v>189</v>
      </c>
    </row>
    <row r="55" customFormat="false" ht="14.4" hidden="false" customHeight="false" outlineLevel="0" collapsed="false">
      <c r="A55" s="0" t="s">
        <v>3</v>
      </c>
      <c r="B55" s="0" t="s">
        <v>8801</v>
      </c>
      <c r="C55" s="0" t="s">
        <v>8741</v>
      </c>
      <c r="D55" s="0" t="s">
        <v>8742</v>
      </c>
      <c r="E55" s="0" t="n">
        <v>13</v>
      </c>
      <c r="F55" s="0" t="n">
        <v>187</v>
      </c>
      <c r="G55" s="0" t="n">
        <v>26</v>
      </c>
      <c r="H55" s="0" t="n">
        <v>213</v>
      </c>
      <c r="I55" s="0" t="n">
        <v>23</v>
      </c>
      <c r="J55" s="0" t="n">
        <v>276</v>
      </c>
      <c r="K55" s="0" t="n">
        <v>20</v>
      </c>
      <c r="L55" s="0" t="n">
        <v>202</v>
      </c>
      <c r="M55" s="0" t="n">
        <v>25</v>
      </c>
      <c r="N55" s="0" t="n">
        <v>333</v>
      </c>
      <c r="O55" s="0" t="n">
        <v>0</v>
      </c>
      <c r="P55" s="0" t="n">
        <v>0</v>
      </c>
      <c r="Q55" s="0" t="n">
        <v>18</v>
      </c>
      <c r="R55" s="0" t="n">
        <v>164</v>
      </c>
      <c r="S55" s="0" t="n">
        <v>11</v>
      </c>
      <c r="T55" s="0" t="n">
        <v>121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14</v>
      </c>
      <c r="Z55" s="0" t="n">
        <v>201</v>
      </c>
    </row>
    <row r="56" customFormat="false" ht="14.4" hidden="false" customHeight="false" outlineLevel="0" collapsed="false">
      <c r="A56" s="0" t="s">
        <v>3</v>
      </c>
      <c r="B56" s="0" t="s">
        <v>8802</v>
      </c>
      <c r="C56" s="0" t="s">
        <v>8741</v>
      </c>
      <c r="D56" s="0" t="s">
        <v>8745</v>
      </c>
      <c r="E56" s="0" t="n">
        <v>24</v>
      </c>
      <c r="F56" s="0" t="n">
        <v>209</v>
      </c>
      <c r="G56" s="0" t="n">
        <v>32</v>
      </c>
      <c r="H56" s="0" t="n">
        <v>247</v>
      </c>
      <c r="I56" s="0" t="n">
        <v>25</v>
      </c>
      <c r="J56" s="0" t="n">
        <v>297</v>
      </c>
      <c r="K56" s="0" t="n">
        <v>34</v>
      </c>
      <c r="L56" s="0" t="n">
        <v>254</v>
      </c>
      <c r="M56" s="0" t="n">
        <v>20</v>
      </c>
      <c r="N56" s="0" t="n">
        <v>356</v>
      </c>
      <c r="O56" s="0" t="n">
        <v>0</v>
      </c>
      <c r="P56" s="0" t="n">
        <v>0</v>
      </c>
      <c r="Q56" s="0" t="n">
        <v>34</v>
      </c>
      <c r="R56" s="0" t="n">
        <v>214</v>
      </c>
      <c r="S56" s="0" t="n">
        <v>15</v>
      </c>
      <c r="T56" s="0" t="n">
        <v>134</v>
      </c>
      <c r="U56" s="0" t="n">
        <v>23</v>
      </c>
      <c r="V56" s="0" t="n">
        <v>251</v>
      </c>
      <c r="W56" s="0" t="n">
        <v>155</v>
      </c>
      <c r="X56" s="0" t="n">
        <v>811</v>
      </c>
      <c r="Y56" s="0" t="n">
        <v>19</v>
      </c>
      <c r="Z56" s="0" t="n">
        <v>228</v>
      </c>
    </row>
    <row r="57" customFormat="false" ht="14.4" hidden="false" customHeight="false" outlineLevel="0" collapsed="false">
      <c r="A57" s="0" t="s">
        <v>3</v>
      </c>
      <c r="B57" s="0" t="s">
        <v>8803</v>
      </c>
      <c r="C57" s="0" t="s">
        <v>8741</v>
      </c>
      <c r="D57" s="0" t="s">
        <v>8742</v>
      </c>
      <c r="E57" s="0" t="n">
        <v>24</v>
      </c>
      <c r="F57" s="0" t="n">
        <v>209</v>
      </c>
      <c r="G57" s="0" t="n">
        <v>33</v>
      </c>
      <c r="H57" s="0" t="n">
        <v>247</v>
      </c>
      <c r="I57" s="0" t="n">
        <v>25</v>
      </c>
      <c r="J57" s="0" t="n">
        <v>297</v>
      </c>
      <c r="K57" s="0" t="n">
        <v>36</v>
      </c>
      <c r="L57" s="0" t="n">
        <v>254</v>
      </c>
      <c r="M57" s="0" t="n">
        <v>20</v>
      </c>
      <c r="N57" s="0" t="n">
        <v>356</v>
      </c>
      <c r="O57" s="0" t="n">
        <v>0</v>
      </c>
      <c r="P57" s="0" t="n">
        <v>0</v>
      </c>
      <c r="Q57" s="0" t="n">
        <v>36</v>
      </c>
      <c r="R57" s="0" t="n">
        <v>214</v>
      </c>
      <c r="S57" s="0" t="n">
        <v>16</v>
      </c>
      <c r="T57" s="0" t="n">
        <v>134</v>
      </c>
      <c r="U57" s="0" t="n">
        <v>24</v>
      </c>
      <c r="V57" s="0" t="n">
        <v>252</v>
      </c>
      <c r="W57" s="0" t="n">
        <v>157</v>
      </c>
      <c r="X57" s="0" t="n">
        <v>811</v>
      </c>
      <c r="Y57" s="0" t="n">
        <v>19</v>
      </c>
      <c r="Z57" s="0" t="n">
        <v>227</v>
      </c>
    </row>
    <row r="58" customFormat="false" ht="14.4" hidden="false" customHeight="false" outlineLevel="0" collapsed="false">
      <c r="A58" s="0" t="s">
        <v>3</v>
      </c>
      <c r="B58" s="0" t="s">
        <v>8804</v>
      </c>
      <c r="C58" s="0" t="s">
        <v>8742</v>
      </c>
      <c r="D58" s="0" t="s">
        <v>8741</v>
      </c>
      <c r="E58" s="0" t="n">
        <v>24</v>
      </c>
      <c r="F58" s="0" t="n">
        <v>210</v>
      </c>
      <c r="G58" s="0" t="n">
        <v>32</v>
      </c>
      <c r="H58" s="0" t="n">
        <v>248</v>
      </c>
      <c r="I58" s="0" t="n">
        <v>25</v>
      </c>
      <c r="J58" s="0" t="n">
        <v>298</v>
      </c>
      <c r="K58" s="0" t="n">
        <v>36</v>
      </c>
      <c r="L58" s="0" t="n">
        <v>255</v>
      </c>
      <c r="M58" s="0" t="n">
        <v>21</v>
      </c>
      <c r="N58" s="0" t="n">
        <v>355</v>
      </c>
      <c r="O58" s="0" t="n">
        <v>12</v>
      </c>
      <c r="P58" s="0" t="n">
        <v>163</v>
      </c>
      <c r="Q58" s="0" t="n">
        <v>34</v>
      </c>
      <c r="R58" s="0" t="n">
        <v>217</v>
      </c>
      <c r="S58" s="0" t="n">
        <v>15</v>
      </c>
      <c r="T58" s="0" t="n">
        <v>134</v>
      </c>
      <c r="U58" s="0" t="n">
        <v>24</v>
      </c>
      <c r="V58" s="0" t="n">
        <v>254</v>
      </c>
      <c r="W58" s="0" t="n">
        <v>153</v>
      </c>
      <c r="X58" s="0" t="n">
        <v>822</v>
      </c>
      <c r="Y58" s="0" t="n">
        <v>19</v>
      </c>
      <c r="Z58" s="0" t="n">
        <v>228</v>
      </c>
    </row>
    <row r="59" customFormat="false" ht="14.4" hidden="false" customHeight="false" outlineLevel="0" collapsed="false">
      <c r="A59" s="0" t="s">
        <v>3</v>
      </c>
      <c r="B59" s="0" t="s">
        <v>8805</v>
      </c>
      <c r="C59" s="0" t="s">
        <v>8741</v>
      </c>
      <c r="D59" s="0" t="s">
        <v>8742</v>
      </c>
      <c r="E59" s="0" t="n">
        <v>49</v>
      </c>
      <c r="F59" s="0" t="n">
        <v>293</v>
      </c>
      <c r="G59" s="0" t="n">
        <v>67</v>
      </c>
      <c r="H59" s="0" t="n">
        <v>349</v>
      </c>
      <c r="I59" s="0" t="n">
        <v>66</v>
      </c>
      <c r="J59" s="0" t="n">
        <v>410</v>
      </c>
      <c r="K59" s="0" t="n">
        <v>52</v>
      </c>
      <c r="L59" s="0" t="n">
        <v>296</v>
      </c>
      <c r="M59" s="0" t="n">
        <v>65</v>
      </c>
      <c r="N59" s="0" t="n">
        <v>457</v>
      </c>
      <c r="O59" s="0" t="n">
        <v>45</v>
      </c>
      <c r="P59" s="0" t="n">
        <v>262</v>
      </c>
      <c r="Q59" s="0" t="n">
        <v>67</v>
      </c>
      <c r="R59" s="0" t="n">
        <v>316</v>
      </c>
      <c r="S59" s="0" t="n">
        <v>54</v>
      </c>
      <c r="T59" s="0" t="n">
        <v>203</v>
      </c>
      <c r="U59" s="0" t="n">
        <v>54</v>
      </c>
      <c r="V59" s="0" t="n">
        <v>323</v>
      </c>
      <c r="W59" s="0" t="n">
        <v>300</v>
      </c>
      <c r="X59" s="0" t="n">
        <v>1154</v>
      </c>
      <c r="Y59" s="0" t="n">
        <v>54</v>
      </c>
      <c r="Z59" s="0" t="n">
        <v>318</v>
      </c>
    </row>
    <row r="60" customFormat="false" ht="14.4" hidden="false" customHeight="false" outlineLevel="0" collapsed="false">
      <c r="A60" s="0" t="s">
        <v>3</v>
      </c>
      <c r="B60" s="0" t="s">
        <v>8806</v>
      </c>
      <c r="C60" s="0" t="s">
        <v>8745</v>
      </c>
      <c r="D60" s="0" t="s">
        <v>8741</v>
      </c>
      <c r="E60" s="0" t="n">
        <v>48</v>
      </c>
      <c r="F60" s="0" t="n">
        <v>289</v>
      </c>
      <c r="G60" s="0" t="n">
        <v>65</v>
      </c>
      <c r="H60" s="0" t="n">
        <v>343</v>
      </c>
      <c r="I60" s="0" t="n">
        <v>65</v>
      </c>
      <c r="J60" s="0" t="n">
        <v>404</v>
      </c>
      <c r="K60" s="0" t="n">
        <v>52</v>
      </c>
      <c r="L60" s="0" t="n">
        <v>292</v>
      </c>
      <c r="M60" s="0" t="n">
        <v>64</v>
      </c>
      <c r="N60" s="0" t="n">
        <v>440</v>
      </c>
      <c r="O60" s="0" t="n">
        <v>45</v>
      </c>
      <c r="P60" s="0" t="n">
        <v>259</v>
      </c>
      <c r="Q60" s="0" t="n">
        <v>67</v>
      </c>
      <c r="R60" s="0" t="n">
        <v>313</v>
      </c>
      <c r="S60" s="0" t="n">
        <v>53</v>
      </c>
      <c r="T60" s="0" t="n">
        <v>203</v>
      </c>
      <c r="U60" s="0" t="n">
        <v>54</v>
      </c>
      <c r="V60" s="0" t="n">
        <v>316</v>
      </c>
      <c r="W60" s="0" t="n">
        <v>300</v>
      </c>
      <c r="X60" s="0" t="n">
        <v>1151</v>
      </c>
      <c r="Y60" s="0" t="n">
        <v>54</v>
      </c>
      <c r="Z60" s="0" t="n">
        <v>311</v>
      </c>
    </row>
    <row r="61" customFormat="false" ht="14.4" hidden="false" customHeight="false" outlineLevel="0" collapsed="false">
      <c r="A61" s="0" t="s">
        <v>3</v>
      </c>
      <c r="B61" s="0" t="s">
        <v>8807</v>
      </c>
      <c r="C61" s="0" t="s">
        <v>8742</v>
      </c>
      <c r="D61" s="0" t="s">
        <v>8808</v>
      </c>
      <c r="E61" s="0" t="n">
        <v>48</v>
      </c>
      <c r="F61" s="0" t="n">
        <v>286</v>
      </c>
      <c r="G61" s="0" t="n">
        <v>66</v>
      </c>
      <c r="H61" s="0" t="n">
        <v>335</v>
      </c>
      <c r="I61" s="0" t="n">
        <v>65</v>
      </c>
      <c r="J61" s="0" t="n">
        <v>387</v>
      </c>
      <c r="K61" s="0" t="n">
        <v>52</v>
      </c>
      <c r="L61" s="0" t="n">
        <v>290</v>
      </c>
      <c r="M61" s="0" t="n">
        <v>64</v>
      </c>
      <c r="N61" s="0" t="n">
        <v>438</v>
      </c>
      <c r="O61" s="0" t="n">
        <v>45</v>
      </c>
      <c r="P61" s="0" t="n">
        <v>257</v>
      </c>
      <c r="Q61" s="0" t="n">
        <v>67</v>
      </c>
      <c r="R61" s="0" t="n">
        <v>311</v>
      </c>
      <c r="S61" s="0" t="n">
        <v>53</v>
      </c>
      <c r="T61" s="0" t="n">
        <v>200</v>
      </c>
      <c r="U61" s="0" t="n">
        <v>54</v>
      </c>
      <c r="V61" s="0" t="n">
        <v>314</v>
      </c>
      <c r="W61" s="0" t="n">
        <v>300</v>
      </c>
      <c r="X61" s="0" t="n">
        <v>1148</v>
      </c>
      <c r="Y61" s="0" t="n">
        <v>54</v>
      </c>
      <c r="Z61" s="0" t="n">
        <v>302</v>
      </c>
    </row>
    <row r="62" customFormat="false" ht="14.4" hidden="false" customHeight="false" outlineLevel="0" collapsed="false">
      <c r="A62" s="0" t="s">
        <v>3</v>
      </c>
      <c r="B62" s="0" t="s">
        <v>8809</v>
      </c>
      <c r="C62" s="0" t="s">
        <v>8744</v>
      </c>
      <c r="D62" s="0" t="s">
        <v>8741</v>
      </c>
      <c r="E62" s="0" t="n">
        <v>48</v>
      </c>
      <c r="F62" s="0" t="n">
        <v>290</v>
      </c>
      <c r="G62" s="0" t="n">
        <v>68</v>
      </c>
      <c r="H62" s="0" t="n">
        <v>347</v>
      </c>
      <c r="I62" s="0" t="n">
        <v>67</v>
      </c>
      <c r="J62" s="0" t="n">
        <v>391</v>
      </c>
      <c r="K62" s="0" t="n">
        <v>53</v>
      </c>
      <c r="L62" s="0" t="n">
        <v>308</v>
      </c>
      <c r="M62" s="0" t="n">
        <v>67</v>
      </c>
      <c r="N62" s="0" t="n">
        <v>446</v>
      </c>
      <c r="O62" s="0" t="n">
        <v>47</v>
      </c>
      <c r="P62" s="0" t="n">
        <v>273</v>
      </c>
      <c r="Q62" s="0" t="n">
        <v>68</v>
      </c>
      <c r="R62" s="0" t="n">
        <v>319</v>
      </c>
      <c r="S62" s="0" t="n">
        <v>54</v>
      </c>
      <c r="T62" s="0" t="n">
        <v>208</v>
      </c>
      <c r="U62" s="0" t="n">
        <v>55</v>
      </c>
      <c r="V62" s="0" t="n">
        <v>315</v>
      </c>
      <c r="W62" s="0" t="n">
        <v>303</v>
      </c>
      <c r="X62" s="0" t="n">
        <v>1178</v>
      </c>
      <c r="Y62" s="0" t="n">
        <v>55</v>
      </c>
      <c r="Z62" s="0" t="n">
        <v>309</v>
      </c>
    </row>
    <row r="63" customFormat="false" ht="14.4" hidden="false" customHeight="false" outlineLevel="0" collapsed="false">
      <c r="A63" s="0" t="s">
        <v>3</v>
      </c>
      <c r="B63" s="0" t="s">
        <v>8810</v>
      </c>
      <c r="C63" s="0" t="s">
        <v>8742</v>
      </c>
      <c r="D63" s="0" t="s">
        <v>8744</v>
      </c>
      <c r="E63" s="0" t="n">
        <v>48</v>
      </c>
      <c r="F63" s="0" t="n">
        <v>290</v>
      </c>
      <c r="G63" s="0" t="n">
        <v>66</v>
      </c>
      <c r="H63" s="0" t="n">
        <v>347</v>
      </c>
      <c r="I63" s="0" t="n">
        <v>66</v>
      </c>
      <c r="J63" s="0" t="n">
        <v>392</v>
      </c>
      <c r="K63" s="0" t="n">
        <v>51</v>
      </c>
      <c r="L63" s="0" t="n">
        <v>311</v>
      </c>
      <c r="M63" s="0" t="n">
        <v>63</v>
      </c>
      <c r="N63" s="0" t="n">
        <v>448</v>
      </c>
      <c r="O63" s="0" t="n">
        <v>45</v>
      </c>
      <c r="P63" s="0" t="n">
        <v>276</v>
      </c>
      <c r="Q63" s="0" t="n">
        <v>70</v>
      </c>
      <c r="R63" s="0" t="n">
        <v>323</v>
      </c>
      <c r="S63" s="0" t="n">
        <v>53</v>
      </c>
      <c r="T63" s="0" t="n">
        <v>209</v>
      </c>
      <c r="U63" s="0" t="n">
        <v>53</v>
      </c>
      <c r="V63" s="0" t="n">
        <v>319</v>
      </c>
      <c r="W63" s="0" t="n">
        <v>301</v>
      </c>
      <c r="X63" s="0" t="n">
        <v>1182</v>
      </c>
      <c r="Y63" s="0" t="n">
        <v>55</v>
      </c>
      <c r="Z63" s="0" t="n">
        <v>314</v>
      </c>
    </row>
    <row r="64" customFormat="false" ht="14.4" hidden="false" customHeight="false" outlineLevel="0" collapsed="false">
      <c r="A64" s="0" t="s">
        <v>3</v>
      </c>
      <c r="B64" s="0" t="s">
        <v>8811</v>
      </c>
      <c r="C64" s="0" t="s">
        <v>8745</v>
      </c>
      <c r="D64" s="0" t="s">
        <v>8741</v>
      </c>
      <c r="E64" s="0" t="n">
        <v>48</v>
      </c>
      <c r="F64" s="0" t="n">
        <v>292</v>
      </c>
      <c r="G64" s="0" t="n">
        <v>67</v>
      </c>
      <c r="H64" s="0" t="n">
        <v>347</v>
      </c>
      <c r="I64" s="0" t="n">
        <v>66</v>
      </c>
      <c r="J64" s="0" t="n">
        <v>392</v>
      </c>
      <c r="K64" s="0" t="n">
        <v>52</v>
      </c>
      <c r="L64" s="0" t="n">
        <v>319</v>
      </c>
      <c r="M64" s="0" t="n">
        <v>64</v>
      </c>
      <c r="N64" s="0" t="n">
        <v>445</v>
      </c>
      <c r="O64" s="0" t="n">
        <v>45</v>
      </c>
      <c r="P64" s="0" t="n">
        <v>278</v>
      </c>
      <c r="Q64" s="0" t="n">
        <v>68</v>
      </c>
      <c r="R64" s="0" t="n">
        <v>325</v>
      </c>
      <c r="S64" s="0" t="n">
        <v>54</v>
      </c>
      <c r="T64" s="0" t="n">
        <v>210</v>
      </c>
      <c r="U64" s="0" t="n">
        <v>54</v>
      </c>
      <c r="V64" s="0" t="n">
        <v>324</v>
      </c>
      <c r="W64" s="0" t="n">
        <v>301</v>
      </c>
      <c r="X64" s="0" t="n">
        <v>1198</v>
      </c>
      <c r="Y64" s="0" t="n">
        <v>55</v>
      </c>
      <c r="Z64" s="0" t="n">
        <v>313</v>
      </c>
    </row>
    <row r="65" customFormat="false" ht="14.4" hidden="false" customHeight="false" outlineLevel="0" collapsed="false">
      <c r="A65" s="0" t="s">
        <v>3</v>
      </c>
      <c r="B65" s="0" t="s">
        <v>8812</v>
      </c>
      <c r="C65" s="0" t="s">
        <v>8745</v>
      </c>
      <c r="D65" s="0" t="s">
        <v>8742</v>
      </c>
      <c r="E65" s="0" t="n">
        <v>19</v>
      </c>
      <c r="F65" s="0" t="n">
        <v>218</v>
      </c>
      <c r="G65" s="0" t="n">
        <v>20</v>
      </c>
      <c r="H65" s="0" t="n">
        <v>260</v>
      </c>
      <c r="I65" s="0" t="n">
        <v>28</v>
      </c>
      <c r="J65" s="0" t="n">
        <v>273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27</v>
      </c>
      <c r="P65" s="0" t="n">
        <v>241</v>
      </c>
      <c r="Q65" s="0" t="n">
        <v>24</v>
      </c>
      <c r="R65" s="0" t="n">
        <v>267</v>
      </c>
      <c r="S65" s="0" t="n">
        <v>0</v>
      </c>
      <c r="T65" s="0" t="n">
        <v>0</v>
      </c>
      <c r="U65" s="0" t="n">
        <v>29</v>
      </c>
      <c r="V65" s="0" t="n">
        <v>224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4.4" hidden="false" customHeight="false" outlineLevel="0" collapsed="false">
      <c r="A66" s="0" t="s">
        <v>3</v>
      </c>
      <c r="B66" s="0" t="s">
        <v>8813</v>
      </c>
      <c r="C66" s="0" t="s">
        <v>8744</v>
      </c>
      <c r="D66" s="0" t="s">
        <v>8745</v>
      </c>
      <c r="E66" s="0" t="n">
        <v>35</v>
      </c>
      <c r="F66" s="0" t="n">
        <v>118</v>
      </c>
      <c r="G66" s="0" t="n">
        <v>14</v>
      </c>
      <c r="H66" s="0" t="n">
        <v>118</v>
      </c>
      <c r="I66" s="0" t="n">
        <v>0</v>
      </c>
      <c r="J66" s="0" t="n">
        <v>0</v>
      </c>
      <c r="K66" s="0" t="n">
        <v>13</v>
      </c>
      <c r="L66" s="0" t="n">
        <v>108</v>
      </c>
      <c r="M66" s="0" t="n">
        <v>34</v>
      </c>
      <c r="N66" s="0" t="n">
        <v>158</v>
      </c>
      <c r="O66" s="0" t="n">
        <v>14</v>
      </c>
      <c r="P66" s="0" t="n">
        <v>118</v>
      </c>
      <c r="Q66" s="0" t="n">
        <v>17</v>
      </c>
      <c r="R66" s="0" t="n">
        <v>116</v>
      </c>
      <c r="S66" s="0" t="n">
        <v>14</v>
      </c>
      <c r="T66" s="0" t="n">
        <v>100</v>
      </c>
      <c r="U66" s="0" t="n">
        <v>24</v>
      </c>
      <c r="V66" s="0" t="n">
        <v>127</v>
      </c>
      <c r="W66" s="0" t="n">
        <v>0</v>
      </c>
      <c r="X66" s="0" t="n">
        <v>0</v>
      </c>
      <c r="Y66" s="0" t="n">
        <v>20</v>
      </c>
      <c r="Z66" s="0" t="n">
        <v>130</v>
      </c>
    </row>
    <row r="67" customFormat="false" ht="14.4" hidden="false" customHeight="false" outlineLevel="0" collapsed="false">
      <c r="A67" s="0" t="s">
        <v>3</v>
      </c>
      <c r="B67" s="0" t="s">
        <v>8814</v>
      </c>
      <c r="C67" s="0" t="s">
        <v>8741</v>
      </c>
      <c r="D67" s="0" t="s">
        <v>8742</v>
      </c>
      <c r="E67" s="0" t="n">
        <v>20</v>
      </c>
      <c r="F67" s="0" t="n">
        <v>115</v>
      </c>
      <c r="G67" s="0" t="n">
        <v>12</v>
      </c>
      <c r="H67" s="0" t="n">
        <v>117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19</v>
      </c>
      <c r="N67" s="0" t="n">
        <v>153</v>
      </c>
      <c r="O67" s="0" t="n">
        <v>0</v>
      </c>
      <c r="P67" s="0" t="n">
        <v>0</v>
      </c>
      <c r="Q67" s="0" t="n">
        <v>18</v>
      </c>
      <c r="R67" s="0" t="n">
        <v>117</v>
      </c>
      <c r="S67" s="0" t="n">
        <v>14</v>
      </c>
      <c r="T67" s="0" t="n">
        <v>101</v>
      </c>
      <c r="U67" s="0" t="n">
        <v>15</v>
      </c>
      <c r="V67" s="0" t="n">
        <v>127</v>
      </c>
      <c r="W67" s="0" t="n">
        <v>0</v>
      </c>
      <c r="X67" s="0" t="n">
        <v>0</v>
      </c>
      <c r="Y67" s="0" t="n">
        <v>13</v>
      </c>
      <c r="Z67" s="0" t="n">
        <v>131</v>
      </c>
    </row>
    <row r="68" customFormat="false" ht="14.4" hidden="false" customHeight="false" outlineLevel="0" collapsed="false">
      <c r="A68" s="0" t="s">
        <v>3</v>
      </c>
      <c r="B68" s="0" t="s">
        <v>8815</v>
      </c>
      <c r="C68" s="0" t="s">
        <v>8744</v>
      </c>
      <c r="D68" s="0" t="s">
        <v>8745</v>
      </c>
      <c r="E68" s="0" t="n">
        <v>17</v>
      </c>
      <c r="F68" s="0" t="n">
        <v>120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4.4" hidden="false" customHeight="false" outlineLevel="0" collapsed="false">
      <c r="A69" s="0" t="s">
        <v>3</v>
      </c>
      <c r="B69" s="0" t="s">
        <v>8816</v>
      </c>
      <c r="C69" s="0" t="s">
        <v>8741</v>
      </c>
      <c r="D69" s="0" t="s">
        <v>8742</v>
      </c>
      <c r="E69" s="0" t="n">
        <v>22</v>
      </c>
      <c r="F69" s="0" t="n">
        <v>128</v>
      </c>
      <c r="G69" s="0" t="n">
        <v>13</v>
      </c>
      <c r="H69" s="0" t="n">
        <v>149</v>
      </c>
      <c r="I69" s="0" t="n">
        <v>16</v>
      </c>
      <c r="J69" s="0" t="n">
        <v>162</v>
      </c>
      <c r="K69" s="0" t="n">
        <v>15</v>
      </c>
      <c r="L69" s="0" t="n">
        <v>141</v>
      </c>
      <c r="M69" s="0" t="n">
        <v>27</v>
      </c>
      <c r="N69" s="0" t="n">
        <v>156</v>
      </c>
      <c r="O69" s="0" t="n">
        <v>13</v>
      </c>
      <c r="P69" s="0" t="n">
        <v>158</v>
      </c>
      <c r="Q69" s="0" t="n">
        <v>15</v>
      </c>
      <c r="R69" s="0" t="n">
        <v>147</v>
      </c>
      <c r="S69" s="0" t="n">
        <v>15</v>
      </c>
      <c r="T69" s="0" t="n">
        <v>164</v>
      </c>
      <c r="U69" s="0" t="n">
        <v>17</v>
      </c>
      <c r="V69" s="0" t="n">
        <v>135</v>
      </c>
      <c r="W69" s="0" t="n">
        <v>0</v>
      </c>
      <c r="X69" s="0" t="n">
        <v>0</v>
      </c>
      <c r="Y69" s="0" t="n">
        <v>13</v>
      </c>
      <c r="Z69" s="0" t="n">
        <v>156</v>
      </c>
    </row>
    <row r="70" customFormat="false" ht="14.4" hidden="false" customHeight="false" outlineLevel="0" collapsed="false">
      <c r="A70" s="0" t="s">
        <v>3</v>
      </c>
      <c r="B70" s="0" t="s">
        <v>8817</v>
      </c>
      <c r="C70" s="0" t="s">
        <v>8741</v>
      </c>
      <c r="D70" s="0" t="s">
        <v>8744</v>
      </c>
      <c r="E70" s="0" t="n">
        <v>23</v>
      </c>
      <c r="F70" s="0" t="n">
        <v>281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21</v>
      </c>
      <c r="L70" s="0" t="n">
        <v>248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26</v>
      </c>
      <c r="R70" s="0" t="n">
        <v>312</v>
      </c>
      <c r="S70" s="0" t="n">
        <v>27</v>
      </c>
      <c r="T70" s="0" t="n">
        <v>307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</row>
    <row r="71" customFormat="false" ht="14.4" hidden="false" customHeight="false" outlineLevel="0" collapsed="false">
      <c r="A71" s="0" t="s">
        <v>3</v>
      </c>
      <c r="B71" s="0" t="s">
        <v>8818</v>
      </c>
      <c r="C71" s="0" t="s">
        <v>8744</v>
      </c>
      <c r="D71" s="0" t="s">
        <v>8745</v>
      </c>
      <c r="E71" s="0" t="n">
        <v>26</v>
      </c>
      <c r="F71" s="0" t="n">
        <v>241</v>
      </c>
      <c r="G71" s="0" t="n">
        <v>26</v>
      </c>
      <c r="H71" s="0" t="n">
        <v>266</v>
      </c>
      <c r="I71" s="0" t="n">
        <v>0</v>
      </c>
      <c r="J71" s="0" t="n">
        <v>0</v>
      </c>
      <c r="K71" s="0" t="n">
        <v>24</v>
      </c>
      <c r="L71" s="0" t="n">
        <v>210</v>
      </c>
      <c r="M71" s="0" t="n">
        <v>25</v>
      </c>
      <c r="N71" s="0" t="n">
        <v>249</v>
      </c>
      <c r="O71" s="0" t="n">
        <v>35</v>
      </c>
      <c r="P71" s="0" t="n">
        <v>272</v>
      </c>
      <c r="Q71" s="0" t="n">
        <v>43</v>
      </c>
      <c r="R71" s="0" t="n">
        <v>302</v>
      </c>
      <c r="S71" s="0" t="n">
        <v>15</v>
      </c>
      <c r="T71" s="0" t="n">
        <v>227</v>
      </c>
      <c r="U71" s="0" t="n">
        <v>0</v>
      </c>
      <c r="V71" s="0" t="n">
        <v>0</v>
      </c>
      <c r="W71" s="0" t="n">
        <v>29</v>
      </c>
      <c r="X71" s="0" t="n">
        <v>328</v>
      </c>
      <c r="Y71" s="0" t="n">
        <v>17</v>
      </c>
      <c r="Z71" s="0" t="n">
        <v>231</v>
      </c>
    </row>
    <row r="72" customFormat="false" ht="14.4" hidden="false" customHeight="false" outlineLevel="0" collapsed="false">
      <c r="A72" s="0" t="s">
        <v>3</v>
      </c>
      <c r="B72" s="0" t="s">
        <v>8819</v>
      </c>
      <c r="C72" s="0" t="s">
        <v>8744</v>
      </c>
      <c r="D72" s="0" t="s">
        <v>8741</v>
      </c>
      <c r="E72" s="0" t="n">
        <v>212</v>
      </c>
      <c r="F72" s="0" t="n">
        <v>536</v>
      </c>
      <c r="G72" s="0" t="n">
        <v>334</v>
      </c>
      <c r="H72" s="0" t="n">
        <v>923</v>
      </c>
      <c r="I72" s="0" t="n">
        <v>314</v>
      </c>
      <c r="J72" s="0" t="n">
        <v>879</v>
      </c>
      <c r="K72" s="0" t="n">
        <v>229</v>
      </c>
      <c r="L72" s="0" t="n">
        <v>732</v>
      </c>
      <c r="M72" s="0" t="n">
        <v>231</v>
      </c>
      <c r="N72" s="0" t="n">
        <v>614</v>
      </c>
      <c r="O72" s="0" t="n">
        <v>0</v>
      </c>
      <c r="P72" s="0" t="n">
        <v>0</v>
      </c>
      <c r="Q72" s="0" t="n">
        <v>322</v>
      </c>
      <c r="R72" s="0" t="n">
        <v>1012</v>
      </c>
      <c r="S72" s="0" t="n">
        <v>345</v>
      </c>
      <c r="T72" s="0" t="n">
        <v>981</v>
      </c>
      <c r="U72" s="0" t="n">
        <v>243</v>
      </c>
      <c r="V72" s="0" t="n">
        <v>660</v>
      </c>
      <c r="W72" s="0" t="n">
        <v>0</v>
      </c>
      <c r="X72" s="0" t="n">
        <v>0</v>
      </c>
      <c r="Y72" s="0" t="n">
        <v>244</v>
      </c>
      <c r="Z72" s="0" t="n">
        <v>545</v>
      </c>
    </row>
    <row r="73" customFormat="false" ht="14.4" hidden="false" customHeight="false" outlineLevel="0" collapsed="false">
      <c r="A73" s="0" t="s">
        <v>3</v>
      </c>
      <c r="B73" s="0" t="s">
        <v>8820</v>
      </c>
      <c r="C73" s="0" t="s">
        <v>8742</v>
      </c>
      <c r="D73" s="0" t="s">
        <v>8754</v>
      </c>
      <c r="E73" s="0" t="n">
        <v>212</v>
      </c>
      <c r="F73" s="0" t="n">
        <v>536</v>
      </c>
      <c r="G73" s="0" t="n">
        <v>333</v>
      </c>
      <c r="H73" s="0" t="n">
        <v>923</v>
      </c>
      <c r="I73" s="0" t="n">
        <v>313</v>
      </c>
      <c r="J73" s="0" t="n">
        <v>879</v>
      </c>
      <c r="K73" s="0" t="n">
        <v>229</v>
      </c>
      <c r="L73" s="0" t="n">
        <v>730</v>
      </c>
      <c r="M73" s="0" t="n">
        <v>231</v>
      </c>
      <c r="N73" s="0" t="n">
        <v>614</v>
      </c>
      <c r="O73" s="0" t="n">
        <v>0</v>
      </c>
      <c r="P73" s="0" t="n">
        <v>0</v>
      </c>
      <c r="Q73" s="0" t="n">
        <v>322</v>
      </c>
      <c r="R73" s="0" t="n">
        <v>1012</v>
      </c>
      <c r="S73" s="0" t="n">
        <v>345</v>
      </c>
      <c r="T73" s="0" t="n">
        <v>981</v>
      </c>
      <c r="U73" s="0" t="n">
        <v>241</v>
      </c>
      <c r="V73" s="0" t="n">
        <v>660</v>
      </c>
      <c r="W73" s="0" t="n">
        <v>0</v>
      </c>
      <c r="X73" s="0" t="n">
        <v>0</v>
      </c>
      <c r="Y73" s="0" t="n">
        <v>243</v>
      </c>
      <c r="Z73" s="0" t="n">
        <v>546</v>
      </c>
    </row>
    <row r="74" customFormat="false" ht="14.4" hidden="false" customHeight="false" outlineLevel="0" collapsed="false">
      <c r="A74" s="0" t="s">
        <v>3</v>
      </c>
      <c r="B74" s="0" t="s">
        <v>8821</v>
      </c>
      <c r="C74" s="0" t="s">
        <v>8744</v>
      </c>
      <c r="D74" s="0" t="s">
        <v>8822</v>
      </c>
      <c r="E74" s="0" t="n">
        <v>212</v>
      </c>
      <c r="F74" s="0" t="n">
        <v>536</v>
      </c>
      <c r="G74" s="0" t="n">
        <v>333</v>
      </c>
      <c r="H74" s="0" t="n">
        <v>923</v>
      </c>
      <c r="I74" s="0" t="n">
        <v>313</v>
      </c>
      <c r="J74" s="0" t="n">
        <v>879</v>
      </c>
      <c r="K74" s="0" t="n">
        <v>229</v>
      </c>
      <c r="L74" s="0" t="n">
        <v>732</v>
      </c>
      <c r="M74" s="0" t="n">
        <v>231</v>
      </c>
      <c r="N74" s="0" t="n">
        <v>614</v>
      </c>
      <c r="O74" s="0" t="n">
        <v>0</v>
      </c>
      <c r="P74" s="0" t="n">
        <v>0</v>
      </c>
      <c r="Q74" s="0" t="n">
        <v>322</v>
      </c>
      <c r="R74" s="0" t="n">
        <v>1012</v>
      </c>
      <c r="S74" s="0" t="n">
        <v>345</v>
      </c>
      <c r="T74" s="0" t="n">
        <v>981</v>
      </c>
      <c r="U74" s="0" t="n">
        <v>241</v>
      </c>
      <c r="V74" s="0" t="n">
        <v>660</v>
      </c>
      <c r="W74" s="0" t="n">
        <v>0</v>
      </c>
      <c r="X74" s="0" t="n">
        <v>0</v>
      </c>
      <c r="Y74" s="0" t="n">
        <v>243</v>
      </c>
      <c r="Z74" s="0" t="n">
        <v>546</v>
      </c>
    </row>
    <row r="75" customFormat="false" ht="14.4" hidden="false" customHeight="false" outlineLevel="0" collapsed="false">
      <c r="A75" s="0" t="s">
        <v>3</v>
      </c>
      <c r="B75" s="0" t="s">
        <v>8823</v>
      </c>
      <c r="C75" s="0" t="s">
        <v>8745</v>
      </c>
      <c r="D75" s="0" t="s">
        <v>8824</v>
      </c>
      <c r="E75" s="0" t="n">
        <v>212</v>
      </c>
      <c r="F75" s="0" t="n">
        <v>536</v>
      </c>
      <c r="G75" s="0" t="n">
        <v>334</v>
      </c>
      <c r="H75" s="0" t="n">
        <v>923</v>
      </c>
      <c r="I75" s="0" t="n">
        <v>314</v>
      </c>
      <c r="J75" s="0" t="n">
        <v>879</v>
      </c>
      <c r="K75" s="0" t="n">
        <v>229</v>
      </c>
      <c r="L75" s="0" t="n">
        <v>732</v>
      </c>
      <c r="M75" s="0" t="n">
        <v>231</v>
      </c>
      <c r="N75" s="0" t="n">
        <v>614</v>
      </c>
      <c r="O75" s="0" t="n">
        <v>0</v>
      </c>
      <c r="P75" s="0" t="n">
        <v>0</v>
      </c>
      <c r="Q75" s="0" t="n">
        <v>322</v>
      </c>
      <c r="R75" s="0" t="n">
        <v>1012</v>
      </c>
      <c r="S75" s="0" t="n">
        <v>345</v>
      </c>
      <c r="T75" s="0" t="n">
        <v>981</v>
      </c>
      <c r="U75" s="0" t="n">
        <v>242</v>
      </c>
      <c r="V75" s="0" t="n">
        <v>660</v>
      </c>
      <c r="W75" s="0" t="n">
        <v>0</v>
      </c>
      <c r="X75" s="0" t="n">
        <v>0</v>
      </c>
      <c r="Y75" s="0" t="n">
        <v>244</v>
      </c>
      <c r="Z75" s="0" t="n">
        <v>546</v>
      </c>
    </row>
    <row r="76" customFormat="false" ht="14.4" hidden="false" customHeight="false" outlineLevel="0" collapsed="false">
      <c r="A76" s="0" t="s">
        <v>3</v>
      </c>
      <c r="B76" s="0" t="s">
        <v>8825</v>
      </c>
      <c r="C76" s="0" t="s">
        <v>8741</v>
      </c>
      <c r="D76" s="0" t="s">
        <v>8745</v>
      </c>
      <c r="E76" s="0" t="n">
        <v>212</v>
      </c>
      <c r="F76" s="0" t="n">
        <v>536</v>
      </c>
      <c r="G76" s="0" t="n">
        <v>335</v>
      </c>
      <c r="H76" s="0" t="n">
        <v>923</v>
      </c>
      <c r="I76" s="0" t="n">
        <v>314</v>
      </c>
      <c r="J76" s="0" t="n">
        <v>879</v>
      </c>
      <c r="K76" s="0" t="n">
        <v>229</v>
      </c>
      <c r="L76" s="0" t="n">
        <v>732</v>
      </c>
      <c r="M76" s="0" t="n">
        <v>231</v>
      </c>
      <c r="N76" s="0" t="n">
        <v>614</v>
      </c>
      <c r="O76" s="0" t="n">
        <v>0</v>
      </c>
      <c r="P76" s="0" t="n">
        <v>0</v>
      </c>
      <c r="Q76" s="0" t="n">
        <v>322</v>
      </c>
      <c r="R76" s="0" t="n">
        <v>1012</v>
      </c>
      <c r="S76" s="0" t="n">
        <v>345</v>
      </c>
      <c r="T76" s="0" t="n">
        <v>981</v>
      </c>
      <c r="U76" s="0" t="n">
        <v>241</v>
      </c>
      <c r="V76" s="0" t="n">
        <v>659</v>
      </c>
      <c r="W76" s="0" t="n">
        <v>0</v>
      </c>
      <c r="X76" s="0" t="n">
        <v>0</v>
      </c>
      <c r="Y76" s="0" t="n">
        <v>244</v>
      </c>
      <c r="Z76" s="0" t="n">
        <v>546</v>
      </c>
    </row>
    <row r="77" customFormat="false" ht="14.4" hidden="false" customHeight="false" outlineLevel="0" collapsed="false">
      <c r="A77" s="0" t="s">
        <v>3</v>
      </c>
      <c r="B77" s="0" t="s">
        <v>8826</v>
      </c>
      <c r="C77" s="0" t="s">
        <v>8744</v>
      </c>
      <c r="D77" s="0" t="s">
        <v>8742</v>
      </c>
      <c r="E77" s="0" t="n">
        <v>212</v>
      </c>
      <c r="F77" s="0" t="n">
        <v>536</v>
      </c>
      <c r="G77" s="0" t="n">
        <v>334</v>
      </c>
      <c r="H77" s="0" t="n">
        <v>923</v>
      </c>
      <c r="I77" s="0" t="n">
        <v>316</v>
      </c>
      <c r="J77" s="0" t="n">
        <v>879</v>
      </c>
      <c r="K77" s="0" t="n">
        <v>229</v>
      </c>
      <c r="L77" s="0" t="n">
        <v>732</v>
      </c>
      <c r="M77" s="0" t="n">
        <v>231</v>
      </c>
      <c r="N77" s="0" t="n">
        <v>613</v>
      </c>
      <c r="O77" s="0" t="n">
        <v>0</v>
      </c>
      <c r="P77" s="0" t="n">
        <v>0</v>
      </c>
      <c r="Q77" s="0" t="n">
        <v>321</v>
      </c>
      <c r="R77" s="0" t="n">
        <v>1012</v>
      </c>
      <c r="S77" s="0" t="n">
        <v>346</v>
      </c>
      <c r="T77" s="0" t="n">
        <v>981</v>
      </c>
      <c r="U77" s="0" t="n">
        <v>244</v>
      </c>
      <c r="V77" s="0" t="n">
        <v>660</v>
      </c>
      <c r="W77" s="0" t="n">
        <v>0</v>
      </c>
      <c r="X77" s="0" t="n">
        <v>0</v>
      </c>
      <c r="Y77" s="0" t="n">
        <v>244</v>
      </c>
      <c r="Z77" s="0" t="n">
        <v>546</v>
      </c>
    </row>
    <row r="78" customFormat="false" ht="14.4" hidden="false" customHeight="false" outlineLevel="0" collapsed="false">
      <c r="A78" s="0" t="s">
        <v>3</v>
      </c>
      <c r="B78" s="0" t="s">
        <v>8827</v>
      </c>
      <c r="C78" s="0" t="s">
        <v>8744</v>
      </c>
      <c r="D78" s="0" t="s">
        <v>8741</v>
      </c>
      <c r="E78" s="0" t="n">
        <v>30</v>
      </c>
      <c r="F78" s="0" t="n">
        <v>287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</row>
    <row r="79" customFormat="false" ht="14.4" hidden="false" customHeight="false" outlineLevel="0" collapsed="false">
      <c r="A79" s="0" t="s">
        <v>3</v>
      </c>
      <c r="B79" s="0" t="s">
        <v>8828</v>
      </c>
      <c r="C79" s="0" t="s">
        <v>8744</v>
      </c>
      <c r="D79" s="0" t="s">
        <v>8741</v>
      </c>
      <c r="E79" s="0" t="n">
        <v>20</v>
      </c>
      <c r="F79" s="0" t="n">
        <v>260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</row>
    <row r="80" customFormat="false" ht="14.4" hidden="false" customHeight="false" outlineLevel="0" collapsed="false">
      <c r="A80" s="0" t="s">
        <v>3</v>
      </c>
      <c r="B80" s="0" t="s">
        <v>8829</v>
      </c>
      <c r="C80" s="0" t="s">
        <v>8744</v>
      </c>
      <c r="D80" s="0" t="s">
        <v>8741</v>
      </c>
      <c r="E80" s="0" t="n">
        <v>20</v>
      </c>
      <c r="F80" s="0" t="n">
        <v>251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27</v>
      </c>
      <c r="Z80" s="0" t="n">
        <v>255</v>
      </c>
    </row>
    <row r="81" customFormat="false" ht="14.4" hidden="false" customHeight="false" outlineLevel="0" collapsed="false">
      <c r="A81" s="0" t="s">
        <v>3</v>
      </c>
      <c r="B81" s="0" t="s">
        <v>8830</v>
      </c>
      <c r="C81" s="0" t="s">
        <v>8744</v>
      </c>
      <c r="D81" s="0" t="s">
        <v>8741</v>
      </c>
      <c r="E81" s="0" t="n">
        <v>33</v>
      </c>
      <c r="F81" s="0" t="n">
        <v>292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</row>
    <row r="82" customFormat="false" ht="14.4" hidden="false" customHeight="false" outlineLevel="0" collapsed="false">
      <c r="A82" s="0" t="s">
        <v>3</v>
      </c>
      <c r="B82" s="0" t="s">
        <v>8831</v>
      </c>
      <c r="C82" s="0" t="s">
        <v>8741</v>
      </c>
      <c r="D82" s="0" t="s">
        <v>8744</v>
      </c>
      <c r="E82" s="0" t="n">
        <v>38</v>
      </c>
      <c r="F82" s="0" t="n">
        <v>373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</row>
    <row r="83" customFormat="false" ht="14.4" hidden="false" customHeight="false" outlineLevel="0" collapsed="false">
      <c r="A83" s="0" t="s">
        <v>3</v>
      </c>
      <c r="B83" s="0" t="s">
        <v>8832</v>
      </c>
      <c r="C83" s="0" t="s">
        <v>8742</v>
      </c>
      <c r="D83" s="0" t="s">
        <v>8745</v>
      </c>
      <c r="E83" s="0" t="n">
        <v>12</v>
      </c>
      <c r="F83" s="0" t="n">
        <v>119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</row>
    <row r="84" customFormat="false" ht="14.4" hidden="false" customHeight="false" outlineLevel="0" collapsed="false">
      <c r="A84" s="0" t="s">
        <v>3</v>
      </c>
      <c r="B84" s="0" t="s">
        <v>8833</v>
      </c>
      <c r="C84" s="0" t="s">
        <v>8742</v>
      </c>
      <c r="D84" s="0" t="s">
        <v>8745</v>
      </c>
      <c r="E84" s="0" t="n">
        <v>18</v>
      </c>
      <c r="F84" s="0" t="n">
        <v>139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18</v>
      </c>
      <c r="N84" s="0" t="n">
        <v>134</v>
      </c>
      <c r="O84" s="0" t="n">
        <v>23</v>
      </c>
      <c r="P84" s="0" t="n">
        <v>232</v>
      </c>
      <c r="Q84" s="0" t="n">
        <v>20</v>
      </c>
      <c r="R84" s="0" t="n">
        <v>222</v>
      </c>
      <c r="S84" s="0" t="n">
        <v>0</v>
      </c>
      <c r="T84" s="0" t="n">
        <v>0</v>
      </c>
      <c r="U84" s="0" t="n">
        <v>26</v>
      </c>
      <c r="V84" s="0" t="n">
        <v>190</v>
      </c>
      <c r="W84" s="0" t="n">
        <v>21</v>
      </c>
      <c r="X84" s="0" t="n">
        <v>154</v>
      </c>
      <c r="Y84" s="0" t="n">
        <v>0</v>
      </c>
      <c r="Z84" s="0" t="n">
        <v>0</v>
      </c>
    </row>
    <row r="85" customFormat="false" ht="14.4" hidden="false" customHeight="false" outlineLevel="0" collapsed="false">
      <c r="A85" s="0" t="s">
        <v>3</v>
      </c>
      <c r="B85" s="0" t="s">
        <v>8834</v>
      </c>
      <c r="C85" s="0" t="s">
        <v>8745</v>
      </c>
      <c r="D85" s="0" t="s">
        <v>8742</v>
      </c>
      <c r="E85" s="0" t="n">
        <v>17</v>
      </c>
      <c r="F85" s="0" t="n">
        <v>193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</row>
    <row r="86" customFormat="false" ht="14.4" hidden="false" customHeight="false" outlineLevel="0" collapsed="false">
      <c r="A86" s="0" t="s">
        <v>3</v>
      </c>
      <c r="B86" s="0" t="s">
        <v>8835</v>
      </c>
      <c r="C86" s="0" t="s">
        <v>8742</v>
      </c>
      <c r="D86" s="0" t="s">
        <v>8741</v>
      </c>
      <c r="E86" s="0" t="n">
        <v>24</v>
      </c>
      <c r="F86" s="0" t="n">
        <v>272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</row>
    <row r="87" customFormat="false" ht="14.4" hidden="false" customHeight="false" outlineLevel="0" collapsed="false">
      <c r="A87" s="0" t="s">
        <v>3</v>
      </c>
      <c r="B87" s="0" t="s">
        <v>8836</v>
      </c>
      <c r="C87" s="0" t="s">
        <v>8741</v>
      </c>
      <c r="D87" s="0" t="s">
        <v>8742</v>
      </c>
      <c r="E87" s="0" t="n">
        <v>17</v>
      </c>
      <c r="F87" s="0" t="n">
        <v>294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4.4" hidden="false" customHeight="false" outlineLevel="0" collapsed="false">
      <c r="A88" s="0" t="s">
        <v>5</v>
      </c>
      <c r="B88" s="0" t="s">
        <v>8837</v>
      </c>
      <c r="C88" s="0" t="s">
        <v>8742</v>
      </c>
      <c r="D88" s="0" t="s">
        <v>8745</v>
      </c>
      <c r="E88" s="0" t="n">
        <v>23</v>
      </c>
      <c r="F88" s="0" t="n">
        <v>173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</row>
    <row r="89" customFormat="false" ht="14.4" hidden="false" customHeight="false" outlineLevel="0" collapsed="false">
      <c r="A89" s="0" t="s">
        <v>5</v>
      </c>
      <c r="B89" s="0" t="s">
        <v>8838</v>
      </c>
      <c r="C89" s="0" t="s">
        <v>8745</v>
      </c>
      <c r="D89" s="0" t="s">
        <v>8742</v>
      </c>
      <c r="E89" s="0" t="n">
        <v>22</v>
      </c>
      <c r="F89" s="0" t="n">
        <v>174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</row>
    <row r="90" customFormat="false" ht="14.4" hidden="false" customHeight="false" outlineLevel="0" collapsed="false">
      <c r="A90" s="0" t="s">
        <v>3</v>
      </c>
      <c r="B90" s="0" t="s">
        <v>8839</v>
      </c>
      <c r="C90" s="0" t="s">
        <v>8742</v>
      </c>
      <c r="D90" s="0" t="s">
        <v>8745</v>
      </c>
      <c r="E90" s="0" t="n">
        <v>0</v>
      </c>
      <c r="F90" s="0" t="n">
        <v>0</v>
      </c>
      <c r="G90" s="0" t="n">
        <v>39</v>
      </c>
      <c r="H90" s="0" t="n">
        <v>379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</row>
    <row r="91" customFormat="false" ht="14.4" hidden="false" customHeight="false" outlineLevel="0" collapsed="false">
      <c r="A91" s="0" t="s">
        <v>3</v>
      </c>
      <c r="B91" s="0" t="s">
        <v>8840</v>
      </c>
      <c r="C91" s="0" t="s">
        <v>8744</v>
      </c>
      <c r="D91" s="0" t="s">
        <v>8741</v>
      </c>
      <c r="E91" s="0" t="n">
        <v>0</v>
      </c>
      <c r="F91" s="0" t="n">
        <v>0</v>
      </c>
      <c r="G91" s="0" t="n">
        <v>39</v>
      </c>
      <c r="H91" s="0" t="n">
        <v>357</v>
      </c>
      <c r="I91" s="0" t="n">
        <v>32</v>
      </c>
      <c r="J91" s="0" t="n">
        <v>329</v>
      </c>
      <c r="K91" s="0" t="n">
        <v>26</v>
      </c>
      <c r="L91" s="0" t="n">
        <v>242</v>
      </c>
      <c r="M91" s="0" t="n">
        <v>0</v>
      </c>
      <c r="N91" s="0" t="n">
        <v>0</v>
      </c>
      <c r="O91" s="0" t="n">
        <v>38</v>
      </c>
      <c r="P91" s="0" t="n">
        <v>367</v>
      </c>
      <c r="Q91" s="0" t="n">
        <v>49</v>
      </c>
      <c r="R91" s="0" t="n">
        <v>373</v>
      </c>
      <c r="S91" s="0" t="n">
        <v>44</v>
      </c>
      <c r="T91" s="0" t="n">
        <v>326</v>
      </c>
      <c r="U91" s="0" t="n">
        <v>43</v>
      </c>
      <c r="V91" s="0" t="n">
        <v>387</v>
      </c>
      <c r="W91" s="0" t="n">
        <v>0</v>
      </c>
      <c r="X91" s="0" t="n">
        <v>0</v>
      </c>
      <c r="Y91" s="0" t="n">
        <v>32</v>
      </c>
      <c r="Z91" s="0" t="n">
        <v>333</v>
      </c>
    </row>
    <row r="92" customFormat="false" ht="14.4" hidden="false" customHeight="false" outlineLevel="0" collapsed="false">
      <c r="A92" s="0" t="s">
        <v>3</v>
      </c>
      <c r="B92" s="0" t="s">
        <v>8841</v>
      </c>
      <c r="C92" s="0" t="s">
        <v>8741</v>
      </c>
      <c r="D92" s="0" t="s">
        <v>8744</v>
      </c>
      <c r="E92" s="0" t="n">
        <v>0</v>
      </c>
      <c r="F92" s="0" t="n">
        <v>0</v>
      </c>
      <c r="G92" s="0" t="n">
        <v>33</v>
      </c>
      <c r="H92" s="0" t="n">
        <v>391</v>
      </c>
      <c r="I92" s="0" t="n">
        <v>38</v>
      </c>
      <c r="J92" s="0" t="n">
        <v>368</v>
      </c>
      <c r="K92" s="0" t="n">
        <v>31</v>
      </c>
      <c r="L92" s="0" t="n">
        <v>278</v>
      </c>
      <c r="M92" s="0" t="n">
        <v>33</v>
      </c>
      <c r="N92" s="0" t="n">
        <v>346</v>
      </c>
      <c r="O92" s="0" t="n">
        <v>38</v>
      </c>
      <c r="P92" s="0" t="n">
        <v>395</v>
      </c>
      <c r="Q92" s="0" t="n">
        <v>50</v>
      </c>
      <c r="R92" s="0" t="n">
        <v>431</v>
      </c>
      <c r="S92" s="0" t="n">
        <v>37</v>
      </c>
      <c r="T92" s="0" t="n">
        <v>362</v>
      </c>
      <c r="U92" s="0" t="n">
        <v>52</v>
      </c>
      <c r="V92" s="0" t="n">
        <v>407</v>
      </c>
      <c r="W92" s="0" t="n">
        <v>38</v>
      </c>
      <c r="X92" s="0" t="n">
        <v>400</v>
      </c>
      <c r="Y92" s="0" t="n">
        <v>52</v>
      </c>
      <c r="Z92" s="0" t="n">
        <v>339</v>
      </c>
    </row>
    <row r="93" customFormat="false" ht="14.4" hidden="false" customHeight="false" outlineLevel="0" collapsed="false">
      <c r="A93" s="0" t="s">
        <v>3</v>
      </c>
      <c r="B93" s="0" t="s">
        <v>8842</v>
      </c>
      <c r="C93" s="0" t="s">
        <v>8745</v>
      </c>
      <c r="D93" s="0" t="s">
        <v>8744</v>
      </c>
      <c r="E93" s="0" t="n">
        <v>0</v>
      </c>
      <c r="F93" s="0" t="n">
        <v>0</v>
      </c>
      <c r="G93" s="0" t="n">
        <v>30</v>
      </c>
      <c r="H93" s="0" t="n">
        <v>345</v>
      </c>
      <c r="I93" s="0" t="n">
        <v>30</v>
      </c>
      <c r="J93" s="0" t="n">
        <v>332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30</v>
      </c>
      <c r="P93" s="0" t="n">
        <v>358</v>
      </c>
      <c r="Q93" s="0" t="n">
        <v>40</v>
      </c>
      <c r="R93" s="0" t="n">
        <v>393</v>
      </c>
      <c r="S93" s="0" t="n">
        <v>0</v>
      </c>
      <c r="T93" s="0" t="n">
        <v>0</v>
      </c>
      <c r="U93" s="0" t="n">
        <v>37</v>
      </c>
      <c r="V93" s="0" t="n">
        <v>398</v>
      </c>
      <c r="W93" s="0" t="n">
        <v>0</v>
      </c>
      <c r="X93" s="0" t="n">
        <v>0</v>
      </c>
      <c r="Y93" s="0" t="n">
        <v>31</v>
      </c>
      <c r="Z93" s="0" t="n">
        <v>328</v>
      </c>
    </row>
    <row r="94" customFormat="false" ht="14.4" hidden="false" customHeight="false" outlineLevel="0" collapsed="false">
      <c r="A94" s="0" t="s">
        <v>3</v>
      </c>
      <c r="B94" s="0" t="s">
        <v>8843</v>
      </c>
      <c r="C94" s="0" t="s">
        <v>8741</v>
      </c>
      <c r="D94" s="0" t="s">
        <v>8744</v>
      </c>
      <c r="E94" s="0" t="n">
        <v>0</v>
      </c>
      <c r="F94" s="0" t="n">
        <v>0</v>
      </c>
      <c r="G94" s="0" t="n">
        <v>27</v>
      </c>
      <c r="H94" s="0" t="n">
        <v>193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25</v>
      </c>
      <c r="R94" s="0" t="n">
        <v>221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</row>
    <row r="95" customFormat="false" ht="14.4" hidden="false" customHeight="false" outlineLevel="0" collapsed="false">
      <c r="A95" s="0" t="s">
        <v>3</v>
      </c>
      <c r="B95" s="0" t="s">
        <v>8844</v>
      </c>
      <c r="C95" s="0" t="s">
        <v>8742</v>
      </c>
      <c r="D95" s="0" t="s">
        <v>8741</v>
      </c>
      <c r="E95" s="0" t="n">
        <v>0</v>
      </c>
      <c r="F95" s="0" t="n">
        <v>0</v>
      </c>
      <c r="G95" s="0" t="n">
        <v>15</v>
      </c>
      <c r="H95" s="0" t="n">
        <v>216</v>
      </c>
      <c r="I95" s="0" t="n">
        <v>0</v>
      </c>
      <c r="J95" s="0" t="n">
        <v>0</v>
      </c>
      <c r="K95" s="0" t="n">
        <v>13</v>
      </c>
      <c r="L95" s="0" t="n">
        <v>160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</row>
    <row r="96" customFormat="false" ht="14.4" hidden="false" customHeight="false" outlineLevel="0" collapsed="false">
      <c r="A96" s="0" t="s">
        <v>3</v>
      </c>
      <c r="B96" s="0" t="s">
        <v>8845</v>
      </c>
      <c r="C96" s="0" t="s">
        <v>8741</v>
      </c>
      <c r="D96" s="0" t="s">
        <v>8744</v>
      </c>
      <c r="E96" s="0" t="n">
        <v>0</v>
      </c>
      <c r="F96" s="0" t="n">
        <v>0</v>
      </c>
      <c r="G96" s="0" t="n">
        <v>30</v>
      </c>
      <c r="H96" s="0" t="n">
        <v>216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32</v>
      </c>
      <c r="R96" s="0" t="n">
        <v>254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</row>
    <row r="97" customFormat="false" ht="14.4" hidden="false" customHeight="false" outlineLevel="0" collapsed="false">
      <c r="A97" s="0" t="s">
        <v>3</v>
      </c>
      <c r="B97" s="0" t="s">
        <v>8846</v>
      </c>
      <c r="C97" s="0" t="s">
        <v>8745</v>
      </c>
      <c r="D97" s="0" t="s">
        <v>8742</v>
      </c>
      <c r="E97" s="0" t="n">
        <v>0</v>
      </c>
      <c r="F97" s="0" t="n">
        <v>0</v>
      </c>
      <c r="G97" s="0" t="n">
        <v>28</v>
      </c>
      <c r="H97" s="0" t="n">
        <v>278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19</v>
      </c>
      <c r="V97" s="0" t="n">
        <v>235</v>
      </c>
      <c r="W97" s="0" t="n">
        <v>0</v>
      </c>
      <c r="X97" s="0" t="n">
        <v>0</v>
      </c>
      <c r="Y97" s="0" t="n">
        <v>23</v>
      </c>
      <c r="Z97" s="0" t="n">
        <v>246</v>
      </c>
    </row>
    <row r="98" customFormat="false" ht="14.4" hidden="false" customHeight="false" outlineLevel="0" collapsed="false">
      <c r="A98" s="0" t="s">
        <v>3</v>
      </c>
      <c r="B98" s="0" t="s">
        <v>8847</v>
      </c>
      <c r="C98" s="0" t="s">
        <v>8742</v>
      </c>
      <c r="D98" s="0" t="s">
        <v>8745</v>
      </c>
      <c r="E98" s="0" t="n">
        <v>0</v>
      </c>
      <c r="F98" s="0" t="n">
        <v>0</v>
      </c>
      <c r="G98" s="0" t="n">
        <v>22</v>
      </c>
      <c r="H98" s="0" t="n">
        <v>208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26</v>
      </c>
      <c r="T98" s="0" t="n">
        <v>277</v>
      </c>
      <c r="U98" s="0" t="n">
        <v>30</v>
      </c>
      <c r="V98" s="0" t="n">
        <v>274</v>
      </c>
      <c r="W98" s="0" t="n">
        <v>0</v>
      </c>
      <c r="X98" s="0" t="n">
        <v>0</v>
      </c>
      <c r="Y98" s="0" t="n">
        <v>0</v>
      </c>
      <c r="Z98" s="0" t="n">
        <v>0</v>
      </c>
    </row>
    <row r="99" customFormat="false" ht="14.4" hidden="false" customHeight="false" outlineLevel="0" collapsed="false">
      <c r="A99" s="0" t="s">
        <v>3</v>
      </c>
      <c r="B99" s="0" t="s">
        <v>8848</v>
      </c>
      <c r="C99" s="0" t="s">
        <v>8745</v>
      </c>
      <c r="D99" s="0" t="s">
        <v>8741</v>
      </c>
      <c r="E99" s="0" t="n">
        <v>0</v>
      </c>
      <c r="F99" s="0" t="n">
        <v>0</v>
      </c>
      <c r="G99" s="0" t="n">
        <v>35</v>
      </c>
      <c r="H99" s="0" t="n">
        <v>557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</row>
    <row r="100" customFormat="false" ht="14.4" hidden="false" customHeight="false" outlineLevel="0" collapsed="false">
      <c r="A100" s="0" t="s">
        <v>3</v>
      </c>
      <c r="B100" s="0" t="s">
        <v>8849</v>
      </c>
      <c r="C100" s="0" t="s">
        <v>8741</v>
      </c>
      <c r="D100" s="0" t="s">
        <v>8744</v>
      </c>
      <c r="E100" s="0" t="n">
        <v>0</v>
      </c>
      <c r="F100" s="0" t="n">
        <v>0</v>
      </c>
      <c r="G100" s="0" t="n">
        <v>23</v>
      </c>
      <c r="H100" s="0" t="n">
        <v>291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</row>
    <row r="101" customFormat="false" ht="14.4" hidden="false" customHeight="false" outlineLevel="0" collapsed="false">
      <c r="A101" s="0" t="s">
        <v>3</v>
      </c>
      <c r="B101" s="0" t="s">
        <v>8850</v>
      </c>
      <c r="C101" s="0" t="s">
        <v>8744</v>
      </c>
      <c r="D101" s="0" t="s">
        <v>8745</v>
      </c>
      <c r="E101" s="0" t="n">
        <v>0</v>
      </c>
      <c r="F101" s="0" t="n">
        <v>0</v>
      </c>
      <c r="G101" s="0" t="n">
        <v>20</v>
      </c>
      <c r="H101" s="0" t="n">
        <v>216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</row>
    <row r="102" customFormat="false" ht="14.4" hidden="false" customHeight="false" outlineLevel="0" collapsed="false">
      <c r="A102" s="0" t="s">
        <v>3</v>
      </c>
      <c r="B102" s="0" t="s">
        <v>8851</v>
      </c>
      <c r="C102" s="0" t="s">
        <v>8744</v>
      </c>
      <c r="D102" s="0" t="s">
        <v>8741</v>
      </c>
      <c r="E102" s="0" t="n">
        <v>0</v>
      </c>
      <c r="F102" s="0" t="n">
        <v>0</v>
      </c>
      <c r="G102" s="0" t="n">
        <v>43</v>
      </c>
      <c r="H102" s="0" t="n">
        <v>204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34</v>
      </c>
      <c r="T102" s="0" t="n">
        <v>196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34</v>
      </c>
      <c r="Z102" s="0" t="n">
        <v>187</v>
      </c>
    </row>
    <row r="103" customFormat="false" ht="14.4" hidden="false" customHeight="false" outlineLevel="0" collapsed="false">
      <c r="A103" s="0" t="s">
        <v>3</v>
      </c>
      <c r="B103" s="0" t="s">
        <v>8852</v>
      </c>
      <c r="C103" s="0" t="s">
        <v>8742</v>
      </c>
      <c r="D103" s="0" t="s">
        <v>8745</v>
      </c>
      <c r="E103" s="0" t="n">
        <v>0</v>
      </c>
      <c r="F103" s="0" t="n">
        <v>0</v>
      </c>
      <c r="G103" s="0" t="n">
        <v>18</v>
      </c>
      <c r="H103" s="0" t="n">
        <v>143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19</v>
      </c>
      <c r="P103" s="0" t="n">
        <v>167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</row>
    <row r="104" customFormat="false" ht="14.4" hidden="false" customHeight="false" outlineLevel="0" collapsed="false">
      <c r="A104" s="0" t="s">
        <v>3</v>
      </c>
      <c r="B104" s="0" t="s">
        <v>8853</v>
      </c>
      <c r="C104" s="0" t="s">
        <v>8742</v>
      </c>
      <c r="D104" s="0" t="s">
        <v>8744</v>
      </c>
      <c r="E104" s="0" t="n">
        <v>0</v>
      </c>
      <c r="F104" s="0" t="n">
        <v>0</v>
      </c>
      <c r="G104" s="0" t="n">
        <v>47</v>
      </c>
      <c r="H104" s="0" t="n">
        <v>230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</row>
    <row r="105" customFormat="false" ht="14.4" hidden="false" customHeight="false" outlineLevel="0" collapsed="false">
      <c r="A105" s="0" t="s">
        <v>3</v>
      </c>
      <c r="B105" s="0" t="s">
        <v>8854</v>
      </c>
      <c r="C105" s="0" t="s">
        <v>8741</v>
      </c>
      <c r="D105" s="0" t="s">
        <v>8744</v>
      </c>
      <c r="E105" s="0" t="n">
        <v>0</v>
      </c>
      <c r="F105" s="0" t="n">
        <v>0</v>
      </c>
      <c r="G105" s="0" t="n">
        <v>17</v>
      </c>
      <c r="H105" s="0" t="n">
        <v>209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30</v>
      </c>
      <c r="P105" s="0" t="n">
        <v>270</v>
      </c>
      <c r="Q105" s="0" t="n">
        <v>0</v>
      </c>
      <c r="R105" s="0" t="n">
        <v>0</v>
      </c>
      <c r="S105" s="0" t="n">
        <v>21</v>
      </c>
      <c r="T105" s="0" t="n">
        <v>177</v>
      </c>
      <c r="U105" s="0" t="n">
        <v>0</v>
      </c>
      <c r="V105" s="0" t="n">
        <v>0</v>
      </c>
      <c r="W105" s="0" t="n">
        <v>21</v>
      </c>
      <c r="X105" s="0" t="n">
        <v>197</v>
      </c>
      <c r="Y105" s="0" t="n">
        <v>0</v>
      </c>
      <c r="Z105" s="0" t="n">
        <v>0</v>
      </c>
    </row>
    <row r="106" customFormat="false" ht="14.4" hidden="false" customHeight="false" outlineLevel="0" collapsed="false">
      <c r="A106" s="0" t="s">
        <v>3</v>
      </c>
      <c r="B106" s="0" t="s">
        <v>8855</v>
      </c>
      <c r="C106" s="0" t="s">
        <v>8745</v>
      </c>
      <c r="D106" s="0" t="s">
        <v>8742</v>
      </c>
      <c r="E106" s="0" t="n">
        <v>0</v>
      </c>
      <c r="F106" s="0" t="n">
        <v>0</v>
      </c>
      <c r="G106" s="0" t="n">
        <v>8</v>
      </c>
      <c r="H106" s="0" t="n">
        <v>115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</row>
    <row r="107" customFormat="false" ht="14.4" hidden="false" customHeight="false" outlineLevel="0" collapsed="false">
      <c r="A107" s="0" t="s">
        <v>3</v>
      </c>
      <c r="B107" s="0" t="s">
        <v>8856</v>
      </c>
      <c r="C107" s="0" t="s">
        <v>8741</v>
      </c>
      <c r="D107" s="0" t="s">
        <v>8744</v>
      </c>
      <c r="E107" s="0" t="n">
        <v>0</v>
      </c>
      <c r="F107" s="0" t="n">
        <v>0</v>
      </c>
      <c r="G107" s="0" t="n">
        <v>23</v>
      </c>
      <c r="H107" s="0" t="n">
        <v>172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13</v>
      </c>
      <c r="N107" s="0" t="n">
        <v>157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</row>
    <row r="108" customFormat="false" ht="14.4" hidden="false" customHeight="false" outlineLevel="0" collapsed="false">
      <c r="A108" s="0" t="s">
        <v>3</v>
      </c>
      <c r="B108" s="0" t="s">
        <v>8857</v>
      </c>
      <c r="C108" s="0" t="s">
        <v>8742</v>
      </c>
      <c r="D108" s="0" t="s">
        <v>8741</v>
      </c>
      <c r="E108" s="0" t="n">
        <v>0</v>
      </c>
      <c r="F108" s="0" t="n">
        <v>0</v>
      </c>
      <c r="G108" s="0" t="n">
        <v>25</v>
      </c>
      <c r="H108" s="0" t="n">
        <v>216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</row>
    <row r="109" customFormat="false" ht="14.4" hidden="false" customHeight="false" outlineLevel="0" collapsed="false">
      <c r="A109" s="0" t="s">
        <v>3</v>
      </c>
      <c r="B109" s="0" t="s">
        <v>8858</v>
      </c>
      <c r="C109" s="0" t="s">
        <v>8745</v>
      </c>
      <c r="D109" s="0" t="s">
        <v>8744</v>
      </c>
      <c r="E109" s="0" t="n">
        <v>0</v>
      </c>
      <c r="F109" s="0" t="n">
        <v>0</v>
      </c>
      <c r="G109" s="0" t="n">
        <v>11</v>
      </c>
      <c r="H109" s="0" t="n">
        <v>216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</row>
    <row r="110" customFormat="false" ht="14.4" hidden="false" customHeight="false" outlineLevel="0" collapsed="false">
      <c r="A110" s="0" t="s">
        <v>3</v>
      </c>
      <c r="B110" s="0" t="s">
        <v>8859</v>
      </c>
      <c r="C110" s="0" t="s">
        <v>8745</v>
      </c>
      <c r="D110" s="0" t="s">
        <v>8742</v>
      </c>
      <c r="E110" s="0" t="n">
        <v>0</v>
      </c>
      <c r="F110" s="0" t="n">
        <v>0</v>
      </c>
      <c r="G110" s="0" t="n">
        <v>21</v>
      </c>
      <c r="H110" s="0" t="n">
        <v>223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</row>
    <row r="111" customFormat="false" ht="14.4" hidden="false" customHeight="false" outlineLevel="0" collapsed="false">
      <c r="A111" s="0" t="s">
        <v>3</v>
      </c>
      <c r="B111" s="0" t="s">
        <v>8860</v>
      </c>
      <c r="C111" s="0" t="s">
        <v>8742</v>
      </c>
      <c r="D111" s="0" t="s">
        <v>8745</v>
      </c>
      <c r="E111" s="0" t="n">
        <v>0</v>
      </c>
      <c r="F111" s="0" t="n">
        <v>0</v>
      </c>
      <c r="G111" s="0" t="n">
        <v>30</v>
      </c>
      <c r="H111" s="0" t="n">
        <v>254</v>
      </c>
      <c r="I111" s="0" t="n">
        <v>34</v>
      </c>
      <c r="J111" s="0" t="n">
        <v>226</v>
      </c>
      <c r="K111" s="0" t="n">
        <v>26</v>
      </c>
      <c r="L111" s="0" t="n">
        <v>210</v>
      </c>
      <c r="M111" s="0" t="n">
        <v>0</v>
      </c>
      <c r="N111" s="0" t="n">
        <v>0</v>
      </c>
      <c r="O111" s="0" t="n">
        <v>37</v>
      </c>
      <c r="P111" s="0" t="n">
        <v>238</v>
      </c>
      <c r="Q111" s="0" t="n">
        <v>27</v>
      </c>
      <c r="R111" s="0" t="n">
        <v>271</v>
      </c>
      <c r="S111" s="0" t="n">
        <v>28</v>
      </c>
      <c r="T111" s="0" t="n">
        <v>265</v>
      </c>
      <c r="U111" s="0" t="n">
        <v>21</v>
      </c>
      <c r="V111" s="0" t="n">
        <v>214</v>
      </c>
      <c r="W111" s="0" t="n">
        <v>0</v>
      </c>
      <c r="X111" s="0" t="n">
        <v>0</v>
      </c>
      <c r="Y111" s="0" t="n">
        <v>18</v>
      </c>
      <c r="Z111" s="0" t="n">
        <v>186</v>
      </c>
    </row>
    <row r="112" customFormat="false" ht="14.4" hidden="false" customHeight="false" outlineLevel="0" collapsed="false">
      <c r="A112" s="0" t="s">
        <v>3</v>
      </c>
      <c r="B112" s="0" t="s">
        <v>8861</v>
      </c>
      <c r="C112" s="0" t="s">
        <v>8742</v>
      </c>
      <c r="D112" s="0" t="s">
        <v>8745</v>
      </c>
      <c r="E112" s="0" t="n">
        <v>0</v>
      </c>
      <c r="F112" s="0" t="n">
        <v>0</v>
      </c>
      <c r="G112" s="0" t="n">
        <v>21</v>
      </c>
      <c r="H112" s="0" t="n">
        <v>230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18</v>
      </c>
      <c r="T112" s="0" t="n">
        <v>219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16</v>
      </c>
      <c r="Z112" s="0" t="n">
        <v>176</v>
      </c>
    </row>
    <row r="113" customFormat="false" ht="14.4" hidden="false" customHeight="false" outlineLevel="0" collapsed="false">
      <c r="A113" s="0" t="s">
        <v>3</v>
      </c>
      <c r="B113" s="0" t="s">
        <v>8862</v>
      </c>
      <c r="C113" s="0" t="s">
        <v>8742</v>
      </c>
      <c r="D113" s="0" t="s">
        <v>8745</v>
      </c>
      <c r="E113" s="0" t="n">
        <v>0</v>
      </c>
      <c r="F113" s="0" t="n">
        <v>0</v>
      </c>
      <c r="G113" s="0" t="n">
        <v>22</v>
      </c>
      <c r="H113" s="0" t="n">
        <v>231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</row>
    <row r="114" customFormat="false" ht="14.4" hidden="false" customHeight="false" outlineLevel="0" collapsed="false">
      <c r="A114" s="0" t="s">
        <v>3</v>
      </c>
      <c r="B114" s="0" t="s">
        <v>8863</v>
      </c>
      <c r="C114" s="0" t="s">
        <v>8741</v>
      </c>
      <c r="D114" s="0" t="s">
        <v>8744</v>
      </c>
      <c r="E114" s="0" t="n">
        <v>0</v>
      </c>
      <c r="F114" s="0" t="n">
        <v>0</v>
      </c>
      <c r="G114" s="0" t="n">
        <v>35</v>
      </c>
      <c r="H114" s="0" t="n">
        <v>323</v>
      </c>
      <c r="I114" s="0" t="n">
        <v>27</v>
      </c>
      <c r="J114" s="0" t="n">
        <v>277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35</v>
      </c>
      <c r="P114" s="0" t="n">
        <v>351</v>
      </c>
      <c r="Q114" s="0" t="n">
        <v>35</v>
      </c>
      <c r="R114" s="0" t="n">
        <v>315</v>
      </c>
      <c r="S114" s="0" t="n">
        <v>33</v>
      </c>
      <c r="T114" s="0" t="n">
        <v>299</v>
      </c>
      <c r="U114" s="0" t="n">
        <v>0</v>
      </c>
      <c r="V114" s="0" t="n">
        <v>0</v>
      </c>
      <c r="W114" s="0" t="n">
        <v>19</v>
      </c>
      <c r="X114" s="0" t="n">
        <v>189</v>
      </c>
      <c r="Y114" s="0" t="n">
        <v>19</v>
      </c>
      <c r="Z114" s="0" t="n">
        <v>261</v>
      </c>
    </row>
    <row r="115" customFormat="false" ht="14.4" hidden="false" customHeight="false" outlineLevel="0" collapsed="false">
      <c r="A115" s="0" t="s">
        <v>3</v>
      </c>
      <c r="B115" s="0" t="s">
        <v>8864</v>
      </c>
      <c r="C115" s="0" t="s">
        <v>8742</v>
      </c>
      <c r="D115" s="0" t="s">
        <v>8745</v>
      </c>
      <c r="E115" s="0" t="n">
        <v>0</v>
      </c>
      <c r="F115" s="0" t="n">
        <v>0</v>
      </c>
      <c r="G115" s="0" t="n">
        <v>15</v>
      </c>
      <c r="H115" s="0" t="n">
        <v>211</v>
      </c>
      <c r="I115" s="0" t="n">
        <v>20</v>
      </c>
      <c r="J115" s="0" t="n">
        <v>270</v>
      </c>
      <c r="K115" s="0" t="n">
        <v>19</v>
      </c>
      <c r="L115" s="0" t="n">
        <v>182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4.4" hidden="false" customHeight="false" outlineLevel="0" collapsed="false">
      <c r="A116" s="0" t="s">
        <v>3</v>
      </c>
      <c r="B116" s="0" t="s">
        <v>8865</v>
      </c>
      <c r="C116" s="0" t="s">
        <v>8745</v>
      </c>
      <c r="D116" s="0" t="s">
        <v>8741</v>
      </c>
      <c r="E116" s="0" t="n">
        <v>0</v>
      </c>
      <c r="F116" s="0" t="n">
        <v>0</v>
      </c>
      <c r="G116" s="0" t="n">
        <v>34</v>
      </c>
      <c r="H116" s="0" t="n">
        <v>273</v>
      </c>
      <c r="I116" s="0" t="n">
        <v>34</v>
      </c>
      <c r="J116" s="0" t="n">
        <v>264</v>
      </c>
      <c r="K116" s="0" t="n">
        <v>25</v>
      </c>
      <c r="L116" s="0" t="n">
        <v>214</v>
      </c>
      <c r="M116" s="0" t="n">
        <v>37</v>
      </c>
      <c r="N116" s="0" t="n">
        <v>289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36</v>
      </c>
      <c r="V116" s="0" t="n">
        <v>249</v>
      </c>
      <c r="W116" s="0" t="n">
        <v>0</v>
      </c>
      <c r="X116" s="0" t="n">
        <v>0</v>
      </c>
      <c r="Y116" s="0" t="n">
        <v>24</v>
      </c>
      <c r="Z116" s="0" t="n">
        <v>181</v>
      </c>
    </row>
    <row r="117" customFormat="false" ht="14.4" hidden="false" customHeight="false" outlineLevel="0" collapsed="false">
      <c r="A117" s="0" t="s">
        <v>3</v>
      </c>
      <c r="B117" s="0" t="s">
        <v>8866</v>
      </c>
      <c r="C117" s="0" t="s">
        <v>8745</v>
      </c>
      <c r="D117" s="0" t="s">
        <v>8742</v>
      </c>
      <c r="E117" s="0" t="n">
        <v>0</v>
      </c>
      <c r="F117" s="0" t="n">
        <v>0</v>
      </c>
      <c r="G117" s="0" t="n">
        <v>38</v>
      </c>
      <c r="H117" s="0" t="n">
        <v>280</v>
      </c>
      <c r="I117" s="0" t="n">
        <v>36</v>
      </c>
      <c r="J117" s="0" t="n">
        <v>263</v>
      </c>
      <c r="K117" s="0" t="n">
        <v>27</v>
      </c>
      <c r="L117" s="0" t="n">
        <v>217</v>
      </c>
      <c r="M117" s="0" t="n">
        <v>40</v>
      </c>
      <c r="N117" s="0" t="n">
        <v>291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39</v>
      </c>
      <c r="V117" s="0" t="n">
        <v>252</v>
      </c>
      <c r="W117" s="0" t="n">
        <v>0</v>
      </c>
      <c r="X117" s="0" t="n">
        <v>0</v>
      </c>
      <c r="Y117" s="0" t="n">
        <v>25</v>
      </c>
      <c r="Z117" s="0" t="n">
        <v>186</v>
      </c>
    </row>
    <row r="118" customFormat="false" ht="14.4" hidden="false" customHeight="false" outlineLevel="0" collapsed="false">
      <c r="A118" s="0" t="s">
        <v>3</v>
      </c>
      <c r="B118" s="0" t="s">
        <v>8867</v>
      </c>
      <c r="C118" s="0" t="s">
        <v>8745</v>
      </c>
      <c r="D118" s="0" t="s">
        <v>8741</v>
      </c>
      <c r="E118" s="0" t="n">
        <v>0</v>
      </c>
      <c r="F118" s="0" t="n">
        <v>0</v>
      </c>
      <c r="G118" s="0" t="n">
        <v>13</v>
      </c>
      <c r="H118" s="0" t="n">
        <v>255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</row>
    <row r="119" customFormat="false" ht="14.4" hidden="false" customHeight="false" outlineLevel="0" collapsed="false">
      <c r="A119" s="0" t="s">
        <v>3</v>
      </c>
      <c r="B119" s="0" t="s">
        <v>8868</v>
      </c>
      <c r="C119" s="0" t="s">
        <v>8742</v>
      </c>
      <c r="D119" s="0" t="s">
        <v>8745</v>
      </c>
      <c r="E119" s="0" t="n">
        <v>0</v>
      </c>
      <c r="F119" s="0" t="n">
        <v>0</v>
      </c>
      <c r="G119" s="0" t="n">
        <v>19</v>
      </c>
      <c r="H119" s="0" t="n">
        <v>152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30</v>
      </c>
      <c r="R119" s="0" t="n">
        <v>198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28</v>
      </c>
      <c r="X119" s="0" t="n">
        <v>227</v>
      </c>
      <c r="Y119" s="0" t="n">
        <v>26</v>
      </c>
      <c r="Z119" s="0" t="n">
        <v>204</v>
      </c>
    </row>
    <row r="120" customFormat="false" ht="14.4" hidden="false" customHeight="false" outlineLevel="0" collapsed="false">
      <c r="A120" s="0" t="s">
        <v>3</v>
      </c>
      <c r="B120" s="0" t="s">
        <v>8869</v>
      </c>
      <c r="C120" s="0" t="s">
        <v>8745</v>
      </c>
      <c r="D120" s="0" t="s">
        <v>8742</v>
      </c>
      <c r="E120" s="0" t="n">
        <v>0</v>
      </c>
      <c r="F120" s="0" t="n">
        <v>0</v>
      </c>
      <c r="G120" s="0" t="n">
        <v>21</v>
      </c>
      <c r="H120" s="0" t="n">
        <v>259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</row>
    <row r="121" customFormat="false" ht="14.4" hidden="false" customHeight="false" outlineLevel="0" collapsed="false">
      <c r="A121" s="0" t="s">
        <v>3</v>
      </c>
      <c r="B121" s="0" t="s">
        <v>8870</v>
      </c>
      <c r="C121" s="0" t="s">
        <v>8745</v>
      </c>
      <c r="D121" s="0" t="s">
        <v>8742</v>
      </c>
      <c r="E121" s="0" t="n">
        <v>0</v>
      </c>
      <c r="F121" s="0" t="n">
        <v>0</v>
      </c>
      <c r="G121" s="0" t="n">
        <v>30</v>
      </c>
      <c r="H121" s="0" t="n">
        <v>270</v>
      </c>
      <c r="I121" s="0" t="n">
        <v>0</v>
      </c>
      <c r="J121" s="0" t="n">
        <v>0</v>
      </c>
      <c r="K121" s="0" t="n">
        <v>24</v>
      </c>
      <c r="L121" s="0" t="n">
        <v>244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</row>
    <row r="122" customFormat="false" ht="14.4" hidden="false" customHeight="false" outlineLevel="0" collapsed="false">
      <c r="A122" s="0" t="s">
        <v>3</v>
      </c>
      <c r="B122" s="0" t="s">
        <v>8871</v>
      </c>
      <c r="C122" s="0" t="s">
        <v>8741</v>
      </c>
      <c r="D122" s="0" t="s">
        <v>8744</v>
      </c>
      <c r="E122" s="0" t="n">
        <v>0</v>
      </c>
      <c r="F122" s="0" t="n">
        <v>0</v>
      </c>
      <c r="G122" s="0" t="n">
        <v>29</v>
      </c>
      <c r="H122" s="0" t="n">
        <v>295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</row>
    <row r="123" customFormat="false" ht="14.4" hidden="false" customHeight="false" outlineLevel="0" collapsed="false">
      <c r="A123" s="0" t="s">
        <v>3</v>
      </c>
      <c r="B123" s="0" t="s">
        <v>8872</v>
      </c>
      <c r="C123" s="0" t="s">
        <v>8741</v>
      </c>
      <c r="D123" s="0" t="s">
        <v>8744</v>
      </c>
      <c r="E123" s="0" t="n">
        <v>0</v>
      </c>
      <c r="F123" s="0" t="n">
        <v>0</v>
      </c>
      <c r="G123" s="0" t="n">
        <v>21</v>
      </c>
      <c r="H123" s="0" t="n">
        <v>219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</row>
    <row r="124" customFormat="false" ht="14.4" hidden="false" customHeight="false" outlineLevel="0" collapsed="false">
      <c r="A124" s="0" t="s">
        <v>3</v>
      </c>
      <c r="B124" s="0" t="s">
        <v>8873</v>
      </c>
      <c r="C124" s="0" t="s">
        <v>8744</v>
      </c>
      <c r="D124" s="0" t="s">
        <v>8741</v>
      </c>
      <c r="E124" s="0" t="n">
        <v>0</v>
      </c>
      <c r="F124" s="0" t="n">
        <v>0</v>
      </c>
      <c r="G124" s="0" t="n">
        <v>56</v>
      </c>
      <c r="H124" s="0" t="n">
        <v>384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</row>
    <row r="125" customFormat="false" ht="14.4" hidden="false" customHeight="false" outlineLevel="0" collapsed="false">
      <c r="A125" s="0" t="s">
        <v>3</v>
      </c>
      <c r="B125" s="0" t="s">
        <v>8874</v>
      </c>
      <c r="C125" s="0" t="s">
        <v>8742</v>
      </c>
      <c r="D125" s="0" t="s">
        <v>8744</v>
      </c>
      <c r="E125" s="0" t="n">
        <v>0</v>
      </c>
      <c r="F125" s="0" t="n">
        <v>0</v>
      </c>
      <c r="G125" s="0" t="n">
        <v>11</v>
      </c>
      <c r="H125" s="0" t="n">
        <v>177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</row>
    <row r="126" customFormat="false" ht="14.4" hidden="false" customHeight="false" outlineLevel="0" collapsed="false">
      <c r="A126" s="0" t="s">
        <v>3</v>
      </c>
      <c r="B126" s="0" t="s">
        <v>8875</v>
      </c>
      <c r="C126" s="0" t="s">
        <v>8745</v>
      </c>
      <c r="D126" s="0" t="s">
        <v>8742</v>
      </c>
      <c r="E126" s="0" t="n">
        <v>0</v>
      </c>
      <c r="F126" s="0" t="n">
        <v>0</v>
      </c>
      <c r="G126" s="0" t="n">
        <v>35</v>
      </c>
      <c r="H126" s="0" t="n">
        <v>314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</row>
    <row r="127" customFormat="false" ht="14.4" hidden="false" customHeight="false" outlineLevel="0" collapsed="false">
      <c r="A127" s="0" t="s">
        <v>3</v>
      </c>
      <c r="B127" s="0" t="s">
        <v>8876</v>
      </c>
      <c r="C127" s="0" t="s">
        <v>8744</v>
      </c>
      <c r="D127" s="0" t="s">
        <v>8741</v>
      </c>
      <c r="E127" s="0" t="n">
        <v>0</v>
      </c>
      <c r="F127" s="0" t="n">
        <v>0</v>
      </c>
      <c r="G127" s="0" t="n">
        <v>25</v>
      </c>
      <c r="H127" s="0" t="n">
        <v>252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</row>
    <row r="128" customFormat="false" ht="14.4" hidden="false" customHeight="false" outlineLevel="0" collapsed="false">
      <c r="A128" s="0" t="s">
        <v>3</v>
      </c>
      <c r="B128" s="0" t="s">
        <v>8877</v>
      </c>
      <c r="C128" s="0" t="s">
        <v>8745</v>
      </c>
      <c r="D128" s="0" t="s">
        <v>8742</v>
      </c>
      <c r="E128" s="0" t="n">
        <v>0</v>
      </c>
      <c r="F128" s="0" t="n">
        <v>0</v>
      </c>
      <c r="G128" s="0" t="n">
        <v>19</v>
      </c>
      <c r="H128" s="0" t="n">
        <v>195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14</v>
      </c>
      <c r="V128" s="0" t="n">
        <v>240</v>
      </c>
      <c r="W128" s="0" t="n">
        <v>0</v>
      </c>
      <c r="X128" s="0" t="n">
        <v>0</v>
      </c>
      <c r="Y128" s="0" t="n">
        <v>0</v>
      </c>
      <c r="Z128" s="0" t="n">
        <v>0</v>
      </c>
    </row>
    <row r="129" customFormat="false" ht="14.4" hidden="false" customHeight="false" outlineLevel="0" collapsed="false">
      <c r="A129" s="0" t="s">
        <v>5</v>
      </c>
      <c r="B129" s="0" t="s">
        <v>8878</v>
      </c>
      <c r="C129" s="0" t="s">
        <v>8742</v>
      </c>
      <c r="D129" s="0" t="s">
        <v>8741</v>
      </c>
      <c r="E129" s="0" t="n">
        <v>0</v>
      </c>
      <c r="F129" s="0" t="n">
        <v>0</v>
      </c>
      <c r="G129" s="0" t="n">
        <v>18</v>
      </c>
      <c r="H129" s="0" t="n">
        <v>198</v>
      </c>
      <c r="I129" s="0" t="n">
        <v>11</v>
      </c>
      <c r="J129" s="0" t="n">
        <v>143</v>
      </c>
      <c r="K129" s="0" t="n">
        <v>18</v>
      </c>
      <c r="L129" s="0" t="n">
        <v>154</v>
      </c>
      <c r="M129" s="0" t="n">
        <v>0</v>
      </c>
      <c r="N129" s="0" t="n">
        <v>0</v>
      </c>
      <c r="O129" s="0" t="n">
        <v>11</v>
      </c>
      <c r="P129" s="0" t="n">
        <v>151</v>
      </c>
      <c r="Q129" s="0" t="n">
        <v>0</v>
      </c>
      <c r="R129" s="0" t="n">
        <v>0</v>
      </c>
      <c r="S129" s="0" t="n">
        <v>19</v>
      </c>
      <c r="T129" s="0" t="n">
        <v>131</v>
      </c>
      <c r="U129" s="0" t="n">
        <v>11</v>
      </c>
      <c r="V129" s="0" t="n">
        <v>173</v>
      </c>
      <c r="W129" s="0" t="n">
        <v>26</v>
      </c>
      <c r="X129" s="0" t="n">
        <v>406</v>
      </c>
      <c r="Y129" s="0" t="n">
        <v>25</v>
      </c>
      <c r="Z129" s="0" t="n">
        <v>240</v>
      </c>
    </row>
    <row r="130" customFormat="false" ht="14.4" hidden="false" customHeight="false" outlineLevel="0" collapsed="false">
      <c r="A130" s="0" t="s">
        <v>3</v>
      </c>
      <c r="B130" s="0" t="s">
        <v>8879</v>
      </c>
      <c r="C130" s="0" t="s">
        <v>8744</v>
      </c>
      <c r="D130" s="0" t="s">
        <v>8745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27</v>
      </c>
      <c r="J130" s="0" t="n">
        <v>189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</row>
    <row r="131" customFormat="false" ht="14.4" hidden="false" customHeight="false" outlineLevel="0" collapsed="false">
      <c r="A131" s="0" t="s">
        <v>3</v>
      </c>
      <c r="B131" s="0" t="s">
        <v>8880</v>
      </c>
      <c r="C131" s="0" t="s">
        <v>8742</v>
      </c>
      <c r="D131" s="0" t="s">
        <v>8881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17</v>
      </c>
      <c r="J131" s="0" t="s">
        <v>8882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</row>
    <row r="132" customFormat="false" ht="14.4" hidden="false" customHeight="false" outlineLevel="0" collapsed="false">
      <c r="A132" s="0" t="s">
        <v>3</v>
      </c>
      <c r="B132" s="0" t="s">
        <v>8883</v>
      </c>
      <c r="C132" s="0" t="s">
        <v>8744</v>
      </c>
      <c r="D132" s="0" t="s">
        <v>8741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34</v>
      </c>
      <c r="J132" s="0" t="n">
        <v>339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34</v>
      </c>
      <c r="R132" s="0" t="n">
        <v>385</v>
      </c>
      <c r="S132" s="0" t="n">
        <v>36</v>
      </c>
      <c r="T132" s="0" t="n">
        <v>316</v>
      </c>
      <c r="U132" s="0" t="n">
        <v>41</v>
      </c>
      <c r="V132" s="0" t="n">
        <v>374</v>
      </c>
      <c r="W132" s="0" t="n">
        <v>0</v>
      </c>
      <c r="X132" s="0" t="n">
        <v>0</v>
      </c>
      <c r="Y132" s="0" t="n">
        <v>32</v>
      </c>
      <c r="Z132" s="0" t="n">
        <v>342</v>
      </c>
    </row>
    <row r="133" customFormat="false" ht="14.4" hidden="false" customHeight="false" outlineLevel="0" collapsed="false">
      <c r="A133" s="0" t="s">
        <v>3</v>
      </c>
      <c r="B133" s="0" t="s">
        <v>8884</v>
      </c>
      <c r="C133" s="0" t="s">
        <v>8741</v>
      </c>
      <c r="D133" s="0" t="s">
        <v>8744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29</v>
      </c>
      <c r="J133" s="0" t="n">
        <v>362</v>
      </c>
      <c r="K133" s="0" t="n">
        <v>24</v>
      </c>
      <c r="L133" s="0" t="n">
        <v>245</v>
      </c>
      <c r="M133" s="0" t="n">
        <v>20</v>
      </c>
      <c r="N133" s="0" t="n">
        <v>258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23</v>
      </c>
      <c r="V133" s="0" t="n">
        <v>320</v>
      </c>
      <c r="W133" s="0" t="n">
        <v>0</v>
      </c>
      <c r="X133" s="0" t="n">
        <v>0</v>
      </c>
      <c r="Y133" s="0" t="n">
        <v>25</v>
      </c>
      <c r="Z133" s="0" t="n">
        <v>334</v>
      </c>
    </row>
    <row r="134" customFormat="false" ht="14.4" hidden="false" customHeight="false" outlineLevel="0" collapsed="false">
      <c r="A134" s="0" t="s">
        <v>3</v>
      </c>
      <c r="B134" s="0" t="s">
        <v>8885</v>
      </c>
      <c r="C134" s="0" t="s">
        <v>8745</v>
      </c>
      <c r="D134" s="0" t="s">
        <v>8742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11</v>
      </c>
      <c r="J134" s="0" t="n">
        <v>122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20</v>
      </c>
      <c r="P134" s="0" t="n">
        <v>124</v>
      </c>
      <c r="Q134" s="0" t="n">
        <v>20</v>
      </c>
      <c r="R134" s="0" t="n">
        <v>149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</row>
    <row r="135" customFormat="false" ht="14.4" hidden="false" customHeight="false" outlineLevel="0" collapsed="false">
      <c r="A135" s="0" t="s">
        <v>3</v>
      </c>
      <c r="B135" s="0" t="s">
        <v>8886</v>
      </c>
      <c r="C135" s="0" t="s">
        <v>8744</v>
      </c>
      <c r="D135" s="0" t="s">
        <v>8742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14</v>
      </c>
      <c r="J135" s="0" t="n">
        <v>233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4.4" hidden="false" customHeight="false" outlineLevel="0" collapsed="false">
      <c r="A136" s="0" t="s">
        <v>3</v>
      </c>
      <c r="B136" s="0" t="s">
        <v>8887</v>
      </c>
      <c r="C136" s="0" t="s">
        <v>8741</v>
      </c>
      <c r="D136" s="0" t="s">
        <v>8744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44</v>
      </c>
      <c r="J136" s="0" t="n">
        <v>336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44</v>
      </c>
      <c r="T136" s="0" t="n">
        <v>388</v>
      </c>
      <c r="U136" s="0" t="n">
        <v>0</v>
      </c>
      <c r="V136" s="0" t="n">
        <v>0</v>
      </c>
      <c r="W136" s="0" t="n">
        <v>30</v>
      </c>
      <c r="X136" s="0" t="n">
        <v>266</v>
      </c>
      <c r="Y136" s="0" t="n">
        <v>0</v>
      </c>
      <c r="Z136" s="0" t="n">
        <v>0</v>
      </c>
    </row>
    <row r="137" customFormat="false" ht="14.4" hidden="false" customHeight="false" outlineLevel="0" collapsed="false">
      <c r="A137" s="0" t="s">
        <v>3</v>
      </c>
      <c r="B137" s="0" t="s">
        <v>8888</v>
      </c>
      <c r="C137" s="0" t="s">
        <v>8745</v>
      </c>
      <c r="D137" s="0" t="s">
        <v>8742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21</v>
      </c>
      <c r="J137" s="0" t="n">
        <v>292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</row>
    <row r="138" customFormat="false" ht="14.4" hidden="false" customHeight="false" outlineLevel="0" collapsed="false">
      <c r="A138" s="0" t="s">
        <v>3</v>
      </c>
      <c r="B138" s="0" t="s">
        <v>8889</v>
      </c>
      <c r="C138" s="0" t="s">
        <v>8744</v>
      </c>
      <c r="D138" s="0" t="s">
        <v>8741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29</v>
      </c>
      <c r="J138" s="0" t="n">
        <v>174</v>
      </c>
      <c r="K138" s="0" t="n">
        <v>28</v>
      </c>
      <c r="L138" s="0" t="n">
        <v>141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32</v>
      </c>
      <c r="R138" s="0" t="n">
        <v>204</v>
      </c>
      <c r="S138" s="0" t="n">
        <v>24</v>
      </c>
      <c r="T138" s="0" t="n">
        <v>143</v>
      </c>
      <c r="U138" s="0" t="n">
        <v>21</v>
      </c>
      <c r="V138" s="0" t="n">
        <v>158</v>
      </c>
      <c r="W138" s="0" t="n">
        <v>0</v>
      </c>
      <c r="X138" s="0" t="n">
        <v>0</v>
      </c>
      <c r="Y138" s="0" t="n">
        <v>0</v>
      </c>
      <c r="Z138" s="0" t="n">
        <v>0</v>
      </c>
    </row>
    <row r="139" customFormat="false" ht="14.4" hidden="false" customHeight="false" outlineLevel="0" collapsed="false">
      <c r="A139" s="0" t="s">
        <v>3</v>
      </c>
      <c r="B139" s="0" t="s">
        <v>8890</v>
      </c>
      <c r="C139" s="0" t="s">
        <v>8741</v>
      </c>
      <c r="D139" s="0" t="s">
        <v>8742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19</v>
      </c>
      <c r="J139" s="0" t="n">
        <v>326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</row>
    <row r="140" customFormat="false" ht="14.4" hidden="false" customHeight="false" outlineLevel="0" collapsed="false">
      <c r="A140" s="0" t="s">
        <v>3</v>
      </c>
      <c r="B140" s="0" t="s">
        <v>8891</v>
      </c>
      <c r="C140" s="0" t="s">
        <v>8742</v>
      </c>
      <c r="D140" s="0" t="s">
        <v>8741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24</v>
      </c>
      <c r="J140" s="0" t="n">
        <v>264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</row>
    <row r="141" customFormat="false" ht="14.4" hidden="false" customHeight="false" outlineLevel="0" collapsed="false">
      <c r="A141" s="0" t="s">
        <v>3</v>
      </c>
      <c r="B141" s="0" t="s">
        <v>8892</v>
      </c>
      <c r="C141" s="0" t="s">
        <v>8822</v>
      </c>
      <c r="D141" s="0" t="s">
        <v>8744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12</v>
      </c>
      <c r="J141" s="0" t="n">
        <v>137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</row>
    <row r="142" customFormat="false" ht="14.4" hidden="false" customHeight="false" outlineLevel="0" collapsed="false">
      <c r="A142" s="0" t="s">
        <v>3</v>
      </c>
      <c r="B142" s="0" t="s">
        <v>8893</v>
      </c>
      <c r="C142" s="0" t="s">
        <v>8808</v>
      </c>
      <c r="D142" s="0" t="s">
        <v>8742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12</v>
      </c>
      <c r="J142" s="0" t="n">
        <v>137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</row>
    <row r="143" customFormat="false" ht="14.4" hidden="false" customHeight="false" outlineLevel="0" collapsed="false">
      <c r="A143" s="0" t="s">
        <v>3</v>
      </c>
      <c r="B143" s="0" t="s">
        <v>8894</v>
      </c>
      <c r="C143" s="0" t="s">
        <v>8745</v>
      </c>
      <c r="D143" s="0" t="s">
        <v>8744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19</v>
      </c>
      <c r="J143" s="0" t="n">
        <v>206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</row>
    <row r="144" customFormat="false" ht="14.4" hidden="false" customHeight="false" outlineLevel="0" collapsed="false">
      <c r="A144" s="0" t="s">
        <v>3</v>
      </c>
      <c r="B144" s="0" t="s">
        <v>8895</v>
      </c>
      <c r="C144" s="0" t="s">
        <v>8741</v>
      </c>
      <c r="D144" s="0" t="s">
        <v>8742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14</v>
      </c>
      <c r="J144" s="0" t="n">
        <v>196</v>
      </c>
      <c r="K144" s="0" t="n">
        <v>0</v>
      </c>
      <c r="L144" s="0" t="n">
        <v>0</v>
      </c>
      <c r="M144" s="0" t="n">
        <v>16</v>
      </c>
      <c r="N144" s="0" t="n">
        <v>227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18</v>
      </c>
      <c r="T144" s="0" t="n">
        <v>207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</row>
    <row r="145" customFormat="false" ht="14.4" hidden="false" customHeight="false" outlineLevel="0" collapsed="false">
      <c r="A145" s="0" t="s">
        <v>3</v>
      </c>
      <c r="B145" s="0" t="s">
        <v>8896</v>
      </c>
      <c r="C145" s="0" t="s">
        <v>8745</v>
      </c>
      <c r="D145" s="0" t="s">
        <v>8742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14</v>
      </c>
      <c r="J145" s="0" t="n">
        <v>191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</row>
    <row r="146" customFormat="false" ht="14.4" hidden="false" customHeight="false" outlineLevel="0" collapsed="false">
      <c r="A146" s="0" t="s">
        <v>3</v>
      </c>
      <c r="B146" s="0" t="s">
        <v>8897</v>
      </c>
      <c r="C146" s="0" t="s">
        <v>8744</v>
      </c>
      <c r="D146" s="0" t="s">
        <v>8741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23</v>
      </c>
      <c r="J146" s="0" t="n">
        <v>279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</row>
    <row r="147" customFormat="false" ht="14.4" hidden="false" customHeight="false" outlineLevel="0" collapsed="false">
      <c r="A147" s="0" t="s">
        <v>3</v>
      </c>
      <c r="B147" s="0" t="s">
        <v>8898</v>
      </c>
      <c r="C147" s="0" t="s">
        <v>8744</v>
      </c>
      <c r="D147" s="0" t="s">
        <v>8741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25</v>
      </c>
      <c r="J147" s="0" t="n">
        <v>284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26</v>
      </c>
      <c r="P147" s="0" t="n">
        <v>310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</row>
    <row r="148" customFormat="false" ht="14.4" hidden="false" customHeight="false" outlineLevel="0" collapsed="false">
      <c r="A148" s="0" t="s">
        <v>3</v>
      </c>
      <c r="B148" s="0" t="s">
        <v>8899</v>
      </c>
      <c r="C148" s="0" t="s">
        <v>8742</v>
      </c>
      <c r="D148" s="0" t="s">
        <v>8745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18</v>
      </c>
      <c r="J148" s="0" t="n">
        <v>212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4.4" hidden="false" customHeight="false" outlineLevel="0" collapsed="false">
      <c r="A149" s="0" t="s">
        <v>3</v>
      </c>
      <c r="B149" s="0" t="s">
        <v>8900</v>
      </c>
      <c r="C149" s="0" t="s">
        <v>8744</v>
      </c>
      <c r="D149" s="0" t="s">
        <v>8741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26</v>
      </c>
      <c r="J149" s="0" t="n">
        <v>324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</row>
    <row r="150" customFormat="false" ht="14.4" hidden="false" customHeight="false" outlineLevel="0" collapsed="false">
      <c r="A150" s="0" t="s">
        <v>3</v>
      </c>
      <c r="B150" s="0" t="s">
        <v>8901</v>
      </c>
      <c r="C150" s="0" t="s">
        <v>8741</v>
      </c>
      <c r="D150" s="0" t="s">
        <v>8744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14</v>
      </c>
      <c r="J150" s="0" t="n">
        <v>133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</row>
    <row r="151" customFormat="false" ht="14.4" hidden="false" customHeight="false" outlineLevel="0" collapsed="false">
      <c r="A151" s="0" t="s">
        <v>3</v>
      </c>
      <c r="B151" s="0" t="s">
        <v>8902</v>
      </c>
      <c r="C151" s="0" t="s">
        <v>8744</v>
      </c>
      <c r="D151" s="0" t="s">
        <v>8741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20</v>
      </c>
      <c r="J151" s="0" t="n">
        <v>201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</row>
    <row r="152" customFormat="false" ht="14.4" hidden="false" customHeight="false" outlineLevel="0" collapsed="false">
      <c r="A152" s="0" t="s">
        <v>3</v>
      </c>
      <c r="B152" s="0" t="s">
        <v>8903</v>
      </c>
      <c r="C152" s="0" t="s">
        <v>8744</v>
      </c>
      <c r="D152" s="0" t="s">
        <v>8741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26</v>
      </c>
      <c r="J152" s="0" t="n">
        <v>266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</row>
    <row r="153" customFormat="false" ht="14.4" hidden="false" customHeight="false" outlineLevel="0" collapsed="false">
      <c r="A153" s="0" t="s">
        <v>3</v>
      </c>
      <c r="B153" s="0" t="s">
        <v>8904</v>
      </c>
      <c r="C153" s="0" t="s">
        <v>8744</v>
      </c>
      <c r="D153" s="0" t="s">
        <v>8741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19</v>
      </c>
      <c r="J153" s="0" t="n">
        <v>208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</row>
    <row r="154" customFormat="false" ht="14.4" hidden="false" customHeight="false" outlineLevel="0" collapsed="false">
      <c r="A154" s="0" t="s">
        <v>3</v>
      </c>
      <c r="B154" s="0" t="s">
        <v>8905</v>
      </c>
      <c r="C154" s="0" t="s">
        <v>8742</v>
      </c>
      <c r="D154" s="0" t="s">
        <v>8745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17</v>
      </c>
      <c r="J154" s="0" t="n">
        <v>212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25</v>
      </c>
      <c r="P154" s="0" t="n">
        <v>218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22</v>
      </c>
      <c r="Z154" s="0" t="n">
        <v>180</v>
      </c>
    </row>
    <row r="155" customFormat="false" ht="14.4" hidden="false" customHeight="false" outlineLevel="0" collapsed="false">
      <c r="A155" s="0" t="s">
        <v>3</v>
      </c>
      <c r="B155" s="0" t="s">
        <v>8906</v>
      </c>
      <c r="C155" s="0" t="s">
        <v>8745</v>
      </c>
      <c r="D155" s="0" t="s">
        <v>8742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22</v>
      </c>
      <c r="J155" s="0" t="n">
        <v>275</v>
      </c>
      <c r="K155" s="0" t="n">
        <v>17</v>
      </c>
      <c r="L155" s="0" t="n">
        <v>191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14</v>
      </c>
      <c r="R155" s="0" t="n">
        <v>172</v>
      </c>
      <c r="S155" s="0" t="n">
        <v>13</v>
      </c>
      <c r="T155" s="0" t="n">
        <v>118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</row>
    <row r="156" customFormat="false" ht="14.4" hidden="false" customHeight="false" outlineLevel="0" collapsed="false">
      <c r="A156" s="0" t="s">
        <v>3</v>
      </c>
      <c r="B156" s="0" t="s">
        <v>8907</v>
      </c>
      <c r="C156" s="0" t="s">
        <v>8742</v>
      </c>
      <c r="D156" s="0" t="s">
        <v>8741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19</v>
      </c>
      <c r="J156" s="0" t="n">
        <v>281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</row>
    <row r="157" customFormat="false" ht="14.4" hidden="false" customHeight="false" outlineLevel="0" collapsed="false">
      <c r="A157" s="0" t="s">
        <v>3</v>
      </c>
      <c r="B157" s="0" t="s">
        <v>8908</v>
      </c>
      <c r="C157" s="0" t="s">
        <v>8744</v>
      </c>
      <c r="D157" s="0" t="s">
        <v>8741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24</v>
      </c>
      <c r="J157" s="0" t="n">
        <v>255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26</v>
      </c>
      <c r="V157" s="0" t="n">
        <v>214</v>
      </c>
      <c r="W157" s="0" t="n">
        <v>0</v>
      </c>
      <c r="X157" s="0" t="n">
        <v>0</v>
      </c>
      <c r="Y157" s="0" t="n">
        <v>0</v>
      </c>
      <c r="Z157" s="0" t="n">
        <v>0</v>
      </c>
    </row>
    <row r="158" customFormat="false" ht="14.4" hidden="false" customHeight="false" outlineLevel="0" collapsed="false">
      <c r="A158" s="0" t="s">
        <v>3</v>
      </c>
      <c r="B158" s="0" t="s">
        <v>8909</v>
      </c>
      <c r="C158" s="0" t="s">
        <v>8741</v>
      </c>
      <c r="D158" s="0" t="s">
        <v>8744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19</v>
      </c>
      <c r="J158" s="0" t="n">
        <v>223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</row>
    <row r="159" customFormat="false" ht="14.4" hidden="false" customHeight="false" outlineLevel="0" collapsed="false">
      <c r="A159" s="0" t="s">
        <v>3</v>
      </c>
      <c r="B159" s="0" t="s">
        <v>8910</v>
      </c>
      <c r="C159" s="0" t="s">
        <v>8745</v>
      </c>
      <c r="D159" s="0" t="s">
        <v>8742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30</v>
      </c>
      <c r="J159" s="0" t="n">
        <v>247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23</v>
      </c>
      <c r="T159" s="0" t="n">
        <v>223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</row>
    <row r="160" customFormat="false" ht="14.4" hidden="false" customHeight="false" outlineLevel="0" collapsed="false">
      <c r="A160" s="0" t="s">
        <v>3</v>
      </c>
      <c r="B160" s="0" t="s">
        <v>8911</v>
      </c>
      <c r="C160" s="0" t="s">
        <v>8744</v>
      </c>
      <c r="D160" s="0" t="s">
        <v>8741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38</v>
      </c>
      <c r="J160" s="0" t="n">
        <v>262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39</v>
      </c>
      <c r="P160" s="0" t="n">
        <v>266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</row>
    <row r="161" customFormat="false" ht="14.4" hidden="false" customHeight="false" outlineLevel="0" collapsed="false">
      <c r="A161" s="0" t="s">
        <v>3</v>
      </c>
      <c r="B161" s="0" t="s">
        <v>8912</v>
      </c>
      <c r="C161" s="0" t="s">
        <v>8745</v>
      </c>
      <c r="D161" s="0" t="s">
        <v>8741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18</v>
      </c>
      <c r="J161" s="0" t="n">
        <v>266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</row>
    <row r="162" customFormat="false" ht="14.4" hidden="false" customHeight="false" outlineLevel="0" collapsed="false">
      <c r="A162" s="0" t="s">
        <v>3</v>
      </c>
      <c r="B162" s="0" t="s">
        <v>8913</v>
      </c>
      <c r="C162" s="0" t="s">
        <v>8744</v>
      </c>
      <c r="D162" s="0" t="s">
        <v>8741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31</v>
      </c>
      <c r="J162" s="0" t="n">
        <v>270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</row>
    <row r="163" customFormat="false" ht="14.4" hidden="false" customHeight="false" outlineLevel="0" collapsed="false">
      <c r="A163" s="0" t="s">
        <v>3</v>
      </c>
      <c r="B163" s="0" t="s">
        <v>8914</v>
      </c>
      <c r="C163" s="0" t="s">
        <v>8744</v>
      </c>
      <c r="D163" s="0" t="s">
        <v>8741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26</v>
      </c>
      <c r="J163" s="0" t="n">
        <v>280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</row>
    <row r="164" customFormat="false" ht="14.4" hidden="false" customHeight="false" outlineLevel="0" collapsed="false">
      <c r="A164" s="0" t="s">
        <v>3</v>
      </c>
      <c r="B164" s="0" t="s">
        <v>8915</v>
      </c>
      <c r="C164" s="0" t="s">
        <v>8744</v>
      </c>
      <c r="D164" s="0" t="s">
        <v>8741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23</v>
      </c>
      <c r="J164" s="0" t="n">
        <v>308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23</v>
      </c>
      <c r="Z164" s="0" t="n">
        <v>271</v>
      </c>
    </row>
    <row r="165" customFormat="false" ht="14.4" hidden="false" customHeight="false" outlineLevel="0" collapsed="false">
      <c r="A165" s="0" t="s">
        <v>3</v>
      </c>
      <c r="B165" s="0" t="s">
        <v>8916</v>
      </c>
      <c r="C165" s="0" t="s">
        <v>8744</v>
      </c>
      <c r="D165" s="0" t="s">
        <v>8741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28</v>
      </c>
      <c r="J165" s="0" t="n">
        <v>239</v>
      </c>
      <c r="K165" s="0" t="n">
        <v>36</v>
      </c>
      <c r="L165" s="0" t="n">
        <v>264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27</v>
      </c>
      <c r="R165" s="0" t="n">
        <v>278</v>
      </c>
      <c r="S165" s="0" t="n">
        <v>26</v>
      </c>
      <c r="T165" s="0" t="n">
        <v>241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31</v>
      </c>
      <c r="Z165" s="0" t="n">
        <v>236</v>
      </c>
    </row>
    <row r="166" customFormat="false" ht="14.4" hidden="false" customHeight="false" outlineLevel="0" collapsed="false">
      <c r="A166" s="0" t="s">
        <v>3</v>
      </c>
      <c r="B166" s="0" t="s">
        <v>8917</v>
      </c>
      <c r="C166" s="0" t="s">
        <v>8741</v>
      </c>
      <c r="D166" s="0" t="s">
        <v>8742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20</v>
      </c>
      <c r="J166" s="0" t="n">
        <v>245</v>
      </c>
      <c r="K166" s="0" t="n">
        <v>0</v>
      </c>
      <c r="L166" s="0" t="n">
        <v>0</v>
      </c>
      <c r="M166" s="0" t="n">
        <v>14</v>
      </c>
      <c r="N166" s="0" t="n">
        <v>201</v>
      </c>
      <c r="O166" s="0" t="n">
        <v>18</v>
      </c>
      <c r="P166" s="0" t="n">
        <v>282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13</v>
      </c>
      <c r="V166" s="0" t="n">
        <v>208</v>
      </c>
      <c r="W166" s="0" t="n">
        <v>0</v>
      </c>
      <c r="X166" s="0" t="n">
        <v>0</v>
      </c>
      <c r="Y166" s="0" t="n">
        <v>18</v>
      </c>
      <c r="Z166" s="0" t="n">
        <v>244</v>
      </c>
    </row>
    <row r="167" customFormat="false" ht="14.4" hidden="false" customHeight="false" outlineLevel="0" collapsed="false">
      <c r="A167" s="0" t="s">
        <v>3</v>
      </c>
      <c r="B167" s="0" t="s">
        <v>8918</v>
      </c>
      <c r="C167" s="0" t="s">
        <v>8919</v>
      </c>
      <c r="D167" s="0" t="s">
        <v>8745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14</v>
      </c>
      <c r="J167" s="0" t="s">
        <v>8920</v>
      </c>
      <c r="K167" s="0" t="n">
        <v>12</v>
      </c>
      <c r="L167" s="0" t="s">
        <v>8921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</row>
    <row r="168" customFormat="false" ht="14.4" hidden="false" customHeight="false" outlineLevel="0" collapsed="false">
      <c r="A168" s="0" t="s">
        <v>3</v>
      </c>
      <c r="B168" s="0" t="s">
        <v>8922</v>
      </c>
      <c r="C168" s="0" t="s">
        <v>8741</v>
      </c>
      <c r="D168" s="0" t="s">
        <v>8744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65</v>
      </c>
      <c r="J168" s="0" t="n">
        <v>370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</row>
    <row r="169" customFormat="false" ht="14.4" hidden="false" customHeight="false" outlineLevel="0" collapsed="false">
      <c r="A169" s="0" t="s">
        <v>3</v>
      </c>
      <c r="B169" s="0" t="s">
        <v>8923</v>
      </c>
      <c r="C169" s="0" t="s">
        <v>8741</v>
      </c>
      <c r="D169" s="0" t="s">
        <v>8744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24</v>
      </c>
      <c r="J169" s="0" t="n">
        <v>317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</row>
    <row r="170" customFormat="false" ht="14.4" hidden="false" customHeight="false" outlineLevel="0" collapsed="false">
      <c r="A170" s="0" t="s">
        <v>3</v>
      </c>
      <c r="B170" s="0" t="s">
        <v>8924</v>
      </c>
      <c r="C170" s="0" t="s">
        <v>8741</v>
      </c>
      <c r="D170" s="0" t="s">
        <v>8742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201</v>
      </c>
      <c r="J170" s="0" t="n">
        <v>253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</row>
    <row r="171" customFormat="false" ht="14.4" hidden="false" customHeight="false" outlineLevel="0" collapsed="false">
      <c r="A171" s="0" t="s">
        <v>3</v>
      </c>
      <c r="B171" s="0" t="s">
        <v>8925</v>
      </c>
      <c r="C171" s="0" t="s">
        <v>8745</v>
      </c>
      <c r="D171" s="0" t="s">
        <v>8742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16</v>
      </c>
      <c r="J171" s="0" t="n">
        <v>176</v>
      </c>
      <c r="K171" s="0" t="n">
        <v>0</v>
      </c>
      <c r="L171" s="0" t="n">
        <v>0</v>
      </c>
      <c r="M171" s="0" t="n">
        <v>23</v>
      </c>
      <c r="N171" s="0" t="n">
        <v>129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</row>
    <row r="172" customFormat="false" ht="14.4" hidden="false" customHeight="false" outlineLevel="0" collapsed="false">
      <c r="A172" s="0" t="s">
        <v>3</v>
      </c>
      <c r="B172" s="0" t="s">
        <v>8926</v>
      </c>
      <c r="C172" s="0" t="s">
        <v>8744</v>
      </c>
      <c r="D172" s="0" t="s">
        <v>8741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31</v>
      </c>
      <c r="J172" s="0" t="n">
        <v>314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29</v>
      </c>
      <c r="V172" s="0" t="n">
        <v>306</v>
      </c>
      <c r="W172" s="0" t="n">
        <v>0</v>
      </c>
      <c r="X172" s="0" t="n">
        <v>0</v>
      </c>
      <c r="Y172" s="0" t="n">
        <v>31</v>
      </c>
      <c r="Z172" s="0" t="n">
        <v>298</v>
      </c>
    </row>
    <row r="173" customFormat="false" ht="14.4" hidden="false" customHeight="false" outlineLevel="0" collapsed="false">
      <c r="A173" s="0" t="s">
        <v>3</v>
      </c>
      <c r="B173" s="0" t="s">
        <v>8927</v>
      </c>
      <c r="C173" s="0" t="s">
        <v>8742</v>
      </c>
      <c r="D173" s="0" t="s">
        <v>8745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18</v>
      </c>
      <c r="J173" s="0" t="n">
        <v>206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</row>
    <row r="174" customFormat="false" ht="14.4" hidden="false" customHeight="false" outlineLevel="0" collapsed="false">
      <c r="A174" s="0" t="s">
        <v>5</v>
      </c>
      <c r="B174" s="0" t="s">
        <v>8928</v>
      </c>
      <c r="C174" s="0" t="s">
        <v>8745</v>
      </c>
      <c r="D174" s="0" t="s">
        <v>8744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10</v>
      </c>
      <c r="J174" s="0" t="n">
        <v>158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</row>
    <row r="175" customFormat="false" ht="14.4" hidden="false" customHeight="false" outlineLevel="0" collapsed="false">
      <c r="A175" s="0" t="s">
        <v>5</v>
      </c>
      <c r="B175" s="0" t="s">
        <v>8929</v>
      </c>
      <c r="C175" s="0" t="s">
        <v>8744</v>
      </c>
      <c r="D175" s="0" t="s">
        <v>8742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9</v>
      </c>
      <c r="J175" s="0" t="n">
        <v>146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</row>
    <row r="176" customFormat="false" ht="14.4" hidden="false" customHeight="false" outlineLevel="0" collapsed="false">
      <c r="A176" s="0" t="s">
        <v>5</v>
      </c>
      <c r="B176" s="0" t="s">
        <v>8930</v>
      </c>
      <c r="C176" s="0" t="s">
        <v>8745</v>
      </c>
      <c r="D176" s="0" t="s">
        <v>8744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4</v>
      </c>
      <c r="J176" s="0" t="n">
        <v>70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</row>
    <row r="177" customFormat="false" ht="14.4" hidden="false" customHeight="false" outlineLevel="0" collapsed="false">
      <c r="A177" s="0" t="s">
        <v>8</v>
      </c>
      <c r="B177" s="0" t="s">
        <v>8931</v>
      </c>
      <c r="C177" s="0" t="s">
        <v>8744</v>
      </c>
      <c r="D177" s="0" t="s">
        <v>8741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15</v>
      </c>
      <c r="J177" s="0" t="n">
        <v>206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</row>
    <row r="178" customFormat="false" ht="14.4" hidden="false" customHeight="false" outlineLevel="0" collapsed="false">
      <c r="A178" s="0" t="s">
        <v>3</v>
      </c>
      <c r="B178" s="0" t="s">
        <v>8932</v>
      </c>
      <c r="C178" s="0" t="s">
        <v>8745</v>
      </c>
      <c r="D178" s="0" t="s">
        <v>8742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13</v>
      </c>
      <c r="L178" s="0" t="n">
        <v>237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4.4" hidden="false" customHeight="false" outlineLevel="0" collapsed="false">
      <c r="A179" s="0" t="s">
        <v>3</v>
      </c>
      <c r="B179" s="0" t="s">
        <v>8933</v>
      </c>
      <c r="C179" s="0" t="s">
        <v>8745</v>
      </c>
      <c r="D179" s="0" t="s">
        <v>8742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14</v>
      </c>
      <c r="L179" s="0" t="n">
        <v>279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4.4" hidden="false" customHeight="false" outlineLevel="0" collapsed="false">
      <c r="A180" s="0" t="s">
        <v>3</v>
      </c>
      <c r="B180" s="0" t="s">
        <v>8934</v>
      </c>
      <c r="C180" s="0" t="s">
        <v>8744</v>
      </c>
      <c r="D180" s="0" t="s">
        <v>8742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19</v>
      </c>
      <c r="L180" s="0" t="n">
        <v>346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</row>
    <row r="181" customFormat="false" ht="14.4" hidden="false" customHeight="false" outlineLevel="0" collapsed="false">
      <c r="A181" s="0" t="s">
        <v>3</v>
      </c>
      <c r="B181" s="0" t="s">
        <v>8935</v>
      </c>
      <c r="C181" s="0" t="s">
        <v>8745</v>
      </c>
      <c r="D181" s="0" t="s">
        <v>8741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11</v>
      </c>
      <c r="L181" s="0" t="n">
        <v>221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</row>
    <row r="182" customFormat="false" ht="14.4" hidden="false" customHeight="false" outlineLevel="0" collapsed="false">
      <c r="A182" s="0" t="s">
        <v>3</v>
      </c>
      <c r="B182" s="0" t="s">
        <v>8936</v>
      </c>
      <c r="C182" s="0" t="s">
        <v>8742</v>
      </c>
      <c r="D182" s="0" t="s">
        <v>8745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16</v>
      </c>
      <c r="L182" s="0" t="n">
        <v>264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</row>
    <row r="183" customFormat="false" ht="14.4" hidden="false" customHeight="false" outlineLevel="0" collapsed="false">
      <c r="A183" s="0" t="s">
        <v>3</v>
      </c>
      <c r="B183" s="0" t="s">
        <v>8937</v>
      </c>
      <c r="C183" s="0" t="s">
        <v>8741</v>
      </c>
      <c r="D183" s="0" t="s">
        <v>8938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15</v>
      </c>
      <c r="L183" s="0" t="n">
        <v>296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</row>
    <row r="184" customFormat="false" ht="14.4" hidden="false" customHeight="false" outlineLevel="0" collapsed="false">
      <c r="A184" s="0" t="s">
        <v>3</v>
      </c>
      <c r="B184" s="0" t="s">
        <v>8939</v>
      </c>
      <c r="C184" s="0" t="s">
        <v>8741</v>
      </c>
      <c r="D184" s="0" t="s">
        <v>8744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14</v>
      </c>
      <c r="L184" s="0" t="n">
        <v>262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</row>
    <row r="185" customFormat="false" ht="14.4" hidden="false" customHeight="false" outlineLevel="0" collapsed="false">
      <c r="A185" s="0" t="s">
        <v>3</v>
      </c>
      <c r="B185" s="0" t="s">
        <v>8940</v>
      </c>
      <c r="C185" s="0" t="s">
        <v>8745</v>
      </c>
      <c r="D185" s="0" t="s">
        <v>8741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14</v>
      </c>
      <c r="L185" s="0" t="n">
        <v>260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</row>
    <row r="186" customFormat="false" ht="14.4" hidden="false" customHeight="false" outlineLevel="0" collapsed="false">
      <c r="A186" s="0" t="s">
        <v>3</v>
      </c>
      <c r="B186" s="0" t="s">
        <v>8941</v>
      </c>
      <c r="C186" s="0" t="s">
        <v>8744</v>
      </c>
      <c r="D186" s="0" t="s">
        <v>8741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14</v>
      </c>
      <c r="L186" s="0" t="n">
        <v>261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</row>
    <row r="187" customFormat="false" ht="14.4" hidden="false" customHeight="false" outlineLevel="0" collapsed="false">
      <c r="A187" s="0" t="s">
        <v>3</v>
      </c>
      <c r="B187" s="0" t="s">
        <v>8942</v>
      </c>
      <c r="C187" s="0" t="s">
        <v>8745</v>
      </c>
      <c r="D187" s="0" t="s">
        <v>8741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14</v>
      </c>
      <c r="L187" s="0" t="n">
        <v>258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</row>
    <row r="188" customFormat="false" ht="14.4" hidden="false" customHeight="false" outlineLevel="0" collapsed="false">
      <c r="A188" s="0" t="s">
        <v>3</v>
      </c>
      <c r="B188" s="0" t="s">
        <v>8943</v>
      </c>
      <c r="C188" s="0" t="s">
        <v>8745</v>
      </c>
      <c r="D188" s="0" t="s">
        <v>8741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13</v>
      </c>
      <c r="L188" s="0" t="n">
        <v>256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4.4" hidden="false" customHeight="false" outlineLevel="0" collapsed="false">
      <c r="A189" s="0" t="s">
        <v>3</v>
      </c>
      <c r="B189" s="0" t="s">
        <v>8944</v>
      </c>
      <c r="C189" s="0" t="s">
        <v>8744</v>
      </c>
      <c r="D189" s="0" t="s">
        <v>8745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15</v>
      </c>
      <c r="L189" s="0" t="n">
        <v>298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4.4" hidden="false" customHeight="false" outlineLevel="0" collapsed="false">
      <c r="A190" s="0" t="s">
        <v>3</v>
      </c>
      <c r="B190" s="0" t="s">
        <v>8945</v>
      </c>
      <c r="C190" s="0" t="s">
        <v>8745</v>
      </c>
      <c r="D190" s="0" t="s">
        <v>8741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15</v>
      </c>
      <c r="L190" s="0" t="n">
        <v>283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</row>
    <row r="191" customFormat="false" ht="14.4" hidden="false" customHeight="false" outlineLevel="0" collapsed="false">
      <c r="A191" s="0" t="s">
        <v>3</v>
      </c>
      <c r="B191" s="0" t="s">
        <v>8946</v>
      </c>
      <c r="C191" s="0" t="s">
        <v>8745</v>
      </c>
      <c r="D191" s="0" t="s">
        <v>8741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15</v>
      </c>
      <c r="L191" s="0" t="n">
        <v>297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</row>
    <row r="192" customFormat="false" ht="14.4" hidden="false" customHeight="false" outlineLevel="0" collapsed="false">
      <c r="A192" s="0" t="s">
        <v>3</v>
      </c>
      <c r="B192" s="0" t="s">
        <v>8947</v>
      </c>
      <c r="C192" s="0" t="s">
        <v>8742</v>
      </c>
      <c r="D192" s="0" t="s">
        <v>8745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13</v>
      </c>
      <c r="L192" s="0" t="n">
        <v>212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</row>
    <row r="193" customFormat="false" ht="14.4" hidden="false" customHeight="false" outlineLevel="0" collapsed="false">
      <c r="A193" s="0" t="s">
        <v>3</v>
      </c>
      <c r="B193" s="0" t="s">
        <v>8948</v>
      </c>
      <c r="C193" s="0" t="s">
        <v>8742</v>
      </c>
      <c r="D193" s="0" t="s">
        <v>8745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19</v>
      </c>
      <c r="L193" s="0" t="n">
        <v>331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</row>
    <row r="194" customFormat="false" ht="14.4" hidden="false" customHeight="false" outlineLevel="0" collapsed="false">
      <c r="A194" s="0" t="s">
        <v>3</v>
      </c>
      <c r="B194" s="0" t="s">
        <v>8949</v>
      </c>
      <c r="C194" s="0" t="s">
        <v>8745</v>
      </c>
      <c r="D194" s="0" t="s">
        <v>8741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13</v>
      </c>
      <c r="L194" s="0" t="n">
        <v>245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</row>
    <row r="195" customFormat="false" ht="14.4" hidden="false" customHeight="false" outlineLevel="0" collapsed="false">
      <c r="A195" s="0" t="s">
        <v>3</v>
      </c>
      <c r="B195" s="0" t="s">
        <v>8950</v>
      </c>
      <c r="C195" s="0" t="s">
        <v>8744</v>
      </c>
      <c r="D195" s="0" t="s">
        <v>8742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14</v>
      </c>
      <c r="L195" s="0" t="n">
        <v>271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</row>
    <row r="196" customFormat="false" ht="14.4" hidden="false" customHeight="false" outlineLevel="0" collapsed="false">
      <c r="A196" s="0" t="s">
        <v>3</v>
      </c>
      <c r="B196" s="0" t="s">
        <v>8951</v>
      </c>
      <c r="C196" s="0" t="s">
        <v>8744</v>
      </c>
      <c r="D196" s="0" t="s">
        <v>8745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17</v>
      </c>
      <c r="L196" s="0" t="n">
        <v>316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</row>
    <row r="197" customFormat="false" ht="14.4" hidden="false" customHeight="false" outlineLevel="0" collapsed="false">
      <c r="A197" s="0" t="s">
        <v>3</v>
      </c>
      <c r="B197" s="0" t="s">
        <v>8952</v>
      </c>
      <c r="C197" s="0" t="s">
        <v>8741</v>
      </c>
      <c r="D197" s="0" t="s">
        <v>8742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22</v>
      </c>
      <c r="L197" s="0" t="n">
        <v>405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</row>
    <row r="198" customFormat="false" ht="14.4" hidden="false" customHeight="false" outlineLevel="0" collapsed="false">
      <c r="A198" s="0" t="s">
        <v>3</v>
      </c>
      <c r="B198" s="0" t="s">
        <v>8953</v>
      </c>
      <c r="C198" s="0" t="s">
        <v>8742</v>
      </c>
      <c r="D198" s="0" t="s">
        <v>8744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11</v>
      </c>
      <c r="L198" s="0" t="n">
        <v>197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</row>
    <row r="199" customFormat="false" ht="14.4" hidden="false" customHeight="false" outlineLevel="0" collapsed="false">
      <c r="A199" s="0" t="s">
        <v>3</v>
      </c>
      <c r="B199" s="0" t="s">
        <v>8954</v>
      </c>
      <c r="C199" s="0" t="s">
        <v>8742</v>
      </c>
      <c r="D199" s="0" t="s">
        <v>8741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12</v>
      </c>
      <c r="L199" s="0" t="n">
        <v>199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</row>
    <row r="200" customFormat="false" ht="14.4" hidden="false" customHeight="false" outlineLevel="0" collapsed="false">
      <c r="A200" s="0" t="s">
        <v>3</v>
      </c>
      <c r="B200" s="0" t="s">
        <v>8955</v>
      </c>
      <c r="C200" s="0" t="s">
        <v>8741</v>
      </c>
      <c r="D200" s="0" t="s">
        <v>8744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27</v>
      </c>
      <c r="L200" s="0" t="n">
        <v>353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</row>
    <row r="201" customFormat="false" ht="14.4" hidden="false" customHeight="false" outlineLevel="0" collapsed="false">
      <c r="A201" s="0" t="s">
        <v>3</v>
      </c>
      <c r="B201" s="0" t="s">
        <v>8956</v>
      </c>
      <c r="C201" s="0" t="s">
        <v>8742</v>
      </c>
      <c r="D201" s="0" t="s">
        <v>8744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17</v>
      </c>
      <c r="L201" s="0" t="n">
        <v>296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</row>
    <row r="202" customFormat="false" ht="14.4" hidden="false" customHeight="false" outlineLevel="0" collapsed="false">
      <c r="A202" s="0" t="s">
        <v>3</v>
      </c>
      <c r="B202" s="0" t="s">
        <v>8957</v>
      </c>
      <c r="C202" s="0" t="s">
        <v>8742</v>
      </c>
      <c r="D202" s="0" t="s">
        <v>8744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18</v>
      </c>
      <c r="L202" s="0" t="n">
        <v>329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</row>
    <row r="203" customFormat="false" ht="14.4" hidden="false" customHeight="false" outlineLevel="0" collapsed="false">
      <c r="A203" s="0" t="s">
        <v>3</v>
      </c>
      <c r="B203" s="0" t="s">
        <v>8958</v>
      </c>
      <c r="C203" s="0" t="s">
        <v>8741</v>
      </c>
      <c r="D203" s="0" t="s">
        <v>8745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16</v>
      </c>
      <c r="L203" s="0" t="n">
        <v>307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</row>
    <row r="204" customFormat="false" ht="14.4" hidden="false" customHeight="false" outlineLevel="0" collapsed="false">
      <c r="A204" s="0" t="s">
        <v>3</v>
      </c>
      <c r="B204" s="0" t="s">
        <v>8959</v>
      </c>
      <c r="C204" s="0" t="s">
        <v>8745</v>
      </c>
      <c r="D204" s="0" t="s">
        <v>8742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19</v>
      </c>
      <c r="L204" s="0" t="n">
        <v>308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</row>
    <row r="205" customFormat="false" ht="14.4" hidden="false" customHeight="false" outlineLevel="0" collapsed="false">
      <c r="A205" s="0" t="s">
        <v>3</v>
      </c>
      <c r="B205" s="0" t="s">
        <v>8960</v>
      </c>
      <c r="C205" s="0" t="s">
        <v>8742</v>
      </c>
      <c r="D205" s="0" t="s">
        <v>8744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18</v>
      </c>
      <c r="L205" s="0" t="n">
        <v>313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</row>
    <row r="206" customFormat="false" ht="14.4" hidden="false" customHeight="false" outlineLevel="0" collapsed="false">
      <c r="A206" s="0" t="s">
        <v>3</v>
      </c>
      <c r="B206" s="0" t="s">
        <v>8961</v>
      </c>
      <c r="C206" s="0" t="s">
        <v>8741</v>
      </c>
      <c r="D206" s="0" t="s">
        <v>8745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18</v>
      </c>
      <c r="L206" s="0" t="n">
        <v>340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</row>
    <row r="207" customFormat="false" ht="14.4" hidden="false" customHeight="false" outlineLevel="0" collapsed="false">
      <c r="A207" s="0" t="s">
        <v>3</v>
      </c>
      <c r="B207" s="0" t="s">
        <v>8962</v>
      </c>
      <c r="C207" s="0" t="s">
        <v>8744</v>
      </c>
      <c r="D207" s="0" t="s">
        <v>8745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18</v>
      </c>
      <c r="L207" s="0" t="n">
        <v>359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4.4" hidden="false" customHeight="false" outlineLevel="0" collapsed="false">
      <c r="A208" s="0" t="s">
        <v>3</v>
      </c>
      <c r="B208" s="0" t="s">
        <v>8963</v>
      </c>
      <c r="C208" s="0" t="s">
        <v>8742</v>
      </c>
      <c r="D208" s="0" t="s">
        <v>8745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19</v>
      </c>
      <c r="L208" s="0" t="n">
        <v>359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</row>
    <row r="209" customFormat="false" ht="14.4" hidden="false" customHeight="false" outlineLevel="0" collapsed="false">
      <c r="A209" s="0" t="s">
        <v>3</v>
      </c>
      <c r="B209" s="0" t="s">
        <v>8964</v>
      </c>
      <c r="C209" s="0" t="s">
        <v>8745</v>
      </c>
      <c r="D209" s="0" t="s">
        <v>8741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19</v>
      </c>
      <c r="L209" s="0" t="n">
        <v>338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</row>
    <row r="210" customFormat="false" ht="14.4" hidden="false" customHeight="false" outlineLevel="0" collapsed="false">
      <c r="A210" s="0" t="s">
        <v>3</v>
      </c>
      <c r="B210" s="0" t="s">
        <v>8965</v>
      </c>
      <c r="C210" s="0" t="s">
        <v>8745</v>
      </c>
      <c r="D210" s="0" t="s">
        <v>8744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19</v>
      </c>
      <c r="L210" s="0" t="n">
        <v>368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4.4" hidden="false" customHeight="false" outlineLevel="0" collapsed="false">
      <c r="A211" s="0" t="s">
        <v>3</v>
      </c>
      <c r="B211" s="0" t="s">
        <v>8966</v>
      </c>
      <c r="C211" s="0" t="s">
        <v>8742</v>
      </c>
      <c r="D211" s="0" t="s">
        <v>8744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16</v>
      </c>
      <c r="L211" s="0" t="n">
        <v>312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</row>
    <row r="212" customFormat="false" ht="14.4" hidden="false" customHeight="false" outlineLevel="0" collapsed="false">
      <c r="A212" s="0" t="s">
        <v>3</v>
      </c>
      <c r="B212" s="0" t="s">
        <v>8967</v>
      </c>
      <c r="C212" s="0" t="s">
        <v>8745</v>
      </c>
      <c r="D212" s="0" t="s">
        <v>8741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17</v>
      </c>
      <c r="L212" s="0" t="n">
        <v>306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</row>
    <row r="213" customFormat="false" ht="14.4" hidden="false" customHeight="false" outlineLevel="0" collapsed="false">
      <c r="A213" s="0" t="s">
        <v>3</v>
      </c>
      <c r="B213" s="0" t="s">
        <v>8968</v>
      </c>
      <c r="C213" s="0" t="s">
        <v>8744</v>
      </c>
      <c r="D213" s="0" t="s">
        <v>8742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13</v>
      </c>
      <c r="L213" s="0" t="n">
        <v>206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4.4" hidden="false" customHeight="false" outlineLevel="0" collapsed="false">
      <c r="A214" s="0" t="s">
        <v>3</v>
      </c>
      <c r="B214" s="0" t="s">
        <v>8969</v>
      </c>
      <c r="C214" s="0" t="s">
        <v>8744</v>
      </c>
      <c r="D214" s="0" t="s">
        <v>8741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9</v>
      </c>
      <c r="L214" s="0" t="n">
        <v>163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</row>
    <row r="215" customFormat="false" ht="14.4" hidden="false" customHeight="false" outlineLevel="0" collapsed="false">
      <c r="A215" s="0" t="s">
        <v>3</v>
      </c>
      <c r="B215" s="0" t="s">
        <v>8970</v>
      </c>
      <c r="C215" s="0" t="s">
        <v>8744</v>
      </c>
      <c r="D215" s="0" t="s">
        <v>8742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14</v>
      </c>
      <c r="L215" s="0" t="n">
        <v>247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</row>
    <row r="216" customFormat="false" ht="14.4" hidden="false" customHeight="false" outlineLevel="0" collapsed="false">
      <c r="A216" s="0" t="s">
        <v>3</v>
      </c>
      <c r="B216" s="0" t="s">
        <v>8971</v>
      </c>
      <c r="C216" s="0" t="s">
        <v>8742</v>
      </c>
      <c r="D216" s="0" t="s">
        <v>8741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18</v>
      </c>
      <c r="L216" s="0" t="n">
        <v>340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</row>
    <row r="217" customFormat="false" ht="14.4" hidden="false" customHeight="false" outlineLevel="0" collapsed="false">
      <c r="A217" s="0" t="s">
        <v>3</v>
      </c>
      <c r="B217" s="0" t="s">
        <v>8972</v>
      </c>
      <c r="C217" s="0" t="s">
        <v>8745</v>
      </c>
      <c r="D217" s="0" t="s">
        <v>8741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15</v>
      </c>
      <c r="L217" s="0" t="n">
        <v>295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</row>
    <row r="218" customFormat="false" ht="14.4" hidden="false" customHeight="false" outlineLevel="0" collapsed="false">
      <c r="A218" s="0" t="s">
        <v>3</v>
      </c>
      <c r="B218" s="0" t="s">
        <v>8973</v>
      </c>
      <c r="C218" s="0" t="s">
        <v>8742</v>
      </c>
      <c r="D218" s="0" t="s">
        <v>8741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15</v>
      </c>
      <c r="L218" s="0" t="n">
        <v>287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</row>
    <row r="219" customFormat="false" ht="14.4" hidden="false" customHeight="false" outlineLevel="0" collapsed="false">
      <c r="A219" s="0" t="s">
        <v>3</v>
      </c>
      <c r="B219" s="0" t="s">
        <v>8974</v>
      </c>
      <c r="C219" s="0" t="s">
        <v>8744</v>
      </c>
      <c r="D219" s="0" t="s">
        <v>8741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17</v>
      </c>
      <c r="L219" s="0" t="n">
        <v>292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</row>
    <row r="220" customFormat="false" ht="14.4" hidden="false" customHeight="false" outlineLevel="0" collapsed="false">
      <c r="A220" s="0" t="s">
        <v>3</v>
      </c>
      <c r="B220" s="0" t="s">
        <v>8975</v>
      </c>
      <c r="C220" s="0" t="s">
        <v>8741</v>
      </c>
      <c r="D220" s="0" t="s">
        <v>8976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18</v>
      </c>
      <c r="L220" s="0" t="n">
        <v>317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4.4" hidden="false" customHeight="false" outlineLevel="0" collapsed="false">
      <c r="A221" s="0" t="s">
        <v>3</v>
      </c>
      <c r="B221" s="0" t="s">
        <v>8977</v>
      </c>
      <c r="C221" s="0" t="s">
        <v>8744</v>
      </c>
      <c r="D221" s="0" t="s">
        <v>8742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17</v>
      </c>
      <c r="L221" s="0" t="n">
        <v>329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</row>
    <row r="222" customFormat="false" ht="14.4" hidden="false" customHeight="false" outlineLevel="0" collapsed="false">
      <c r="A222" s="0" t="s">
        <v>3</v>
      </c>
      <c r="B222" s="0" t="s">
        <v>8978</v>
      </c>
      <c r="C222" s="0" t="s">
        <v>8744</v>
      </c>
      <c r="D222" s="0" t="s">
        <v>8742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19</v>
      </c>
      <c r="L222" s="0" t="n">
        <v>322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</row>
    <row r="223" customFormat="false" ht="14.4" hidden="false" customHeight="false" outlineLevel="0" collapsed="false">
      <c r="A223" s="0" t="s">
        <v>3</v>
      </c>
      <c r="B223" s="0" t="s">
        <v>8979</v>
      </c>
      <c r="C223" s="0" t="s">
        <v>8745</v>
      </c>
      <c r="D223" s="0" t="s">
        <v>8744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14</v>
      </c>
      <c r="L223" s="0" t="n">
        <v>262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</row>
    <row r="224" customFormat="false" ht="14.4" hidden="false" customHeight="false" outlineLevel="0" collapsed="false">
      <c r="A224" s="0" t="s">
        <v>3</v>
      </c>
      <c r="B224" s="0" t="s">
        <v>8980</v>
      </c>
      <c r="C224" s="0" t="s">
        <v>8744</v>
      </c>
      <c r="D224" s="0" t="s">
        <v>8742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11</v>
      </c>
      <c r="L224" s="0" t="n">
        <v>210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</row>
    <row r="225" customFormat="false" ht="14.4" hidden="false" customHeight="false" outlineLevel="0" collapsed="false">
      <c r="A225" s="0" t="s">
        <v>3</v>
      </c>
      <c r="B225" s="0" t="s">
        <v>8981</v>
      </c>
      <c r="C225" s="0" t="s">
        <v>8745</v>
      </c>
      <c r="D225" s="0" t="s">
        <v>8744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16</v>
      </c>
      <c r="L225" s="0" t="n">
        <v>253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</row>
    <row r="226" customFormat="false" ht="14.4" hidden="false" customHeight="false" outlineLevel="0" collapsed="false">
      <c r="A226" s="0" t="s">
        <v>3</v>
      </c>
      <c r="B226" s="0" t="s">
        <v>8982</v>
      </c>
      <c r="C226" s="0" t="s">
        <v>8741</v>
      </c>
      <c r="D226" s="0" t="s">
        <v>8745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17</v>
      </c>
      <c r="L226" s="0" t="n">
        <v>265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</row>
    <row r="227" customFormat="false" ht="14.4" hidden="false" customHeight="false" outlineLevel="0" collapsed="false">
      <c r="A227" s="0" t="s">
        <v>3</v>
      </c>
      <c r="B227" s="0" t="s">
        <v>8983</v>
      </c>
      <c r="C227" s="0" t="s">
        <v>8744</v>
      </c>
      <c r="D227" s="0" t="s">
        <v>8742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17</v>
      </c>
      <c r="L227" s="0" t="n">
        <v>335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</row>
    <row r="228" customFormat="false" ht="14.4" hidden="false" customHeight="false" outlineLevel="0" collapsed="false">
      <c r="A228" s="0" t="s">
        <v>3</v>
      </c>
      <c r="B228" s="0" t="s">
        <v>8984</v>
      </c>
      <c r="C228" s="0" t="s">
        <v>8741</v>
      </c>
      <c r="D228" s="0" t="s">
        <v>8745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20</v>
      </c>
      <c r="L228" s="0" t="n">
        <v>295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</row>
    <row r="229" customFormat="false" ht="14.4" hidden="false" customHeight="false" outlineLevel="0" collapsed="false">
      <c r="A229" s="0" t="s">
        <v>3</v>
      </c>
      <c r="B229" s="0" t="s">
        <v>8985</v>
      </c>
      <c r="C229" s="0" t="s">
        <v>8745</v>
      </c>
      <c r="D229" s="0" t="s">
        <v>8744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12</v>
      </c>
      <c r="L229" s="0" t="n">
        <v>197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</row>
    <row r="230" customFormat="false" ht="14.4" hidden="false" customHeight="false" outlineLevel="0" collapsed="false">
      <c r="A230" s="0" t="s">
        <v>3</v>
      </c>
      <c r="B230" s="0" t="s">
        <v>8986</v>
      </c>
      <c r="C230" s="0" t="s">
        <v>8745</v>
      </c>
      <c r="D230" s="0" t="s">
        <v>8744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25</v>
      </c>
      <c r="L230" s="0" t="n">
        <v>342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</row>
    <row r="231" customFormat="false" ht="14.4" hidden="false" customHeight="false" outlineLevel="0" collapsed="false">
      <c r="A231" s="0" t="s">
        <v>3</v>
      </c>
      <c r="B231" s="0" t="s">
        <v>8987</v>
      </c>
      <c r="C231" s="0" t="s">
        <v>8742</v>
      </c>
      <c r="D231" s="0" t="s">
        <v>8744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12</v>
      </c>
      <c r="L231" s="0" t="n">
        <v>236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</row>
    <row r="232" customFormat="false" ht="14.4" hidden="false" customHeight="false" outlineLevel="0" collapsed="false">
      <c r="A232" s="0" t="s">
        <v>3</v>
      </c>
      <c r="B232" s="0" t="s">
        <v>8988</v>
      </c>
      <c r="C232" s="0" t="s">
        <v>8744</v>
      </c>
      <c r="D232" s="0" t="s">
        <v>8742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13</v>
      </c>
      <c r="L232" s="0" t="n">
        <v>227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</row>
    <row r="233" customFormat="false" ht="14.4" hidden="false" customHeight="false" outlineLevel="0" collapsed="false">
      <c r="A233" s="0" t="s">
        <v>3</v>
      </c>
      <c r="B233" s="0" t="s">
        <v>8989</v>
      </c>
      <c r="C233" s="0" t="s">
        <v>8745</v>
      </c>
      <c r="D233" s="0" t="s">
        <v>8744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16</v>
      </c>
      <c r="L233" s="0" t="n">
        <v>260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</row>
    <row r="234" customFormat="false" ht="14.4" hidden="false" customHeight="false" outlineLevel="0" collapsed="false">
      <c r="A234" s="0" t="s">
        <v>3</v>
      </c>
      <c r="B234" s="0" t="s">
        <v>8990</v>
      </c>
      <c r="C234" s="0" t="s">
        <v>8744</v>
      </c>
      <c r="D234" s="0" t="s">
        <v>8745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14</v>
      </c>
      <c r="L234" s="0" t="n">
        <v>282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</row>
    <row r="235" customFormat="false" ht="14.4" hidden="false" customHeight="false" outlineLevel="0" collapsed="false">
      <c r="A235" s="0" t="s">
        <v>3</v>
      </c>
      <c r="B235" s="0" t="s">
        <v>8991</v>
      </c>
      <c r="C235" s="0" t="s">
        <v>8742</v>
      </c>
      <c r="D235" s="0" t="s">
        <v>8744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20</v>
      </c>
      <c r="L235" s="0" t="n">
        <v>340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</row>
    <row r="236" customFormat="false" ht="14.4" hidden="false" customHeight="false" outlineLevel="0" collapsed="false">
      <c r="A236" s="0" t="s">
        <v>3</v>
      </c>
      <c r="B236" s="0" t="s">
        <v>8992</v>
      </c>
      <c r="C236" s="0" t="s">
        <v>8741</v>
      </c>
      <c r="D236" s="0" t="s">
        <v>8745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15</v>
      </c>
      <c r="L236" s="0" t="n">
        <v>257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4.4" hidden="false" customHeight="false" outlineLevel="0" collapsed="false">
      <c r="A237" s="0" t="s">
        <v>3</v>
      </c>
      <c r="B237" s="0" t="s">
        <v>8993</v>
      </c>
      <c r="C237" s="0" t="s">
        <v>8744</v>
      </c>
      <c r="D237" s="0" t="s">
        <v>8742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15</v>
      </c>
      <c r="L237" s="0" t="n">
        <v>246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4.4" hidden="false" customHeight="false" outlineLevel="0" collapsed="false">
      <c r="A238" s="0" t="s">
        <v>3</v>
      </c>
      <c r="B238" s="0" t="s">
        <v>8994</v>
      </c>
      <c r="C238" s="0" t="s">
        <v>8741</v>
      </c>
      <c r="D238" s="0" t="s">
        <v>8745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11</v>
      </c>
      <c r="L238" s="0" t="n">
        <v>198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</row>
    <row r="239" customFormat="false" ht="14.4" hidden="false" customHeight="false" outlineLevel="0" collapsed="false">
      <c r="A239" s="0" t="s">
        <v>3</v>
      </c>
      <c r="B239" s="0" t="s">
        <v>8995</v>
      </c>
      <c r="C239" s="0" t="s">
        <v>8745</v>
      </c>
      <c r="D239" s="0" t="s">
        <v>8742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12</v>
      </c>
      <c r="L239" s="0" t="n">
        <v>195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</row>
    <row r="240" customFormat="false" ht="14.4" hidden="false" customHeight="false" outlineLevel="0" collapsed="false">
      <c r="A240" s="0" t="s">
        <v>3</v>
      </c>
      <c r="B240" s="0" t="s">
        <v>8996</v>
      </c>
      <c r="C240" s="0" t="s">
        <v>8745</v>
      </c>
      <c r="D240" s="0" t="s">
        <v>8741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13</v>
      </c>
      <c r="L240" s="0" t="n">
        <v>199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4.4" hidden="false" customHeight="false" outlineLevel="0" collapsed="false">
      <c r="A241" s="0" t="s">
        <v>3</v>
      </c>
      <c r="B241" s="0" t="s">
        <v>8997</v>
      </c>
      <c r="C241" s="0" t="s">
        <v>8744</v>
      </c>
      <c r="D241" s="0" t="s">
        <v>8742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11</v>
      </c>
      <c r="L241" s="0" t="n">
        <v>188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</row>
    <row r="242" customFormat="false" ht="14.4" hidden="false" customHeight="false" outlineLevel="0" collapsed="false">
      <c r="A242" s="0" t="s">
        <v>3</v>
      </c>
      <c r="B242" s="0" t="s">
        <v>8998</v>
      </c>
      <c r="C242" s="0" t="s">
        <v>8742</v>
      </c>
      <c r="D242" s="0" t="s">
        <v>8745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20</v>
      </c>
      <c r="L242" s="0" t="n">
        <v>333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</row>
    <row r="243" customFormat="false" ht="14.4" hidden="false" customHeight="false" outlineLevel="0" collapsed="false">
      <c r="A243" s="0" t="s">
        <v>3</v>
      </c>
      <c r="B243" s="0" t="s">
        <v>8999</v>
      </c>
      <c r="C243" s="0" t="s">
        <v>8745</v>
      </c>
      <c r="D243" s="0" t="s">
        <v>8741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19</v>
      </c>
      <c r="L243" s="0" t="n">
        <v>379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</row>
    <row r="244" customFormat="false" ht="14.4" hidden="false" customHeight="false" outlineLevel="0" collapsed="false">
      <c r="A244" s="0" t="s">
        <v>3</v>
      </c>
      <c r="B244" s="0" t="s">
        <v>9000</v>
      </c>
      <c r="C244" s="0" t="s">
        <v>8742</v>
      </c>
      <c r="D244" s="0" t="s">
        <v>8744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18</v>
      </c>
      <c r="L244" s="0" t="n">
        <v>291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</row>
    <row r="245" customFormat="false" ht="14.4" hidden="false" customHeight="false" outlineLevel="0" collapsed="false">
      <c r="A245" s="0" t="s">
        <v>3</v>
      </c>
      <c r="B245" s="0" t="s">
        <v>9001</v>
      </c>
      <c r="C245" s="0" t="s">
        <v>8742</v>
      </c>
      <c r="D245" s="0" t="s">
        <v>8744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14</v>
      </c>
      <c r="L245" s="0" t="n">
        <v>276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</row>
    <row r="246" customFormat="false" ht="14.4" hidden="false" customHeight="false" outlineLevel="0" collapsed="false">
      <c r="A246" s="0" t="s">
        <v>3</v>
      </c>
      <c r="B246" s="0" t="s">
        <v>9002</v>
      </c>
      <c r="C246" s="0" t="s">
        <v>8742</v>
      </c>
      <c r="D246" s="0" t="s">
        <v>8744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17</v>
      </c>
      <c r="L246" s="0" t="n">
        <v>256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</row>
    <row r="247" customFormat="false" ht="14.4" hidden="false" customHeight="false" outlineLevel="0" collapsed="false">
      <c r="A247" s="0" t="s">
        <v>3</v>
      </c>
      <c r="B247" s="0" t="s">
        <v>9003</v>
      </c>
      <c r="C247" s="0" t="s">
        <v>8742</v>
      </c>
      <c r="D247" s="0" t="s">
        <v>8744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22</v>
      </c>
      <c r="L247" s="0" t="n">
        <v>371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</row>
    <row r="248" customFormat="false" ht="14.4" hidden="false" customHeight="false" outlineLevel="0" collapsed="false">
      <c r="A248" s="0" t="s">
        <v>3</v>
      </c>
      <c r="B248" s="0" t="s">
        <v>9004</v>
      </c>
      <c r="C248" s="0" t="s">
        <v>8741</v>
      </c>
      <c r="D248" s="0" t="s">
        <v>8745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24</v>
      </c>
      <c r="L248" s="0" t="n">
        <v>371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</row>
    <row r="249" customFormat="false" ht="14.4" hidden="false" customHeight="false" outlineLevel="0" collapsed="false">
      <c r="A249" s="0" t="s">
        <v>3</v>
      </c>
      <c r="B249" s="0" t="s">
        <v>9005</v>
      </c>
      <c r="C249" s="0" t="s">
        <v>8742</v>
      </c>
      <c r="D249" s="0" t="s">
        <v>8744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24</v>
      </c>
      <c r="L249" s="0" t="n">
        <v>393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</row>
    <row r="250" customFormat="false" ht="14.4" hidden="false" customHeight="false" outlineLevel="0" collapsed="false">
      <c r="A250" s="0" t="s">
        <v>3</v>
      </c>
      <c r="B250" s="0" t="s">
        <v>9006</v>
      </c>
      <c r="C250" s="0" t="s">
        <v>8741</v>
      </c>
      <c r="D250" s="0" t="s">
        <v>8745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24</v>
      </c>
      <c r="L250" s="0" t="n">
        <v>414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</row>
    <row r="251" customFormat="false" ht="14.4" hidden="false" customHeight="false" outlineLevel="0" collapsed="false">
      <c r="A251" s="0" t="s">
        <v>3</v>
      </c>
      <c r="B251" s="0" t="s">
        <v>9007</v>
      </c>
      <c r="C251" s="0" t="s">
        <v>8741</v>
      </c>
      <c r="D251" s="0" t="s">
        <v>8745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15</v>
      </c>
      <c r="L251" s="0" t="n">
        <v>289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</row>
    <row r="252" customFormat="false" ht="14.4" hidden="false" customHeight="false" outlineLevel="0" collapsed="false">
      <c r="A252" s="0" t="s">
        <v>3</v>
      </c>
      <c r="B252" s="0" t="s">
        <v>9008</v>
      </c>
      <c r="C252" s="0" t="s">
        <v>8742</v>
      </c>
      <c r="D252" s="0" t="s">
        <v>8744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14</v>
      </c>
      <c r="L252" s="0" t="n">
        <v>236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</row>
    <row r="253" customFormat="false" ht="14.4" hidden="false" customHeight="false" outlineLevel="0" collapsed="false">
      <c r="A253" s="0" t="s">
        <v>3</v>
      </c>
      <c r="B253" s="0" t="s">
        <v>9009</v>
      </c>
      <c r="C253" s="0" t="s">
        <v>8742</v>
      </c>
      <c r="D253" s="0" t="s">
        <v>8741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17</v>
      </c>
      <c r="L253" s="0" t="n">
        <v>317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</row>
    <row r="254" customFormat="false" ht="14.4" hidden="false" customHeight="false" outlineLevel="0" collapsed="false">
      <c r="A254" s="0" t="s">
        <v>3</v>
      </c>
      <c r="B254" s="0" t="s">
        <v>9010</v>
      </c>
      <c r="C254" s="0" t="s">
        <v>8745</v>
      </c>
      <c r="D254" s="0" t="s">
        <v>8741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17</v>
      </c>
      <c r="L254" s="0" t="n">
        <v>315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</row>
    <row r="255" customFormat="false" ht="14.4" hidden="false" customHeight="false" outlineLevel="0" collapsed="false">
      <c r="A255" s="0" t="s">
        <v>3</v>
      </c>
      <c r="B255" s="0" t="s">
        <v>9011</v>
      </c>
      <c r="C255" s="0" t="s">
        <v>8741</v>
      </c>
      <c r="D255" s="0" t="s">
        <v>8745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13</v>
      </c>
      <c r="L255" s="0" t="n">
        <v>237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</row>
    <row r="256" customFormat="false" ht="14.4" hidden="false" customHeight="false" outlineLevel="0" collapsed="false">
      <c r="A256" s="0" t="s">
        <v>3</v>
      </c>
      <c r="B256" s="0" t="s">
        <v>9012</v>
      </c>
      <c r="C256" s="0" t="s">
        <v>8741</v>
      </c>
      <c r="D256" s="0" t="s">
        <v>8745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10</v>
      </c>
      <c r="L256" s="0" t="n">
        <v>183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</row>
    <row r="257" customFormat="false" ht="14.4" hidden="false" customHeight="false" outlineLevel="0" collapsed="false">
      <c r="A257" s="0" t="s">
        <v>3</v>
      </c>
      <c r="B257" s="0" t="s">
        <v>9013</v>
      </c>
      <c r="C257" s="0" t="s">
        <v>8744</v>
      </c>
      <c r="D257" s="0" t="s">
        <v>8742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18</v>
      </c>
      <c r="L257" s="0" t="n">
        <v>277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</row>
    <row r="258" customFormat="false" ht="14.4" hidden="false" customHeight="false" outlineLevel="0" collapsed="false">
      <c r="A258" s="0" t="s">
        <v>3</v>
      </c>
      <c r="B258" s="0" t="s">
        <v>9014</v>
      </c>
      <c r="C258" s="0" t="s">
        <v>8745</v>
      </c>
      <c r="D258" s="0" t="s">
        <v>8741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17</v>
      </c>
      <c r="L258" s="0" t="n">
        <v>331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</row>
    <row r="259" customFormat="false" ht="14.4" hidden="false" customHeight="false" outlineLevel="0" collapsed="false">
      <c r="A259" s="0" t="s">
        <v>3</v>
      </c>
      <c r="B259" s="0" t="s">
        <v>9015</v>
      </c>
      <c r="C259" s="0" t="s">
        <v>8744</v>
      </c>
      <c r="D259" s="0" t="s">
        <v>8741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16</v>
      </c>
      <c r="L259" s="0" t="n">
        <v>167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</row>
    <row r="260" customFormat="false" ht="14.4" hidden="false" customHeight="false" outlineLevel="0" collapsed="false">
      <c r="A260" s="0" t="s">
        <v>3</v>
      </c>
      <c r="B260" s="0" t="s">
        <v>9016</v>
      </c>
      <c r="C260" s="0" t="s">
        <v>8741</v>
      </c>
      <c r="D260" s="0" t="s">
        <v>8745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15</v>
      </c>
      <c r="L260" s="0" t="n">
        <v>246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</row>
    <row r="261" customFormat="false" ht="14.4" hidden="false" customHeight="false" outlineLevel="0" collapsed="false">
      <c r="A261" s="0" t="s">
        <v>3</v>
      </c>
      <c r="B261" s="0" t="s">
        <v>9017</v>
      </c>
      <c r="C261" s="0" t="s">
        <v>8745</v>
      </c>
      <c r="D261" s="0" t="s">
        <v>8741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13</v>
      </c>
      <c r="L261" s="0" t="n">
        <v>217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</row>
    <row r="262" customFormat="false" ht="14.4" hidden="false" customHeight="false" outlineLevel="0" collapsed="false">
      <c r="A262" s="0" t="s">
        <v>3</v>
      </c>
      <c r="B262" s="0" t="s">
        <v>9018</v>
      </c>
      <c r="C262" s="0" t="s">
        <v>8742</v>
      </c>
      <c r="D262" s="0" t="s">
        <v>8744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15</v>
      </c>
      <c r="L262" s="0" t="n">
        <v>288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</row>
    <row r="263" customFormat="false" ht="14.4" hidden="false" customHeight="false" outlineLevel="0" collapsed="false">
      <c r="A263" s="0" t="s">
        <v>3</v>
      </c>
      <c r="B263" s="0" t="s">
        <v>9019</v>
      </c>
      <c r="C263" s="0" t="s">
        <v>8745</v>
      </c>
      <c r="D263" s="0" t="s">
        <v>8741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24</v>
      </c>
      <c r="L263" s="0" t="n">
        <v>302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4.4" hidden="false" customHeight="false" outlineLevel="0" collapsed="false">
      <c r="A264" s="0" t="s">
        <v>3</v>
      </c>
      <c r="B264" s="0" t="s">
        <v>9020</v>
      </c>
      <c r="C264" s="0" t="s">
        <v>8741</v>
      </c>
      <c r="D264" s="0" t="s">
        <v>8744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14</v>
      </c>
      <c r="L264" s="0" t="n">
        <v>253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</row>
    <row r="265" customFormat="false" ht="14.4" hidden="false" customHeight="false" outlineLevel="0" collapsed="false">
      <c r="A265" s="0" t="s">
        <v>3</v>
      </c>
      <c r="B265" s="0" t="s">
        <v>9021</v>
      </c>
      <c r="C265" s="0" t="s">
        <v>8745</v>
      </c>
      <c r="D265" s="0" t="s">
        <v>8741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19</v>
      </c>
      <c r="L265" s="0" t="n">
        <v>255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</row>
    <row r="266" customFormat="false" ht="14.4" hidden="false" customHeight="false" outlineLevel="0" collapsed="false">
      <c r="A266" s="0" t="s">
        <v>3</v>
      </c>
      <c r="B266" s="0" t="s">
        <v>9022</v>
      </c>
      <c r="C266" s="0" t="s">
        <v>8742</v>
      </c>
      <c r="D266" s="0" t="s">
        <v>8744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15</v>
      </c>
      <c r="L266" s="0" t="n">
        <v>271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</row>
    <row r="267" customFormat="false" ht="14.4" hidden="false" customHeight="false" outlineLevel="0" collapsed="false">
      <c r="A267" s="0" t="s">
        <v>3</v>
      </c>
      <c r="B267" s="0" t="s">
        <v>9023</v>
      </c>
      <c r="C267" s="0" t="s">
        <v>8741</v>
      </c>
      <c r="D267" s="0" t="s">
        <v>8745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18</v>
      </c>
      <c r="L267" s="0" t="n">
        <v>337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</row>
    <row r="268" customFormat="false" ht="14.4" hidden="false" customHeight="false" outlineLevel="0" collapsed="false">
      <c r="A268" s="0" t="s">
        <v>3</v>
      </c>
      <c r="B268" s="0" t="s">
        <v>9024</v>
      </c>
      <c r="C268" s="0" t="s">
        <v>8741</v>
      </c>
      <c r="D268" s="0" t="s">
        <v>8745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18</v>
      </c>
      <c r="L268" s="0" t="n">
        <v>253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4.4" hidden="false" customHeight="false" outlineLevel="0" collapsed="false">
      <c r="A269" s="0" t="s">
        <v>3</v>
      </c>
      <c r="B269" s="0" t="s">
        <v>9025</v>
      </c>
      <c r="C269" s="0" t="s">
        <v>8745</v>
      </c>
      <c r="D269" s="0" t="s">
        <v>8741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17</v>
      </c>
      <c r="L269" s="0" t="n">
        <v>247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4.4" hidden="false" customHeight="false" outlineLevel="0" collapsed="false">
      <c r="A270" s="0" t="s">
        <v>3</v>
      </c>
      <c r="B270" s="0" t="s">
        <v>9026</v>
      </c>
      <c r="C270" s="0" t="s">
        <v>8742</v>
      </c>
      <c r="D270" s="0" t="s">
        <v>8744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16</v>
      </c>
      <c r="L270" s="0" t="n">
        <v>267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4.4" hidden="false" customHeight="false" outlineLevel="0" collapsed="false">
      <c r="A271" s="0" t="s">
        <v>3</v>
      </c>
      <c r="B271" s="0" t="s">
        <v>9027</v>
      </c>
      <c r="C271" s="0" t="s">
        <v>8742</v>
      </c>
      <c r="D271" s="0" t="s">
        <v>8744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19</v>
      </c>
      <c r="L271" s="0" t="n">
        <v>306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4.4" hidden="false" customHeight="false" outlineLevel="0" collapsed="false">
      <c r="A272" s="0" t="s">
        <v>3</v>
      </c>
      <c r="B272" s="0" t="s">
        <v>9028</v>
      </c>
      <c r="C272" s="0" t="s">
        <v>8742</v>
      </c>
      <c r="D272" s="0" t="s">
        <v>8745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24</v>
      </c>
      <c r="L272" s="0" t="n">
        <v>348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4.4" hidden="false" customHeight="false" outlineLevel="0" collapsed="false">
      <c r="A273" s="0" t="s">
        <v>3</v>
      </c>
      <c r="B273" s="0" t="s">
        <v>9029</v>
      </c>
      <c r="C273" s="0" t="s">
        <v>8745</v>
      </c>
      <c r="D273" s="0" t="s">
        <v>8741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12</v>
      </c>
      <c r="L273" s="0" t="n">
        <v>191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</row>
    <row r="274" customFormat="false" ht="14.4" hidden="false" customHeight="false" outlineLevel="0" collapsed="false">
      <c r="A274" s="0" t="s">
        <v>3</v>
      </c>
      <c r="B274" s="0" t="s">
        <v>9030</v>
      </c>
      <c r="C274" s="0" t="s">
        <v>8742</v>
      </c>
      <c r="D274" s="0" t="s">
        <v>8741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13</v>
      </c>
      <c r="L274" s="0" t="n">
        <v>192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</row>
    <row r="275" customFormat="false" ht="14.4" hidden="false" customHeight="false" outlineLevel="0" collapsed="false">
      <c r="A275" s="0" t="s">
        <v>3</v>
      </c>
      <c r="B275" s="0" t="s">
        <v>9031</v>
      </c>
      <c r="C275" s="0" t="s">
        <v>8741</v>
      </c>
      <c r="D275" s="0" t="s">
        <v>8744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17</v>
      </c>
      <c r="L275" s="0" t="n">
        <v>152</v>
      </c>
      <c r="M275" s="0" t="n">
        <v>0</v>
      </c>
      <c r="N275" s="0" t="n">
        <v>0</v>
      </c>
      <c r="O275" s="0" t="n">
        <v>30</v>
      </c>
      <c r="P275" s="0" t="n">
        <v>233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18</v>
      </c>
      <c r="V275" s="0" t="n">
        <v>188</v>
      </c>
      <c r="W275" s="0" t="n">
        <v>29</v>
      </c>
      <c r="X275" s="0" t="n">
        <v>272</v>
      </c>
      <c r="Y275" s="0" t="n">
        <v>0</v>
      </c>
      <c r="Z275" s="0" t="n">
        <v>0</v>
      </c>
    </row>
    <row r="276" customFormat="false" ht="14.4" hidden="false" customHeight="false" outlineLevel="0" collapsed="false">
      <c r="A276" s="0" t="s">
        <v>3</v>
      </c>
      <c r="B276" s="0" t="s">
        <v>9032</v>
      </c>
      <c r="C276" s="0" t="s">
        <v>8741</v>
      </c>
      <c r="D276" s="0" t="s">
        <v>8745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14</v>
      </c>
      <c r="L276" s="0" t="n">
        <v>271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</row>
    <row r="277" customFormat="false" ht="14.4" hidden="false" customHeight="false" outlineLevel="0" collapsed="false">
      <c r="A277" s="0" t="s">
        <v>3</v>
      </c>
      <c r="B277" s="0" t="s">
        <v>9033</v>
      </c>
      <c r="C277" s="0" t="s">
        <v>8745</v>
      </c>
      <c r="D277" s="0" t="s">
        <v>8741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13</v>
      </c>
      <c r="L277" s="0" t="n">
        <v>259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</row>
    <row r="278" customFormat="false" ht="14.4" hidden="false" customHeight="false" outlineLevel="0" collapsed="false">
      <c r="A278" s="0" t="s">
        <v>3</v>
      </c>
      <c r="B278" s="0" t="s">
        <v>9034</v>
      </c>
      <c r="C278" s="0" t="s">
        <v>8742</v>
      </c>
      <c r="D278" s="0" t="s">
        <v>8744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16</v>
      </c>
      <c r="L278" s="0" t="n">
        <v>278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</row>
    <row r="279" customFormat="false" ht="14.4" hidden="false" customHeight="false" outlineLevel="0" collapsed="false">
      <c r="A279" s="0" t="s">
        <v>3</v>
      </c>
      <c r="B279" s="0" t="s">
        <v>9035</v>
      </c>
      <c r="C279" s="0" t="s">
        <v>8744</v>
      </c>
      <c r="D279" s="0" t="s">
        <v>8742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16</v>
      </c>
      <c r="L279" s="0" t="n">
        <v>289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</row>
    <row r="280" customFormat="false" ht="14.4" hidden="false" customHeight="false" outlineLevel="0" collapsed="false">
      <c r="A280" s="0" t="s">
        <v>3</v>
      </c>
      <c r="B280" s="0" t="s">
        <v>9036</v>
      </c>
      <c r="C280" s="0" t="s">
        <v>8741</v>
      </c>
      <c r="D280" s="0" t="s">
        <v>8745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10</v>
      </c>
      <c r="L280" s="0" t="n">
        <v>201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</row>
    <row r="281" customFormat="false" ht="14.4" hidden="false" customHeight="false" outlineLevel="0" collapsed="false">
      <c r="A281" s="0" t="s">
        <v>3</v>
      </c>
      <c r="B281" s="0" t="s">
        <v>9037</v>
      </c>
      <c r="C281" s="0" t="s">
        <v>8744</v>
      </c>
      <c r="D281" s="0" t="s">
        <v>8742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13</v>
      </c>
      <c r="L281" s="0" t="n">
        <v>244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</row>
    <row r="282" customFormat="false" ht="14.4" hidden="false" customHeight="false" outlineLevel="0" collapsed="false">
      <c r="A282" s="0" t="s">
        <v>3</v>
      </c>
      <c r="B282" s="0" t="s">
        <v>9038</v>
      </c>
      <c r="C282" s="0" t="s">
        <v>8742</v>
      </c>
      <c r="D282" s="0" t="s">
        <v>8744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19</v>
      </c>
      <c r="L282" s="0" t="n">
        <v>231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</row>
    <row r="283" customFormat="false" ht="14.4" hidden="false" customHeight="false" outlineLevel="0" collapsed="false">
      <c r="A283" s="0" t="s">
        <v>3</v>
      </c>
      <c r="B283" s="0" t="s">
        <v>9039</v>
      </c>
      <c r="C283" s="0" t="s">
        <v>8745</v>
      </c>
      <c r="D283" s="0" t="s">
        <v>8741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17</v>
      </c>
      <c r="L283" s="0" t="n">
        <v>280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</row>
    <row r="284" customFormat="false" ht="14.4" hidden="false" customHeight="false" outlineLevel="0" collapsed="false">
      <c r="A284" s="0" t="s">
        <v>3</v>
      </c>
      <c r="B284" s="0" t="s">
        <v>9040</v>
      </c>
      <c r="C284" s="0" t="s">
        <v>8741</v>
      </c>
      <c r="D284" s="0" t="s">
        <v>8744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10</v>
      </c>
      <c r="L284" s="0" t="n">
        <v>179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</row>
    <row r="285" customFormat="false" ht="14.4" hidden="false" customHeight="false" outlineLevel="0" collapsed="false">
      <c r="A285" s="0" t="s">
        <v>3</v>
      </c>
      <c r="B285" s="0" t="s">
        <v>9041</v>
      </c>
      <c r="C285" s="0" t="s">
        <v>8744</v>
      </c>
      <c r="D285" s="0" t="s">
        <v>8742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24</v>
      </c>
      <c r="L285" s="0" t="n">
        <v>410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</row>
    <row r="286" customFormat="false" ht="14.4" hidden="false" customHeight="false" outlineLevel="0" collapsed="false">
      <c r="A286" s="0" t="s">
        <v>3</v>
      </c>
      <c r="B286" s="0" t="s">
        <v>9042</v>
      </c>
      <c r="C286" s="0" t="s">
        <v>8744</v>
      </c>
      <c r="D286" s="0" t="s">
        <v>8742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19</v>
      </c>
      <c r="L286" s="0" t="n">
        <v>298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</row>
    <row r="287" customFormat="false" ht="14.4" hidden="false" customHeight="false" outlineLevel="0" collapsed="false">
      <c r="A287" s="0" t="s">
        <v>3</v>
      </c>
      <c r="B287" s="0" t="s">
        <v>9043</v>
      </c>
      <c r="C287" s="0" t="s">
        <v>8745</v>
      </c>
      <c r="D287" s="0" t="s">
        <v>8741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20</v>
      </c>
      <c r="L287" s="0" t="n">
        <v>307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</row>
    <row r="288" customFormat="false" ht="14.4" hidden="false" customHeight="false" outlineLevel="0" collapsed="false">
      <c r="A288" s="0" t="s">
        <v>3</v>
      </c>
      <c r="B288" s="0" t="s">
        <v>9044</v>
      </c>
      <c r="C288" s="0" t="s">
        <v>8741</v>
      </c>
      <c r="D288" s="0" t="s">
        <v>8745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15</v>
      </c>
      <c r="L288" s="0" t="n">
        <v>249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</row>
    <row r="289" customFormat="false" ht="14.4" hidden="false" customHeight="false" outlineLevel="0" collapsed="false">
      <c r="A289" s="0" t="s">
        <v>3</v>
      </c>
      <c r="B289" s="0" t="s">
        <v>9045</v>
      </c>
      <c r="C289" s="0" t="s">
        <v>8745</v>
      </c>
      <c r="D289" s="0" t="s">
        <v>8741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12</v>
      </c>
      <c r="L289" s="0" t="n">
        <v>237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</row>
    <row r="290" customFormat="false" ht="14.4" hidden="false" customHeight="false" outlineLevel="0" collapsed="false">
      <c r="A290" s="0" t="s">
        <v>3</v>
      </c>
      <c r="B290" s="0" t="s">
        <v>9046</v>
      </c>
      <c r="C290" s="0" t="s">
        <v>8745</v>
      </c>
      <c r="D290" s="0" t="s">
        <v>8742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12</v>
      </c>
      <c r="L290" s="0" t="n">
        <v>207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</row>
    <row r="291" customFormat="false" ht="14.4" hidden="false" customHeight="false" outlineLevel="0" collapsed="false">
      <c r="A291" s="0" t="s">
        <v>3</v>
      </c>
      <c r="B291" s="0" t="s">
        <v>9047</v>
      </c>
      <c r="C291" s="0" t="s">
        <v>8742</v>
      </c>
      <c r="D291" s="0" t="s">
        <v>8744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11</v>
      </c>
      <c r="L291" s="0" t="n">
        <v>207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</row>
    <row r="292" customFormat="false" ht="14.4" hidden="false" customHeight="false" outlineLevel="0" collapsed="false">
      <c r="A292" s="0" t="s">
        <v>3</v>
      </c>
      <c r="B292" s="0" t="s">
        <v>9048</v>
      </c>
      <c r="C292" s="0" t="s">
        <v>8741</v>
      </c>
      <c r="D292" s="0" t="s">
        <v>8745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18</v>
      </c>
      <c r="L292" s="0" t="n">
        <v>289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</row>
    <row r="293" customFormat="false" ht="14.4" hidden="false" customHeight="false" outlineLevel="0" collapsed="false">
      <c r="A293" s="0" t="s">
        <v>3</v>
      </c>
      <c r="B293" s="0" t="s">
        <v>9049</v>
      </c>
      <c r="C293" s="0" t="s">
        <v>8742</v>
      </c>
      <c r="D293" s="0" t="s">
        <v>8744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13</v>
      </c>
      <c r="L293" s="0" t="n">
        <v>257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</row>
    <row r="294" customFormat="false" ht="14.4" hidden="false" customHeight="false" outlineLevel="0" collapsed="false">
      <c r="A294" s="0" t="s">
        <v>3</v>
      </c>
      <c r="B294" s="0" t="s">
        <v>9050</v>
      </c>
      <c r="C294" s="0" t="s">
        <v>8741</v>
      </c>
      <c r="D294" s="0" t="s">
        <v>8742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12</v>
      </c>
      <c r="L294" s="0" t="n">
        <v>233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</row>
    <row r="295" customFormat="false" ht="14.4" hidden="false" customHeight="false" outlineLevel="0" collapsed="false">
      <c r="A295" s="0" t="s">
        <v>3</v>
      </c>
      <c r="B295" s="0" t="s">
        <v>9051</v>
      </c>
      <c r="C295" s="0" t="s">
        <v>8745</v>
      </c>
      <c r="D295" s="0" t="s">
        <v>8741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19</v>
      </c>
      <c r="L295" s="0" t="n">
        <v>230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</row>
    <row r="296" customFormat="false" ht="14.4" hidden="false" customHeight="false" outlineLevel="0" collapsed="false">
      <c r="A296" s="0" t="s">
        <v>3</v>
      </c>
      <c r="B296" s="0" t="s">
        <v>9052</v>
      </c>
      <c r="C296" s="0" t="s">
        <v>8742</v>
      </c>
      <c r="D296" s="0" t="s">
        <v>8741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17</v>
      </c>
      <c r="L296" s="0" t="n">
        <v>265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</row>
    <row r="297" customFormat="false" ht="14.4" hidden="false" customHeight="false" outlineLevel="0" collapsed="false">
      <c r="A297" s="0" t="s">
        <v>3</v>
      </c>
      <c r="B297" s="0" t="s">
        <v>9053</v>
      </c>
      <c r="C297" s="0" t="s">
        <v>8741</v>
      </c>
      <c r="D297" s="0" t="s">
        <v>8742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21</v>
      </c>
      <c r="L297" s="0" t="n">
        <v>260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</row>
    <row r="298" customFormat="false" ht="14.4" hidden="false" customHeight="false" outlineLevel="0" collapsed="false">
      <c r="A298" s="0" t="s">
        <v>3</v>
      </c>
      <c r="B298" s="0" t="s">
        <v>9054</v>
      </c>
      <c r="C298" s="0" t="s">
        <v>8741</v>
      </c>
      <c r="D298" s="0" t="s">
        <v>8745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15</v>
      </c>
      <c r="L298" s="0" t="n">
        <v>272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</row>
    <row r="299" customFormat="false" ht="14.4" hidden="false" customHeight="false" outlineLevel="0" collapsed="false">
      <c r="A299" s="0" t="s">
        <v>3</v>
      </c>
      <c r="B299" s="0" t="s">
        <v>9055</v>
      </c>
      <c r="C299" s="0" t="s">
        <v>8744</v>
      </c>
      <c r="D299" s="0" t="s">
        <v>8742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14</v>
      </c>
      <c r="L299" s="0" t="n">
        <v>256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</row>
    <row r="300" customFormat="false" ht="14.4" hidden="false" customHeight="false" outlineLevel="0" collapsed="false">
      <c r="A300" s="0" t="s">
        <v>3</v>
      </c>
      <c r="B300" s="0" t="s">
        <v>9056</v>
      </c>
      <c r="C300" s="0" t="s">
        <v>8744</v>
      </c>
      <c r="D300" s="0" t="s">
        <v>8742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13</v>
      </c>
      <c r="L300" s="0" t="n">
        <v>239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4.4" hidden="false" customHeight="false" outlineLevel="0" collapsed="false">
      <c r="A301" s="0" t="s">
        <v>3</v>
      </c>
      <c r="B301" s="0" t="s">
        <v>9057</v>
      </c>
      <c r="C301" s="0" t="s">
        <v>8744</v>
      </c>
      <c r="D301" s="0" t="s">
        <v>8741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13</v>
      </c>
      <c r="L301" s="0" t="n">
        <v>239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4.4" hidden="false" customHeight="false" outlineLevel="0" collapsed="false">
      <c r="A302" s="0" t="s">
        <v>3</v>
      </c>
      <c r="B302" s="0" t="s">
        <v>9058</v>
      </c>
      <c r="C302" s="0" t="s">
        <v>8742</v>
      </c>
      <c r="D302" s="0" t="s">
        <v>8744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14</v>
      </c>
      <c r="L302" s="0" t="n">
        <v>272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</row>
    <row r="303" customFormat="false" ht="14.4" hidden="false" customHeight="false" outlineLevel="0" collapsed="false">
      <c r="A303" s="0" t="s">
        <v>3</v>
      </c>
      <c r="B303" s="0" t="s">
        <v>9059</v>
      </c>
      <c r="C303" s="0" t="s">
        <v>8745</v>
      </c>
      <c r="D303" s="0" t="s">
        <v>8744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11</v>
      </c>
      <c r="L303" s="0" t="n">
        <v>219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4.4" hidden="false" customHeight="false" outlineLevel="0" collapsed="false">
      <c r="A304" s="0" t="s">
        <v>3</v>
      </c>
      <c r="B304" s="0" t="s">
        <v>9060</v>
      </c>
      <c r="C304" s="0" t="s">
        <v>8741</v>
      </c>
      <c r="D304" s="0" t="s">
        <v>8745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6</v>
      </c>
      <c r="L304" s="0" t="n">
        <v>97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</row>
    <row r="305" customFormat="false" ht="14.4" hidden="false" customHeight="false" outlineLevel="0" collapsed="false">
      <c r="A305" s="0" t="s">
        <v>3</v>
      </c>
      <c r="B305" s="0" t="s">
        <v>9061</v>
      </c>
      <c r="C305" s="0" t="s">
        <v>8742</v>
      </c>
      <c r="D305" s="0" t="s">
        <v>8744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8</v>
      </c>
      <c r="L305" s="0" t="n">
        <v>147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</row>
    <row r="306" customFormat="false" ht="14.4" hidden="false" customHeight="false" outlineLevel="0" collapsed="false">
      <c r="A306" s="0" t="s">
        <v>3</v>
      </c>
      <c r="B306" s="0" t="s">
        <v>9062</v>
      </c>
      <c r="C306" s="0" t="s">
        <v>8741</v>
      </c>
      <c r="D306" s="0" t="s">
        <v>8745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14</v>
      </c>
      <c r="L306" s="0" t="n">
        <v>252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</row>
    <row r="307" customFormat="false" ht="14.4" hidden="false" customHeight="false" outlineLevel="0" collapsed="false">
      <c r="A307" s="0" t="s">
        <v>3</v>
      </c>
      <c r="B307" s="0" t="s">
        <v>9063</v>
      </c>
      <c r="C307" s="0" t="s">
        <v>8745</v>
      </c>
      <c r="D307" s="0" t="s">
        <v>8741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14</v>
      </c>
      <c r="L307" s="0" t="n">
        <v>240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</row>
    <row r="308" customFormat="false" ht="14.4" hidden="false" customHeight="false" outlineLevel="0" collapsed="false">
      <c r="A308" s="0" t="s">
        <v>3</v>
      </c>
      <c r="B308" s="0" t="s">
        <v>9064</v>
      </c>
      <c r="C308" s="0" t="s">
        <v>8744</v>
      </c>
      <c r="D308" s="0" t="s">
        <v>8742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14</v>
      </c>
      <c r="L308" s="0" t="n">
        <v>240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</row>
    <row r="309" customFormat="false" ht="14.4" hidden="false" customHeight="false" outlineLevel="0" collapsed="false">
      <c r="A309" s="0" t="s">
        <v>3</v>
      </c>
      <c r="B309" s="0" t="s">
        <v>9065</v>
      </c>
      <c r="C309" s="0" t="s">
        <v>8741</v>
      </c>
      <c r="D309" s="0" t="s">
        <v>8745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15</v>
      </c>
      <c r="L309" s="0" t="n">
        <v>242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</row>
    <row r="310" customFormat="false" ht="14.4" hidden="false" customHeight="false" outlineLevel="0" collapsed="false">
      <c r="A310" s="0" t="s">
        <v>3</v>
      </c>
      <c r="B310" s="0" t="s">
        <v>9066</v>
      </c>
      <c r="C310" s="0" t="s">
        <v>8745</v>
      </c>
      <c r="D310" s="0" t="s">
        <v>8741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16</v>
      </c>
      <c r="L310" s="0" t="n">
        <v>276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</row>
    <row r="311" customFormat="false" ht="14.4" hidden="false" customHeight="false" outlineLevel="0" collapsed="false">
      <c r="A311" s="0" t="s">
        <v>3</v>
      </c>
      <c r="B311" s="0" t="s">
        <v>9067</v>
      </c>
      <c r="C311" s="0" t="s">
        <v>8742</v>
      </c>
      <c r="D311" s="0" t="s">
        <v>8745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13</v>
      </c>
      <c r="L311" s="0" t="n">
        <v>197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</row>
    <row r="312" customFormat="false" ht="14.4" hidden="false" customHeight="false" outlineLevel="0" collapsed="false">
      <c r="A312" s="0" t="s">
        <v>3</v>
      </c>
      <c r="B312" s="0" t="s">
        <v>9068</v>
      </c>
      <c r="C312" s="0" t="s">
        <v>8742</v>
      </c>
      <c r="D312" s="0" t="s">
        <v>8744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16</v>
      </c>
      <c r="L312" s="0" t="n">
        <v>207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</row>
    <row r="313" customFormat="false" ht="14.4" hidden="false" customHeight="false" outlineLevel="0" collapsed="false">
      <c r="A313" s="0" t="s">
        <v>3</v>
      </c>
      <c r="B313" s="0" t="s">
        <v>9069</v>
      </c>
      <c r="C313" s="0" t="s">
        <v>8741</v>
      </c>
      <c r="D313" s="0" t="s">
        <v>8745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10</v>
      </c>
      <c r="L313" s="0" t="n">
        <v>186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</row>
    <row r="314" customFormat="false" ht="14.4" hidden="false" customHeight="false" outlineLevel="0" collapsed="false">
      <c r="A314" s="0" t="s">
        <v>3</v>
      </c>
      <c r="B314" s="0" t="s">
        <v>9070</v>
      </c>
      <c r="C314" s="0" t="s">
        <v>8741</v>
      </c>
      <c r="D314" s="0" t="s">
        <v>8745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9</v>
      </c>
      <c r="L314" s="0" t="n">
        <v>172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</row>
    <row r="315" customFormat="false" ht="14.4" hidden="false" customHeight="false" outlineLevel="0" collapsed="false">
      <c r="A315" s="0" t="s">
        <v>3</v>
      </c>
      <c r="B315" s="0" t="s">
        <v>9071</v>
      </c>
      <c r="C315" s="0" t="s">
        <v>8744</v>
      </c>
      <c r="D315" s="0" t="s">
        <v>8742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12</v>
      </c>
      <c r="L315" s="0" t="n">
        <v>239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</row>
    <row r="316" customFormat="false" ht="14.4" hidden="false" customHeight="false" outlineLevel="0" collapsed="false">
      <c r="A316" s="0" t="s">
        <v>3</v>
      </c>
      <c r="B316" s="0" t="s">
        <v>9072</v>
      </c>
      <c r="C316" s="0" t="s">
        <v>8744</v>
      </c>
      <c r="D316" s="0" t="s">
        <v>8745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15</v>
      </c>
      <c r="L316" s="0" t="n">
        <v>243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</row>
    <row r="317" customFormat="false" ht="14.4" hidden="false" customHeight="false" outlineLevel="0" collapsed="false">
      <c r="A317" s="0" t="s">
        <v>3</v>
      </c>
      <c r="B317" s="0" t="s">
        <v>9073</v>
      </c>
      <c r="C317" s="0" t="s">
        <v>8742</v>
      </c>
      <c r="D317" s="0" t="s">
        <v>8744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15</v>
      </c>
      <c r="L317" s="0" t="n">
        <v>172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</row>
    <row r="318" customFormat="false" ht="14.4" hidden="false" customHeight="false" outlineLevel="0" collapsed="false">
      <c r="A318" s="0" t="s">
        <v>3</v>
      </c>
      <c r="B318" s="0" t="s">
        <v>9074</v>
      </c>
      <c r="C318" s="0" t="s">
        <v>8742</v>
      </c>
      <c r="D318" s="0" t="s">
        <v>8744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11</v>
      </c>
      <c r="L318" s="0" t="n">
        <v>213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</row>
    <row r="319" customFormat="false" ht="14.4" hidden="false" customHeight="false" outlineLevel="0" collapsed="false">
      <c r="A319" s="0" t="s">
        <v>3</v>
      </c>
      <c r="B319" s="0" t="s">
        <v>9075</v>
      </c>
      <c r="C319" s="0" t="s">
        <v>8745</v>
      </c>
      <c r="D319" s="0" t="s">
        <v>8741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14</v>
      </c>
      <c r="L319" s="0" t="n">
        <v>219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</row>
    <row r="320" customFormat="false" ht="14.4" hidden="false" customHeight="false" outlineLevel="0" collapsed="false">
      <c r="A320" s="0" t="s">
        <v>3</v>
      </c>
      <c r="B320" s="0" t="s">
        <v>9076</v>
      </c>
      <c r="C320" s="0" t="s">
        <v>8744</v>
      </c>
      <c r="D320" s="0" t="s">
        <v>8742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12</v>
      </c>
      <c r="L320" s="0" t="n">
        <v>230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</row>
    <row r="321" customFormat="false" ht="14.4" hidden="false" customHeight="false" outlineLevel="0" collapsed="false">
      <c r="A321" s="0" t="s">
        <v>3</v>
      </c>
      <c r="B321" s="0" t="s">
        <v>9077</v>
      </c>
      <c r="C321" s="0" t="s">
        <v>8744</v>
      </c>
      <c r="D321" s="0" t="s">
        <v>8742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13</v>
      </c>
      <c r="L321" s="0" t="n">
        <v>249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</row>
    <row r="322" customFormat="false" ht="14.4" hidden="false" customHeight="false" outlineLevel="0" collapsed="false">
      <c r="A322" s="0" t="s">
        <v>3</v>
      </c>
      <c r="B322" s="0" t="s">
        <v>9078</v>
      </c>
      <c r="C322" s="0" t="s">
        <v>8742</v>
      </c>
      <c r="D322" s="0" t="s">
        <v>8745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14</v>
      </c>
      <c r="L322" s="0" t="n">
        <v>236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</row>
    <row r="323" customFormat="false" ht="14.4" hidden="false" customHeight="false" outlineLevel="0" collapsed="false">
      <c r="A323" s="0" t="s">
        <v>3</v>
      </c>
      <c r="B323" s="0" t="s">
        <v>9079</v>
      </c>
      <c r="C323" s="0" t="s">
        <v>8744</v>
      </c>
      <c r="D323" s="0" t="s">
        <v>8742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13</v>
      </c>
      <c r="L323" s="0" t="n">
        <v>235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</row>
    <row r="324" customFormat="false" ht="14.4" hidden="false" customHeight="false" outlineLevel="0" collapsed="false">
      <c r="A324" s="0" t="s">
        <v>3</v>
      </c>
      <c r="B324" s="0" t="s">
        <v>9080</v>
      </c>
      <c r="C324" s="0" t="s">
        <v>8745</v>
      </c>
      <c r="D324" s="0" t="s">
        <v>8742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14</v>
      </c>
      <c r="L324" s="0" t="n">
        <v>237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</row>
    <row r="325" customFormat="false" ht="14.4" hidden="false" customHeight="false" outlineLevel="0" collapsed="false">
      <c r="A325" s="0" t="s">
        <v>3</v>
      </c>
      <c r="B325" s="0" t="s">
        <v>9081</v>
      </c>
      <c r="C325" s="0" t="s">
        <v>8745</v>
      </c>
      <c r="D325" s="0" t="s">
        <v>8744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14</v>
      </c>
      <c r="L325" s="0" t="n">
        <v>237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</row>
    <row r="326" customFormat="false" ht="14.4" hidden="false" customHeight="false" outlineLevel="0" collapsed="false">
      <c r="A326" s="0" t="s">
        <v>3</v>
      </c>
      <c r="B326" s="0" t="s">
        <v>9082</v>
      </c>
      <c r="C326" s="0" t="s">
        <v>8742</v>
      </c>
      <c r="D326" s="0" t="s">
        <v>8744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14</v>
      </c>
      <c r="L326" s="0" t="n">
        <v>237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</row>
    <row r="327" customFormat="false" ht="14.4" hidden="false" customHeight="false" outlineLevel="0" collapsed="false">
      <c r="A327" s="0" t="s">
        <v>3</v>
      </c>
      <c r="B327" s="0" t="s">
        <v>9083</v>
      </c>
      <c r="C327" s="0" t="s">
        <v>8742</v>
      </c>
      <c r="D327" s="0" t="s">
        <v>8744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15</v>
      </c>
      <c r="L327" s="0" t="n">
        <v>292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</row>
    <row r="328" customFormat="false" ht="14.4" hidden="false" customHeight="false" outlineLevel="0" collapsed="false">
      <c r="A328" s="0" t="s">
        <v>3</v>
      </c>
      <c r="B328" s="0" t="s">
        <v>9084</v>
      </c>
      <c r="C328" s="0" t="s">
        <v>8741</v>
      </c>
      <c r="D328" s="0" t="s">
        <v>8742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15</v>
      </c>
      <c r="L328" s="0" t="n">
        <v>298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</row>
    <row r="329" customFormat="false" ht="14.4" hidden="false" customHeight="false" outlineLevel="0" collapsed="false">
      <c r="A329" s="0" t="s">
        <v>3</v>
      </c>
      <c r="B329" s="0" t="s">
        <v>9085</v>
      </c>
      <c r="C329" s="0" t="s">
        <v>8744</v>
      </c>
      <c r="D329" s="0" t="s">
        <v>8745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18</v>
      </c>
      <c r="L329" s="0" t="n">
        <v>242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</row>
    <row r="330" customFormat="false" ht="14.4" hidden="false" customHeight="false" outlineLevel="0" collapsed="false">
      <c r="A330" s="0" t="s">
        <v>3</v>
      </c>
      <c r="B330" s="0" t="s">
        <v>9086</v>
      </c>
      <c r="C330" s="0" t="s">
        <v>8745</v>
      </c>
      <c r="D330" s="0" t="s">
        <v>8741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15</v>
      </c>
      <c r="L330" s="0" t="n">
        <v>272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</row>
    <row r="331" customFormat="false" ht="14.4" hidden="false" customHeight="false" outlineLevel="0" collapsed="false">
      <c r="A331" s="0" t="s">
        <v>3</v>
      </c>
      <c r="B331" s="0" t="s">
        <v>9087</v>
      </c>
      <c r="C331" s="0" t="s">
        <v>8742</v>
      </c>
      <c r="D331" s="0" t="s">
        <v>8744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19</v>
      </c>
      <c r="L331" s="0" t="n">
        <v>292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</row>
    <row r="332" customFormat="false" ht="14.4" hidden="false" customHeight="false" outlineLevel="0" collapsed="false">
      <c r="A332" s="0" t="s">
        <v>3</v>
      </c>
      <c r="B332" s="0" t="s">
        <v>9088</v>
      </c>
      <c r="C332" s="0" t="s">
        <v>8744</v>
      </c>
      <c r="D332" s="0" t="s">
        <v>8745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13</v>
      </c>
      <c r="L332" s="0" t="n">
        <v>239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</row>
    <row r="333" customFormat="false" ht="14.4" hidden="false" customHeight="false" outlineLevel="0" collapsed="false">
      <c r="A333" s="0" t="s">
        <v>3</v>
      </c>
      <c r="B333" s="0" t="s">
        <v>9089</v>
      </c>
      <c r="C333" s="0" t="s">
        <v>8745</v>
      </c>
      <c r="D333" s="0" t="s">
        <v>8742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11</v>
      </c>
      <c r="L333" s="0" t="n">
        <v>217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</row>
    <row r="334" customFormat="false" ht="14.4" hidden="false" customHeight="false" outlineLevel="0" collapsed="false">
      <c r="A334" s="0" t="s">
        <v>3</v>
      </c>
      <c r="B334" s="0" t="s">
        <v>9090</v>
      </c>
      <c r="C334" s="0" t="s">
        <v>8742</v>
      </c>
      <c r="D334" s="0" t="s">
        <v>8744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14</v>
      </c>
      <c r="L334" s="0" t="n">
        <v>262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</row>
    <row r="335" customFormat="false" ht="14.4" hidden="false" customHeight="false" outlineLevel="0" collapsed="false">
      <c r="A335" s="0" t="s">
        <v>3</v>
      </c>
      <c r="B335" s="0" t="s">
        <v>9091</v>
      </c>
      <c r="C335" s="0" t="s">
        <v>8742</v>
      </c>
      <c r="D335" s="0" t="s">
        <v>8744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12</v>
      </c>
      <c r="L335" s="0" t="n">
        <v>224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</row>
    <row r="336" customFormat="false" ht="14.4" hidden="false" customHeight="false" outlineLevel="0" collapsed="false">
      <c r="A336" s="0" t="s">
        <v>3</v>
      </c>
      <c r="B336" s="0" t="s">
        <v>9092</v>
      </c>
      <c r="C336" s="0" t="s">
        <v>8742</v>
      </c>
      <c r="D336" s="0" t="s">
        <v>8744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11</v>
      </c>
      <c r="L336" s="0" t="n">
        <v>217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</row>
    <row r="337" customFormat="false" ht="14.4" hidden="false" customHeight="false" outlineLevel="0" collapsed="false">
      <c r="A337" s="0" t="s">
        <v>3</v>
      </c>
      <c r="B337" s="0" t="s">
        <v>9093</v>
      </c>
      <c r="C337" s="0" t="s">
        <v>8744</v>
      </c>
      <c r="D337" s="0" t="s">
        <v>8742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14</v>
      </c>
      <c r="L337" s="0" t="n">
        <v>229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</row>
    <row r="338" customFormat="false" ht="14.4" hidden="false" customHeight="false" outlineLevel="0" collapsed="false">
      <c r="A338" s="0" t="s">
        <v>3</v>
      </c>
      <c r="B338" s="0" t="s">
        <v>9094</v>
      </c>
      <c r="C338" s="0" t="s">
        <v>8744</v>
      </c>
      <c r="D338" s="0" t="s">
        <v>8742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22</v>
      </c>
      <c r="L338" s="0" t="n">
        <v>226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</row>
    <row r="339" customFormat="false" ht="14.4" hidden="false" customHeight="false" outlineLevel="0" collapsed="false">
      <c r="A339" s="0" t="s">
        <v>3</v>
      </c>
      <c r="B339" s="0" t="s">
        <v>9095</v>
      </c>
      <c r="C339" s="0" t="s">
        <v>8744</v>
      </c>
      <c r="D339" s="0" t="s">
        <v>8742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18</v>
      </c>
      <c r="L339" s="0" t="n">
        <v>273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</row>
    <row r="340" customFormat="false" ht="14.4" hidden="false" customHeight="false" outlineLevel="0" collapsed="false">
      <c r="A340" s="0" t="s">
        <v>3</v>
      </c>
      <c r="B340" s="0" t="s">
        <v>9096</v>
      </c>
      <c r="C340" s="0" t="s">
        <v>8744</v>
      </c>
      <c r="D340" s="0" t="s">
        <v>8745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24</v>
      </c>
      <c r="L340" s="0" t="n">
        <v>414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</row>
    <row r="341" customFormat="false" ht="14.4" hidden="false" customHeight="false" outlineLevel="0" collapsed="false">
      <c r="A341" s="0" t="s">
        <v>3</v>
      </c>
      <c r="B341" s="0" t="s">
        <v>9097</v>
      </c>
      <c r="C341" s="0" t="s">
        <v>8742</v>
      </c>
      <c r="D341" s="0" t="s">
        <v>8744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15</v>
      </c>
      <c r="L341" s="0" t="n">
        <v>228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</row>
    <row r="342" customFormat="false" ht="14.4" hidden="false" customHeight="false" outlineLevel="0" collapsed="false">
      <c r="A342" s="0" t="s">
        <v>3</v>
      </c>
      <c r="B342" s="0" t="s">
        <v>9098</v>
      </c>
      <c r="C342" s="0" t="s">
        <v>8745</v>
      </c>
      <c r="D342" s="0" t="s">
        <v>8741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15</v>
      </c>
      <c r="L342" s="0" t="n">
        <v>254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</row>
    <row r="343" customFormat="false" ht="14.4" hidden="false" customHeight="false" outlineLevel="0" collapsed="false">
      <c r="A343" s="0" t="s">
        <v>3</v>
      </c>
      <c r="B343" s="0" t="s">
        <v>9099</v>
      </c>
      <c r="C343" s="0" t="s">
        <v>8745</v>
      </c>
      <c r="D343" s="0" t="s">
        <v>8741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14</v>
      </c>
      <c r="L343" s="0" t="n">
        <v>252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4.4" hidden="false" customHeight="false" outlineLevel="0" collapsed="false">
      <c r="A344" s="0" t="s">
        <v>3</v>
      </c>
      <c r="B344" s="0" t="s">
        <v>9100</v>
      </c>
      <c r="C344" s="0" t="s">
        <v>8745</v>
      </c>
      <c r="D344" s="0" t="s">
        <v>8744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21</v>
      </c>
      <c r="L344" s="0" t="n">
        <v>297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</row>
    <row r="345" customFormat="false" ht="14.4" hidden="false" customHeight="false" outlineLevel="0" collapsed="false">
      <c r="A345" s="0" t="s">
        <v>3</v>
      </c>
      <c r="B345" s="0" t="s">
        <v>9101</v>
      </c>
      <c r="C345" s="0" t="s">
        <v>8742</v>
      </c>
      <c r="D345" s="0" t="s">
        <v>8744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17</v>
      </c>
      <c r="L345" s="0" t="n">
        <v>279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</row>
    <row r="346" customFormat="false" ht="14.4" hidden="false" customHeight="false" outlineLevel="0" collapsed="false">
      <c r="A346" s="0" t="s">
        <v>3</v>
      </c>
      <c r="B346" s="0" t="s">
        <v>9102</v>
      </c>
      <c r="C346" s="0" t="s">
        <v>8742</v>
      </c>
      <c r="D346" s="0" t="s">
        <v>8744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16</v>
      </c>
      <c r="L346" s="0" t="n">
        <v>309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</row>
    <row r="347" customFormat="false" ht="14.4" hidden="false" customHeight="false" outlineLevel="0" collapsed="false">
      <c r="A347" s="0" t="s">
        <v>3</v>
      </c>
      <c r="B347" s="0" t="s">
        <v>9103</v>
      </c>
      <c r="C347" s="0" t="s">
        <v>8742</v>
      </c>
      <c r="D347" s="0" t="s">
        <v>8744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16</v>
      </c>
      <c r="L347" s="0" t="n">
        <v>317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</row>
    <row r="348" customFormat="false" ht="14.4" hidden="false" customHeight="false" outlineLevel="0" collapsed="false">
      <c r="A348" s="0" t="s">
        <v>3</v>
      </c>
      <c r="B348" s="0" t="s">
        <v>9104</v>
      </c>
      <c r="C348" s="0" t="s">
        <v>8742</v>
      </c>
      <c r="D348" s="0" t="s">
        <v>8744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13</v>
      </c>
      <c r="L348" s="0" t="n">
        <v>246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</row>
    <row r="349" customFormat="false" ht="14.4" hidden="false" customHeight="false" outlineLevel="0" collapsed="false">
      <c r="A349" s="0" t="s">
        <v>3</v>
      </c>
      <c r="B349" s="0" t="s">
        <v>9105</v>
      </c>
      <c r="C349" s="0" t="s">
        <v>8742</v>
      </c>
      <c r="D349" s="0" t="s">
        <v>8744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18</v>
      </c>
      <c r="L349" s="0" t="n">
        <v>281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</row>
    <row r="350" customFormat="false" ht="14.4" hidden="false" customHeight="false" outlineLevel="0" collapsed="false">
      <c r="A350" s="0" t="s">
        <v>3</v>
      </c>
      <c r="B350" s="0" t="s">
        <v>9106</v>
      </c>
      <c r="C350" s="0" t="s">
        <v>8744</v>
      </c>
      <c r="D350" s="0" t="s">
        <v>8742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19</v>
      </c>
      <c r="L350" s="0" t="n">
        <v>364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</row>
    <row r="351" customFormat="false" ht="14.4" hidden="false" customHeight="false" outlineLevel="0" collapsed="false">
      <c r="A351" s="0" t="s">
        <v>3</v>
      </c>
      <c r="B351" s="0" t="s">
        <v>9107</v>
      </c>
      <c r="C351" s="0" t="s">
        <v>8744</v>
      </c>
      <c r="D351" s="0" t="s">
        <v>8741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12</v>
      </c>
      <c r="L351" s="0" t="n">
        <v>239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</row>
    <row r="352" customFormat="false" ht="14.4" hidden="false" customHeight="false" outlineLevel="0" collapsed="false">
      <c r="A352" s="0" t="s">
        <v>3</v>
      </c>
      <c r="B352" s="0" t="s">
        <v>9108</v>
      </c>
      <c r="C352" s="0" t="s">
        <v>8742</v>
      </c>
      <c r="D352" s="0" t="s">
        <v>8744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17</v>
      </c>
      <c r="L352" s="0" t="n">
        <v>338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</row>
    <row r="353" customFormat="false" ht="14.4" hidden="false" customHeight="false" outlineLevel="0" collapsed="false">
      <c r="A353" s="0" t="s">
        <v>3</v>
      </c>
      <c r="B353" s="0" t="s">
        <v>9109</v>
      </c>
      <c r="C353" s="0" t="s">
        <v>8745</v>
      </c>
      <c r="D353" s="0" t="s">
        <v>8744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19</v>
      </c>
      <c r="L353" s="0" t="n">
        <v>355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4.4" hidden="false" customHeight="false" outlineLevel="0" collapsed="false">
      <c r="A354" s="0" t="s">
        <v>3</v>
      </c>
      <c r="B354" s="0" t="s">
        <v>9110</v>
      </c>
      <c r="C354" s="0" t="s">
        <v>8742</v>
      </c>
      <c r="D354" s="0" t="s">
        <v>8744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16</v>
      </c>
      <c r="L354" s="0" t="n">
        <v>291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</row>
    <row r="355" customFormat="false" ht="14.4" hidden="false" customHeight="false" outlineLevel="0" collapsed="false">
      <c r="A355" s="0" t="s">
        <v>3</v>
      </c>
      <c r="B355" s="0" t="s">
        <v>9111</v>
      </c>
      <c r="C355" s="0" t="s">
        <v>8745</v>
      </c>
      <c r="D355" s="0" t="s">
        <v>8741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19</v>
      </c>
      <c r="L355" s="0" t="n">
        <v>306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</row>
    <row r="356" customFormat="false" ht="14.4" hidden="false" customHeight="false" outlineLevel="0" collapsed="false">
      <c r="A356" s="0" t="s">
        <v>3</v>
      </c>
      <c r="B356" s="0" t="s">
        <v>9112</v>
      </c>
      <c r="C356" s="0" t="s">
        <v>8742</v>
      </c>
      <c r="D356" s="0" t="s">
        <v>8744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14</v>
      </c>
      <c r="L356" s="0" t="n">
        <v>246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</row>
    <row r="357" customFormat="false" ht="14.4" hidden="false" customHeight="false" outlineLevel="0" collapsed="false">
      <c r="A357" s="0" t="s">
        <v>3</v>
      </c>
      <c r="B357" s="0" t="s">
        <v>9113</v>
      </c>
      <c r="C357" s="0" t="s">
        <v>8745</v>
      </c>
      <c r="D357" s="0" t="s">
        <v>8744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20</v>
      </c>
      <c r="L357" s="0" t="n">
        <v>322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</row>
    <row r="358" customFormat="false" ht="14.4" hidden="false" customHeight="false" outlineLevel="0" collapsed="false">
      <c r="A358" s="0" t="s">
        <v>3</v>
      </c>
      <c r="B358" s="0" t="s">
        <v>9114</v>
      </c>
      <c r="C358" s="0" t="s">
        <v>8744</v>
      </c>
      <c r="D358" s="0" t="s">
        <v>8742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17</v>
      </c>
      <c r="L358" s="0" t="n">
        <v>289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4.4" hidden="false" customHeight="false" outlineLevel="0" collapsed="false">
      <c r="A359" s="0" t="s">
        <v>3</v>
      </c>
      <c r="B359" s="0" t="s">
        <v>9115</v>
      </c>
      <c r="C359" s="0" t="s">
        <v>8742</v>
      </c>
      <c r="D359" s="0" t="s">
        <v>8744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15</v>
      </c>
      <c r="L359" s="0" t="n">
        <v>238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</row>
    <row r="360" customFormat="false" ht="14.4" hidden="false" customHeight="false" outlineLevel="0" collapsed="false">
      <c r="A360" s="0" t="s">
        <v>3</v>
      </c>
      <c r="B360" s="0" t="s">
        <v>9116</v>
      </c>
      <c r="C360" s="0" t="s">
        <v>8742</v>
      </c>
      <c r="D360" s="0" t="s">
        <v>8744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15</v>
      </c>
      <c r="L360" s="0" t="n">
        <v>217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4.4" hidden="false" customHeight="false" outlineLevel="0" collapsed="false">
      <c r="A361" s="0" t="s">
        <v>3</v>
      </c>
      <c r="B361" s="0" t="s">
        <v>9117</v>
      </c>
      <c r="C361" s="0" t="s">
        <v>8744</v>
      </c>
      <c r="D361" s="0" t="s">
        <v>8742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15</v>
      </c>
      <c r="L361" s="0" t="n">
        <v>213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4.4" hidden="false" customHeight="false" outlineLevel="0" collapsed="false">
      <c r="A362" s="0" t="s">
        <v>3</v>
      </c>
      <c r="B362" s="0" t="s">
        <v>9118</v>
      </c>
      <c r="C362" s="0" t="s">
        <v>8745</v>
      </c>
      <c r="D362" s="0" t="s">
        <v>8741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11</v>
      </c>
      <c r="L362" s="0" t="n">
        <v>217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4.4" hidden="false" customHeight="false" outlineLevel="0" collapsed="false">
      <c r="A363" s="0" t="s">
        <v>3</v>
      </c>
      <c r="B363" s="0" t="s">
        <v>9119</v>
      </c>
      <c r="C363" s="0" t="s">
        <v>8745</v>
      </c>
      <c r="D363" s="0" t="s">
        <v>8741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20</v>
      </c>
      <c r="L363" s="0" t="n">
        <v>238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4.4" hidden="false" customHeight="false" outlineLevel="0" collapsed="false">
      <c r="A364" s="0" t="s">
        <v>3</v>
      </c>
      <c r="B364" s="0" t="s">
        <v>9120</v>
      </c>
      <c r="C364" s="0" t="s">
        <v>8742</v>
      </c>
      <c r="D364" s="0" t="s">
        <v>8744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20</v>
      </c>
      <c r="L364" s="0" t="n">
        <v>243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4.4" hidden="false" customHeight="false" outlineLevel="0" collapsed="false">
      <c r="A365" s="0" t="s">
        <v>3</v>
      </c>
      <c r="B365" s="0" t="s">
        <v>9121</v>
      </c>
      <c r="C365" s="0" t="s">
        <v>8742</v>
      </c>
      <c r="D365" s="0" t="s">
        <v>8744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14</v>
      </c>
      <c r="L365" s="0" t="n">
        <v>220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</row>
    <row r="366" customFormat="false" ht="14.4" hidden="false" customHeight="false" outlineLevel="0" collapsed="false">
      <c r="A366" s="0" t="s">
        <v>3</v>
      </c>
      <c r="B366" s="0" t="s">
        <v>9122</v>
      </c>
      <c r="C366" s="0" t="s">
        <v>8741</v>
      </c>
      <c r="D366" s="0" t="s">
        <v>8742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12</v>
      </c>
      <c r="L366" s="0" t="n">
        <v>192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</row>
    <row r="367" customFormat="false" ht="14.4" hidden="false" customHeight="false" outlineLevel="0" collapsed="false">
      <c r="A367" s="0" t="s">
        <v>3</v>
      </c>
      <c r="B367" s="0" t="s">
        <v>9123</v>
      </c>
      <c r="C367" s="0" t="s">
        <v>8745</v>
      </c>
      <c r="D367" s="0" t="s">
        <v>8741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12</v>
      </c>
      <c r="L367" s="0" t="n">
        <v>201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4.4" hidden="false" customHeight="false" outlineLevel="0" collapsed="false">
      <c r="A368" s="0" t="s">
        <v>3</v>
      </c>
      <c r="B368" s="0" t="s">
        <v>9124</v>
      </c>
      <c r="C368" s="0" t="s">
        <v>8745</v>
      </c>
      <c r="D368" s="0" t="s">
        <v>8741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19</v>
      </c>
      <c r="L368" s="0" t="n">
        <v>374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</row>
    <row r="369" customFormat="false" ht="14.4" hidden="false" customHeight="false" outlineLevel="0" collapsed="false">
      <c r="A369" s="0" t="s">
        <v>3</v>
      </c>
      <c r="B369" s="0" t="s">
        <v>9125</v>
      </c>
      <c r="C369" s="0" t="s">
        <v>8745</v>
      </c>
      <c r="D369" s="0" t="s">
        <v>8741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20</v>
      </c>
      <c r="L369" s="0" t="n">
        <v>368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4.4" hidden="false" customHeight="false" outlineLevel="0" collapsed="false">
      <c r="A370" s="0" t="s">
        <v>3</v>
      </c>
      <c r="B370" s="0" t="s">
        <v>9126</v>
      </c>
      <c r="C370" s="0" t="s">
        <v>8745</v>
      </c>
      <c r="D370" s="0" t="s">
        <v>8741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12</v>
      </c>
      <c r="L370" s="0" t="n">
        <v>233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4.4" hidden="false" customHeight="false" outlineLevel="0" collapsed="false">
      <c r="A371" s="0" t="s">
        <v>3</v>
      </c>
      <c r="B371" s="0" t="s">
        <v>9127</v>
      </c>
      <c r="C371" s="0" t="s">
        <v>8744</v>
      </c>
      <c r="D371" s="0" t="s">
        <v>8742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15</v>
      </c>
      <c r="L371" s="0" t="n">
        <v>232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4.4" hidden="false" customHeight="false" outlineLevel="0" collapsed="false">
      <c r="A372" s="0" t="s">
        <v>3</v>
      </c>
      <c r="B372" s="0" t="s">
        <v>9128</v>
      </c>
      <c r="C372" s="0" t="s">
        <v>8744</v>
      </c>
      <c r="D372" s="0" t="s">
        <v>8742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15</v>
      </c>
      <c r="L372" s="0" t="n">
        <v>283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</row>
    <row r="373" customFormat="false" ht="14.4" hidden="false" customHeight="false" outlineLevel="0" collapsed="false">
      <c r="A373" s="0" t="s">
        <v>3</v>
      </c>
      <c r="B373" s="0" t="s">
        <v>9129</v>
      </c>
      <c r="C373" s="0" t="s">
        <v>8744</v>
      </c>
      <c r="D373" s="0" t="s">
        <v>8742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15</v>
      </c>
      <c r="L373" s="0" t="n">
        <v>270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</row>
    <row r="374" customFormat="false" ht="14.4" hidden="false" customHeight="false" outlineLevel="0" collapsed="false">
      <c r="A374" s="0" t="s">
        <v>3</v>
      </c>
      <c r="B374" s="0" t="s">
        <v>9130</v>
      </c>
      <c r="C374" s="0" t="s">
        <v>8742</v>
      </c>
      <c r="D374" s="0" t="s">
        <v>8744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17</v>
      </c>
      <c r="L374" s="0" t="n">
        <v>269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</row>
    <row r="375" customFormat="false" ht="14.4" hidden="false" customHeight="false" outlineLevel="0" collapsed="false">
      <c r="A375" s="0" t="s">
        <v>3</v>
      </c>
      <c r="B375" s="0" t="s">
        <v>9131</v>
      </c>
      <c r="C375" s="0" t="s">
        <v>8745</v>
      </c>
      <c r="D375" s="0" t="s">
        <v>8742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14</v>
      </c>
      <c r="L375" s="0" t="n">
        <v>276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4.4" hidden="false" customHeight="false" outlineLevel="0" collapsed="false">
      <c r="A376" s="0" t="s">
        <v>3</v>
      </c>
      <c r="B376" s="0" t="s">
        <v>9132</v>
      </c>
      <c r="C376" s="0" t="s">
        <v>8742</v>
      </c>
      <c r="D376" s="0" t="s">
        <v>8741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18</v>
      </c>
      <c r="L376" s="0" t="n">
        <v>142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</row>
    <row r="377" customFormat="false" ht="14.4" hidden="false" customHeight="false" outlineLevel="0" collapsed="false">
      <c r="A377" s="0" t="s">
        <v>3</v>
      </c>
      <c r="B377" s="0" t="s">
        <v>9133</v>
      </c>
      <c r="C377" s="0" t="s">
        <v>8745</v>
      </c>
      <c r="D377" s="0" t="s">
        <v>8742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26</v>
      </c>
      <c r="L377" s="0" t="n">
        <v>134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36</v>
      </c>
      <c r="R377" s="0" t="n">
        <v>201</v>
      </c>
      <c r="S377" s="0" t="n">
        <v>0</v>
      </c>
      <c r="T377" s="0" t="n">
        <v>0</v>
      </c>
      <c r="U377" s="0" t="n">
        <v>32</v>
      </c>
      <c r="V377" s="0" t="n">
        <v>159</v>
      </c>
      <c r="W377" s="0" t="n">
        <v>0</v>
      </c>
      <c r="X377" s="0" t="n">
        <v>0</v>
      </c>
      <c r="Y377" s="0" t="n">
        <v>0</v>
      </c>
      <c r="Z377" s="0" t="n">
        <v>0</v>
      </c>
    </row>
    <row r="378" customFormat="false" ht="14.4" hidden="false" customHeight="false" outlineLevel="0" collapsed="false">
      <c r="A378" s="0" t="s">
        <v>3</v>
      </c>
      <c r="B378" s="0" t="s">
        <v>9134</v>
      </c>
      <c r="C378" s="0" t="s">
        <v>8744</v>
      </c>
      <c r="D378" s="0" t="s">
        <v>8741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14</v>
      </c>
      <c r="L378" s="0" t="n">
        <v>258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</row>
    <row r="379" customFormat="false" ht="14.4" hidden="false" customHeight="false" outlineLevel="0" collapsed="false">
      <c r="A379" s="0" t="s">
        <v>3</v>
      </c>
      <c r="B379" s="0" t="s">
        <v>9135</v>
      </c>
      <c r="C379" s="0" t="s">
        <v>8744</v>
      </c>
      <c r="D379" s="0" t="s">
        <v>8742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13</v>
      </c>
      <c r="L379" s="0" t="n">
        <v>252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</row>
    <row r="380" customFormat="false" ht="14.4" hidden="false" customHeight="false" outlineLevel="0" collapsed="false">
      <c r="A380" s="0" t="s">
        <v>3</v>
      </c>
      <c r="B380" s="0" t="s">
        <v>9136</v>
      </c>
      <c r="C380" s="0" t="s">
        <v>8741</v>
      </c>
      <c r="D380" s="0" t="s">
        <v>8745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13</v>
      </c>
      <c r="L380" s="0" t="n">
        <v>238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</row>
    <row r="381" customFormat="false" ht="14.4" hidden="false" customHeight="false" outlineLevel="0" collapsed="false">
      <c r="A381" s="0" t="s">
        <v>3</v>
      </c>
      <c r="B381" s="0" t="s">
        <v>9137</v>
      </c>
      <c r="C381" s="0" t="s">
        <v>8745</v>
      </c>
      <c r="D381" s="0" t="s">
        <v>8741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11</v>
      </c>
      <c r="L381" s="0" t="n">
        <v>218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</row>
    <row r="382" customFormat="false" ht="14.4" hidden="false" customHeight="false" outlineLevel="0" collapsed="false">
      <c r="A382" s="0" t="s">
        <v>3</v>
      </c>
      <c r="B382" s="0" t="s">
        <v>9138</v>
      </c>
      <c r="C382" s="0" t="s">
        <v>8742</v>
      </c>
      <c r="D382" s="0" t="s">
        <v>8744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13</v>
      </c>
      <c r="L382" s="0" t="n">
        <v>213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4.4" hidden="false" customHeight="false" outlineLevel="0" collapsed="false">
      <c r="A383" s="0" t="s">
        <v>3</v>
      </c>
      <c r="B383" s="0" t="s">
        <v>9139</v>
      </c>
      <c r="C383" s="0" t="s">
        <v>8745</v>
      </c>
      <c r="D383" s="0" t="s">
        <v>8741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13</v>
      </c>
      <c r="L383" s="0" t="n">
        <v>204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4.4" hidden="false" customHeight="false" outlineLevel="0" collapsed="false">
      <c r="A384" s="0" t="s">
        <v>3</v>
      </c>
      <c r="B384" s="0" t="s">
        <v>9140</v>
      </c>
      <c r="C384" s="0" t="s">
        <v>8742</v>
      </c>
      <c r="D384" s="0" t="s">
        <v>8741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11</v>
      </c>
      <c r="L384" s="0" t="n">
        <v>217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</row>
    <row r="385" customFormat="false" ht="14.4" hidden="false" customHeight="false" outlineLevel="0" collapsed="false">
      <c r="A385" s="0" t="s">
        <v>3</v>
      </c>
      <c r="B385" s="0" t="s">
        <v>9141</v>
      </c>
      <c r="C385" s="0" t="s">
        <v>8741</v>
      </c>
      <c r="D385" s="0" t="s">
        <v>8745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13</v>
      </c>
      <c r="L385" s="0" t="n">
        <v>228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</row>
    <row r="386" customFormat="false" ht="14.4" hidden="false" customHeight="false" outlineLevel="0" collapsed="false">
      <c r="A386" s="0" t="s">
        <v>3</v>
      </c>
      <c r="B386" s="0" t="s">
        <v>9142</v>
      </c>
      <c r="C386" s="0" t="s">
        <v>8742</v>
      </c>
      <c r="D386" s="0" t="s">
        <v>8744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18</v>
      </c>
      <c r="L386" s="0" t="n">
        <v>257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4.4" hidden="false" customHeight="false" outlineLevel="0" collapsed="false">
      <c r="A387" s="0" t="s">
        <v>3</v>
      </c>
      <c r="B387" s="0" t="s">
        <v>9143</v>
      </c>
      <c r="C387" s="0" t="s">
        <v>8744</v>
      </c>
      <c r="D387" s="0" t="s">
        <v>8742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13</v>
      </c>
      <c r="L387" s="0" t="n">
        <v>244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</row>
    <row r="388" customFormat="false" ht="14.4" hidden="false" customHeight="false" outlineLevel="0" collapsed="false">
      <c r="A388" s="0" t="s">
        <v>3</v>
      </c>
      <c r="B388" s="0" t="s">
        <v>9144</v>
      </c>
      <c r="C388" s="0" t="s">
        <v>8744</v>
      </c>
      <c r="D388" s="0" t="s">
        <v>8741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11</v>
      </c>
      <c r="L388" s="0" t="n">
        <v>191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</row>
    <row r="389" customFormat="false" ht="14.4" hidden="false" customHeight="false" outlineLevel="0" collapsed="false">
      <c r="A389" s="0" t="s">
        <v>3</v>
      </c>
      <c r="B389" s="0" t="s">
        <v>9145</v>
      </c>
      <c r="C389" s="0" t="s">
        <v>8742</v>
      </c>
      <c r="D389" s="0" t="s">
        <v>8744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10</v>
      </c>
      <c r="L389" s="0" t="n">
        <v>189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</row>
    <row r="390" customFormat="false" ht="14.4" hidden="false" customHeight="false" outlineLevel="0" collapsed="false">
      <c r="A390" s="0" t="s">
        <v>3</v>
      </c>
      <c r="B390" s="0" t="s">
        <v>9146</v>
      </c>
      <c r="C390" s="0" t="s">
        <v>8745</v>
      </c>
      <c r="D390" s="0" t="s">
        <v>8741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12</v>
      </c>
      <c r="L390" s="0" t="n">
        <v>238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</row>
    <row r="391" customFormat="false" ht="14.4" hidden="false" customHeight="false" outlineLevel="0" collapsed="false">
      <c r="A391" s="0" t="s">
        <v>3</v>
      </c>
      <c r="B391" s="0" t="s">
        <v>9147</v>
      </c>
      <c r="C391" s="0" t="s">
        <v>8745</v>
      </c>
      <c r="D391" s="0" t="s">
        <v>8741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16</v>
      </c>
      <c r="L391" s="0" t="n">
        <v>235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</row>
    <row r="392" customFormat="false" ht="14.4" hidden="false" customHeight="false" outlineLevel="0" collapsed="false">
      <c r="A392" s="0" t="s">
        <v>3</v>
      </c>
      <c r="B392" s="0" t="s">
        <v>9148</v>
      </c>
      <c r="C392" s="0" t="s">
        <v>8742</v>
      </c>
      <c r="D392" s="0" t="s">
        <v>8744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13</v>
      </c>
      <c r="L392" s="0" t="n">
        <v>214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</row>
    <row r="393" customFormat="false" ht="14.4" hidden="false" customHeight="false" outlineLevel="0" collapsed="false">
      <c r="A393" s="0" t="s">
        <v>3</v>
      </c>
      <c r="B393" s="0" t="s">
        <v>9149</v>
      </c>
      <c r="C393" s="0" t="s">
        <v>8744</v>
      </c>
      <c r="D393" s="0" t="s">
        <v>8742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11</v>
      </c>
      <c r="L393" s="0" t="n">
        <v>192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4.4" hidden="false" customHeight="false" outlineLevel="0" collapsed="false">
      <c r="A394" s="0" t="s">
        <v>3</v>
      </c>
      <c r="B394" s="0" t="s">
        <v>9150</v>
      </c>
      <c r="C394" s="0" t="s">
        <v>8744</v>
      </c>
      <c r="D394" s="0" t="s">
        <v>8742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15</v>
      </c>
      <c r="L394" s="0" t="n">
        <v>260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4.4" hidden="false" customHeight="false" outlineLevel="0" collapsed="false">
      <c r="A395" s="0" t="s">
        <v>3</v>
      </c>
      <c r="B395" s="0" t="s">
        <v>9151</v>
      </c>
      <c r="C395" s="0" t="s">
        <v>8742</v>
      </c>
      <c r="D395" s="0" t="s">
        <v>8744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12</v>
      </c>
      <c r="L395" s="0" t="n">
        <v>203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</row>
    <row r="396" customFormat="false" ht="14.4" hidden="false" customHeight="false" outlineLevel="0" collapsed="false">
      <c r="A396" s="0" t="s">
        <v>3</v>
      </c>
      <c r="B396" s="0" t="s">
        <v>9152</v>
      </c>
      <c r="C396" s="0" t="s">
        <v>8744</v>
      </c>
      <c r="D396" s="0" t="s">
        <v>8742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12</v>
      </c>
      <c r="L396" s="0" t="n">
        <v>219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</row>
    <row r="397" customFormat="false" ht="14.4" hidden="false" customHeight="false" outlineLevel="0" collapsed="false">
      <c r="A397" s="0" t="s">
        <v>3</v>
      </c>
      <c r="B397" s="0" t="s">
        <v>9153</v>
      </c>
      <c r="C397" s="0" t="s">
        <v>8745</v>
      </c>
      <c r="D397" s="0" t="s">
        <v>8741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15</v>
      </c>
      <c r="L397" s="0" t="n">
        <v>296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</row>
    <row r="398" customFormat="false" ht="14.4" hidden="false" customHeight="false" outlineLevel="0" collapsed="false">
      <c r="A398" s="0" t="s">
        <v>3</v>
      </c>
      <c r="B398" s="0" t="s">
        <v>9154</v>
      </c>
      <c r="C398" s="0" t="s">
        <v>8745</v>
      </c>
      <c r="D398" s="0" t="s">
        <v>8744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11</v>
      </c>
      <c r="L398" s="0" t="n">
        <v>179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</row>
    <row r="399" customFormat="false" ht="14.4" hidden="false" customHeight="false" outlineLevel="0" collapsed="false">
      <c r="A399" s="0" t="s">
        <v>3</v>
      </c>
      <c r="B399" s="0" t="s">
        <v>9155</v>
      </c>
      <c r="C399" s="0" t="s">
        <v>8742</v>
      </c>
      <c r="D399" s="0" t="s">
        <v>8744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22</v>
      </c>
      <c r="L399" s="0" t="n">
        <v>307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</row>
    <row r="400" customFormat="false" ht="14.4" hidden="false" customHeight="false" outlineLevel="0" collapsed="false">
      <c r="A400" s="0" t="s">
        <v>3</v>
      </c>
      <c r="B400" s="0" t="s">
        <v>9156</v>
      </c>
      <c r="C400" s="0" t="s">
        <v>8742</v>
      </c>
      <c r="D400" s="0" t="s">
        <v>8744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17</v>
      </c>
      <c r="L400" s="0" t="n">
        <v>293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</row>
    <row r="401" customFormat="false" ht="14.4" hidden="false" customHeight="false" outlineLevel="0" collapsed="false">
      <c r="A401" s="0" t="s">
        <v>3</v>
      </c>
      <c r="B401" s="0" t="s">
        <v>9157</v>
      </c>
      <c r="C401" s="0" t="s">
        <v>8745</v>
      </c>
      <c r="D401" s="0" t="s">
        <v>8741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14</v>
      </c>
      <c r="L401" s="0" t="n">
        <v>250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</row>
    <row r="402" customFormat="false" ht="14.4" hidden="false" customHeight="false" outlineLevel="0" collapsed="false">
      <c r="A402" s="0" t="s">
        <v>3</v>
      </c>
      <c r="B402" s="0" t="s">
        <v>9158</v>
      </c>
      <c r="C402" s="0" t="s">
        <v>8742</v>
      </c>
      <c r="D402" s="0" t="s">
        <v>8741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13</v>
      </c>
      <c r="L402" s="0" t="n">
        <v>248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</row>
    <row r="403" customFormat="false" ht="14.4" hidden="false" customHeight="false" outlineLevel="0" collapsed="false">
      <c r="A403" s="0" t="s">
        <v>3</v>
      </c>
      <c r="B403" s="0" t="s">
        <v>9159</v>
      </c>
      <c r="C403" s="0" t="s">
        <v>8745</v>
      </c>
      <c r="D403" s="0" t="s">
        <v>8741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13</v>
      </c>
      <c r="L403" s="0" t="n">
        <v>252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</row>
    <row r="404" customFormat="false" ht="14.4" hidden="false" customHeight="false" outlineLevel="0" collapsed="false">
      <c r="A404" s="0" t="s">
        <v>3</v>
      </c>
      <c r="B404" s="0" t="s">
        <v>9160</v>
      </c>
      <c r="C404" s="0" t="s">
        <v>8745</v>
      </c>
      <c r="D404" s="0" t="s">
        <v>8742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19</v>
      </c>
      <c r="L404" s="0" t="n">
        <v>275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</row>
    <row r="405" customFormat="false" ht="14.4" hidden="false" customHeight="false" outlineLevel="0" collapsed="false">
      <c r="A405" s="0" t="s">
        <v>3</v>
      </c>
      <c r="B405" s="0" t="s">
        <v>9161</v>
      </c>
      <c r="C405" s="0" t="s">
        <v>8742</v>
      </c>
      <c r="D405" s="0" t="s">
        <v>8744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15</v>
      </c>
      <c r="L405" s="0" t="n">
        <v>278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</row>
    <row r="406" customFormat="false" ht="14.4" hidden="false" customHeight="false" outlineLevel="0" collapsed="false">
      <c r="A406" s="0" t="s">
        <v>3</v>
      </c>
      <c r="B406" s="0" t="s">
        <v>9162</v>
      </c>
      <c r="C406" s="0" t="s">
        <v>8744</v>
      </c>
      <c r="D406" s="0" t="s">
        <v>8742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15</v>
      </c>
      <c r="L406" s="0" t="n">
        <v>289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</row>
    <row r="407" customFormat="false" ht="14.4" hidden="false" customHeight="false" outlineLevel="0" collapsed="false">
      <c r="A407" s="0" t="s">
        <v>3</v>
      </c>
      <c r="B407" s="0" t="s">
        <v>9163</v>
      </c>
      <c r="C407" s="0" t="s">
        <v>8745</v>
      </c>
      <c r="D407" s="0" t="s">
        <v>8741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11</v>
      </c>
      <c r="L407" s="0" t="n">
        <v>201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</row>
    <row r="408" customFormat="false" ht="14.4" hidden="false" customHeight="false" outlineLevel="0" collapsed="false">
      <c r="A408" s="0" t="s">
        <v>3</v>
      </c>
      <c r="B408" s="0" t="s">
        <v>9164</v>
      </c>
      <c r="C408" s="0" t="s">
        <v>8745</v>
      </c>
      <c r="D408" s="0" t="s">
        <v>8742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11</v>
      </c>
      <c r="L408" s="0" t="n">
        <v>174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</row>
    <row r="409" customFormat="false" ht="14.4" hidden="false" customHeight="false" outlineLevel="0" collapsed="false">
      <c r="A409" s="0" t="s">
        <v>3</v>
      </c>
      <c r="B409" s="0" t="s">
        <v>9165</v>
      </c>
      <c r="C409" s="0" t="s">
        <v>8744</v>
      </c>
      <c r="D409" s="0" t="s">
        <v>8742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9</v>
      </c>
      <c r="L409" s="0" t="n">
        <v>177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</row>
    <row r="410" customFormat="false" ht="14.4" hidden="false" customHeight="false" outlineLevel="0" collapsed="false">
      <c r="A410" s="0" t="s">
        <v>3</v>
      </c>
      <c r="B410" s="0" t="s">
        <v>9166</v>
      </c>
      <c r="C410" s="0" t="s">
        <v>8742</v>
      </c>
      <c r="D410" s="0" t="s">
        <v>8744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15</v>
      </c>
      <c r="L410" s="0" t="n">
        <v>181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</row>
    <row r="411" customFormat="false" ht="14.4" hidden="false" customHeight="false" outlineLevel="0" collapsed="false">
      <c r="A411" s="0" t="s">
        <v>3</v>
      </c>
      <c r="B411" s="0" t="s">
        <v>9167</v>
      </c>
      <c r="C411" s="0" t="s">
        <v>8742</v>
      </c>
      <c r="D411" s="0" t="s">
        <v>8744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17</v>
      </c>
      <c r="L411" s="0" t="n">
        <v>292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</row>
    <row r="412" customFormat="false" ht="14.4" hidden="false" customHeight="false" outlineLevel="0" collapsed="false">
      <c r="A412" s="0" t="s">
        <v>3</v>
      </c>
      <c r="B412" s="0" t="s">
        <v>9168</v>
      </c>
      <c r="C412" s="0" t="s">
        <v>8744</v>
      </c>
      <c r="D412" s="0" t="s">
        <v>8742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12</v>
      </c>
      <c r="L412" s="0" t="n">
        <v>235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</row>
    <row r="413" customFormat="false" ht="14.4" hidden="false" customHeight="false" outlineLevel="0" collapsed="false">
      <c r="A413" s="0" t="s">
        <v>3</v>
      </c>
      <c r="B413" s="0" t="s">
        <v>9169</v>
      </c>
      <c r="C413" s="0" t="s">
        <v>8742</v>
      </c>
      <c r="D413" s="0" t="s">
        <v>8744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13</v>
      </c>
      <c r="L413" s="0" t="n">
        <v>217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</row>
    <row r="414" customFormat="false" ht="14.4" hidden="false" customHeight="false" outlineLevel="0" collapsed="false">
      <c r="A414" s="0" t="s">
        <v>3</v>
      </c>
      <c r="B414" s="0" t="s">
        <v>9170</v>
      </c>
      <c r="C414" s="0" t="s">
        <v>8744</v>
      </c>
      <c r="D414" s="0" t="s">
        <v>8742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13</v>
      </c>
      <c r="L414" s="0" t="n">
        <v>207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</row>
    <row r="415" customFormat="false" ht="14.4" hidden="false" customHeight="false" outlineLevel="0" collapsed="false">
      <c r="A415" s="0" t="s">
        <v>3</v>
      </c>
      <c r="B415" s="0" t="s">
        <v>9171</v>
      </c>
      <c r="C415" s="0" t="s">
        <v>8745</v>
      </c>
      <c r="D415" s="0" t="s">
        <v>8741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13</v>
      </c>
      <c r="L415" s="0" t="n">
        <v>252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</row>
    <row r="416" customFormat="false" ht="14.4" hidden="false" customHeight="false" outlineLevel="0" collapsed="false">
      <c r="A416" s="0" t="s">
        <v>3</v>
      </c>
      <c r="B416" s="0" t="s">
        <v>9172</v>
      </c>
      <c r="C416" s="0" t="s">
        <v>8742</v>
      </c>
      <c r="D416" s="0" t="s">
        <v>8744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13</v>
      </c>
      <c r="L416" s="0" t="n">
        <v>232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4.4" hidden="false" customHeight="false" outlineLevel="0" collapsed="false">
      <c r="A417" s="0" t="s">
        <v>3</v>
      </c>
      <c r="B417" s="0" t="s">
        <v>9173</v>
      </c>
      <c r="C417" s="0" t="s">
        <v>8742</v>
      </c>
      <c r="D417" s="0" t="s">
        <v>8744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11</v>
      </c>
      <c r="L417" s="0" t="n">
        <v>194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</row>
    <row r="418" customFormat="false" ht="14.4" hidden="false" customHeight="false" outlineLevel="0" collapsed="false">
      <c r="A418" s="0" t="s">
        <v>3</v>
      </c>
      <c r="B418" s="0" t="s">
        <v>9174</v>
      </c>
      <c r="C418" s="0" t="s">
        <v>8741</v>
      </c>
      <c r="D418" s="0" t="s">
        <v>8745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11</v>
      </c>
      <c r="L418" s="0" t="n">
        <v>218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</row>
    <row r="419" customFormat="false" ht="14.4" hidden="false" customHeight="false" outlineLevel="0" collapsed="false">
      <c r="A419" s="0" t="s">
        <v>3</v>
      </c>
      <c r="B419" s="0" t="s">
        <v>9175</v>
      </c>
      <c r="C419" s="0" t="s">
        <v>8741</v>
      </c>
      <c r="D419" s="0" t="s">
        <v>8744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19</v>
      </c>
      <c r="L419" s="0" t="n">
        <v>271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4.4" hidden="false" customHeight="false" outlineLevel="0" collapsed="false">
      <c r="A420" s="0" t="s">
        <v>3</v>
      </c>
      <c r="B420" s="0" t="s">
        <v>9176</v>
      </c>
      <c r="C420" s="0" t="s">
        <v>8742</v>
      </c>
      <c r="D420" s="0" t="s">
        <v>8745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11</v>
      </c>
      <c r="L420" s="0" t="n">
        <v>205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</row>
    <row r="421" customFormat="false" ht="14.4" hidden="false" customHeight="false" outlineLevel="0" collapsed="false">
      <c r="A421" s="0" t="s">
        <v>3</v>
      </c>
      <c r="B421" s="0" t="s">
        <v>9177</v>
      </c>
      <c r="C421" s="0" t="s">
        <v>8744</v>
      </c>
      <c r="D421" s="0" t="s">
        <v>8742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15</v>
      </c>
      <c r="L421" s="0" t="n">
        <v>288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4.4" hidden="false" customHeight="false" outlineLevel="0" collapsed="false">
      <c r="A422" s="0" t="s">
        <v>3</v>
      </c>
      <c r="B422" s="0" t="s">
        <v>9178</v>
      </c>
      <c r="C422" s="0" t="s">
        <v>8742</v>
      </c>
      <c r="D422" s="0" t="s">
        <v>8741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11</v>
      </c>
      <c r="L422" s="0" t="n">
        <v>193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</row>
    <row r="423" customFormat="false" ht="14.4" hidden="false" customHeight="false" outlineLevel="0" collapsed="false">
      <c r="A423" s="0" t="s">
        <v>3</v>
      </c>
      <c r="B423" s="0" t="s">
        <v>9179</v>
      </c>
      <c r="C423" s="0" t="s">
        <v>8744</v>
      </c>
      <c r="D423" s="0" t="s">
        <v>8742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19</v>
      </c>
      <c r="L423" s="0" t="n">
        <v>233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4.4" hidden="false" customHeight="false" outlineLevel="0" collapsed="false">
      <c r="A424" s="0" t="s">
        <v>3</v>
      </c>
      <c r="B424" s="0" t="s">
        <v>9180</v>
      </c>
      <c r="C424" s="0" t="s">
        <v>8745</v>
      </c>
      <c r="D424" s="0" t="s">
        <v>8741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13</v>
      </c>
      <c r="L424" s="0" t="n">
        <v>248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4.4" hidden="false" customHeight="false" outlineLevel="0" collapsed="false">
      <c r="A425" s="0" t="s">
        <v>3</v>
      </c>
      <c r="B425" s="0" t="s">
        <v>9181</v>
      </c>
      <c r="C425" s="0" t="s">
        <v>8742</v>
      </c>
      <c r="D425" s="0" t="s">
        <v>8744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15</v>
      </c>
      <c r="L425" s="0" t="n">
        <v>205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</row>
    <row r="426" customFormat="false" ht="14.4" hidden="false" customHeight="false" outlineLevel="0" collapsed="false">
      <c r="A426" s="0" t="s">
        <v>3</v>
      </c>
      <c r="B426" s="0" t="s">
        <v>9182</v>
      </c>
      <c r="C426" s="0" t="s">
        <v>8744</v>
      </c>
      <c r="D426" s="0" t="s">
        <v>8742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13</v>
      </c>
      <c r="L426" s="0" t="n">
        <v>199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</row>
    <row r="427" customFormat="false" ht="14.4" hidden="false" customHeight="false" outlineLevel="0" collapsed="false">
      <c r="A427" s="0" t="s">
        <v>3</v>
      </c>
      <c r="B427" s="0" t="s">
        <v>9183</v>
      </c>
      <c r="C427" s="0" t="s">
        <v>8741</v>
      </c>
      <c r="D427" s="0" t="s">
        <v>8745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9</v>
      </c>
      <c r="L427" s="0" t="n">
        <v>175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</row>
    <row r="428" customFormat="false" ht="14.4" hidden="false" customHeight="false" outlineLevel="0" collapsed="false">
      <c r="A428" s="0" t="s">
        <v>3</v>
      </c>
      <c r="B428" s="0" t="s">
        <v>9184</v>
      </c>
      <c r="C428" s="0" t="s">
        <v>8742</v>
      </c>
      <c r="D428" s="0" t="s">
        <v>8744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17</v>
      </c>
      <c r="L428" s="0" t="n">
        <v>287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</row>
    <row r="429" customFormat="false" ht="14.4" hidden="false" customHeight="false" outlineLevel="0" collapsed="false">
      <c r="A429" s="0" t="s">
        <v>3</v>
      </c>
      <c r="B429" s="0" t="s">
        <v>9185</v>
      </c>
      <c r="C429" s="0" t="s">
        <v>8742</v>
      </c>
      <c r="D429" s="0" t="s">
        <v>8744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16</v>
      </c>
      <c r="L429" s="0" t="n">
        <v>288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</row>
    <row r="430" customFormat="false" ht="14.4" hidden="false" customHeight="false" outlineLevel="0" collapsed="false">
      <c r="A430" s="0" t="s">
        <v>3</v>
      </c>
      <c r="B430" s="0" t="s">
        <v>9186</v>
      </c>
      <c r="C430" s="0" t="s">
        <v>8745</v>
      </c>
      <c r="D430" s="0" t="s">
        <v>8741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16</v>
      </c>
      <c r="L430" s="0" t="n">
        <v>287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4.4" hidden="false" customHeight="false" outlineLevel="0" collapsed="false">
      <c r="A431" s="0" t="s">
        <v>3</v>
      </c>
      <c r="B431" s="0" t="s">
        <v>9187</v>
      </c>
      <c r="C431" s="0" t="s">
        <v>8741</v>
      </c>
      <c r="D431" s="0" t="s">
        <v>8745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16</v>
      </c>
      <c r="L431" s="0" t="n">
        <v>283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4.4" hidden="false" customHeight="false" outlineLevel="0" collapsed="false">
      <c r="A432" s="0" t="s">
        <v>3</v>
      </c>
      <c r="B432" s="0" t="s">
        <v>9188</v>
      </c>
      <c r="C432" s="0" t="s">
        <v>8745</v>
      </c>
      <c r="D432" s="0" t="s">
        <v>8741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10</v>
      </c>
      <c r="L432" s="0" t="n">
        <v>198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</row>
    <row r="433" customFormat="false" ht="14.4" hidden="false" customHeight="false" outlineLevel="0" collapsed="false">
      <c r="A433" s="0" t="s">
        <v>3</v>
      </c>
      <c r="B433" s="0" t="s">
        <v>9189</v>
      </c>
      <c r="C433" s="0" t="s">
        <v>8742</v>
      </c>
      <c r="D433" s="0" t="s">
        <v>8745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14</v>
      </c>
      <c r="L433" s="0" t="n">
        <v>219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</row>
    <row r="434" customFormat="false" ht="14.4" hidden="false" customHeight="false" outlineLevel="0" collapsed="false">
      <c r="A434" s="0" t="s">
        <v>3</v>
      </c>
      <c r="B434" s="0" t="s">
        <v>9190</v>
      </c>
      <c r="C434" s="0" t="s">
        <v>8741</v>
      </c>
      <c r="D434" s="0" t="s">
        <v>8745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14</v>
      </c>
      <c r="L434" s="0" t="n">
        <v>273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</row>
    <row r="435" customFormat="false" ht="14.4" hidden="false" customHeight="false" outlineLevel="0" collapsed="false">
      <c r="A435" s="0" t="s">
        <v>3</v>
      </c>
      <c r="B435" s="0" t="s">
        <v>9191</v>
      </c>
      <c r="C435" s="0" t="s">
        <v>8741</v>
      </c>
      <c r="D435" s="0" t="s">
        <v>8745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19</v>
      </c>
      <c r="L435" s="0" t="n">
        <v>289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</row>
    <row r="436" customFormat="false" ht="14.4" hidden="false" customHeight="false" outlineLevel="0" collapsed="false">
      <c r="A436" s="0" t="s">
        <v>3</v>
      </c>
      <c r="B436" s="0" t="s">
        <v>9192</v>
      </c>
      <c r="C436" s="0" t="s">
        <v>8741</v>
      </c>
      <c r="D436" s="0" t="s">
        <v>8745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12</v>
      </c>
      <c r="L436" s="0" t="n">
        <v>232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</row>
    <row r="437" customFormat="false" ht="14.4" hidden="false" customHeight="false" outlineLevel="0" collapsed="false">
      <c r="A437" s="0" t="s">
        <v>3</v>
      </c>
      <c r="B437" s="0" t="s">
        <v>9193</v>
      </c>
      <c r="C437" s="0" t="s">
        <v>8742</v>
      </c>
      <c r="D437" s="0" t="s">
        <v>8744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12</v>
      </c>
      <c r="L437" s="0" t="n">
        <v>220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</row>
    <row r="438" customFormat="false" ht="14.4" hidden="false" customHeight="false" outlineLevel="0" collapsed="false">
      <c r="A438" s="0" t="s">
        <v>3</v>
      </c>
      <c r="B438" s="0" t="s">
        <v>9194</v>
      </c>
      <c r="C438" s="0" t="s">
        <v>8745</v>
      </c>
      <c r="D438" s="0" t="s">
        <v>8741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14</v>
      </c>
      <c r="L438" s="0" t="n">
        <v>227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</row>
    <row r="439" customFormat="false" ht="14.4" hidden="false" customHeight="false" outlineLevel="0" collapsed="false">
      <c r="A439" s="0" t="s">
        <v>3</v>
      </c>
      <c r="B439" s="0" t="s">
        <v>9195</v>
      </c>
      <c r="C439" s="0" t="s">
        <v>8745</v>
      </c>
      <c r="D439" s="0" t="s">
        <v>8742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14</v>
      </c>
      <c r="L439" s="0" t="n">
        <v>218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</row>
    <row r="440" customFormat="false" ht="14.4" hidden="false" customHeight="false" outlineLevel="0" collapsed="false">
      <c r="A440" s="0" t="s">
        <v>3</v>
      </c>
      <c r="B440" s="0" t="s">
        <v>9196</v>
      </c>
      <c r="C440" s="0" t="s">
        <v>8744</v>
      </c>
      <c r="D440" s="0" t="s">
        <v>8742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14</v>
      </c>
      <c r="L440" s="0" t="n">
        <v>225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</row>
    <row r="441" customFormat="false" ht="14.4" hidden="false" customHeight="false" outlineLevel="0" collapsed="false">
      <c r="A441" s="0" t="s">
        <v>3</v>
      </c>
      <c r="B441" s="0" t="s">
        <v>9197</v>
      </c>
      <c r="C441" s="0" t="s">
        <v>8742</v>
      </c>
      <c r="D441" s="0" t="s">
        <v>8744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14</v>
      </c>
      <c r="L441" s="0" t="n">
        <v>223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</row>
    <row r="442" customFormat="false" ht="14.4" hidden="false" customHeight="false" outlineLevel="0" collapsed="false">
      <c r="A442" s="0" t="s">
        <v>3</v>
      </c>
      <c r="B442" s="0" t="s">
        <v>9198</v>
      </c>
      <c r="C442" s="0" t="s">
        <v>8742</v>
      </c>
      <c r="D442" s="0" t="s">
        <v>8744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14</v>
      </c>
      <c r="L442" s="0" t="n">
        <v>226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</row>
    <row r="443" customFormat="false" ht="14.4" hidden="false" customHeight="false" outlineLevel="0" collapsed="false">
      <c r="A443" s="0" t="s">
        <v>3</v>
      </c>
      <c r="B443" s="0" t="s">
        <v>9199</v>
      </c>
      <c r="C443" s="0" t="s">
        <v>8742</v>
      </c>
      <c r="D443" s="0" t="s">
        <v>8744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13</v>
      </c>
      <c r="L443" s="0" t="n">
        <v>230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</row>
    <row r="444" customFormat="false" ht="14.4" hidden="false" customHeight="false" outlineLevel="0" collapsed="false">
      <c r="A444" s="0" t="s">
        <v>3</v>
      </c>
      <c r="B444" s="0" t="s">
        <v>9200</v>
      </c>
      <c r="C444" s="0" t="s">
        <v>8745</v>
      </c>
      <c r="D444" s="0" t="s">
        <v>8741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13</v>
      </c>
      <c r="L444" s="0" t="n">
        <v>242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</row>
    <row r="445" customFormat="false" ht="14.4" hidden="false" customHeight="false" outlineLevel="0" collapsed="false">
      <c r="A445" s="0" t="s">
        <v>3</v>
      </c>
      <c r="B445" s="0" t="s">
        <v>9201</v>
      </c>
      <c r="C445" s="0" t="s">
        <v>8741</v>
      </c>
      <c r="D445" s="0" t="s">
        <v>8742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13</v>
      </c>
      <c r="L445" s="0" t="n">
        <v>234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</row>
    <row r="446" customFormat="false" ht="14.4" hidden="false" customHeight="false" outlineLevel="0" collapsed="false">
      <c r="A446" s="0" t="s">
        <v>3</v>
      </c>
      <c r="B446" s="0" t="s">
        <v>9202</v>
      </c>
      <c r="C446" s="0" t="s">
        <v>8742</v>
      </c>
      <c r="D446" s="0" t="s">
        <v>8744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12</v>
      </c>
      <c r="L446" s="0" t="n">
        <v>168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</row>
    <row r="447" customFormat="false" ht="14.4" hidden="false" customHeight="false" outlineLevel="0" collapsed="false">
      <c r="A447" s="0" t="s">
        <v>3</v>
      </c>
      <c r="B447" s="0" t="s">
        <v>9203</v>
      </c>
      <c r="C447" s="0" t="s">
        <v>8741</v>
      </c>
      <c r="D447" s="0" t="s">
        <v>8745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13</v>
      </c>
      <c r="L447" s="0" t="n">
        <v>169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4.4" hidden="false" customHeight="false" outlineLevel="0" collapsed="false">
      <c r="A448" s="0" t="s">
        <v>3</v>
      </c>
      <c r="B448" s="0" t="s">
        <v>9204</v>
      </c>
      <c r="C448" s="0" t="s">
        <v>8745</v>
      </c>
      <c r="D448" s="0" t="s">
        <v>8741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13</v>
      </c>
      <c r="L448" s="0" t="n">
        <v>166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4.4" hidden="false" customHeight="false" outlineLevel="0" collapsed="false">
      <c r="A449" s="0" t="s">
        <v>3</v>
      </c>
      <c r="B449" s="0" t="s">
        <v>9205</v>
      </c>
      <c r="C449" s="0" t="s">
        <v>8741</v>
      </c>
      <c r="D449" s="0" t="s">
        <v>8745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13</v>
      </c>
      <c r="L449" s="0" t="n">
        <v>166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</row>
    <row r="450" customFormat="false" ht="14.4" hidden="false" customHeight="false" outlineLevel="0" collapsed="false">
      <c r="A450" s="0" t="s">
        <v>3</v>
      </c>
      <c r="B450" s="0" t="s">
        <v>9206</v>
      </c>
      <c r="C450" s="0" t="s">
        <v>8745</v>
      </c>
      <c r="D450" s="0" t="s">
        <v>8742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13</v>
      </c>
      <c r="L450" s="0" t="n">
        <v>196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</row>
    <row r="451" customFormat="false" ht="14.4" hidden="false" customHeight="false" outlineLevel="0" collapsed="false">
      <c r="A451" s="0" t="s">
        <v>3</v>
      </c>
      <c r="B451" s="0" t="s">
        <v>9207</v>
      </c>
      <c r="C451" s="0" t="s">
        <v>8744</v>
      </c>
      <c r="D451" s="0" t="s">
        <v>8742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12</v>
      </c>
      <c r="L451" s="0" t="n">
        <v>196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</row>
    <row r="452" customFormat="false" ht="14.4" hidden="false" customHeight="false" outlineLevel="0" collapsed="false">
      <c r="A452" s="0" t="s">
        <v>3</v>
      </c>
      <c r="B452" s="0" t="s">
        <v>9208</v>
      </c>
      <c r="C452" s="0" t="s">
        <v>8742</v>
      </c>
      <c r="D452" s="0" t="s">
        <v>8741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14</v>
      </c>
      <c r="L452" s="0" t="n">
        <v>188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</row>
    <row r="453" customFormat="false" ht="14.4" hidden="false" customHeight="false" outlineLevel="0" collapsed="false">
      <c r="A453" s="0" t="s">
        <v>3</v>
      </c>
      <c r="B453" s="0" t="s">
        <v>9209</v>
      </c>
      <c r="C453" s="0" t="s">
        <v>8745</v>
      </c>
      <c r="D453" s="0" t="s">
        <v>8741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12</v>
      </c>
      <c r="L453" s="0" t="n">
        <v>239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4.4" hidden="false" customHeight="false" outlineLevel="0" collapsed="false">
      <c r="A454" s="0" t="s">
        <v>3</v>
      </c>
      <c r="B454" s="0" t="s">
        <v>9210</v>
      </c>
      <c r="C454" s="0" t="s">
        <v>8741</v>
      </c>
      <c r="D454" s="0" t="s">
        <v>8745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13</v>
      </c>
      <c r="L454" s="0" t="n">
        <v>207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</row>
    <row r="455" customFormat="false" ht="14.4" hidden="false" customHeight="false" outlineLevel="0" collapsed="false">
      <c r="A455" s="0" t="s">
        <v>3</v>
      </c>
      <c r="B455" s="0" t="s">
        <v>9211</v>
      </c>
      <c r="C455" s="0" t="s">
        <v>8742</v>
      </c>
      <c r="D455" s="0" t="s">
        <v>8744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13</v>
      </c>
      <c r="L455" s="0" t="n">
        <v>176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</row>
    <row r="456" customFormat="false" ht="14.4" hidden="false" customHeight="false" outlineLevel="0" collapsed="false">
      <c r="A456" s="0" t="s">
        <v>3</v>
      </c>
      <c r="B456" s="0" t="s">
        <v>9212</v>
      </c>
      <c r="C456" s="0" t="s">
        <v>8745</v>
      </c>
      <c r="D456" s="0" t="s">
        <v>8741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20</v>
      </c>
      <c r="L456" s="0" t="n">
        <v>234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</row>
    <row r="457" customFormat="false" ht="14.4" hidden="false" customHeight="false" outlineLevel="0" collapsed="false">
      <c r="A457" s="0" t="s">
        <v>3</v>
      </c>
      <c r="B457" s="0" t="s">
        <v>9213</v>
      </c>
      <c r="C457" s="0" t="s">
        <v>8745</v>
      </c>
      <c r="D457" s="0" t="s">
        <v>8744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13</v>
      </c>
      <c r="L457" s="0" t="n">
        <v>180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4.4" hidden="false" customHeight="false" outlineLevel="0" collapsed="false">
      <c r="A458" s="0" t="s">
        <v>3</v>
      </c>
      <c r="B458" s="0" t="s">
        <v>9214</v>
      </c>
      <c r="C458" s="0" t="s">
        <v>8742</v>
      </c>
      <c r="D458" s="0" t="s">
        <v>8745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10</v>
      </c>
      <c r="L458" s="0" t="n">
        <v>197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</row>
    <row r="459" customFormat="false" ht="14.4" hidden="false" customHeight="false" outlineLevel="0" collapsed="false">
      <c r="A459" s="0" t="s">
        <v>3</v>
      </c>
      <c r="B459" s="0" t="s">
        <v>9215</v>
      </c>
      <c r="C459" s="0" t="s">
        <v>8744</v>
      </c>
      <c r="D459" s="0" t="s">
        <v>8742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12</v>
      </c>
      <c r="L459" s="0" t="n">
        <v>215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4.4" hidden="false" customHeight="false" outlineLevel="0" collapsed="false">
      <c r="A460" s="0" t="s">
        <v>3</v>
      </c>
      <c r="B460" s="0" t="s">
        <v>9216</v>
      </c>
      <c r="C460" s="0" t="s">
        <v>8744</v>
      </c>
      <c r="D460" s="0" t="s">
        <v>8742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12</v>
      </c>
      <c r="L460" s="0" t="n">
        <v>212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</row>
    <row r="461" customFormat="false" ht="14.4" hidden="false" customHeight="false" outlineLevel="0" collapsed="false">
      <c r="A461" s="0" t="s">
        <v>3</v>
      </c>
      <c r="B461" s="0" t="s">
        <v>9217</v>
      </c>
      <c r="C461" s="0" t="s">
        <v>8742</v>
      </c>
      <c r="D461" s="0" t="s">
        <v>8744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14</v>
      </c>
      <c r="L461" s="0" t="n">
        <v>207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</row>
    <row r="462" customFormat="false" ht="14.4" hidden="false" customHeight="false" outlineLevel="0" collapsed="false">
      <c r="A462" s="0" t="s">
        <v>3</v>
      </c>
      <c r="B462" s="0" t="s">
        <v>9218</v>
      </c>
      <c r="C462" s="0" t="s">
        <v>8741</v>
      </c>
      <c r="D462" s="0" t="s">
        <v>8745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14</v>
      </c>
      <c r="L462" s="0" t="n">
        <v>213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</row>
    <row r="463" customFormat="false" ht="14.4" hidden="false" customHeight="false" outlineLevel="0" collapsed="false">
      <c r="A463" s="0" t="s">
        <v>3</v>
      </c>
      <c r="B463" s="0" t="s">
        <v>9219</v>
      </c>
      <c r="C463" s="0" t="s">
        <v>8744</v>
      </c>
      <c r="D463" s="0" t="s">
        <v>8742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13</v>
      </c>
      <c r="L463" s="0" t="n">
        <v>203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</row>
    <row r="464" customFormat="false" ht="14.4" hidden="false" customHeight="false" outlineLevel="0" collapsed="false">
      <c r="A464" s="0" t="s">
        <v>3</v>
      </c>
      <c r="B464" s="0" t="s">
        <v>9220</v>
      </c>
      <c r="C464" s="0" t="s">
        <v>8744</v>
      </c>
      <c r="D464" s="0" t="s">
        <v>8742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12</v>
      </c>
      <c r="L464" s="0" t="n">
        <v>191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4.4" hidden="false" customHeight="false" outlineLevel="0" collapsed="false">
      <c r="A465" s="0" t="s">
        <v>3</v>
      </c>
      <c r="B465" s="0" t="s">
        <v>9221</v>
      </c>
      <c r="C465" s="0" t="s">
        <v>8744</v>
      </c>
      <c r="D465" s="0" t="s">
        <v>8742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16</v>
      </c>
      <c r="L465" s="0" t="n">
        <v>204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</row>
    <row r="466" customFormat="false" ht="14.4" hidden="false" customHeight="false" outlineLevel="0" collapsed="false">
      <c r="A466" s="0" t="s">
        <v>3</v>
      </c>
      <c r="B466" s="0" t="s">
        <v>9222</v>
      </c>
      <c r="C466" s="0" t="s">
        <v>8744</v>
      </c>
      <c r="D466" s="0" t="s">
        <v>8742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16</v>
      </c>
      <c r="L466" s="0" t="n">
        <v>205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4.4" hidden="false" customHeight="false" outlineLevel="0" collapsed="false">
      <c r="A467" s="0" t="s">
        <v>3</v>
      </c>
      <c r="B467" s="0" t="s">
        <v>9223</v>
      </c>
      <c r="C467" s="0" t="s">
        <v>8741</v>
      </c>
      <c r="D467" s="0" t="s">
        <v>8745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12</v>
      </c>
      <c r="L467" s="0" t="n">
        <v>159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</row>
    <row r="468" customFormat="false" ht="14.4" hidden="false" customHeight="false" outlineLevel="0" collapsed="false">
      <c r="A468" s="0" t="s">
        <v>3</v>
      </c>
      <c r="B468" s="0" t="s">
        <v>9224</v>
      </c>
      <c r="C468" s="0" t="s">
        <v>8741</v>
      </c>
      <c r="D468" s="0" t="s">
        <v>8745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13</v>
      </c>
      <c r="L468" s="0" t="n">
        <v>147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4.4" hidden="false" customHeight="false" outlineLevel="0" collapsed="false">
      <c r="A469" s="0" t="s">
        <v>3</v>
      </c>
      <c r="B469" s="0" t="s">
        <v>9225</v>
      </c>
      <c r="C469" s="0" t="s">
        <v>8744</v>
      </c>
      <c r="D469" s="0" t="s">
        <v>9226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17</v>
      </c>
      <c r="L469" s="0" t="n">
        <v>302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</row>
    <row r="470" customFormat="false" ht="14.4" hidden="false" customHeight="false" outlineLevel="0" collapsed="false">
      <c r="A470" s="0" t="s">
        <v>3</v>
      </c>
      <c r="B470" s="0" t="s">
        <v>9227</v>
      </c>
      <c r="C470" s="0" t="s">
        <v>8744</v>
      </c>
      <c r="D470" s="0" t="s">
        <v>8741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17</v>
      </c>
      <c r="L470" s="0" t="n">
        <v>302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</row>
    <row r="471" customFormat="false" ht="14.4" hidden="false" customHeight="false" outlineLevel="0" collapsed="false">
      <c r="A471" s="0" t="s">
        <v>3</v>
      </c>
      <c r="B471" s="0" t="s">
        <v>9228</v>
      </c>
      <c r="C471" s="0" t="s">
        <v>8745</v>
      </c>
      <c r="D471" s="0" t="s">
        <v>8741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24</v>
      </c>
      <c r="L471" s="0" t="n">
        <v>314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</row>
    <row r="472" customFormat="false" ht="14.4" hidden="false" customHeight="false" outlineLevel="0" collapsed="false">
      <c r="A472" s="0" t="s">
        <v>3</v>
      </c>
      <c r="B472" s="0" t="s">
        <v>9229</v>
      </c>
      <c r="C472" s="0" t="s">
        <v>8741</v>
      </c>
      <c r="D472" s="0" t="s">
        <v>8745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26</v>
      </c>
      <c r="L472" s="0" t="n">
        <v>311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4.4" hidden="false" customHeight="false" outlineLevel="0" collapsed="false">
      <c r="A473" s="0" t="s">
        <v>3</v>
      </c>
      <c r="B473" s="0" t="s">
        <v>9230</v>
      </c>
      <c r="C473" s="0" t="s">
        <v>8745</v>
      </c>
      <c r="D473" s="0" t="s">
        <v>8741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15</v>
      </c>
      <c r="L473" s="0" t="n">
        <v>221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</row>
    <row r="474" customFormat="false" ht="14.4" hidden="false" customHeight="false" outlineLevel="0" collapsed="false">
      <c r="A474" s="0" t="s">
        <v>3</v>
      </c>
      <c r="B474" s="0" t="s">
        <v>9231</v>
      </c>
      <c r="C474" s="0" t="s">
        <v>8744</v>
      </c>
      <c r="D474" s="0" t="s">
        <v>8741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11</v>
      </c>
      <c r="L474" s="0" t="n">
        <v>215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</row>
    <row r="475" customFormat="false" ht="14.4" hidden="false" customHeight="false" outlineLevel="0" collapsed="false">
      <c r="A475" s="0" t="s">
        <v>3</v>
      </c>
      <c r="B475" s="0" t="s">
        <v>9232</v>
      </c>
      <c r="C475" s="0" t="s">
        <v>8744</v>
      </c>
      <c r="D475" s="0" t="s">
        <v>8742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11</v>
      </c>
      <c r="L475" s="0" t="n">
        <v>215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</row>
    <row r="476" customFormat="false" ht="14.4" hidden="false" customHeight="false" outlineLevel="0" collapsed="false">
      <c r="A476" s="0" t="s">
        <v>3</v>
      </c>
      <c r="B476" s="0" t="s">
        <v>9233</v>
      </c>
      <c r="C476" s="0" t="s">
        <v>8742</v>
      </c>
      <c r="D476" s="0" t="s">
        <v>8744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16</v>
      </c>
      <c r="L476" s="0" t="n">
        <v>252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</row>
    <row r="477" customFormat="false" ht="14.4" hidden="false" customHeight="false" outlineLevel="0" collapsed="false">
      <c r="A477" s="0" t="s">
        <v>3</v>
      </c>
      <c r="B477" s="0" t="s">
        <v>9234</v>
      </c>
      <c r="C477" s="0" t="s">
        <v>8742</v>
      </c>
      <c r="D477" s="0" t="s">
        <v>8744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16</v>
      </c>
      <c r="L477" s="0" t="n">
        <v>286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</row>
    <row r="478" customFormat="false" ht="14.4" hidden="false" customHeight="false" outlineLevel="0" collapsed="false">
      <c r="A478" s="0" t="s">
        <v>3</v>
      </c>
      <c r="B478" s="0" t="s">
        <v>9235</v>
      </c>
      <c r="C478" s="0" t="s">
        <v>8744</v>
      </c>
      <c r="D478" s="0" t="s">
        <v>8742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13</v>
      </c>
      <c r="L478" s="0" t="n">
        <v>235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</row>
    <row r="479" customFormat="false" ht="14.4" hidden="false" customHeight="false" outlineLevel="0" collapsed="false">
      <c r="A479" s="0" t="s">
        <v>3</v>
      </c>
      <c r="B479" s="0" t="s">
        <v>9236</v>
      </c>
      <c r="C479" s="0" t="s">
        <v>8744</v>
      </c>
      <c r="D479" s="0" t="s">
        <v>8742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14</v>
      </c>
      <c r="L479" s="0" t="n">
        <v>219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</row>
    <row r="480" customFormat="false" ht="14.4" hidden="false" customHeight="false" outlineLevel="0" collapsed="false">
      <c r="A480" s="0" t="s">
        <v>3</v>
      </c>
      <c r="B480" s="0" t="s">
        <v>9237</v>
      </c>
      <c r="C480" s="0" t="s">
        <v>8744</v>
      </c>
      <c r="D480" s="0" t="s">
        <v>8742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16</v>
      </c>
      <c r="L480" s="0" t="n">
        <v>229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4.4" hidden="false" customHeight="false" outlineLevel="0" collapsed="false">
      <c r="A481" s="0" t="s">
        <v>3</v>
      </c>
      <c r="B481" s="0" t="s">
        <v>9238</v>
      </c>
      <c r="C481" s="0" t="s">
        <v>8742</v>
      </c>
      <c r="D481" s="0" t="s">
        <v>8744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17</v>
      </c>
      <c r="L481" s="0" t="n">
        <v>249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4.4" hidden="false" customHeight="false" outlineLevel="0" collapsed="false">
      <c r="A482" s="0" t="s">
        <v>3</v>
      </c>
      <c r="B482" s="0" t="s">
        <v>9239</v>
      </c>
      <c r="C482" s="0" t="s">
        <v>8744</v>
      </c>
      <c r="D482" s="0" t="s">
        <v>8742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12</v>
      </c>
      <c r="L482" s="0" t="n">
        <v>188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</row>
    <row r="483" customFormat="false" ht="14.4" hidden="false" customHeight="false" outlineLevel="0" collapsed="false">
      <c r="A483" s="0" t="s">
        <v>3</v>
      </c>
      <c r="B483" s="0" t="s">
        <v>9240</v>
      </c>
      <c r="C483" s="0" t="s">
        <v>8744</v>
      </c>
      <c r="D483" s="0" t="s">
        <v>8742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10</v>
      </c>
      <c r="L483" s="0" t="n">
        <v>188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</row>
    <row r="484" customFormat="false" ht="14.4" hidden="false" customHeight="false" outlineLevel="0" collapsed="false">
      <c r="A484" s="0" t="s">
        <v>3</v>
      </c>
      <c r="B484" s="0" t="s">
        <v>9241</v>
      </c>
      <c r="C484" s="0" t="s">
        <v>8741</v>
      </c>
      <c r="D484" s="0" t="s">
        <v>8745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10</v>
      </c>
      <c r="L484" s="0" t="n">
        <v>195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</row>
    <row r="485" customFormat="false" ht="14.4" hidden="false" customHeight="false" outlineLevel="0" collapsed="false">
      <c r="A485" s="0" t="s">
        <v>3</v>
      </c>
      <c r="B485" s="0" t="s">
        <v>9242</v>
      </c>
      <c r="C485" s="0" t="s">
        <v>8742</v>
      </c>
      <c r="D485" s="0" t="s">
        <v>8744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11</v>
      </c>
      <c r="L485" s="0" t="n">
        <v>190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</row>
    <row r="486" customFormat="false" ht="14.4" hidden="false" customHeight="false" outlineLevel="0" collapsed="false">
      <c r="A486" s="0" t="s">
        <v>3</v>
      </c>
      <c r="B486" s="0" t="s">
        <v>9243</v>
      </c>
      <c r="C486" s="0" t="s">
        <v>8741</v>
      </c>
      <c r="D486" s="0" t="s">
        <v>8744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11</v>
      </c>
      <c r="L486" s="0" t="n">
        <v>185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</row>
    <row r="487" customFormat="false" ht="14.4" hidden="false" customHeight="false" outlineLevel="0" collapsed="false">
      <c r="A487" s="0" t="s">
        <v>3</v>
      </c>
      <c r="B487" s="0" t="s">
        <v>9244</v>
      </c>
      <c r="C487" s="0" t="s">
        <v>8744</v>
      </c>
      <c r="D487" s="0" t="s">
        <v>8742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10</v>
      </c>
      <c r="L487" s="0" t="n">
        <v>174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</row>
    <row r="488" customFormat="false" ht="14.4" hidden="false" customHeight="false" outlineLevel="0" collapsed="false">
      <c r="A488" s="0" t="s">
        <v>3</v>
      </c>
      <c r="B488" s="0" t="s">
        <v>9245</v>
      </c>
      <c r="C488" s="0" t="s">
        <v>8742</v>
      </c>
      <c r="D488" s="0" t="s">
        <v>8744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10</v>
      </c>
      <c r="L488" s="0" t="n">
        <v>176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4.4" hidden="false" customHeight="false" outlineLevel="0" collapsed="false">
      <c r="A489" s="0" t="s">
        <v>3</v>
      </c>
      <c r="B489" s="0" t="s">
        <v>9246</v>
      </c>
      <c r="C489" s="0" t="s">
        <v>8744</v>
      </c>
      <c r="D489" s="0" t="s">
        <v>8741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11</v>
      </c>
      <c r="L489" s="0" t="n">
        <v>187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</row>
    <row r="490" customFormat="false" ht="14.4" hidden="false" customHeight="false" outlineLevel="0" collapsed="false">
      <c r="A490" s="0" t="s">
        <v>3</v>
      </c>
      <c r="B490" s="0" t="s">
        <v>9247</v>
      </c>
      <c r="C490" s="0" t="s">
        <v>8742</v>
      </c>
      <c r="D490" s="0" t="s">
        <v>8745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12</v>
      </c>
      <c r="L490" s="0" t="n">
        <v>213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</row>
    <row r="491" customFormat="false" ht="14.4" hidden="false" customHeight="false" outlineLevel="0" collapsed="false">
      <c r="A491" s="0" t="s">
        <v>3</v>
      </c>
      <c r="B491" s="0" t="s">
        <v>9248</v>
      </c>
      <c r="C491" s="0" t="s">
        <v>8742</v>
      </c>
      <c r="D491" s="0" t="s">
        <v>8744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13</v>
      </c>
      <c r="L491" s="0" t="n">
        <v>254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</row>
    <row r="492" customFormat="false" ht="14.4" hidden="false" customHeight="false" outlineLevel="0" collapsed="false">
      <c r="A492" s="0" t="s">
        <v>3</v>
      </c>
      <c r="B492" s="0" t="s">
        <v>9249</v>
      </c>
      <c r="C492" s="0" t="s">
        <v>8742</v>
      </c>
      <c r="D492" s="0" t="s">
        <v>8744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15</v>
      </c>
      <c r="L492" s="0" t="n">
        <v>263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</row>
    <row r="493" customFormat="false" ht="14.4" hidden="false" customHeight="false" outlineLevel="0" collapsed="false">
      <c r="A493" s="0" t="s">
        <v>3</v>
      </c>
      <c r="B493" s="0" t="s">
        <v>9250</v>
      </c>
      <c r="C493" s="0" t="s">
        <v>8745</v>
      </c>
      <c r="D493" s="0" t="s">
        <v>8742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15</v>
      </c>
      <c r="L493" s="0" t="n">
        <v>270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</row>
    <row r="494" customFormat="false" ht="14.4" hidden="false" customHeight="false" outlineLevel="0" collapsed="false">
      <c r="A494" s="0" t="s">
        <v>3</v>
      </c>
      <c r="B494" s="0" t="s">
        <v>9251</v>
      </c>
      <c r="C494" s="0" t="s">
        <v>8745</v>
      </c>
      <c r="D494" s="0" t="s">
        <v>8741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13</v>
      </c>
      <c r="L494" s="0" t="n">
        <v>257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</row>
    <row r="495" customFormat="false" ht="14.4" hidden="false" customHeight="false" outlineLevel="0" collapsed="false">
      <c r="A495" s="0" t="s">
        <v>3</v>
      </c>
      <c r="B495" s="0" t="s">
        <v>9252</v>
      </c>
      <c r="C495" s="0" t="s">
        <v>8741</v>
      </c>
      <c r="D495" s="0" t="s">
        <v>8745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15</v>
      </c>
      <c r="L495" s="0" t="n">
        <v>289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</row>
    <row r="496" customFormat="false" ht="14.4" hidden="false" customHeight="false" outlineLevel="0" collapsed="false">
      <c r="A496" s="0" t="s">
        <v>3</v>
      </c>
      <c r="B496" s="0" t="s">
        <v>9253</v>
      </c>
      <c r="C496" s="0" t="s">
        <v>8741</v>
      </c>
      <c r="D496" s="0" t="s">
        <v>8745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12</v>
      </c>
      <c r="L496" s="0" t="n">
        <v>210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</row>
    <row r="497" customFormat="false" ht="14.4" hidden="false" customHeight="false" outlineLevel="0" collapsed="false">
      <c r="A497" s="0" t="s">
        <v>3</v>
      </c>
      <c r="B497" s="0" t="s">
        <v>9254</v>
      </c>
      <c r="C497" s="0" t="s">
        <v>8742</v>
      </c>
      <c r="D497" s="0" t="s">
        <v>8744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15</v>
      </c>
      <c r="L497" s="0" t="n">
        <v>247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4.4" hidden="false" customHeight="false" outlineLevel="0" collapsed="false">
      <c r="A498" s="0" t="s">
        <v>3</v>
      </c>
      <c r="B498" s="0" t="s">
        <v>9255</v>
      </c>
      <c r="C498" s="0" t="s">
        <v>8744</v>
      </c>
      <c r="D498" s="0" t="s">
        <v>8742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10</v>
      </c>
      <c r="L498" s="0" t="n">
        <v>185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</row>
    <row r="499" customFormat="false" ht="14.4" hidden="false" customHeight="false" outlineLevel="0" collapsed="false">
      <c r="A499" s="0" t="s">
        <v>3</v>
      </c>
      <c r="B499" s="0" t="s">
        <v>9256</v>
      </c>
      <c r="C499" s="0" t="s">
        <v>8744</v>
      </c>
      <c r="D499" s="0" t="s">
        <v>8742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10</v>
      </c>
      <c r="L499" s="0" t="n">
        <v>197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</row>
    <row r="500" customFormat="false" ht="14.4" hidden="false" customHeight="false" outlineLevel="0" collapsed="false">
      <c r="A500" s="0" t="s">
        <v>3</v>
      </c>
      <c r="B500" s="0" t="s">
        <v>9257</v>
      </c>
      <c r="C500" s="0" t="s">
        <v>8745</v>
      </c>
      <c r="D500" s="0" t="s">
        <v>8741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18</v>
      </c>
      <c r="L500" s="0" t="n">
        <v>307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</row>
    <row r="501" customFormat="false" ht="14.4" hidden="false" customHeight="false" outlineLevel="0" collapsed="false">
      <c r="A501" s="0" t="s">
        <v>3</v>
      </c>
      <c r="B501" s="0" t="s">
        <v>9258</v>
      </c>
      <c r="C501" s="0" t="s">
        <v>8742</v>
      </c>
      <c r="D501" s="0" t="s">
        <v>8744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21</v>
      </c>
      <c r="L501" s="0" t="n">
        <v>170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</row>
    <row r="502" customFormat="false" ht="14.4" hidden="false" customHeight="false" outlineLevel="0" collapsed="false">
      <c r="A502" s="0" t="s">
        <v>3</v>
      </c>
      <c r="B502" s="0" t="s">
        <v>9259</v>
      </c>
      <c r="C502" s="0" t="s">
        <v>8745</v>
      </c>
      <c r="D502" s="0" t="s">
        <v>8741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19</v>
      </c>
      <c r="L502" s="0" t="n">
        <v>162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4.4" hidden="false" customHeight="false" outlineLevel="0" collapsed="false">
      <c r="A503" s="0" t="s">
        <v>3</v>
      </c>
      <c r="B503" s="0" t="s">
        <v>9260</v>
      </c>
      <c r="C503" s="0" t="s">
        <v>8741</v>
      </c>
      <c r="D503" s="0" t="s">
        <v>8744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18</v>
      </c>
      <c r="L503" s="0" t="n">
        <v>176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</row>
    <row r="504" customFormat="false" ht="14.4" hidden="false" customHeight="false" outlineLevel="0" collapsed="false">
      <c r="A504" s="0" t="s">
        <v>3</v>
      </c>
      <c r="B504" s="0" t="s">
        <v>9261</v>
      </c>
      <c r="C504" s="0" t="s">
        <v>8741</v>
      </c>
      <c r="D504" s="0" t="s">
        <v>8745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19</v>
      </c>
      <c r="L504" s="0" t="n">
        <v>168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</row>
    <row r="505" customFormat="false" ht="14.4" hidden="false" customHeight="false" outlineLevel="0" collapsed="false">
      <c r="A505" s="0" t="s">
        <v>3</v>
      </c>
      <c r="B505" s="0" t="s">
        <v>9262</v>
      </c>
      <c r="C505" s="0" t="s">
        <v>8745</v>
      </c>
      <c r="D505" s="0" t="s">
        <v>8741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19</v>
      </c>
      <c r="L505" s="0" t="n">
        <v>187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4.4" hidden="false" customHeight="false" outlineLevel="0" collapsed="false">
      <c r="A506" s="0" t="s">
        <v>3</v>
      </c>
      <c r="B506" s="0" t="s">
        <v>9263</v>
      </c>
      <c r="C506" s="0" t="s">
        <v>8741</v>
      </c>
      <c r="D506" s="0" t="s">
        <v>8745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19</v>
      </c>
      <c r="L506" s="0" t="n">
        <v>188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</row>
    <row r="507" customFormat="false" ht="14.4" hidden="false" customHeight="false" outlineLevel="0" collapsed="false">
      <c r="A507" s="0" t="s">
        <v>3</v>
      </c>
      <c r="B507" s="0" t="s">
        <v>9264</v>
      </c>
      <c r="C507" s="0" t="s">
        <v>8741</v>
      </c>
      <c r="D507" s="0" t="s">
        <v>8745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18</v>
      </c>
      <c r="L507" s="0" t="n">
        <v>197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4.4" hidden="false" customHeight="false" outlineLevel="0" collapsed="false">
      <c r="A508" s="0" t="s">
        <v>3</v>
      </c>
      <c r="B508" s="0" t="s">
        <v>9265</v>
      </c>
      <c r="C508" s="0" t="s">
        <v>8744</v>
      </c>
      <c r="D508" s="0" t="s">
        <v>8742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13</v>
      </c>
      <c r="L508" s="0" t="n">
        <v>189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</row>
    <row r="509" customFormat="false" ht="14.4" hidden="false" customHeight="false" outlineLevel="0" collapsed="false">
      <c r="A509" s="0" t="s">
        <v>3</v>
      </c>
      <c r="B509" s="0" t="s">
        <v>9266</v>
      </c>
      <c r="C509" s="0" t="s">
        <v>8742</v>
      </c>
      <c r="D509" s="0" t="s">
        <v>8741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12</v>
      </c>
      <c r="L509" s="0" t="n">
        <v>198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</row>
    <row r="510" customFormat="false" ht="14.4" hidden="false" customHeight="false" outlineLevel="0" collapsed="false">
      <c r="A510" s="0" t="s">
        <v>3</v>
      </c>
      <c r="B510" s="0" t="s">
        <v>9267</v>
      </c>
      <c r="C510" s="0" t="s">
        <v>8741</v>
      </c>
      <c r="D510" s="0" t="s">
        <v>8745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17</v>
      </c>
      <c r="L510" s="0" t="n">
        <v>151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</row>
    <row r="511" customFormat="false" ht="14.4" hidden="false" customHeight="false" outlineLevel="0" collapsed="false">
      <c r="A511" s="0" t="s">
        <v>3</v>
      </c>
      <c r="B511" s="0" t="s">
        <v>9268</v>
      </c>
      <c r="C511" s="0" t="s">
        <v>8742</v>
      </c>
      <c r="D511" s="0" t="s">
        <v>8744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11</v>
      </c>
      <c r="L511" s="0" t="n">
        <v>215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4.4" hidden="false" customHeight="false" outlineLevel="0" collapsed="false">
      <c r="A512" s="0" t="s">
        <v>3</v>
      </c>
      <c r="B512" s="0" t="s">
        <v>9269</v>
      </c>
      <c r="C512" s="0" t="s">
        <v>8741</v>
      </c>
      <c r="D512" s="0" t="s">
        <v>8745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11</v>
      </c>
      <c r="L512" s="0" t="n">
        <v>214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</row>
    <row r="513" customFormat="false" ht="14.4" hidden="false" customHeight="false" outlineLevel="0" collapsed="false">
      <c r="A513" s="0" t="s">
        <v>3</v>
      </c>
      <c r="B513" s="0" t="s">
        <v>9270</v>
      </c>
      <c r="C513" s="0" t="s">
        <v>8742</v>
      </c>
      <c r="D513" s="0" t="s">
        <v>8745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13</v>
      </c>
      <c r="L513" s="0" t="n">
        <v>236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</row>
    <row r="514" customFormat="false" ht="14.4" hidden="false" customHeight="false" outlineLevel="0" collapsed="false">
      <c r="A514" s="0" t="s">
        <v>3</v>
      </c>
      <c r="B514" s="0" t="s">
        <v>9271</v>
      </c>
      <c r="C514" s="0" t="s">
        <v>8744</v>
      </c>
      <c r="D514" s="0" t="s">
        <v>8742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12</v>
      </c>
      <c r="L514" s="0" t="n">
        <v>231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</row>
    <row r="515" customFormat="false" ht="14.4" hidden="false" customHeight="false" outlineLevel="0" collapsed="false">
      <c r="A515" s="0" t="s">
        <v>3</v>
      </c>
      <c r="B515" s="0" t="s">
        <v>9272</v>
      </c>
      <c r="C515" s="0" t="s">
        <v>8744</v>
      </c>
      <c r="D515" s="0" t="s">
        <v>8745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16</v>
      </c>
      <c r="L515" s="0" t="n">
        <v>263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</row>
    <row r="516" customFormat="false" ht="14.4" hidden="false" customHeight="false" outlineLevel="0" collapsed="false">
      <c r="A516" s="0" t="s">
        <v>3</v>
      </c>
      <c r="B516" s="0" t="s">
        <v>9273</v>
      </c>
      <c r="C516" s="0" t="s">
        <v>8744</v>
      </c>
      <c r="D516" s="0" t="s">
        <v>8742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17</v>
      </c>
      <c r="L516" s="0" t="n">
        <v>320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</row>
    <row r="517" customFormat="false" ht="14.4" hidden="false" customHeight="false" outlineLevel="0" collapsed="false">
      <c r="A517" s="0" t="s">
        <v>3</v>
      </c>
      <c r="B517" s="0" t="s">
        <v>9274</v>
      </c>
      <c r="C517" s="0" t="s">
        <v>8745</v>
      </c>
      <c r="D517" s="0" t="s">
        <v>8741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17</v>
      </c>
      <c r="L517" s="0" t="n">
        <v>316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</row>
    <row r="518" customFormat="false" ht="14.4" hidden="false" customHeight="false" outlineLevel="0" collapsed="false">
      <c r="A518" s="0" t="s">
        <v>3</v>
      </c>
      <c r="B518" s="0" t="s">
        <v>9275</v>
      </c>
      <c r="C518" s="0" t="s">
        <v>8741</v>
      </c>
      <c r="D518" s="0" t="s">
        <v>8745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18</v>
      </c>
      <c r="L518" s="0" t="n">
        <v>265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</row>
    <row r="519" customFormat="false" ht="14.4" hidden="false" customHeight="false" outlineLevel="0" collapsed="false">
      <c r="A519" s="0" t="s">
        <v>3</v>
      </c>
      <c r="B519" s="0" t="s">
        <v>9276</v>
      </c>
      <c r="C519" s="0" t="s">
        <v>8741</v>
      </c>
      <c r="D519" s="0" t="s">
        <v>8745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23</v>
      </c>
      <c r="L519" s="0" t="n">
        <v>294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</row>
    <row r="520" customFormat="false" ht="14.4" hidden="false" customHeight="false" outlineLevel="0" collapsed="false">
      <c r="A520" s="0" t="s">
        <v>3</v>
      </c>
      <c r="B520" s="0" t="s">
        <v>9277</v>
      </c>
      <c r="C520" s="0" t="s">
        <v>8742</v>
      </c>
      <c r="D520" s="0" t="s">
        <v>8744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16</v>
      </c>
      <c r="L520" s="0" t="n">
        <v>214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</row>
    <row r="521" customFormat="false" ht="14.4" hidden="false" customHeight="false" outlineLevel="0" collapsed="false">
      <c r="A521" s="0" t="s">
        <v>3</v>
      </c>
      <c r="B521" s="0" t="s">
        <v>9278</v>
      </c>
      <c r="C521" s="0" t="s">
        <v>8744</v>
      </c>
      <c r="D521" s="0" t="s">
        <v>8742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15</v>
      </c>
      <c r="L521" s="0" t="n">
        <v>272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</row>
    <row r="522" customFormat="false" ht="14.4" hidden="false" customHeight="false" outlineLevel="0" collapsed="false">
      <c r="A522" s="0" t="s">
        <v>3</v>
      </c>
      <c r="B522" s="0" t="s">
        <v>9279</v>
      </c>
      <c r="C522" s="0" t="s">
        <v>8741</v>
      </c>
      <c r="D522" s="0" t="s">
        <v>8745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12</v>
      </c>
      <c r="L522" s="0" t="n">
        <v>237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</row>
    <row r="523" customFormat="false" ht="14.4" hidden="false" customHeight="false" outlineLevel="0" collapsed="false">
      <c r="A523" s="0" t="s">
        <v>3</v>
      </c>
      <c r="B523" s="0" t="s">
        <v>9280</v>
      </c>
      <c r="C523" s="0" t="s">
        <v>8745</v>
      </c>
      <c r="D523" s="0" t="s">
        <v>8741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12</v>
      </c>
      <c r="L523" s="0" t="n">
        <v>232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</row>
    <row r="524" customFormat="false" ht="14.4" hidden="false" customHeight="false" outlineLevel="0" collapsed="false">
      <c r="A524" s="0" t="s">
        <v>3</v>
      </c>
      <c r="B524" s="0" t="s">
        <v>9281</v>
      </c>
      <c r="C524" s="0" t="s">
        <v>8745</v>
      </c>
      <c r="D524" s="0" t="s">
        <v>8742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14</v>
      </c>
      <c r="L524" s="0" t="n">
        <v>206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</row>
    <row r="525" customFormat="false" ht="14.4" hidden="false" customHeight="false" outlineLevel="0" collapsed="false">
      <c r="A525" s="0" t="s">
        <v>3</v>
      </c>
      <c r="B525" s="0" t="s">
        <v>9282</v>
      </c>
      <c r="C525" s="0" t="s">
        <v>8741</v>
      </c>
      <c r="D525" s="0" t="s">
        <v>8744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10</v>
      </c>
      <c r="L525" s="0" t="n">
        <v>179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</row>
    <row r="526" customFormat="false" ht="14.4" hidden="false" customHeight="false" outlineLevel="0" collapsed="false">
      <c r="A526" s="0" t="s">
        <v>3</v>
      </c>
      <c r="B526" s="0" t="s">
        <v>9283</v>
      </c>
      <c r="C526" s="0" t="s">
        <v>8741</v>
      </c>
      <c r="D526" s="0" t="s">
        <v>8745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15</v>
      </c>
      <c r="L526" s="0" t="n">
        <v>172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</row>
    <row r="527" customFormat="false" ht="14.4" hidden="false" customHeight="false" outlineLevel="0" collapsed="false">
      <c r="A527" s="0" t="s">
        <v>3</v>
      </c>
      <c r="B527" s="0" t="s">
        <v>9284</v>
      </c>
      <c r="C527" s="0" t="s">
        <v>8744</v>
      </c>
      <c r="D527" s="0" t="s">
        <v>8742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12</v>
      </c>
      <c r="L527" s="0" t="n">
        <v>204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</row>
    <row r="528" customFormat="false" ht="14.4" hidden="false" customHeight="false" outlineLevel="0" collapsed="false">
      <c r="A528" s="0" t="s">
        <v>3</v>
      </c>
      <c r="B528" s="0" t="s">
        <v>9285</v>
      </c>
      <c r="C528" s="0" t="s">
        <v>8745</v>
      </c>
      <c r="D528" s="0" t="s">
        <v>8741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11</v>
      </c>
      <c r="L528" s="0" t="n">
        <v>198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</row>
    <row r="529" customFormat="false" ht="14.4" hidden="false" customHeight="false" outlineLevel="0" collapsed="false">
      <c r="A529" s="0" t="s">
        <v>3</v>
      </c>
      <c r="B529" s="0" t="s">
        <v>9286</v>
      </c>
      <c r="C529" s="0" t="s">
        <v>8741</v>
      </c>
      <c r="D529" s="0" t="s">
        <v>8745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14</v>
      </c>
      <c r="L529" s="0" t="n">
        <v>224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4.4" hidden="false" customHeight="false" outlineLevel="0" collapsed="false">
      <c r="A530" s="0" t="s">
        <v>3</v>
      </c>
      <c r="B530" s="0" t="s">
        <v>9287</v>
      </c>
      <c r="C530" s="0" t="s">
        <v>8742</v>
      </c>
      <c r="D530" s="0" t="s">
        <v>8745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20</v>
      </c>
      <c r="L530" s="0" t="n">
        <v>267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</row>
    <row r="531" customFormat="false" ht="14.4" hidden="false" customHeight="false" outlineLevel="0" collapsed="false">
      <c r="A531" s="0" t="s">
        <v>3</v>
      </c>
      <c r="B531" s="0" t="s">
        <v>9288</v>
      </c>
      <c r="C531" s="0" t="s">
        <v>8741</v>
      </c>
      <c r="D531" s="0" t="s">
        <v>8745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16</v>
      </c>
      <c r="L531" s="0" t="n">
        <v>267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</row>
    <row r="532" customFormat="false" ht="14.4" hidden="false" customHeight="false" outlineLevel="0" collapsed="false">
      <c r="A532" s="0" t="s">
        <v>3</v>
      </c>
      <c r="B532" s="0" t="s">
        <v>9289</v>
      </c>
      <c r="C532" s="0" t="s">
        <v>8744</v>
      </c>
      <c r="D532" s="0" t="s">
        <v>8742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16</v>
      </c>
      <c r="L532" s="0" t="n">
        <v>284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</row>
    <row r="533" customFormat="false" ht="14.4" hidden="false" customHeight="false" outlineLevel="0" collapsed="false">
      <c r="A533" s="0" t="s">
        <v>3</v>
      </c>
      <c r="B533" s="0" t="s">
        <v>9290</v>
      </c>
      <c r="C533" s="0" t="s">
        <v>8742</v>
      </c>
      <c r="D533" s="0" t="s">
        <v>8745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15</v>
      </c>
      <c r="L533" s="0" t="n">
        <v>277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4.4" hidden="false" customHeight="false" outlineLevel="0" collapsed="false">
      <c r="A534" s="0" t="s">
        <v>3</v>
      </c>
      <c r="B534" s="0" t="s">
        <v>9291</v>
      </c>
      <c r="C534" s="0" t="s">
        <v>8745</v>
      </c>
      <c r="D534" s="0" t="s">
        <v>8741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15</v>
      </c>
      <c r="L534" s="0" t="n">
        <v>277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</row>
    <row r="535" customFormat="false" ht="14.4" hidden="false" customHeight="false" outlineLevel="0" collapsed="false">
      <c r="A535" s="0" t="s">
        <v>3</v>
      </c>
      <c r="B535" s="0" t="s">
        <v>9292</v>
      </c>
      <c r="C535" s="0" t="s">
        <v>8745</v>
      </c>
      <c r="D535" s="0" t="s">
        <v>8741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15</v>
      </c>
      <c r="L535" s="0" t="n">
        <v>276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</row>
    <row r="536" customFormat="false" ht="14.4" hidden="false" customHeight="false" outlineLevel="0" collapsed="false">
      <c r="A536" s="0" t="s">
        <v>3</v>
      </c>
      <c r="B536" s="0" t="s">
        <v>9293</v>
      </c>
      <c r="C536" s="0" t="s">
        <v>8742</v>
      </c>
      <c r="D536" s="0" t="s">
        <v>8741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15</v>
      </c>
      <c r="L536" s="0" t="n">
        <v>219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</row>
    <row r="537" customFormat="false" ht="14.4" hidden="false" customHeight="false" outlineLevel="0" collapsed="false">
      <c r="A537" s="0" t="s">
        <v>3</v>
      </c>
      <c r="B537" s="0" t="s">
        <v>9294</v>
      </c>
      <c r="C537" s="0" t="s">
        <v>8745</v>
      </c>
      <c r="D537" s="0" t="s">
        <v>8742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13</v>
      </c>
      <c r="L537" s="0" t="n">
        <v>222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</row>
    <row r="538" customFormat="false" ht="14.4" hidden="false" customHeight="false" outlineLevel="0" collapsed="false">
      <c r="A538" s="0" t="s">
        <v>3</v>
      </c>
      <c r="B538" s="0" t="s">
        <v>9295</v>
      </c>
      <c r="C538" s="0" t="s">
        <v>8744</v>
      </c>
      <c r="D538" s="0" t="s">
        <v>8742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13</v>
      </c>
      <c r="L538" s="0" t="n">
        <v>243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</row>
    <row r="539" customFormat="false" ht="14.4" hidden="false" customHeight="false" outlineLevel="0" collapsed="false">
      <c r="A539" s="0" t="s">
        <v>3</v>
      </c>
      <c r="B539" s="0" t="s">
        <v>9296</v>
      </c>
      <c r="C539" s="0" t="s">
        <v>8741</v>
      </c>
      <c r="D539" s="0" t="s">
        <v>8745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19</v>
      </c>
      <c r="L539" s="0" t="n">
        <v>337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</row>
    <row r="540" customFormat="false" ht="14.4" hidden="false" customHeight="false" outlineLevel="0" collapsed="false">
      <c r="A540" s="0" t="s">
        <v>3</v>
      </c>
      <c r="B540" s="0" t="s">
        <v>9297</v>
      </c>
      <c r="C540" s="0" t="s">
        <v>8742</v>
      </c>
      <c r="D540" s="0" t="s">
        <v>8745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9</v>
      </c>
      <c r="L540" s="0" t="n">
        <v>179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</row>
    <row r="541" customFormat="false" ht="14.4" hidden="false" customHeight="false" outlineLevel="0" collapsed="false">
      <c r="A541" s="0" t="s">
        <v>3</v>
      </c>
      <c r="B541" s="0" t="s">
        <v>9298</v>
      </c>
      <c r="C541" s="0" t="s">
        <v>8742</v>
      </c>
      <c r="D541" s="0" t="s">
        <v>8744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17</v>
      </c>
      <c r="L541" s="0" t="n">
        <v>198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</row>
    <row r="542" customFormat="false" ht="14.4" hidden="false" customHeight="false" outlineLevel="0" collapsed="false">
      <c r="A542" s="0" t="s">
        <v>3</v>
      </c>
      <c r="B542" s="0" t="s">
        <v>9299</v>
      </c>
      <c r="C542" s="0" t="s">
        <v>8742</v>
      </c>
      <c r="D542" s="0" t="s">
        <v>8744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13</v>
      </c>
      <c r="L542" s="0" t="n">
        <v>217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</row>
    <row r="543" customFormat="false" ht="14.4" hidden="false" customHeight="false" outlineLevel="0" collapsed="false">
      <c r="A543" s="0" t="s">
        <v>3</v>
      </c>
      <c r="B543" s="0" t="s">
        <v>9300</v>
      </c>
      <c r="C543" s="0" t="s">
        <v>8744</v>
      </c>
      <c r="D543" s="0" t="s">
        <v>8742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13</v>
      </c>
      <c r="L543" s="0" t="n">
        <v>220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</row>
    <row r="544" customFormat="false" ht="14.4" hidden="false" customHeight="false" outlineLevel="0" collapsed="false">
      <c r="A544" s="0" t="s">
        <v>3</v>
      </c>
      <c r="B544" s="0" t="s">
        <v>9301</v>
      </c>
      <c r="C544" s="0" t="s">
        <v>8744</v>
      </c>
      <c r="D544" s="0" t="s">
        <v>8742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17</v>
      </c>
      <c r="L544" s="0" t="n">
        <v>266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</row>
    <row r="545" customFormat="false" ht="14.4" hidden="false" customHeight="false" outlineLevel="0" collapsed="false">
      <c r="A545" s="0" t="s">
        <v>3</v>
      </c>
      <c r="B545" s="0" t="s">
        <v>9302</v>
      </c>
      <c r="C545" s="0" t="s">
        <v>8745</v>
      </c>
      <c r="D545" s="0" t="s">
        <v>8741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14</v>
      </c>
      <c r="L545" s="0" t="n">
        <v>246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</row>
    <row r="546" customFormat="false" ht="14.4" hidden="false" customHeight="false" outlineLevel="0" collapsed="false">
      <c r="A546" s="0" t="s">
        <v>3</v>
      </c>
      <c r="B546" s="0" t="s">
        <v>9303</v>
      </c>
      <c r="C546" s="0" t="s">
        <v>8745</v>
      </c>
      <c r="D546" s="0" t="s">
        <v>8742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14</v>
      </c>
      <c r="L546" s="0" t="n">
        <v>229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</row>
    <row r="547" customFormat="false" ht="14.4" hidden="false" customHeight="false" outlineLevel="0" collapsed="false">
      <c r="A547" s="0" t="s">
        <v>3</v>
      </c>
      <c r="B547" s="0" t="s">
        <v>9304</v>
      </c>
      <c r="C547" s="0" t="s">
        <v>8742</v>
      </c>
      <c r="D547" s="0" t="s">
        <v>8744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13</v>
      </c>
      <c r="L547" s="0" t="n">
        <v>230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</row>
    <row r="548" customFormat="false" ht="14.4" hidden="false" customHeight="false" outlineLevel="0" collapsed="false">
      <c r="A548" s="0" t="s">
        <v>3</v>
      </c>
      <c r="B548" s="0" t="s">
        <v>9305</v>
      </c>
      <c r="C548" s="0" t="s">
        <v>8745</v>
      </c>
      <c r="D548" s="0" t="s">
        <v>8744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9</v>
      </c>
      <c r="L548" s="0" t="n">
        <v>159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</row>
    <row r="549" customFormat="false" ht="14.4" hidden="false" customHeight="false" outlineLevel="0" collapsed="false">
      <c r="A549" s="0" t="s">
        <v>3</v>
      </c>
      <c r="B549" s="0" t="s">
        <v>9306</v>
      </c>
      <c r="C549" s="0" t="s">
        <v>8742</v>
      </c>
      <c r="D549" s="0" t="s">
        <v>8744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9</v>
      </c>
      <c r="L549" s="0" t="n">
        <v>147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</row>
    <row r="550" customFormat="false" ht="14.4" hidden="false" customHeight="false" outlineLevel="0" collapsed="false">
      <c r="A550" s="0" t="s">
        <v>3</v>
      </c>
      <c r="B550" s="0" t="s">
        <v>9307</v>
      </c>
      <c r="C550" s="0" t="s">
        <v>8742</v>
      </c>
      <c r="D550" s="0" t="s">
        <v>8744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9</v>
      </c>
      <c r="L550" s="0" t="n">
        <v>173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</row>
    <row r="551" customFormat="false" ht="14.4" hidden="false" customHeight="false" outlineLevel="0" collapsed="false">
      <c r="A551" s="0" t="s">
        <v>3</v>
      </c>
      <c r="B551" s="0" t="s">
        <v>9308</v>
      </c>
      <c r="C551" s="0" t="s">
        <v>8742</v>
      </c>
      <c r="D551" s="0" t="s">
        <v>8744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22</v>
      </c>
      <c r="L551" s="0" t="n">
        <v>242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</row>
    <row r="552" customFormat="false" ht="14.4" hidden="false" customHeight="false" outlineLevel="0" collapsed="false">
      <c r="A552" s="0" t="s">
        <v>3</v>
      </c>
      <c r="B552" s="0" t="s">
        <v>9309</v>
      </c>
      <c r="C552" s="0" t="s">
        <v>8745</v>
      </c>
      <c r="D552" s="0" t="s">
        <v>8742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10</v>
      </c>
      <c r="L552" s="0" t="n">
        <v>168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</row>
    <row r="553" customFormat="false" ht="14.4" hidden="false" customHeight="false" outlineLevel="0" collapsed="false">
      <c r="A553" s="0" t="s">
        <v>3</v>
      </c>
      <c r="B553" s="0" t="s">
        <v>9310</v>
      </c>
      <c r="C553" s="0" t="s">
        <v>8745</v>
      </c>
      <c r="D553" s="0" t="s">
        <v>8741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13</v>
      </c>
      <c r="L553" s="0" t="n">
        <v>172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</row>
    <row r="554" customFormat="false" ht="14.4" hidden="false" customHeight="false" outlineLevel="0" collapsed="false">
      <c r="A554" s="0" t="s">
        <v>3</v>
      </c>
      <c r="B554" s="0" t="s">
        <v>9311</v>
      </c>
      <c r="C554" s="0" t="s">
        <v>8745</v>
      </c>
      <c r="D554" s="0" t="s">
        <v>8741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12</v>
      </c>
      <c r="L554" s="0" t="n">
        <v>213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</row>
    <row r="555" customFormat="false" ht="14.4" hidden="false" customHeight="false" outlineLevel="0" collapsed="false">
      <c r="A555" s="0" t="s">
        <v>3</v>
      </c>
      <c r="B555" s="0" t="s">
        <v>9312</v>
      </c>
      <c r="C555" s="0" t="s">
        <v>8744</v>
      </c>
      <c r="D555" s="0" t="s">
        <v>8742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11</v>
      </c>
      <c r="L555" s="0" t="n">
        <v>215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</row>
    <row r="556" customFormat="false" ht="14.4" hidden="false" customHeight="false" outlineLevel="0" collapsed="false">
      <c r="A556" s="0" t="s">
        <v>3</v>
      </c>
      <c r="B556" s="0" t="s">
        <v>9313</v>
      </c>
      <c r="C556" s="0" t="s">
        <v>8745</v>
      </c>
      <c r="D556" s="0" t="s">
        <v>8741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13</v>
      </c>
      <c r="L556" s="0" t="n">
        <v>253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</row>
    <row r="557" customFormat="false" ht="14.4" hidden="false" customHeight="false" outlineLevel="0" collapsed="false">
      <c r="A557" s="0" t="s">
        <v>3</v>
      </c>
      <c r="B557" s="0" t="s">
        <v>9314</v>
      </c>
      <c r="C557" s="0" t="s">
        <v>8741</v>
      </c>
      <c r="D557" s="0" t="s">
        <v>8745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10</v>
      </c>
      <c r="L557" s="0" t="n">
        <v>178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</row>
    <row r="558" customFormat="false" ht="14.4" hidden="false" customHeight="false" outlineLevel="0" collapsed="false">
      <c r="A558" s="0" t="s">
        <v>3</v>
      </c>
      <c r="B558" s="0" t="s">
        <v>9315</v>
      </c>
      <c r="C558" s="0" t="s">
        <v>8744</v>
      </c>
      <c r="D558" s="0" t="s">
        <v>8742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23</v>
      </c>
      <c r="L558" s="0" t="n">
        <v>313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</row>
    <row r="559" customFormat="false" ht="14.4" hidden="false" customHeight="false" outlineLevel="0" collapsed="false">
      <c r="A559" s="0" t="s">
        <v>3</v>
      </c>
      <c r="B559" s="0" t="s">
        <v>9316</v>
      </c>
      <c r="C559" s="0" t="s">
        <v>8742</v>
      </c>
      <c r="D559" s="0" t="s">
        <v>8744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15</v>
      </c>
      <c r="L559" s="0" t="n">
        <v>285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</row>
    <row r="560" customFormat="false" ht="14.4" hidden="false" customHeight="false" outlineLevel="0" collapsed="false">
      <c r="A560" s="0" t="s">
        <v>3</v>
      </c>
      <c r="B560" s="0" t="s">
        <v>9317</v>
      </c>
      <c r="C560" s="0" t="s">
        <v>8742</v>
      </c>
      <c r="D560" s="0" t="s">
        <v>8744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15</v>
      </c>
      <c r="L560" s="0" t="n">
        <v>266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</row>
    <row r="561" customFormat="false" ht="14.4" hidden="false" customHeight="false" outlineLevel="0" collapsed="false">
      <c r="A561" s="0" t="s">
        <v>3</v>
      </c>
      <c r="B561" s="0" t="s">
        <v>9318</v>
      </c>
      <c r="C561" s="0" t="s">
        <v>8741</v>
      </c>
      <c r="D561" s="0" t="s">
        <v>8745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9</v>
      </c>
      <c r="L561" s="0" t="n">
        <v>172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</row>
    <row r="562" customFormat="false" ht="14.4" hidden="false" customHeight="false" outlineLevel="0" collapsed="false">
      <c r="A562" s="0" t="s">
        <v>3</v>
      </c>
      <c r="B562" s="0" t="s">
        <v>9319</v>
      </c>
      <c r="C562" s="0" t="s">
        <v>8742</v>
      </c>
      <c r="D562" s="0" t="s">
        <v>8744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13</v>
      </c>
      <c r="L562" s="0" t="n">
        <v>194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</row>
    <row r="563" customFormat="false" ht="14.4" hidden="false" customHeight="false" outlineLevel="0" collapsed="false">
      <c r="A563" s="0" t="s">
        <v>3</v>
      </c>
      <c r="B563" s="0" t="s">
        <v>9320</v>
      </c>
      <c r="C563" s="0" t="s">
        <v>8742</v>
      </c>
      <c r="D563" s="0" t="s">
        <v>8744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13</v>
      </c>
      <c r="L563" s="0" t="n">
        <v>202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</row>
    <row r="564" customFormat="false" ht="14.4" hidden="false" customHeight="false" outlineLevel="0" collapsed="false">
      <c r="A564" s="0" t="s">
        <v>3</v>
      </c>
      <c r="B564" s="0" t="s">
        <v>9321</v>
      </c>
      <c r="C564" s="0" t="s">
        <v>8744</v>
      </c>
      <c r="D564" s="0" t="s">
        <v>8745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14</v>
      </c>
      <c r="L564" s="0" t="n">
        <v>224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</row>
    <row r="565" customFormat="false" ht="14.4" hidden="false" customHeight="false" outlineLevel="0" collapsed="false">
      <c r="A565" s="0" t="s">
        <v>3</v>
      </c>
      <c r="B565" s="0" t="s">
        <v>9322</v>
      </c>
      <c r="C565" s="0" t="s">
        <v>8744</v>
      </c>
      <c r="D565" s="0" t="s">
        <v>8742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14</v>
      </c>
      <c r="L565" s="0" t="n">
        <v>214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</row>
    <row r="566" customFormat="false" ht="14.4" hidden="false" customHeight="false" outlineLevel="0" collapsed="false">
      <c r="A566" s="0" t="s">
        <v>3</v>
      </c>
      <c r="B566" s="0" t="s">
        <v>9323</v>
      </c>
      <c r="C566" s="0" t="s">
        <v>8745</v>
      </c>
      <c r="D566" s="0" t="s">
        <v>8741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13</v>
      </c>
      <c r="L566" s="0" t="n">
        <v>172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</row>
    <row r="567" customFormat="false" ht="14.4" hidden="false" customHeight="false" outlineLevel="0" collapsed="false">
      <c r="A567" s="0" t="s">
        <v>3</v>
      </c>
      <c r="B567" s="0" t="s">
        <v>9324</v>
      </c>
      <c r="C567" s="0" t="s">
        <v>8741</v>
      </c>
      <c r="D567" s="0" t="s">
        <v>8745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14</v>
      </c>
      <c r="L567" s="0" t="n">
        <v>224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</row>
    <row r="568" customFormat="false" ht="14.4" hidden="false" customHeight="false" outlineLevel="0" collapsed="false">
      <c r="A568" s="0" t="s">
        <v>3</v>
      </c>
      <c r="B568" s="0" t="s">
        <v>9325</v>
      </c>
      <c r="C568" s="0" t="s">
        <v>8744</v>
      </c>
      <c r="D568" s="0" t="s">
        <v>8745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11</v>
      </c>
      <c r="L568" s="0" t="n">
        <v>216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</row>
    <row r="569" customFormat="false" ht="14.4" hidden="false" customHeight="false" outlineLevel="0" collapsed="false">
      <c r="A569" s="0" t="s">
        <v>3</v>
      </c>
      <c r="B569" s="0" t="s">
        <v>9326</v>
      </c>
      <c r="C569" s="0" t="s">
        <v>8745</v>
      </c>
      <c r="D569" s="0" t="s">
        <v>8741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12</v>
      </c>
      <c r="L569" s="0" t="n">
        <v>230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4.4" hidden="false" customHeight="false" outlineLevel="0" collapsed="false">
      <c r="A570" s="0" t="s">
        <v>3</v>
      </c>
      <c r="B570" s="0" t="s">
        <v>9327</v>
      </c>
      <c r="C570" s="0" t="s">
        <v>8744</v>
      </c>
      <c r="D570" s="0" t="s">
        <v>8742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11</v>
      </c>
      <c r="L570" s="0" t="n">
        <v>205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</row>
    <row r="571" customFormat="false" ht="14.4" hidden="false" customHeight="false" outlineLevel="0" collapsed="false">
      <c r="A571" s="0" t="s">
        <v>3</v>
      </c>
      <c r="B571" s="0" t="s">
        <v>9328</v>
      </c>
      <c r="C571" s="0" t="s">
        <v>8742</v>
      </c>
      <c r="D571" s="0" t="s">
        <v>8744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13</v>
      </c>
      <c r="L571" s="0" t="n">
        <v>223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</row>
    <row r="572" customFormat="false" ht="14.4" hidden="false" customHeight="false" outlineLevel="0" collapsed="false">
      <c r="A572" s="0" t="s">
        <v>3</v>
      </c>
      <c r="B572" s="0" t="s">
        <v>9329</v>
      </c>
      <c r="C572" s="0" t="s">
        <v>8742</v>
      </c>
      <c r="D572" s="0" t="s">
        <v>8744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10</v>
      </c>
      <c r="L572" s="0" t="n">
        <v>194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</row>
    <row r="573" customFormat="false" ht="14.4" hidden="false" customHeight="false" outlineLevel="0" collapsed="false">
      <c r="A573" s="0" t="s">
        <v>3</v>
      </c>
      <c r="B573" s="0" t="s">
        <v>9330</v>
      </c>
      <c r="C573" s="0" t="s">
        <v>8745</v>
      </c>
      <c r="D573" s="0" t="s">
        <v>8741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11</v>
      </c>
      <c r="L573" s="0" t="n">
        <v>186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</row>
    <row r="574" customFormat="false" ht="14.4" hidden="false" customHeight="false" outlineLevel="0" collapsed="false">
      <c r="A574" s="0" t="s">
        <v>3</v>
      </c>
      <c r="B574" s="0" t="s">
        <v>9331</v>
      </c>
      <c r="C574" s="0" t="s">
        <v>8744</v>
      </c>
      <c r="D574" s="0" t="s">
        <v>8741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11</v>
      </c>
      <c r="L574" s="0" t="n">
        <v>198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</row>
    <row r="575" customFormat="false" ht="14.4" hidden="false" customHeight="false" outlineLevel="0" collapsed="false">
      <c r="A575" s="0" t="s">
        <v>3</v>
      </c>
      <c r="B575" s="0" t="s">
        <v>9332</v>
      </c>
      <c r="C575" s="0" t="s">
        <v>8742</v>
      </c>
      <c r="D575" s="0" t="s">
        <v>8744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12</v>
      </c>
      <c r="L575" s="0" t="n">
        <v>220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</row>
    <row r="576" customFormat="false" ht="14.4" hidden="false" customHeight="false" outlineLevel="0" collapsed="false">
      <c r="A576" s="0" t="s">
        <v>3</v>
      </c>
      <c r="B576" s="0" t="s">
        <v>9333</v>
      </c>
      <c r="C576" s="0" t="s">
        <v>8741</v>
      </c>
      <c r="D576" s="0" t="s">
        <v>8745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11</v>
      </c>
      <c r="L576" s="0" t="n">
        <v>197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</row>
    <row r="577" customFormat="false" ht="14.4" hidden="false" customHeight="false" outlineLevel="0" collapsed="false">
      <c r="A577" s="0" t="s">
        <v>3</v>
      </c>
      <c r="B577" s="0" t="s">
        <v>9334</v>
      </c>
      <c r="C577" s="0" t="s">
        <v>8741</v>
      </c>
      <c r="D577" s="0" t="s">
        <v>8745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13</v>
      </c>
      <c r="L577" s="0" t="n">
        <v>164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</row>
    <row r="578" customFormat="false" ht="14.4" hidden="false" customHeight="false" outlineLevel="0" collapsed="false">
      <c r="A578" s="0" t="s">
        <v>3</v>
      </c>
      <c r="B578" s="0" t="s">
        <v>9335</v>
      </c>
      <c r="C578" s="0" t="s">
        <v>8741</v>
      </c>
      <c r="D578" s="0" t="s">
        <v>8745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11</v>
      </c>
      <c r="L578" s="0" t="n">
        <v>170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</row>
    <row r="579" customFormat="false" ht="14.4" hidden="false" customHeight="false" outlineLevel="0" collapsed="false">
      <c r="A579" s="0" t="s">
        <v>3</v>
      </c>
      <c r="B579" s="0" t="s">
        <v>9336</v>
      </c>
      <c r="C579" s="0" t="s">
        <v>8745</v>
      </c>
      <c r="D579" s="0" t="s">
        <v>8741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14</v>
      </c>
      <c r="L579" s="0" t="n">
        <v>251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</row>
    <row r="580" customFormat="false" ht="14.4" hidden="false" customHeight="false" outlineLevel="0" collapsed="false">
      <c r="A580" s="0" t="s">
        <v>3</v>
      </c>
      <c r="B580" s="0" t="s">
        <v>9337</v>
      </c>
      <c r="C580" s="0" t="s">
        <v>8741</v>
      </c>
      <c r="D580" s="0" t="s">
        <v>8745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16</v>
      </c>
      <c r="L580" s="0" t="n">
        <v>257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</row>
    <row r="581" customFormat="false" ht="14.4" hidden="false" customHeight="false" outlineLevel="0" collapsed="false">
      <c r="A581" s="0" t="s">
        <v>3</v>
      </c>
      <c r="B581" s="0" t="s">
        <v>9338</v>
      </c>
      <c r="C581" s="0" t="s">
        <v>8745</v>
      </c>
      <c r="D581" s="0" t="s">
        <v>8742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16</v>
      </c>
      <c r="L581" s="0" t="n">
        <v>255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</row>
    <row r="582" customFormat="false" ht="14.4" hidden="false" customHeight="false" outlineLevel="0" collapsed="false">
      <c r="A582" s="0" t="s">
        <v>3</v>
      </c>
      <c r="B582" s="0" t="s">
        <v>9339</v>
      </c>
      <c r="C582" s="0" t="s">
        <v>8744</v>
      </c>
      <c r="D582" s="0" t="s">
        <v>8742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12</v>
      </c>
      <c r="L582" s="0" t="n">
        <v>236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</row>
    <row r="583" customFormat="false" ht="14.4" hidden="false" customHeight="false" outlineLevel="0" collapsed="false">
      <c r="A583" s="0" t="s">
        <v>3</v>
      </c>
      <c r="B583" s="0" t="s">
        <v>9340</v>
      </c>
      <c r="C583" s="0" t="s">
        <v>8745</v>
      </c>
      <c r="D583" s="0" t="s">
        <v>8741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10</v>
      </c>
      <c r="L583" s="0" t="n">
        <v>179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</row>
    <row r="584" customFormat="false" ht="14.4" hidden="false" customHeight="false" outlineLevel="0" collapsed="false">
      <c r="A584" s="0" t="s">
        <v>3</v>
      </c>
      <c r="B584" s="0" t="s">
        <v>9341</v>
      </c>
      <c r="C584" s="0" t="s">
        <v>8741</v>
      </c>
      <c r="D584" s="0" t="s">
        <v>8745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15</v>
      </c>
      <c r="L584" s="0" t="n">
        <v>259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</row>
    <row r="585" customFormat="false" ht="14.4" hidden="false" customHeight="false" outlineLevel="0" collapsed="false">
      <c r="A585" s="0" t="s">
        <v>3</v>
      </c>
      <c r="B585" s="0" t="s">
        <v>9342</v>
      </c>
      <c r="C585" s="0" t="s">
        <v>8742</v>
      </c>
      <c r="D585" s="0" t="s">
        <v>8744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16</v>
      </c>
      <c r="L585" s="0" t="n">
        <v>276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4.4" hidden="false" customHeight="false" outlineLevel="0" collapsed="false">
      <c r="A586" s="0" t="s">
        <v>3</v>
      </c>
      <c r="B586" s="0" t="s">
        <v>9343</v>
      </c>
      <c r="C586" s="0" t="s">
        <v>8745</v>
      </c>
      <c r="D586" s="0" t="s">
        <v>8741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13</v>
      </c>
      <c r="L586" s="0" t="n">
        <v>222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</row>
    <row r="587" customFormat="false" ht="14.4" hidden="false" customHeight="false" outlineLevel="0" collapsed="false">
      <c r="A587" s="0" t="s">
        <v>3</v>
      </c>
      <c r="B587" s="0" t="s">
        <v>9344</v>
      </c>
      <c r="C587" s="0" t="s">
        <v>8744</v>
      </c>
      <c r="D587" s="0" t="s">
        <v>8742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9</v>
      </c>
      <c r="L587" s="0" t="n">
        <v>171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</row>
    <row r="588" customFormat="false" ht="14.4" hidden="false" customHeight="false" outlineLevel="0" collapsed="false">
      <c r="A588" s="0" t="s">
        <v>3</v>
      </c>
      <c r="B588" s="0" t="s">
        <v>9345</v>
      </c>
      <c r="C588" s="0" t="s">
        <v>8741</v>
      </c>
      <c r="D588" s="0" t="s">
        <v>8742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11</v>
      </c>
      <c r="L588" s="0" t="n">
        <v>215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</row>
    <row r="589" customFormat="false" ht="14.4" hidden="false" customHeight="false" outlineLevel="0" collapsed="false">
      <c r="A589" s="0" t="s">
        <v>3</v>
      </c>
      <c r="B589" s="0" t="s">
        <v>9346</v>
      </c>
      <c r="C589" s="0" t="s">
        <v>8742</v>
      </c>
      <c r="D589" s="0" t="s">
        <v>8744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11</v>
      </c>
      <c r="L589" s="0" t="n">
        <v>192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4.4" hidden="false" customHeight="false" outlineLevel="0" collapsed="false">
      <c r="A590" s="0" t="s">
        <v>3</v>
      </c>
      <c r="B590" s="0" t="s">
        <v>9347</v>
      </c>
      <c r="C590" s="0" t="s">
        <v>8745</v>
      </c>
      <c r="D590" s="0" t="s">
        <v>8741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9</v>
      </c>
      <c r="L590" s="0" t="n">
        <v>159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</row>
    <row r="591" customFormat="false" ht="14.4" hidden="false" customHeight="false" outlineLevel="0" collapsed="false">
      <c r="A591" s="0" t="s">
        <v>3</v>
      </c>
      <c r="B591" s="0" t="s">
        <v>9348</v>
      </c>
      <c r="C591" s="0" t="s">
        <v>8745</v>
      </c>
      <c r="D591" s="0" t="s">
        <v>8742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9</v>
      </c>
      <c r="L591" s="0" t="n">
        <v>162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</row>
    <row r="592" customFormat="false" ht="14.4" hidden="false" customHeight="false" outlineLevel="0" collapsed="false">
      <c r="A592" s="0" t="s">
        <v>3</v>
      </c>
      <c r="B592" s="0" t="s">
        <v>9349</v>
      </c>
      <c r="C592" s="0" t="s">
        <v>8742</v>
      </c>
      <c r="D592" s="0" t="s">
        <v>8745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9</v>
      </c>
      <c r="L592" s="0" t="n">
        <v>159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</row>
    <row r="593" customFormat="false" ht="14.4" hidden="false" customHeight="false" outlineLevel="0" collapsed="false">
      <c r="A593" s="0" t="s">
        <v>3</v>
      </c>
      <c r="B593" s="0" t="s">
        <v>9350</v>
      </c>
      <c r="C593" s="0" t="s">
        <v>8745</v>
      </c>
      <c r="D593" s="0" t="s">
        <v>8744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10</v>
      </c>
      <c r="L593" s="0" t="n">
        <v>151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</row>
    <row r="594" customFormat="false" ht="14.4" hidden="false" customHeight="false" outlineLevel="0" collapsed="false">
      <c r="A594" s="0" t="s">
        <v>3</v>
      </c>
      <c r="B594" s="0" t="s">
        <v>9351</v>
      </c>
      <c r="C594" s="0" t="s">
        <v>8744</v>
      </c>
      <c r="D594" s="0" t="s">
        <v>8741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11</v>
      </c>
      <c r="L594" s="0" t="n">
        <v>198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</row>
    <row r="595" customFormat="false" ht="14.4" hidden="false" customHeight="false" outlineLevel="0" collapsed="false">
      <c r="A595" s="0" t="s">
        <v>3</v>
      </c>
      <c r="B595" s="0" t="s">
        <v>9352</v>
      </c>
      <c r="C595" s="0" t="s">
        <v>8742</v>
      </c>
      <c r="D595" s="0" t="s">
        <v>8741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23</v>
      </c>
      <c r="L595" s="0" t="n">
        <v>368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</row>
    <row r="596" customFormat="false" ht="14.4" hidden="false" customHeight="false" outlineLevel="0" collapsed="false">
      <c r="A596" s="0" t="s">
        <v>3</v>
      </c>
      <c r="B596" s="0" t="s">
        <v>9353</v>
      </c>
      <c r="C596" s="0" t="s">
        <v>8745</v>
      </c>
      <c r="D596" s="0" t="s">
        <v>8741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12</v>
      </c>
      <c r="L596" s="0" t="n">
        <v>209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</row>
    <row r="597" customFormat="false" ht="14.4" hidden="false" customHeight="false" outlineLevel="0" collapsed="false">
      <c r="A597" s="0" t="s">
        <v>3</v>
      </c>
      <c r="B597" s="0" t="s">
        <v>9354</v>
      </c>
      <c r="C597" s="0" t="s">
        <v>8741</v>
      </c>
      <c r="D597" s="0" t="s">
        <v>8744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12</v>
      </c>
      <c r="L597" s="0" t="n">
        <v>209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</row>
    <row r="598" customFormat="false" ht="14.4" hidden="false" customHeight="false" outlineLevel="0" collapsed="false">
      <c r="A598" s="0" t="s">
        <v>3</v>
      </c>
      <c r="B598" s="0" t="s">
        <v>9355</v>
      </c>
      <c r="C598" s="0" t="s">
        <v>8741</v>
      </c>
      <c r="D598" s="0" t="s">
        <v>8744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17</v>
      </c>
      <c r="L598" s="0" t="n">
        <v>239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</row>
    <row r="599" customFormat="false" ht="14.4" hidden="false" customHeight="false" outlineLevel="0" collapsed="false">
      <c r="A599" s="0" t="s">
        <v>3</v>
      </c>
      <c r="B599" s="0" t="s">
        <v>9356</v>
      </c>
      <c r="C599" s="0" t="s">
        <v>8744</v>
      </c>
      <c r="D599" s="0" t="s">
        <v>8742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15</v>
      </c>
      <c r="L599" s="0" t="n">
        <v>223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</row>
    <row r="600" customFormat="false" ht="14.4" hidden="false" customHeight="false" outlineLevel="0" collapsed="false">
      <c r="A600" s="0" t="s">
        <v>3</v>
      </c>
      <c r="B600" s="0" t="s">
        <v>9357</v>
      </c>
      <c r="C600" s="0" t="s">
        <v>8741</v>
      </c>
      <c r="D600" s="0" t="s">
        <v>8745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14</v>
      </c>
      <c r="L600" s="0" t="n">
        <v>268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</row>
    <row r="601" customFormat="false" ht="14.4" hidden="false" customHeight="false" outlineLevel="0" collapsed="false">
      <c r="A601" s="0" t="s">
        <v>3</v>
      </c>
      <c r="B601" s="0" t="s">
        <v>9358</v>
      </c>
      <c r="C601" s="0" t="s">
        <v>8745</v>
      </c>
      <c r="D601" s="0" t="s">
        <v>8742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13</v>
      </c>
      <c r="L601" s="0" t="n">
        <v>105</v>
      </c>
      <c r="M601" s="0" t="n">
        <v>0</v>
      </c>
      <c r="N601" s="0" t="n">
        <v>0</v>
      </c>
      <c r="O601" s="0" t="n">
        <v>20</v>
      </c>
      <c r="P601" s="0" t="n">
        <v>163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19</v>
      </c>
      <c r="V601" s="0" t="n">
        <v>170</v>
      </c>
      <c r="W601" s="0" t="n">
        <v>23</v>
      </c>
      <c r="X601" s="0" t="n">
        <v>302</v>
      </c>
      <c r="Y601" s="0" t="n">
        <v>22</v>
      </c>
      <c r="Z601" s="0" t="n">
        <v>171</v>
      </c>
    </row>
    <row r="602" customFormat="false" ht="14.4" hidden="false" customHeight="false" outlineLevel="0" collapsed="false">
      <c r="A602" s="0" t="s">
        <v>3</v>
      </c>
      <c r="B602" s="0" t="s">
        <v>9359</v>
      </c>
      <c r="C602" s="0" t="s">
        <v>8742</v>
      </c>
      <c r="D602" s="0" t="s">
        <v>8744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12</v>
      </c>
      <c r="L602" s="0" t="n">
        <v>206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</row>
    <row r="603" customFormat="false" ht="14.4" hidden="false" customHeight="false" outlineLevel="0" collapsed="false">
      <c r="A603" s="0" t="s">
        <v>3</v>
      </c>
      <c r="B603" s="0" t="s">
        <v>9360</v>
      </c>
      <c r="C603" s="0" t="s">
        <v>8741</v>
      </c>
      <c r="D603" s="0" t="s">
        <v>8742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13</v>
      </c>
      <c r="L603" s="0" t="n">
        <v>218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</row>
    <row r="604" customFormat="false" ht="14.4" hidden="false" customHeight="false" outlineLevel="0" collapsed="false">
      <c r="A604" s="0" t="s">
        <v>3</v>
      </c>
      <c r="B604" s="0" t="s">
        <v>9361</v>
      </c>
      <c r="C604" s="0" t="s">
        <v>8742</v>
      </c>
      <c r="D604" s="0" t="s">
        <v>8744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16</v>
      </c>
      <c r="L604" s="0" t="n">
        <v>219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</row>
    <row r="605" customFormat="false" ht="14.4" hidden="false" customHeight="false" outlineLevel="0" collapsed="false">
      <c r="A605" s="0" t="s">
        <v>3</v>
      </c>
      <c r="B605" s="0" t="s">
        <v>9362</v>
      </c>
      <c r="C605" s="0" t="s">
        <v>8744</v>
      </c>
      <c r="D605" s="0" t="s">
        <v>8741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16</v>
      </c>
      <c r="L605" s="0" t="n">
        <v>308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</row>
    <row r="606" customFormat="false" ht="14.4" hidden="false" customHeight="false" outlineLevel="0" collapsed="false">
      <c r="A606" s="0" t="s">
        <v>3</v>
      </c>
      <c r="B606" s="0" t="s">
        <v>9363</v>
      </c>
      <c r="C606" s="0" t="s">
        <v>8744</v>
      </c>
      <c r="D606" s="0" t="s">
        <v>8742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14</v>
      </c>
      <c r="L606" s="0" t="n">
        <v>236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</row>
    <row r="607" customFormat="false" ht="14.4" hidden="false" customHeight="false" outlineLevel="0" collapsed="false">
      <c r="A607" s="0" t="s">
        <v>3</v>
      </c>
      <c r="B607" s="0" t="s">
        <v>9364</v>
      </c>
      <c r="C607" s="0" t="s">
        <v>8745</v>
      </c>
      <c r="D607" s="0" t="s">
        <v>8741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16</v>
      </c>
      <c r="L607" s="0" t="n">
        <v>241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</row>
    <row r="608" customFormat="false" ht="14.4" hidden="false" customHeight="false" outlineLevel="0" collapsed="false">
      <c r="A608" s="0" t="s">
        <v>3</v>
      </c>
      <c r="B608" s="0" t="s">
        <v>9365</v>
      </c>
      <c r="C608" s="0" t="s">
        <v>8742</v>
      </c>
      <c r="D608" s="0" t="s">
        <v>8744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15</v>
      </c>
      <c r="L608" s="0" t="n">
        <v>229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</row>
    <row r="609" customFormat="false" ht="14.4" hidden="false" customHeight="false" outlineLevel="0" collapsed="false">
      <c r="A609" s="0" t="s">
        <v>3</v>
      </c>
      <c r="B609" s="0" t="s">
        <v>9366</v>
      </c>
      <c r="C609" s="0" t="s">
        <v>8744</v>
      </c>
      <c r="D609" s="0" t="s">
        <v>8745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12</v>
      </c>
      <c r="L609" s="0" t="n">
        <v>233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</row>
    <row r="610" customFormat="false" ht="14.4" hidden="false" customHeight="false" outlineLevel="0" collapsed="false">
      <c r="A610" s="0" t="s">
        <v>3</v>
      </c>
      <c r="B610" s="0" t="s">
        <v>9367</v>
      </c>
      <c r="C610" s="0" t="s">
        <v>8744</v>
      </c>
      <c r="D610" s="0" t="s">
        <v>8742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12</v>
      </c>
      <c r="L610" s="0" t="n">
        <v>223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</row>
    <row r="611" customFormat="false" ht="14.4" hidden="false" customHeight="false" outlineLevel="0" collapsed="false">
      <c r="A611" s="0" t="s">
        <v>3</v>
      </c>
      <c r="B611" s="0" t="s">
        <v>9368</v>
      </c>
      <c r="C611" s="0" t="s">
        <v>8745</v>
      </c>
      <c r="D611" s="0" t="s">
        <v>8742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16</v>
      </c>
      <c r="L611" s="0" t="n">
        <v>295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</row>
    <row r="612" customFormat="false" ht="14.4" hidden="false" customHeight="false" outlineLevel="0" collapsed="false">
      <c r="A612" s="0" t="s">
        <v>3</v>
      </c>
      <c r="B612" s="0" t="s">
        <v>9369</v>
      </c>
      <c r="C612" s="0" t="s">
        <v>8745</v>
      </c>
      <c r="D612" s="0" t="s">
        <v>8741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13</v>
      </c>
      <c r="L612" s="0" t="n">
        <v>255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</row>
    <row r="613" customFormat="false" ht="14.4" hidden="false" customHeight="false" outlineLevel="0" collapsed="false">
      <c r="A613" s="0" t="s">
        <v>3</v>
      </c>
      <c r="B613" s="0" t="s">
        <v>9370</v>
      </c>
      <c r="C613" s="0" t="s">
        <v>8742</v>
      </c>
      <c r="D613" s="0" t="s">
        <v>8744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10</v>
      </c>
      <c r="L613" s="0" t="n">
        <v>188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4.4" hidden="false" customHeight="false" outlineLevel="0" collapsed="false">
      <c r="A614" s="0" t="s">
        <v>3</v>
      </c>
      <c r="B614" s="0" t="s">
        <v>9371</v>
      </c>
      <c r="C614" s="0" t="s">
        <v>8745</v>
      </c>
      <c r="D614" s="0" t="s">
        <v>8741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11</v>
      </c>
      <c r="L614" s="0" t="n">
        <v>212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</row>
    <row r="615" customFormat="false" ht="14.4" hidden="false" customHeight="false" outlineLevel="0" collapsed="false">
      <c r="A615" s="0" t="s">
        <v>3</v>
      </c>
      <c r="B615" s="0" t="s">
        <v>9372</v>
      </c>
      <c r="C615" s="0" t="s">
        <v>8744</v>
      </c>
      <c r="D615" s="0" t="s">
        <v>8742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13</v>
      </c>
      <c r="L615" s="0" t="n">
        <v>246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</row>
    <row r="616" customFormat="false" ht="14.4" hidden="false" customHeight="false" outlineLevel="0" collapsed="false">
      <c r="A616" s="0" t="s">
        <v>3</v>
      </c>
      <c r="B616" s="0" t="s">
        <v>9373</v>
      </c>
      <c r="C616" s="0" t="s">
        <v>8742</v>
      </c>
      <c r="D616" s="0" t="s">
        <v>8741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12</v>
      </c>
      <c r="L616" s="0" t="n">
        <v>236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</row>
    <row r="617" customFormat="false" ht="14.4" hidden="false" customHeight="false" outlineLevel="0" collapsed="false">
      <c r="A617" s="0" t="s">
        <v>3</v>
      </c>
      <c r="B617" s="0" t="s">
        <v>9374</v>
      </c>
      <c r="C617" s="0" t="s">
        <v>8744</v>
      </c>
      <c r="D617" s="0" t="s">
        <v>8742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12</v>
      </c>
      <c r="L617" s="0" t="n">
        <v>194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</row>
    <row r="618" customFormat="false" ht="14.4" hidden="false" customHeight="false" outlineLevel="0" collapsed="false">
      <c r="A618" s="0" t="s">
        <v>3</v>
      </c>
      <c r="B618" s="0" t="s">
        <v>9375</v>
      </c>
      <c r="C618" s="0" t="s">
        <v>8744</v>
      </c>
      <c r="D618" s="0" t="s">
        <v>8742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10</v>
      </c>
      <c r="L618" s="0" t="n">
        <v>184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</row>
    <row r="619" customFormat="false" ht="14.4" hidden="false" customHeight="false" outlineLevel="0" collapsed="false">
      <c r="A619" s="0" t="s">
        <v>3</v>
      </c>
      <c r="B619" s="0" t="s">
        <v>9376</v>
      </c>
      <c r="C619" s="0" t="s">
        <v>8745</v>
      </c>
      <c r="D619" s="0" t="s">
        <v>8741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9</v>
      </c>
      <c r="L619" s="0" t="n">
        <v>157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</row>
    <row r="620" customFormat="false" ht="14.4" hidden="false" customHeight="false" outlineLevel="0" collapsed="false">
      <c r="A620" s="0" t="s">
        <v>3</v>
      </c>
      <c r="B620" s="0" t="s">
        <v>9377</v>
      </c>
      <c r="C620" s="0" t="s">
        <v>8742</v>
      </c>
      <c r="D620" s="0" t="s">
        <v>8741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16</v>
      </c>
      <c r="L620" s="0" t="n">
        <v>261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</row>
    <row r="621" customFormat="false" ht="14.4" hidden="false" customHeight="false" outlineLevel="0" collapsed="false">
      <c r="A621" s="0" t="s">
        <v>3</v>
      </c>
      <c r="B621" s="0" t="s">
        <v>9378</v>
      </c>
      <c r="C621" s="0" t="s">
        <v>8742</v>
      </c>
      <c r="D621" s="0" t="s">
        <v>9379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11</v>
      </c>
      <c r="L621" s="0" t="n">
        <v>223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</row>
    <row r="622" customFormat="false" ht="14.4" hidden="false" customHeight="false" outlineLevel="0" collapsed="false">
      <c r="A622" s="0" t="s">
        <v>3</v>
      </c>
      <c r="B622" s="0" t="s">
        <v>9380</v>
      </c>
      <c r="C622" s="0" t="s">
        <v>8744</v>
      </c>
      <c r="D622" s="0" t="s">
        <v>8742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11</v>
      </c>
      <c r="L622" s="0" t="n">
        <v>203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</row>
    <row r="623" customFormat="false" ht="14.4" hidden="false" customHeight="false" outlineLevel="0" collapsed="false">
      <c r="A623" s="0" t="s">
        <v>3</v>
      </c>
      <c r="B623" s="0" t="s">
        <v>9381</v>
      </c>
      <c r="C623" s="0" t="s">
        <v>8745</v>
      </c>
      <c r="D623" s="0" t="s">
        <v>8741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14</v>
      </c>
      <c r="L623" s="0" t="n">
        <v>232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</row>
    <row r="624" customFormat="false" ht="14.4" hidden="false" customHeight="false" outlineLevel="0" collapsed="false">
      <c r="A624" s="0" t="s">
        <v>3</v>
      </c>
      <c r="B624" s="0" t="s">
        <v>9382</v>
      </c>
      <c r="C624" s="0" t="s">
        <v>8742</v>
      </c>
      <c r="D624" s="0" t="s">
        <v>8745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12</v>
      </c>
      <c r="L624" s="0" t="n">
        <v>215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</row>
    <row r="625" customFormat="false" ht="14.4" hidden="false" customHeight="false" outlineLevel="0" collapsed="false">
      <c r="A625" s="0" t="s">
        <v>3</v>
      </c>
      <c r="B625" s="0" t="s">
        <v>9383</v>
      </c>
      <c r="C625" s="0" t="s">
        <v>8744</v>
      </c>
      <c r="D625" s="0" t="s">
        <v>8742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15</v>
      </c>
      <c r="L625" s="0" t="n">
        <v>190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</row>
    <row r="626" customFormat="false" ht="14.4" hidden="false" customHeight="false" outlineLevel="0" collapsed="false">
      <c r="A626" s="0" t="s">
        <v>3</v>
      </c>
      <c r="B626" s="0" t="s">
        <v>9384</v>
      </c>
      <c r="C626" s="0" t="s">
        <v>8741</v>
      </c>
      <c r="D626" s="0" t="s">
        <v>8742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13</v>
      </c>
      <c r="L626" s="0" t="n">
        <v>231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</row>
    <row r="627" customFormat="false" ht="14.4" hidden="false" customHeight="false" outlineLevel="0" collapsed="false">
      <c r="A627" s="0" t="s">
        <v>3</v>
      </c>
      <c r="B627" s="0" t="s">
        <v>9385</v>
      </c>
      <c r="C627" s="0" t="s">
        <v>8741</v>
      </c>
      <c r="D627" s="0" t="s">
        <v>8745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10</v>
      </c>
      <c r="L627" s="0" t="n">
        <v>197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</row>
    <row r="628" customFormat="false" ht="14.4" hidden="false" customHeight="false" outlineLevel="0" collapsed="false">
      <c r="A628" s="0" t="s">
        <v>3</v>
      </c>
      <c r="B628" s="0" t="s">
        <v>9386</v>
      </c>
      <c r="C628" s="0" t="s">
        <v>8745</v>
      </c>
      <c r="D628" s="0" t="s">
        <v>8742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9</v>
      </c>
      <c r="L628" s="0" t="n">
        <v>151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</row>
    <row r="629" customFormat="false" ht="14.4" hidden="false" customHeight="false" outlineLevel="0" collapsed="false">
      <c r="A629" s="0" t="s">
        <v>3</v>
      </c>
      <c r="B629" s="0" t="s">
        <v>9387</v>
      </c>
      <c r="C629" s="0" t="s">
        <v>8744</v>
      </c>
      <c r="D629" s="0" t="s">
        <v>8742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16</v>
      </c>
      <c r="L629" s="0" t="n">
        <v>176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</row>
    <row r="630" customFormat="false" ht="14.4" hidden="false" customHeight="false" outlineLevel="0" collapsed="false">
      <c r="A630" s="0" t="s">
        <v>3</v>
      </c>
      <c r="B630" s="0" t="s">
        <v>9388</v>
      </c>
      <c r="C630" s="0" t="s">
        <v>8741</v>
      </c>
      <c r="D630" s="0" t="s">
        <v>8745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12</v>
      </c>
      <c r="L630" s="0" t="n">
        <v>211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</row>
    <row r="631" customFormat="false" ht="14.4" hidden="false" customHeight="false" outlineLevel="0" collapsed="false">
      <c r="A631" s="0" t="s">
        <v>3</v>
      </c>
      <c r="B631" s="0" t="s">
        <v>9389</v>
      </c>
      <c r="C631" s="0" t="s">
        <v>8741</v>
      </c>
      <c r="D631" s="0" t="s">
        <v>8745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13</v>
      </c>
      <c r="L631" s="0" t="n">
        <v>242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</row>
    <row r="632" customFormat="false" ht="14.4" hidden="false" customHeight="false" outlineLevel="0" collapsed="false">
      <c r="A632" s="0" t="s">
        <v>3</v>
      </c>
      <c r="B632" s="0" t="s">
        <v>9390</v>
      </c>
      <c r="C632" s="0" t="s">
        <v>8744</v>
      </c>
      <c r="D632" s="0" t="s">
        <v>8742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15</v>
      </c>
      <c r="L632" s="0" t="n">
        <v>207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</row>
    <row r="633" customFormat="false" ht="14.4" hidden="false" customHeight="false" outlineLevel="0" collapsed="false">
      <c r="A633" s="0" t="s">
        <v>3</v>
      </c>
      <c r="B633" s="0" t="s">
        <v>9391</v>
      </c>
      <c r="C633" s="0" t="s">
        <v>8742</v>
      </c>
      <c r="D633" s="0" t="s">
        <v>8744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15</v>
      </c>
      <c r="L633" s="0" t="n">
        <v>209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</row>
    <row r="634" customFormat="false" ht="14.4" hidden="false" customHeight="false" outlineLevel="0" collapsed="false">
      <c r="A634" s="0" t="s">
        <v>3</v>
      </c>
      <c r="B634" s="0" t="s">
        <v>9392</v>
      </c>
      <c r="C634" s="0" t="s">
        <v>8745</v>
      </c>
      <c r="D634" s="0" t="s">
        <v>8741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16</v>
      </c>
      <c r="L634" s="0" t="n">
        <v>192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</row>
    <row r="635" customFormat="false" ht="14.4" hidden="false" customHeight="false" outlineLevel="0" collapsed="false">
      <c r="A635" s="0" t="s">
        <v>3</v>
      </c>
      <c r="B635" s="0" t="s">
        <v>9393</v>
      </c>
      <c r="C635" s="0" t="s">
        <v>8742</v>
      </c>
      <c r="D635" s="0" t="s">
        <v>8745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10</v>
      </c>
      <c r="L635" s="0" t="n">
        <v>151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</row>
    <row r="636" customFormat="false" ht="14.4" hidden="false" customHeight="false" outlineLevel="0" collapsed="false">
      <c r="A636" s="0" t="s">
        <v>3</v>
      </c>
      <c r="B636" s="0" t="s">
        <v>9394</v>
      </c>
      <c r="C636" s="0" t="s">
        <v>8742</v>
      </c>
      <c r="D636" s="0" t="s">
        <v>8744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11</v>
      </c>
      <c r="L636" s="0" t="n">
        <v>195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</row>
    <row r="637" customFormat="false" ht="14.4" hidden="false" customHeight="false" outlineLevel="0" collapsed="false">
      <c r="A637" s="0" t="s">
        <v>3</v>
      </c>
      <c r="B637" s="0" t="s">
        <v>9395</v>
      </c>
      <c r="C637" s="0" t="s">
        <v>8744</v>
      </c>
      <c r="D637" s="0" t="s">
        <v>8742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15</v>
      </c>
      <c r="L637" s="0" t="n">
        <v>282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</row>
    <row r="638" customFormat="false" ht="14.4" hidden="false" customHeight="false" outlineLevel="0" collapsed="false">
      <c r="A638" s="0" t="s">
        <v>3</v>
      </c>
      <c r="B638" s="0" t="s">
        <v>9396</v>
      </c>
      <c r="C638" s="0" t="s">
        <v>8742</v>
      </c>
      <c r="D638" s="0" t="s">
        <v>8744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16</v>
      </c>
      <c r="L638" s="0" t="n">
        <v>221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</row>
    <row r="639" customFormat="false" ht="14.4" hidden="false" customHeight="false" outlineLevel="0" collapsed="false">
      <c r="A639" s="0" t="s">
        <v>3</v>
      </c>
      <c r="B639" s="0" t="s">
        <v>9397</v>
      </c>
      <c r="C639" s="0" t="s">
        <v>8742</v>
      </c>
      <c r="D639" s="0" t="s">
        <v>8744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16</v>
      </c>
      <c r="L639" s="0" t="n">
        <v>219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</row>
    <row r="640" customFormat="false" ht="14.4" hidden="false" customHeight="false" outlineLevel="0" collapsed="false">
      <c r="A640" s="0" t="s">
        <v>3</v>
      </c>
      <c r="B640" s="0" t="s">
        <v>9398</v>
      </c>
      <c r="C640" s="0" t="s">
        <v>8742</v>
      </c>
      <c r="D640" s="0" t="s">
        <v>8744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11</v>
      </c>
      <c r="L640" s="0" t="n">
        <v>204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</row>
    <row r="641" customFormat="false" ht="14.4" hidden="false" customHeight="false" outlineLevel="0" collapsed="false">
      <c r="A641" s="0" t="s">
        <v>3</v>
      </c>
      <c r="B641" s="0" t="s">
        <v>9399</v>
      </c>
      <c r="C641" s="0" t="s">
        <v>8742</v>
      </c>
      <c r="D641" s="0" t="s">
        <v>8744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11</v>
      </c>
      <c r="L641" s="0" t="n">
        <v>210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</row>
    <row r="642" customFormat="false" ht="14.4" hidden="false" customHeight="false" outlineLevel="0" collapsed="false">
      <c r="A642" s="0" t="s">
        <v>3</v>
      </c>
      <c r="B642" s="0" t="s">
        <v>9400</v>
      </c>
      <c r="C642" s="0" t="s">
        <v>8744</v>
      </c>
      <c r="D642" s="0" t="s">
        <v>8742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13</v>
      </c>
      <c r="L642" s="0" t="n">
        <v>186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</row>
    <row r="643" customFormat="false" ht="14.4" hidden="false" customHeight="false" outlineLevel="0" collapsed="false">
      <c r="A643" s="0" t="s">
        <v>3</v>
      </c>
      <c r="B643" s="0" t="s">
        <v>9401</v>
      </c>
      <c r="C643" s="0" t="s">
        <v>8741</v>
      </c>
      <c r="D643" s="0" t="s">
        <v>8745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14</v>
      </c>
      <c r="L643" s="0" t="n">
        <v>187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</row>
    <row r="644" customFormat="false" ht="14.4" hidden="false" customHeight="false" outlineLevel="0" collapsed="false">
      <c r="A644" s="0" t="s">
        <v>3</v>
      </c>
      <c r="B644" s="0" t="s">
        <v>9402</v>
      </c>
      <c r="C644" s="0" t="s">
        <v>8745</v>
      </c>
      <c r="D644" s="0" t="s">
        <v>8744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16</v>
      </c>
      <c r="L644" s="0" t="n">
        <v>290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</row>
    <row r="645" customFormat="false" ht="14.4" hidden="false" customHeight="false" outlineLevel="0" collapsed="false">
      <c r="A645" s="0" t="s">
        <v>3</v>
      </c>
      <c r="B645" s="0" t="s">
        <v>9403</v>
      </c>
      <c r="C645" s="0" t="s">
        <v>8742</v>
      </c>
      <c r="D645" s="0" t="s">
        <v>8744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8</v>
      </c>
      <c r="L645" s="0" t="n">
        <v>157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</row>
    <row r="646" customFormat="false" ht="14.4" hidden="false" customHeight="false" outlineLevel="0" collapsed="false">
      <c r="A646" s="0" t="s">
        <v>3</v>
      </c>
      <c r="B646" s="0" t="s">
        <v>9404</v>
      </c>
      <c r="C646" s="0" t="s">
        <v>8745</v>
      </c>
      <c r="D646" s="0" t="s">
        <v>8741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12</v>
      </c>
      <c r="L646" s="0" t="n">
        <v>231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</row>
    <row r="647" customFormat="false" ht="14.4" hidden="false" customHeight="false" outlineLevel="0" collapsed="false">
      <c r="A647" s="0" t="s">
        <v>3</v>
      </c>
      <c r="B647" s="0" t="s">
        <v>9405</v>
      </c>
      <c r="C647" s="0" t="s">
        <v>8741</v>
      </c>
      <c r="D647" s="0" t="s">
        <v>8745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13</v>
      </c>
      <c r="L647" s="0" t="n">
        <v>255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</row>
    <row r="648" customFormat="false" ht="14.4" hidden="false" customHeight="false" outlineLevel="0" collapsed="false">
      <c r="A648" s="0" t="s">
        <v>3</v>
      </c>
      <c r="B648" s="0" t="s">
        <v>9406</v>
      </c>
      <c r="C648" s="0" t="s">
        <v>8742</v>
      </c>
      <c r="D648" s="0" t="s">
        <v>8744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13</v>
      </c>
      <c r="L648" s="0" t="n">
        <v>239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</row>
    <row r="649" customFormat="false" ht="14.4" hidden="false" customHeight="false" outlineLevel="0" collapsed="false">
      <c r="A649" s="0" t="s">
        <v>3</v>
      </c>
      <c r="B649" s="0" t="s">
        <v>9407</v>
      </c>
      <c r="C649" s="0" t="s">
        <v>8745</v>
      </c>
      <c r="D649" s="0" t="s">
        <v>8744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13</v>
      </c>
      <c r="L649" s="0" t="n">
        <v>214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</row>
    <row r="650" customFormat="false" ht="14.4" hidden="false" customHeight="false" outlineLevel="0" collapsed="false">
      <c r="A650" s="0" t="s">
        <v>3</v>
      </c>
      <c r="B650" s="0" t="s">
        <v>9408</v>
      </c>
      <c r="C650" s="0" t="s">
        <v>8745</v>
      </c>
      <c r="D650" s="0" t="s">
        <v>8744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16</v>
      </c>
      <c r="L650" s="0" t="n">
        <v>180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</row>
    <row r="651" customFormat="false" ht="14.4" hidden="false" customHeight="false" outlineLevel="0" collapsed="false">
      <c r="A651" s="0" t="s">
        <v>3</v>
      </c>
      <c r="B651" s="0" t="s">
        <v>9409</v>
      </c>
      <c r="C651" s="0" t="s">
        <v>8742</v>
      </c>
      <c r="D651" s="0" t="s">
        <v>8744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11</v>
      </c>
      <c r="L651" s="0" t="n">
        <v>207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</row>
    <row r="652" customFormat="false" ht="14.4" hidden="false" customHeight="false" outlineLevel="0" collapsed="false">
      <c r="A652" s="0" t="s">
        <v>3</v>
      </c>
      <c r="B652" s="0" t="s">
        <v>9410</v>
      </c>
      <c r="C652" s="0" t="s">
        <v>8744</v>
      </c>
      <c r="D652" s="0" t="s">
        <v>8742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18</v>
      </c>
      <c r="L652" s="0" t="n">
        <v>333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</row>
    <row r="653" customFormat="false" ht="14.4" hidden="false" customHeight="false" outlineLevel="0" collapsed="false">
      <c r="A653" s="0" t="s">
        <v>3</v>
      </c>
      <c r="B653" s="0" t="s">
        <v>9411</v>
      </c>
      <c r="C653" s="0" t="s">
        <v>8745</v>
      </c>
      <c r="D653" s="0" t="s">
        <v>8742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8</v>
      </c>
      <c r="L653" s="0" t="n">
        <v>158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</row>
    <row r="654" customFormat="false" ht="14.4" hidden="false" customHeight="false" outlineLevel="0" collapsed="false">
      <c r="A654" s="0" t="s">
        <v>3</v>
      </c>
      <c r="B654" s="0" t="s">
        <v>9412</v>
      </c>
      <c r="C654" s="0" t="s">
        <v>8741</v>
      </c>
      <c r="D654" s="0" t="s">
        <v>8745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13</v>
      </c>
      <c r="L654" s="0" t="n">
        <v>229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</row>
    <row r="655" customFormat="false" ht="14.4" hidden="false" customHeight="false" outlineLevel="0" collapsed="false">
      <c r="A655" s="0" t="s">
        <v>3</v>
      </c>
      <c r="B655" s="0" t="s">
        <v>9413</v>
      </c>
      <c r="C655" s="0" t="s">
        <v>8742</v>
      </c>
      <c r="D655" s="0" t="s">
        <v>8744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13</v>
      </c>
      <c r="L655" s="0" t="n">
        <v>226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</row>
    <row r="656" customFormat="false" ht="14.4" hidden="false" customHeight="false" outlineLevel="0" collapsed="false">
      <c r="A656" s="0" t="s">
        <v>3</v>
      </c>
      <c r="B656" s="0" t="s">
        <v>9414</v>
      </c>
      <c r="C656" s="0" t="s">
        <v>8741</v>
      </c>
      <c r="D656" s="0" t="s">
        <v>8744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11</v>
      </c>
      <c r="L656" s="0" t="n">
        <v>189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</row>
    <row r="657" customFormat="false" ht="14.4" hidden="false" customHeight="false" outlineLevel="0" collapsed="false">
      <c r="A657" s="0" t="s">
        <v>3</v>
      </c>
      <c r="B657" s="0" t="s">
        <v>9415</v>
      </c>
      <c r="C657" s="0" t="s">
        <v>8745</v>
      </c>
      <c r="D657" s="0" t="s">
        <v>8741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12</v>
      </c>
      <c r="L657" s="0" t="n">
        <v>191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</row>
    <row r="658" customFormat="false" ht="14.4" hidden="false" customHeight="false" outlineLevel="0" collapsed="false">
      <c r="A658" s="0" t="s">
        <v>3</v>
      </c>
      <c r="B658" s="0" t="s">
        <v>9416</v>
      </c>
      <c r="C658" s="0" t="s">
        <v>8744</v>
      </c>
      <c r="D658" s="0" t="s">
        <v>8742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12</v>
      </c>
      <c r="L658" s="0" t="n">
        <v>214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</row>
    <row r="659" customFormat="false" ht="14.4" hidden="false" customHeight="false" outlineLevel="0" collapsed="false">
      <c r="A659" s="0" t="s">
        <v>3</v>
      </c>
      <c r="B659" s="0" t="s">
        <v>9417</v>
      </c>
      <c r="C659" s="0" t="s">
        <v>8742</v>
      </c>
      <c r="D659" s="0" t="s">
        <v>8744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16</v>
      </c>
      <c r="L659" s="0" t="n">
        <v>232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</row>
    <row r="660" customFormat="false" ht="14.4" hidden="false" customHeight="false" outlineLevel="0" collapsed="false">
      <c r="A660" s="0" t="s">
        <v>3</v>
      </c>
      <c r="B660" s="0" t="s">
        <v>9418</v>
      </c>
      <c r="C660" s="0" t="s">
        <v>8744</v>
      </c>
      <c r="D660" s="0" t="s">
        <v>8742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16</v>
      </c>
      <c r="L660" s="0" t="n">
        <v>232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</row>
    <row r="661" customFormat="false" ht="14.4" hidden="false" customHeight="false" outlineLevel="0" collapsed="false">
      <c r="A661" s="0" t="s">
        <v>3</v>
      </c>
      <c r="B661" s="0" t="s">
        <v>9419</v>
      </c>
      <c r="C661" s="0" t="s">
        <v>8744</v>
      </c>
      <c r="D661" s="0" t="s">
        <v>8745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8</v>
      </c>
      <c r="L661" s="0" t="n">
        <v>131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</row>
    <row r="662" customFormat="false" ht="14.4" hidden="false" customHeight="false" outlineLevel="0" collapsed="false">
      <c r="A662" s="0" t="s">
        <v>3</v>
      </c>
      <c r="B662" s="0" t="s">
        <v>9420</v>
      </c>
      <c r="C662" s="0" t="s">
        <v>8742</v>
      </c>
      <c r="D662" s="0" t="s">
        <v>8744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8</v>
      </c>
      <c r="L662" s="0" t="n">
        <v>149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</row>
    <row r="663" customFormat="false" ht="14.4" hidden="false" customHeight="false" outlineLevel="0" collapsed="false">
      <c r="A663" s="0" t="s">
        <v>3</v>
      </c>
      <c r="B663" s="0" t="s">
        <v>9421</v>
      </c>
      <c r="C663" s="0" t="s">
        <v>8742</v>
      </c>
      <c r="D663" s="0" t="s">
        <v>8745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14</v>
      </c>
      <c r="L663" s="0" t="n">
        <v>249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</row>
    <row r="664" customFormat="false" ht="14.4" hidden="false" customHeight="false" outlineLevel="0" collapsed="false">
      <c r="A664" s="0" t="s">
        <v>3</v>
      </c>
      <c r="B664" s="0" t="s">
        <v>9422</v>
      </c>
      <c r="C664" s="0" t="s">
        <v>8745</v>
      </c>
      <c r="D664" s="0" t="s">
        <v>8741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16</v>
      </c>
      <c r="L664" s="0" t="n">
        <v>312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</row>
    <row r="665" customFormat="false" ht="14.4" hidden="false" customHeight="false" outlineLevel="0" collapsed="false">
      <c r="A665" s="0" t="s">
        <v>3</v>
      </c>
      <c r="B665" s="0" t="s">
        <v>9423</v>
      </c>
      <c r="C665" s="0" t="s">
        <v>8744</v>
      </c>
      <c r="D665" s="0" t="s">
        <v>8742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8</v>
      </c>
      <c r="L665" s="0" t="n">
        <v>154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</row>
    <row r="666" customFormat="false" ht="14.4" hidden="false" customHeight="false" outlineLevel="0" collapsed="false">
      <c r="A666" s="0" t="s">
        <v>3</v>
      </c>
      <c r="B666" s="0" t="s">
        <v>9424</v>
      </c>
      <c r="C666" s="0" t="s">
        <v>8742</v>
      </c>
      <c r="D666" s="0" t="s">
        <v>8745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10</v>
      </c>
      <c r="L666" s="0" t="n">
        <v>193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</row>
    <row r="667" customFormat="false" ht="14.4" hidden="false" customHeight="false" outlineLevel="0" collapsed="false">
      <c r="A667" s="0" t="s">
        <v>3</v>
      </c>
      <c r="B667" s="0" t="s">
        <v>9425</v>
      </c>
      <c r="C667" s="0" t="s">
        <v>8745</v>
      </c>
      <c r="D667" s="0" t="s">
        <v>8741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10</v>
      </c>
      <c r="L667" s="0" t="n">
        <v>182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</row>
    <row r="668" customFormat="false" ht="14.4" hidden="false" customHeight="false" outlineLevel="0" collapsed="false">
      <c r="A668" s="0" t="s">
        <v>3</v>
      </c>
      <c r="B668" s="0" t="s">
        <v>9426</v>
      </c>
      <c r="C668" s="0" t="s">
        <v>8741</v>
      </c>
      <c r="D668" s="0" t="s">
        <v>8745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12</v>
      </c>
      <c r="L668" s="0" t="n">
        <v>197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</row>
    <row r="669" customFormat="false" ht="14.4" hidden="false" customHeight="false" outlineLevel="0" collapsed="false">
      <c r="A669" s="0" t="s">
        <v>3</v>
      </c>
      <c r="B669" s="0" t="s">
        <v>9427</v>
      </c>
      <c r="C669" s="0" t="s">
        <v>8745</v>
      </c>
      <c r="D669" s="0" t="s">
        <v>8741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12</v>
      </c>
      <c r="L669" s="0" t="n">
        <v>198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</row>
    <row r="670" customFormat="false" ht="14.4" hidden="false" customHeight="false" outlineLevel="0" collapsed="false">
      <c r="A670" s="0" t="s">
        <v>3</v>
      </c>
      <c r="B670" s="0" t="s">
        <v>9428</v>
      </c>
      <c r="C670" s="0" t="s">
        <v>8741</v>
      </c>
      <c r="D670" s="0" t="s">
        <v>8745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13</v>
      </c>
      <c r="L670" s="0" t="n">
        <v>234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</row>
    <row r="671" customFormat="false" ht="14.4" hidden="false" customHeight="false" outlineLevel="0" collapsed="false">
      <c r="A671" s="0" t="s">
        <v>3</v>
      </c>
      <c r="B671" s="0" t="s">
        <v>9429</v>
      </c>
      <c r="C671" s="0" t="s">
        <v>8745</v>
      </c>
      <c r="D671" s="0" t="s">
        <v>8744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16</v>
      </c>
      <c r="L671" s="0" t="n">
        <v>205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</row>
    <row r="672" customFormat="false" ht="14.4" hidden="false" customHeight="false" outlineLevel="0" collapsed="false">
      <c r="A672" s="0" t="s">
        <v>3</v>
      </c>
      <c r="B672" s="0" t="s">
        <v>9430</v>
      </c>
      <c r="C672" s="0" t="s">
        <v>8745</v>
      </c>
      <c r="D672" s="0" t="s">
        <v>8742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16</v>
      </c>
      <c r="L672" s="0" t="n">
        <v>169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</row>
    <row r="673" customFormat="false" ht="14.4" hidden="false" customHeight="false" outlineLevel="0" collapsed="false">
      <c r="A673" s="0" t="s">
        <v>3</v>
      </c>
      <c r="B673" s="0" t="s">
        <v>9431</v>
      </c>
      <c r="C673" s="0" t="s">
        <v>8741</v>
      </c>
      <c r="D673" s="0" t="s">
        <v>8745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12</v>
      </c>
      <c r="L673" s="0" t="n">
        <v>213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</row>
    <row r="674" customFormat="false" ht="14.4" hidden="false" customHeight="false" outlineLevel="0" collapsed="false">
      <c r="A674" s="0" t="s">
        <v>3</v>
      </c>
      <c r="B674" s="0" t="s">
        <v>9432</v>
      </c>
      <c r="C674" s="0" t="s">
        <v>8742</v>
      </c>
      <c r="D674" s="0" t="s">
        <v>8745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12</v>
      </c>
      <c r="L674" s="0" t="n">
        <v>221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</row>
    <row r="675" customFormat="false" ht="14.4" hidden="false" customHeight="false" outlineLevel="0" collapsed="false">
      <c r="A675" s="0" t="s">
        <v>3</v>
      </c>
      <c r="B675" s="0" t="s">
        <v>9433</v>
      </c>
      <c r="C675" s="0" t="s">
        <v>8741</v>
      </c>
      <c r="D675" s="0" t="s">
        <v>8745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9</v>
      </c>
      <c r="L675" s="0" t="n">
        <v>163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</row>
    <row r="676" customFormat="false" ht="14.4" hidden="false" customHeight="false" outlineLevel="0" collapsed="false">
      <c r="A676" s="0" t="s">
        <v>3</v>
      </c>
      <c r="B676" s="0" t="s">
        <v>9434</v>
      </c>
      <c r="C676" s="0" t="s">
        <v>8742</v>
      </c>
      <c r="D676" s="0" t="s">
        <v>8745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15</v>
      </c>
      <c r="L676" s="0" t="n">
        <v>257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</row>
    <row r="677" customFormat="false" ht="14.4" hidden="false" customHeight="false" outlineLevel="0" collapsed="false">
      <c r="A677" s="0" t="s">
        <v>3</v>
      </c>
      <c r="B677" s="0" t="s">
        <v>9435</v>
      </c>
      <c r="C677" s="0" t="s">
        <v>8744</v>
      </c>
      <c r="D677" s="0" t="s">
        <v>8742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14</v>
      </c>
      <c r="L677" s="0" t="n">
        <v>224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</row>
    <row r="678" customFormat="false" ht="14.4" hidden="false" customHeight="false" outlineLevel="0" collapsed="false">
      <c r="A678" s="0" t="s">
        <v>3</v>
      </c>
      <c r="B678" s="0" t="s">
        <v>9436</v>
      </c>
      <c r="C678" s="0" t="s">
        <v>8744</v>
      </c>
      <c r="D678" s="0" t="s">
        <v>8742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14</v>
      </c>
      <c r="L678" s="0" t="n">
        <v>215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</row>
    <row r="679" customFormat="false" ht="14.4" hidden="false" customHeight="false" outlineLevel="0" collapsed="false">
      <c r="A679" s="0" t="s">
        <v>3</v>
      </c>
      <c r="B679" s="0" t="s">
        <v>9437</v>
      </c>
      <c r="C679" s="0" t="s">
        <v>8742</v>
      </c>
      <c r="D679" s="0" t="s">
        <v>8741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12</v>
      </c>
      <c r="L679" s="0" t="n">
        <v>217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</row>
    <row r="680" customFormat="false" ht="14.4" hidden="false" customHeight="false" outlineLevel="0" collapsed="false">
      <c r="A680" s="0" t="s">
        <v>3</v>
      </c>
      <c r="B680" s="0" t="s">
        <v>9438</v>
      </c>
      <c r="C680" s="0" t="s">
        <v>8744</v>
      </c>
      <c r="D680" s="0" t="s">
        <v>8742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17</v>
      </c>
      <c r="L680" s="0" t="n">
        <v>317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</row>
    <row r="681" customFormat="false" ht="14.4" hidden="false" customHeight="false" outlineLevel="0" collapsed="false">
      <c r="A681" s="0" t="s">
        <v>3</v>
      </c>
      <c r="B681" s="0" t="s">
        <v>9439</v>
      </c>
      <c r="C681" s="0" t="s">
        <v>8745</v>
      </c>
      <c r="D681" s="0" t="s">
        <v>8742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16</v>
      </c>
      <c r="L681" s="0" t="n">
        <v>292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</row>
    <row r="682" customFormat="false" ht="14.4" hidden="false" customHeight="false" outlineLevel="0" collapsed="false">
      <c r="A682" s="0" t="s">
        <v>3</v>
      </c>
      <c r="B682" s="0" t="s">
        <v>9440</v>
      </c>
      <c r="C682" s="0" t="s">
        <v>8745</v>
      </c>
      <c r="D682" s="0" t="s">
        <v>8742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16</v>
      </c>
      <c r="L682" s="0" t="n">
        <v>292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</row>
    <row r="683" customFormat="false" ht="14.4" hidden="false" customHeight="false" outlineLevel="0" collapsed="false">
      <c r="A683" s="0" t="s">
        <v>3</v>
      </c>
      <c r="B683" s="0" t="s">
        <v>9441</v>
      </c>
      <c r="C683" s="0" t="s">
        <v>8741</v>
      </c>
      <c r="D683" s="0" t="s">
        <v>8742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16</v>
      </c>
      <c r="L683" s="0" t="n">
        <v>301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</row>
    <row r="684" customFormat="false" ht="14.4" hidden="false" customHeight="false" outlineLevel="0" collapsed="false">
      <c r="A684" s="0" t="s">
        <v>3</v>
      </c>
      <c r="B684" s="0" t="s">
        <v>9442</v>
      </c>
      <c r="C684" s="0" t="s">
        <v>8744</v>
      </c>
      <c r="D684" s="0" t="s">
        <v>8742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16</v>
      </c>
      <c r="L684" s="0" t="n">
        <v>297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</row>
    <row r="685" customFormat="false" ht="14.4" hidden="false" customHeight="false" outlineLevel="0" collapsed="false">
      <c r="A685" s="0" t="s">
        <v>3</v>
      </c>
      <c r="B685" s="0" t="s">
        <v>9443</v>
      </c>
      <c r="C685" s="0" t="s">
        <v>8741</v>
      </c>
      <c r="D685" s="0" t="s">
        <v>8745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17</v>
      </c>
      <c r="L685" s="0" t="n">
        <v>282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</row>
    <row r="686" customFormat="false" ht="14.4" hidden="false" customHeight="false" outlineLevel="0" collapsed="false">
      <c r="A686" s="0" t="s">
        <v>3</v>
      </c>
      <c r="B686" s="0" t="s">
        <v>9444</v>
      </c>
      <c r="C686" s="0" t="s">
        <v>9445</v>
      </c>
      <c r="D686" s="0" t="s">
        <v>8741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13</v>
      </c>
      <c r="L686" s="0" t="n">
        <v>199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</row>
    <row r="687" customFormat="false" ht="14.4" hidden="false" customHeight="false" outlineLevel="0" collapsed="false">
      <c r="A687" s="0" t="s">
        <v>3</v>
      </c>
      <c r="B687" s="0" t="s">
        <v>9446</v>
      </c>
      <c r="C687" s="0" t="s">
        <v>8793</v>
      </c>
      <c r="D687" s="0" t="s">
        <v>8745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13</v>
      </c>
      <c r="L687" s="0" t="n">
        <v>199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</row>
    <row r="688" customFormat="false" ht="14.4" hidden="false" customHeight="false" outlineLevel="0" collapsed="false">
      <c r="A688" s="0" t="s">
        <v>3</v>
      </c>
      <c r="B688" s="0" t="s">
        <v>9447</v>
      </c>
      <c r="C688" s="0" t="s">
        <v>8742</v>
      </c>
      <c r="D688" s="0" t="s">
        <v>8745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13</v>
      </c>
      <c r="L688" s="0" t="n">
        <v>214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</row>
    <row r="689" customFormat="false" ht="14.4" hidden="false" customHeight="false" outlineLevel="0" collapsed="false">
      <c r="A689" s="0" t="s">
        <v>3</v>
      </c>
      <c r="B689" s="0" t="s">
        <v>9448</v>
      </c>
      <c r="C689" s="0" t="s">
        <v>8741</v>
      </c>
      <c r="D689" s="0" t="s">
        <v>8745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13</v>
      </c>
      <c r="L689" s="0" t="n">
        <v>196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</row>
    <row r="690" customFormat="false" ht="14.4" hidden="false" customHeight="false" outlineLevel="0" collapsed="false">
      <c r="A690" s="0" t="s">
        <v>3</v>
      </c>
      <c r="B690" s="0" t="s">
        <v>9449</v>
      </c>
      <c r="C690" s="0" t="s">
        <v>8741</v>
      </c>
      <c r="D690" s="0" t="s">
        <v>8745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12</v>
      </c>
      <c r="L690" s="0" t="n">
        <v>198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</row>
    <row r="691" customFormat="false" ht="14.4" hidden="false" customHeight="false" outlineLevel="0" collapsed="false">
      <c r="A691" s="0" t="s">
        <v>3</v>
      </c>
      <c r="B691" s="0" t="s">
        <v>9450</v>
      </c>
      <c r="C691" s="0" t="s">
        <v>8742</v>
      </c>
      <c r="D691" s="0" t="s">
        <v>8744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13</v>
      </c>
      <c r="L691" s="0" t="n">
        <v>224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</row>
    <row r="692" customFormat="false" ht="14.4" hidden="false" customHeight="false" outlineLevel="0" collapsed="false">
      <c r="A692" s="0" t="s">
        <v>3</v>
      </c>
      <c r="B692" s="0" t="s">
        <v>9451</v>
      </c>
      <c r="C692" s="0" t="s">
        <v>8744</v>
      </c>
      <c r="D692" s="0" t="s">
        <v>8742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8</v>
      </c>
      <c r="L692" s="0" t="n">
        <v>145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</row>
    <row r="693" customFormat="false" ht="14.4" hidden="false" customHeight="false" outlineLevel="0" collapsed="false">
      <c r="A693" s="0" t="s">
        <v>3</v>
      </c>
      <c r="B693" s="0" t="s">
        <v>9452</v>
      </c>
      <c r="C693" s="0" t="s">
        <v>8745</v>
      </c>
      <c r="D693" s="0" t="s">
        <v>8742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11</v>
      </c>
      <c r="L693" s="0" t="n">
        <v>161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</row>
    <row r="694" customFormat="false" ht="14.4" hidden="false" customHeight="false" outlineLevel="0" collapsed="false">
      <c r="A694" s="0" t="s">
        <v>3</v>
      </c>
      <c r="B694" s="0" t="s">
        <v>9453</v>
      </c>
      <c r="C694" s="0" t="s">
        <v>8741</v>
      </c>
      <c r="D694" s="0" t="s">
        <v>8745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14</v>
      </c>
      <c r="L694" s="0" t="n">
        <v>211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</row>
    <row r="695" customFormat="false" ht="14.4" hidden="false" customHeight="false" outlineLevel="0" collapsed="false">
      <c r="A695" s="0" t="s">
        <v>3</v>
      </c>
      <c r="B695" s="0" t="s">
        <v>9454</v>
      </c>
      <c r="C695" s="0" t="s">
        <v>8741</v>
      </c>
      <c r="D695" s="0" t="s">
        <v>8745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15</v>
      </c>
      <c r="L695" s="0" t="n">
        <v>246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</row>
    <row r="696" customFormat="false" ht="14.4" hidden="false" customHeight="false" outlineLevel="0" collapsed="false">
      <c r="A696" s="0" t="s">
        <v>3</v>
      </c>
      <c r="B696" s="0" t="s">
        <v>9455</v>
      </c>
      <c r="C696" s="0" t="s">
        <v>8741</v>
      </c>
      <c r="D696" s="0" t="s">
        <v>8745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13</v>
      </c>
      <c r="L696" s="0" t="n">
        <v>253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</row>
    <row r="697" customFormat="false" ht="14.4" hidden="false" customHeight="false" outlineLevel="0" collapsed="false">
      <c r="A697" s="0" t="s">
        <v>3</v>
      </c>
      <c r="B697" s="0" t="s">
        <v>9456</v>
      </c>
      <c r="C697" s="0" t="s">
        <v>8745</v>
      </c>
      <c r="D697" s="0" t="s">
        <v>8741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14</v>
      </c>
      <c r="L697" s="0" t="n">
        <v>258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</row>
    <row r="698" customFormat="false" ht="14.4" hidden="false" customHeight="false" outlineLevel="0" collapsed="false">
      <c r="A698" s="0" t="s">
        <v>3</v>
      </c>
      <c r="B698" s="0" t="s">
        <v>9457</v>
      </c>
      <c r="C698" s="0" t="s">
        <v>8741</v>
      </c>
      <c r="D698" s="0" t="s">
        <v>8745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13</v>
      </c>
      <c r="L698" s="0" t="n">
        <v>234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</row>
    <row r="699" customFormat="false" ht="14.4" hidden="false" customHeight="false" outlineLevel="0" collapsed="false">
      <c r="A699" s="0" t="s">
        <v>3</v>
      </c>
      <c r="B699" s="0" t="s">
        <v>9458</v>
      </c>
      <c r="C699" s="0" t="s">
        <v>8742</v>
      </c>
      <c r="D699" s="0" t="s">
        <v>8745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13</v>
      </c>
      <c r="L699" s="0" t="n">
        <v>200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</row>
    <row r="700" customFormat="false" ht="14.4" hidden="false" customHeight="false" outlineLevel="0" collapsed="false">
      <c r="A700" s="0" t="s">
        <v>3</v>
      </c>
      <c r="B700" s="0" t="s">
        <v>9459</v>
      </c>
      <c r="C700" s="0" t="s">
        <v>8742</v>
      </c>
      <c r="D700" s="0" t="s">
        <v>8745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13</v>
      </c>
      <c r="L700" s="0" t="n">
        <v>202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</row>
    <row r="701" customFormat="false" ht="14.4" hidden="false" customHeight="false" outlineLevel="0" collapsed="false">
      <c r="A701" s="0" t="s">
        <v>3</v>
      </c>
      <c r="B701" s="0" t="s">
        <v>9460</v>
      </c>
      <c r="C701" s="0" t="s">
        <v>8744</v>
      </c>
      <c r="D701" s="0" t="s">
        <v>8745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13</v>
      </c>
      <c r="L701" s="0" t="n">
        <v>203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</row>
    <row r="702" customFormat="false" ht="14.4" hidden="false" customHeight="false" outlineLevel="0" collapsed="false">
      <c r="A702" s="0" t="s">
        <v>3</v>
      </c>
      <c r="B702" s="0" t="s">
        <v>9461</v>
      </c>
      <c r="C702" s="0" t="s">
        <v>8742</v>
      </c>
      <c r="D702" s="0" t="s">
        <v>8744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10</v>
      </c>
      <c r="L702" s="0" t="n">
        <v>170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</row>
    <row r="703" customFormat="false" ht="14.4" hidden="false" customHeight="false" outlineLevel="0" collapsed="false">
      <c r="A703" s="0" t="s">
        <v>3</v>
      </c>
      <c r="B703" s="0" t="s">
        <v>9462</v>
      </c>
      <c r="C703" s="0" t="s">
        <v>8741</v>
      </c>
      <c r="D703" s="0" t="s">
        <v>8745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9</v>
      </c>
      <c r="L703" s="0" t="n">
        <v>153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</row>
    <row r="704" customFormat="false" ht="14.4" hidden="false" customHeight="false" outlineLevel="0" collapsed="false">
      <c r="A704" s="0" t="s">
        <v>3</v>
      </c>
      <c r="B704" s="0" t="s">
        <v>9463</v>
      </c>
      <c r="C704" s="0" t="s">
        <v>8742</v>
      </c>
      <c r="D704" s="0" t="s">
        <v>8745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21</v>
      </c>
      <c r="L704" s="0" t="n">
        <v>299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</row>
    <row r="705" customFormat="false" ht="14.4" hidden="false" customHeight="false" outlineLevel="0" collapsed="false">
      <c r="A705" s="0" t="s">
        <v>3</v>
      </c>
      <c r="B705" s="0" t="s">
        <v>9464</v>
      </c>
      <c r="C705" s="0" t="s">
        <v>8742</v>
      </c>
      <c r="D705" s="0" t="s">
        <v>8744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12</v>
      </c>
      <c r="L705" s="0" t="n">
        <v>231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</row>
    <row r="706" customFormat="false" ht="14.4" hidden="false" customHeight="false" outlineLevel="0" collapsed="false">
      <c r="A706" s="0" t="s">
        <v>3</v>
      </c>
      <c r="B706" s="0" t="s">
        <v>9465</v>
      </c>
      <c r="C706" s="0" t="s">
        <v>8742</v>
      </c>
      <c r="D706" s="0" t="s">
        <v>8745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12</v>
      </c>
      <c r="L706" s="0" t="n">
        <v>228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</row>
    <row r="707" customFormat="false" ht="14.4" hidden="false" customHeight="false" outlineLevel="0" collapsed="false">
      <c r="A707" s="0" t="s">
        <v>3</v>
      </c>
      <c r="B707" s="0" t="s">
        <v>9466</v>
      </c>
      <c r="C707" s="0" t="s">
        <v>8745</v>
      </c>
      <c r="D707" s="0" t="s">
        <v>8741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9</v>
      </c>
      <c r="L707" s="0" t="n">
        <v>174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</row>
    <row r="708" customFormat="false" ht="14.4" hidden="false" customHeight="false" outlineLevel="0" collapsed="false">
      <c r="A708" s="0" t="s">
        <v>3</v>
      </c>
      <c r="B708" s="0" t="s">
        <v>9467</v>
      </c>
      <c r="C708" s="0" t="s">
        <v>8745</v>
      </c>
      <c r="D708" s="0" t="s">
        <v>8741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11</v>
      </c>
      <c r="L708" s="0" t="n">
        <v>190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</row>
    <row r="709" customFormat="false" ht="14.4" hidden="false" customHeight="false" outlineLevel="0" collapsed="false">
      <c r="A709" s="0" t="s">
        <v>3</v>
      </c>
      <c r="B709" s="0" t="s">
        <v>9468</v>
      </c>
      <c r="C709" s="0" t="s">
        <v>8744</v>
      </c>
      <c r="D709" s="0" t="s">
        <v>8745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7</v>
      </c>
      <c r="L709" s="0" t="n">
        <v>135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</row>
    <row r="710" customFormat="false" ht="14.4" hidden="false" customHeight="false" outlineLevel="0" collapsed="false">
      <c r="A710" s="0" t="s">
        <v>3</v>
      </c>
      <c r="B710" s="0" t="s">
        <v>9469</v>
      </c>
      <c r="C710" s="0" t="s">
        <v>8745</v>
      </c>
      <c r="D710" s="0" t="s">
        <v>8742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15</v>
      </c>
      <c r="L710" s="0" t="n">
        <v>143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18</v>
      </c>
      <c r="V710" s="0" t="n">
        <v>121</v>
      </c>
      <c r="W710" s="0" t="n">
        <v>0</v>
      </c>
      <c r="X710" s="0" t="n">
        <v>0</v>
      </c>
      <c r="Y710" s="0" t="n">
        <v>18</v>
      </c>
      <c r="Z710" s="0" t="n">
        <v>171</v>
      </c>
    </row>
    <row r="711" customFormat="false" ht="14.4" hidden="false" customHeight="false" outlineLevel="0" collapsed="false">
      <c r="A711" s="0" t="s">
        <v>3</v>
      </c>
      <c r="B711" s="0" t="s">
        <v>9470</v>
      </c>
      <c r="C711" s="0" t="s">
        <v>8744</v>
      </c>
      <c r="D711" s="0" t="s">
        <v>8742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18</v>
      </c>
      <c r="L711" s="0" t="n">
        <v>224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</row>
    <row r="712" customFormat="false" ht="14.4" hidden="false" customHeight="false" outlineLevel="0" collapsed="false">
      <c r="A712" s="0" t="s">
        <v>3</v>
      </c>
      <c r="B712" s="0" t="s">
        <v>9471</v>
      </c>
      <c r="C712" s="0" t="s">
        <v>8744</v>
      </c>
      <c r="D712" s="0" t="s">
        <v>8745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18</v>
      </c>
      <c r="L712" s="0" t="n">
        <v>236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</row>
    <row r="713" customFormat="false" ht="14.4" hidden="false" customHeight="false" outlineLevel="0" collapsed="false">
      <c r="A713" s="0" t="s">
        <v>3</v>
      </c>
      <c r="B713" s="0" t="s">
        <v>9472</v>
      </c>
      <c r="C713" s="0" t="s">
        <v>8744</v>
      </c>
      <c r="D713" s="0" t="s">
        <v>8741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12</v>
      </c>
      <c r="L713" s="0" t="n">
        <v>210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</row>
    <row r="714" customFormat="false" ht="14.4" hidden="false" customHeight="false" outlineLevel="0" collapsed="false">
      <c r="A714" s="0" t="s">
        <v>3</v>
      </c>
      <c r="B714" s="0" t="s">
        <v>9473</v>
      </c>
      <c r="C714" s="0" t="s">
        <v>8744</v>
      </c>
      <c r="D714" s="0" t="s">
        <v>8742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14</v>
      </c>
      <c r="L714" s="0" t="n">
        <v>237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</row>
    <row r="715" customFormat="false" ht="14.4" hidden="false" customHeight="false" outlineLevel="0" collapsed="false">
      <c r="A715" s="0" t="s">
        <v>3</v>
      </c>
      <c r="B715" s="0" t="s">
        <v>9474</v>
      </c>
      <c r="C715" s="0" t="s">
        <v>8744</v>
      </c>
      <c r="D715" s="0" t="s">
        <v>8742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11</v>
      </c>
      <c r="L715" s="0" t="n">
        <v>212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</row>
    <row r="716" customFormat="false" ht="14.4" hidden="false" customHeight="false" outlineLevel="0" collapsed="false">
      <c r="A716" s="0" t="s">
        <v>3</v>
      </c>
      <c r="B716" s="0" t="s">
        <v>9475</v>
      </c>
      <c r="C716" s="0" t="s">
        <v>8744</v>
      </c>
      <c r="D716" s="0" t="s">
        <v>8742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23</v>
      </c>
      <c r="L716" s="0" t="n">
        <v>270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</row>
    <row r="717" customFormat="false" ht="14.4" hidden="false" customHeight="false" outlineLevel="0" collapsed="false">
      <c r="A717" s="0" t="s">
        <v>3</v>
      </c>
      <c r="B717" s="0" t="s">
        <v>9476</v>
      </c>
      <c r="C717" s="0" t="s">
        <v>8741</v>
      </c>
      <c r="D717" s="0" t="s">
        <v>8742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14</v>
      </c>
      <c r="L717" s="0" t="n">
        <v>238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</row>
    <row r="718" customFormat="false" ht="14.4" hidden="false" customHeight="false" outlineLevel="0" collapsed="false">
      <c r="A718" s="0" t="s">
        <v>3</v>
      </c>
      <c r="B718" s="0" t="s">
        <v>9477</v>
      </c>
      <c r="C718" s="0" t="s">
        <v>8742</v>
      </c>
      <c r="D718" s="0" t="s">
        <v>8744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17</v>
      </c>
      <c r="L718" s="0" t="n">
        <v>213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</row>
    <row r="719" customFormat="false" ht="14.4" hidden="false" customHeight="false" outlineLevel="0" collapsed="false">
      <c r="A719" s="0" t="s">
        <v>3</v>
      </c>
      <c r="B719" s="0" t="s">
        <v>9478</v>
      </c>
      <c r="C719" s="0" t="s">
        <v>8741</v>
      </c>
      <c r="D719" s="0" t="s">
        <v>8745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14</v>
      </c>
      <c r="L719" s="0" t="n">
        <v>233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</row>
    <row r="720" customFormat="false" ht="14.4" hidden="false" customHeight="false" outlineLevel="0" collapsed="false">
      <c r="A720" s="0" t="s">
        <v>3</v>
      </c>
      <c r="B720" s="0" t="s">
        <v>9479</v>
      </c>
      <c r="C720" s="0" t="s">
        <v>8744</v>
      </c>
      <c r="D720" s="0" t="s">
        <v>8742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13</v>
      </c>
      <c r="L720" s="0" t="n">
        <v>233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</row>
    <row r="721" customFormat="false" ht="14.4" hidden="false" customHeight="false" outlineLevel="0" collapsed="false">
      <c r="A721" s="0" t="s">
        <v>3</v>
      </c>
      <c r="B721" s="0" t="s">
        <v>9480</v>
      </c>
      <c r="C721" s="0" t="s">
        <v>8741</v>
      </c>
      <c r="D721" s="0" t="s">
        <v>8745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16</v>
      </c>
      <c r="L721" s="0" t="n">
        <v>263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</row>
    <row r="722" customFormat="false" ht="14.4" hidden="false" customHeight="false" outlineLevel="0" collapsed="false">
      <c r="A722" s="0" t="s">
        <v>3</v>
      </c>
      <c r="B722" s="0" t="s">
        <v>9481</v>
      </c>
      <c r="C722" s="0" t="s">
        <v>8741</v>
      </c>
      <c r="D722" s="0" t="s">
        <v>8745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15</v>
      </c>
      <c r="L722" s="0" t="n">
        <v>290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</row>
    <row r="723" customFormat="false" ht="14.4" hidden="false" customHeight="false" outlineLevel="0" collapsed="false">
      <c r="A723" s="0" t="s">
        <v>3</v>
      </c>
      <c r="B723" s="0" t="s">
        <v>9482</v>
      </c>
      <c r="C723" s="0" t="s">
        <v>8745</v>
      </c>
      <c r="D723" s="0" t="s">
        <v>8741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14</v>
      </c>
      <c r="L723" s="0" t="n">
        <v>279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</row>
    <row r="724" customFormat="false" ht="14.4" hidden="false" customHeight="false" outlineLevel="0" collapsed="false">
      <c r="A724" s="0" t="s">
        <v>3</v>
      </c>
      <c r="B724" s="0" t="s">
        <v>9483</v>
      </c>
      <c r="C724" s="0" t="s">
        <v>8744</v>
      </c>
      <c r="D724" s="0" t="s">
        <v>8742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14</v>
      </c>
      <c r="L724" s="0" t="n">
        <v>275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</row>
    <row r="725" customFormat="false" ht="14.4" hidden="false" customHeight="false" outlineLevel="0" collapsed="false">
      <c r="A725" s="0" t="s">
        <v>3</v>
      </c>
      <c r="B725" s="0" t="s">
        <v>9484</v>
      </c>
      <c r="C725" s="0" t="s">
        <v>8741</v>
      </c>
      <c r="D725" s="0" t="s">
        <v>8742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14</v>
      </c>
      <c r="L725" s="0" t="n">
        <v>274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</row>
    <row r="726" customFormat="false" ht="14.4" hidden="false" customHeight="false" outlineLevel="0" collapsed="false">
      <c r="A726" s="0" t="s">
        <v>3</v>
      </c>
      <c r="B726" s="0" t="s">
        <v>9485</v>
      </c>
      <c r="C726" s="0" t="s">
        <v>8742</v>
      </c>
      <c r="D726" s="0" t="s">
        <v>8745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17</v>
      </c>
      <c r="L726" s="0" t="n">
        <v>241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</row>
    <row r="727" customFormat="false" ht="14.4" hidden="false" customHeight="false" outlineLevel="0" collapsed="false">
      <c r="A727" s="0" t="s">
        <v>3</v>
      </c>
      <c r="B727" s="0" t="s">
        <v>9486</v>
      </c>
      <c r="C727" s="0" t="s">
        <v>8742</v>
      </c>
      <c r="D727" s="0" t="s">
        <v>8744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13</v>
      </c>
      <c r="L727" s="0" t="n">
        <v>206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</row>
    <row r="728" customFormat="false" ht="14.4" hidden="false" customHeight="false" outlineLevel="0" collapsed="false">
      <c r="A728" s="0" t="s">
        <v>3</v>
      </c>
      <c r="B728" s="0" t="s">
        <v>9487</v>
      </c>
      <c r="C728" s="0" t="s">
        <v>8745</v>
      </c>
      <c r="D728" s="0" t="s">
        <v>8741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13</v>
      </c>
      <c r="L728" s="0" t="n">
        <v>246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</row>
    <row r="729" customFormat="false" ht="14.4" hidden="false" customHeight="false" outlineLevel="0" collapsed="false">
      <c r="A729" s="0" t="s">
        <v>3</v>
      </c>
      <c r="B729" s="0" t="s">
        <v>9488</v>
      </c>
      <c r="C729" s="0" t="s">
        <v>8741</v>
      </c>
      <c r="D729" s="0" t="s">
        <v>8745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15</v>
      </c>
      <c r="L729" s="0" t="n">
        <v>270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</row>
    <row r="730" customFormat="false" ht="14.4" hidden="false" customHeight="false" outlineLevel="0" collapsed="false">
      <c r="A730" s="0" t="s">
        <v>3</v>
      </c>
      <c r="B730" s="0" t="s">
        <v>9489</v>
      </c>
      <c r="C730" s="0" t="s">
        <v>8744</v>
      </c>
      <c r="D730" s="0" t="s">
        <v>8742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10</v>
      </c>
      <c r="L730" s="0" t="n">
        <v>193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</row>
    <row r="731" customFormat="false" ht="14.4" hidden="false" customHeight="false" outlineLevel="0" collapsed="false">
      <c r="A731" s="0" t="s">
        <v>3</v>
      </c>
      <c r="B731" s="0" t="s">
        <v>9490</v>
      </c>
      <c r="C731" s="0" t="s">
        <v>8745</v>
      </c>
      <c r="D731" s="0" t="s">
        <v>8741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11</v>
      </c>
      <c r="L731" s="0" t="n">
        <v>187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</row>
    <row r="732" customFormat="false" ht="14.4" hidden="false" customHeight="false" outlineLevel="0" collapsed="false">
      <c r="A732" s="0" t="s">
        <v>3</v>
      </c>
      <c r="B732" s="0" t="s">
        <v>9491</v>
      </c>
      <c r="C732" s="0" t="s">
        <v>8741</v>
      </c>
      <c r="D732" s="0" t="s">
        <v>8745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11</v>
      </c>
      <c r="L732" s="0" t="n">
        <v>202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</row>
    <row r="733" customFormat="false" ht="14.4" hidden="false" customHeight="false" outlineLevel="0" collapsed="false">
      <c r="A733" s="0" t="s">
        <v>3</v>
      </c>
      <c r="B733" s="0" t="s">
        <v>9492</v>
      </c>
      <c r="C733" s="0" t="s">
        <v>8741</v>
      </c>
      <c r="D733" s="0" t="s">
        <v>8745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13</v>
      </c>
      <c r="L733" s="0" t="n">
        <v>234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</row>
    <row r="734" customFormat="false" ht="14.4" hidden="false" customHeight="false" outlineLevel="0" collapsed="false">
      <c r="A734" s="0" t="s">
        <v>3</v>
      </c>
      <c r="B734" s="0" t="s">
        <v>9493</v>
      </c>
      <c r="C734" s="0" t="s">
        <v>8741</v>
      </c>
      <c r="D734" s="0" t="s">
        <v>8745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12</v>
      </c>
      <c r="L734" s="0" t="n">
        <v>236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</row>
    <row r="735" customFormat="false" ht="14.4" hidden="false" customHeight="false" outlineLevel="0" collapsed="false">
      <c r="A735" s="0" t="s">
        <v>3</v>
      </c>
      <c r="B735" s="0" t="s">
        <v>9494</v>
      </c>
      <c r="C735" s="0" t="s">
        <v>8741</v>
      </c>
      <c r="D735" s="0" t="s">
        <v>8745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15</v>
      </c>
      <c r="L735" s="0" t="n">
        <v>252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</row>
    <row r="736" customFormat="false" ht="14.4" hidden="false" customHeight="false" outlineLevel="0" collapsed="false">
      <c r="A736" s="0" t="s">
        <v>3</v>
      </c>
      <c r="B736" s="0" t="s">
        <v>9495</v>
      </c>
      <c r="C736" s="0" t="s">
        <v>8745</v>
      </c>
      <c r="D736" s="0" t="s">
        <v>8741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15</v>
      </c>
      <c r="L736" s="0" t="n">
        <v>253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</row>
    <row r="737" customFormat="false" ht="14.4" hidden="false" customHeight="false" outlineLevel="0" collapsed="false">
      <c r="A737" s="0" t="s">
        <v>3</v>
      </c>
      <c r="B737" s="0" t="s">
        <v>9496</v>
      </c>
      <c r="C737" s="0" t="s">
        <v>8745</v>
      </c>
      <c r="D737" s="0" t="s">
        <v>8741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12</v>
      </c>
      <c r="L737" s="0" t="n">
        <v>227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</row>
    <row r="738" customFormat="false" ht="14.4" hidden="false" customHeight="false" outlineLevel="0" collapsed="false">
      <c r="A738" s="0" t="s">
        <v>3</v>
      </c>
      <c r="B738" s="0" t="s">
        <v>9497</v>
      </c>
      <c r="C738" s="0" t="s">
        <v>8742</v>
      </c>
      <c r="D738" s="0" t="s">
        <v>8744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16</v>
      </c>
      <c r="L738" s="0" t="n">
        <v>204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</row>
    <row r="739" customFormat="false" ht="14.4" hidden="false" customHeight="false" outlineLevel="0" collapsed="false">
      <c r="A739" s="0" t="s">
        <v>3</v>
      </c>
      <c r="B739" s="0" t="s">
        <v>9498</v>
      </c>
      <c r="C739" s="0" t="s">
        <v>8745</v>
      </c>
      <c r="D739" s="0" t="s">
        <v>8744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13</v>
      </c>
      <c r="L739" s="0" t="n">
        <v>246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</row>
    <row r="740" customFormat="false" ht="14.4" hidden="false" customHeight="false" outlineLevel="0" collapsed="false">
      <c r="A740" s="0" t="s">
        <v>3</v>
      </c>
      <c r="B740" s="0" t="s">
        <v>9499</v>
      </c>
      <c r="C740" s="0" t="s">
        <v>8744</v>
      </c>
      <c r="D740" s="0" t="s">
        <v>8742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8</v>
      </c>
      <c r="L740" s="0" t="n">
        <v>154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</row>
    <row r="741" customFormat="false" ht="14.4" hidden="false" customHeight="false" outlineLevel="0" collapsed="false">
      <c r="A741" s="0" t="s">
        <v>3</v>
      </c>
      <c r="B741" s="0" t="s">
        <v>9500</v>
      </c>
      <c r="C741" s="0" t="s">
        <v>8741</v>
      </c>
      <c r="D741" s="0" t="s">
        <v>8745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10</v>
      </c>
      <c r="L741" s="0" t="n">
        <v>170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</row>
    <row r="742" customFormat="false" ht="14.4" hidden="false" customHeight="false" outlineLevel="0" collapsed="false">
      <c r="A742" s="0" t="s">
        <v>3</v>
      </c>
      <c r="B742" s="0" t="s">
        <v>9501</v>
      </c>
      <c r="C742" s="0" t="s">
        <v>8742</v>
      </c>
      <c r="D742" s="0" t="s">
        <v>8744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8</v>
      </c>
      <c r="L742" s="0" t="n">
        <v>151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</row>
    <row r="743" customFormat="false" ht="14.4" hidden="false" customHeight="false" outlineLevel="0" collapsed="false">
      <c r="A743" s="0" t="s">
        <v>3</v>
      </c>
      <c r="B743" s="0" t="s">
        <v>9502</v>
      </c>
      <c r="C743" s="0" t="s">
        <v>8745</v>
      </c>
      <c r="D743" s="0" t="s">
        <v>8741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12</v>
      </c>
      <c r="L743" s="0" t="n">
        <v>183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</row>
    <row r="744" customFormat="false" ht="14.4" hidden="false" customHeight="false" outlineLevel="0" collapsed="false">
      <c r="A744" s="0" t="s">
        <v>3</v>
      </c>
      <c r="B744" s="0" t="s">
        <v>9503</v>
      </c>
      <c r="C744" s="0" t="s">
        <v>8745</v>
      </c>
      <c r="D744" s="0" t="s">
        <v>8741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13</v>
      </c>
      <c r="L744" s="0" t="n">
        <v>202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</row>
    <row r="745" customFormat="false" ht="14.4" hidden="false" customHeight="false" outlineLevel="0" collapsed="false">
      <c r="A745" s="0" t="s">
        <v>3</v>
      </c>
      <c r="B745" s="0" t="s">
        <v>9504</v>
      </c>
      <c r="C745" s="0" t="s">
        <v>8741</v>
      </c>
      <c r="D745" s="0" t="s">
        <v>8745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15</v>
      </c>
      <c r="L745" s="0" t="n">
        <v>240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</row>
    <row r="746" customFormat="false" ht="14.4" hidden="false" customHeight="false" outlineLevel="0" collapsed="false">
      <c r="A746" s="0" t="s">
        <v>3</v>
      </c>
      <c r="B746" s="0" t="s">
        <v>9505</v>
      </c>
      <c r="C746" s="0" t="s">
        <v>8741</v>
      </c>
      <c r="D746" s="0" t="s">
        <v>8742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13</v>
      </c>
      <c r="L746" s="0" t="n">
        <v>204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</row>
    <row r="747" customFormat="false" ht="14.4" hidden="false" customHeight="false" outlineLevel="0" collapsed="false">
      <c r="A747" s="0" t="s">
        <v>3</v>
      </c>
      <c r="B747" s="0" t="s">
        <v>9506</v>
      </c>
      <c r="C747" s="0" t="s">
        <v>8745</v>
      </c>
      <c r="D747" s="0" t="s">
        <v>8741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19</v>
      </c>
      <c r="L747" s="0" t="n">
        <v>249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</row>
    <row r="748" customFormat="false" ht="14.4" hidden="false" customHeight="false" outlineLevel="0" collapsed="false">
      <c r="A748" s="0" t="s">
        <v>3</v>
      </c>
      <c r="B748" s="0" t="s">
        <v>9507</v>
      </c>
      <c r="C748" s="0" t="s">
        <v>8744</v>
      </c>
      <c r="D748" s="0" t="s">
        <v>8742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19</v>
      </c>
      <c r="L748" s="0" t="n">
        <v>251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</row>
    <row r="749" customFormat="false" ht="14.4" hidden="false" customHeight="false" outlineLevel="0" collapsed="false">
      <c r="A749" s="0" t="s">
        <v>3</v>
      </c>
      <c r="B749" s="0" t="s">
        <v>9508</v>
      </c>
      <c r="C749" s="0" t="s">
        <v>8744</v>
      </c>
      <c r="D749" s="0" t="s">
        <v>8742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19</v>
      </c>
      <c r="L749" s="0" t="n">
        <v>266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</row>
    <row r="750" customFormat="false" ht="14.4" hidden="false" customHeight="false" outlineLevel="0" collapsed="false">
      <c r="A750" s="0" t="s">
        <v>3</v>
      </c>
      <c r="B750" s="0" t="s">
        <v>9509</v>
      </c>
      <c r="C750" s="0" t="s">
        <v>8745</v>
      </c>
      <c r="D750" s="0" t="s">
        <v>8741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11</v>
      </c>
      <c r="L750" s="0" t="n">
        <v>217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</row>
    <row r="751" customFormat="false" ht="14.4" hidden="false" customHeight="false" outlineLevel="0" collapsed="false">
      <c r="A751" s="0" t="s">
        <v>3</v>
      </c>
      <c r="B751" s="0" t="s">
        <v>9510</v>
      </c>
      <c r="C751" s="0" t="s">
        <v>8745</v>
      </c>
      <c r="D751" s="0" t="s">
        <v>8744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12</v>
      </c>
      <c r="L751" s="0" t="n">
        <v>200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</row>
    <row r="752" customFormat="false" ht="14.4" hidden="false" customHeight="false" outlineLevel="0" collapsed="false">
      <c r="A752" s="0" t="s">
        <v>3</v>
      </c>
      <c r="B752" s="0" t="s">
        <v>9511</v>
      </c>
      <c r="C752" s="0" t="s">
        <v>8744</v>
      </c>
      <c r="D752" s="0" t="s">
        <v>8742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16</v>
      </c>
      <c r="L752" s="0" t="n">
        <v>224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</row>
    <row r="753" customFormat="false" ht="14.4" hidden="false" customHeight="false" outlineLevel="0" collapsed="false">
      <c r="A753" s="0" t="s">
        <v>3</v>
      </c>
      <c r="B753" s="0" t="s">
        <v>9512</v>
      </c>
      <c r="C753" s="0" t="s">
        <v>8741</v>
      </c>
      <c r="D753" s="0" t="s">
        <v>8745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21</v>
      </c>
      <c r="L753" s="0" t="n">
        <v>229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</row>
    <row r="754" customFormat="false" ht="14.4" hidden="false" customHeight="false" outlineLevel="0" collapsed="false">
      <c r="A754" s="0" t="s">
        <v>3</v>
      </c>
      <c r="B754" s="0" t="s">
        <v>9513</v>
      </c>
      <c r="C754" s="0" t="s">
        <v>8744</v>
      </c>
      <c r="D754" s="0" t="s">
        <v>8745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6</v>
      </c>
      <c r="L754" s="0" t="n">
        <v>106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</row>
    <row r="755" customFormat="false" ht="14.4" hidden="false" customHeight="false" outlineLevel="0" collapsed="false">
      <c r="A755" s="0" t="s">
        <v>3</v>
      </c>
      <c r="B755" s="0" t="s">
        <v>9514</v>
      </c>
      <c r="C755" s="0" t="s">
        <v>8745</v>
      </c>
      <c r="D755" s="0" t="s">
        <v>8741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8</v>
      </c>
      <c r="L755" s="0" t="n">
        <v>152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</row>
    <row r="756" customFormat="false" ht="14.4" hidden="false" customHeight="false" outlineLevel="0" collapsed="false">
      <c r="A756" s="0" t="s">
        <v>3</v>
      </c>
      <c r="B756" s="0" t="s">
        <v>9515</v>
      </c>
      <c r="C756" s="0" t="s">
        <v>8824</v>
      </c>
      <c r="D756" s="0" t="s">
        <v>8745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9</v>
      </c>
      <c r="L756" s="0" t="n">
        <v>178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</row>
    <row r="757" customFormat="false" ht="14.4" hidden="false" customHeight="false" outlineLevel="0" collapsed="false">
      <c r="A757" s="0" t="s">
        <v>3</v>
      </c>
      <c r="B757" s="0" t="s">
        <v>9516</v>
      </c>
      <c r="C757" s="0" t="s">
        <v>8745</v>
      </c>
      <c r="D757" s="0" t="s">
        <v>8741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9</v>
      </c>
      <c r="L757" s="0" t="n">
        <v>178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</row>
    <row r="758" customFormat="false" ht="14.4" hidden="false" customHeight="false" outlineLevel="0" collapsed="false">
      <c r="A758" s="0" t="s">
        <v>3</v>
      </c>
      <c r="B758" s="0" t="s">
        <v>9517</v>
      </c>
      <c r="C758" s="0" t="s">
        <v>8744</v>
      </c>
      <c r="D758" s="0" t="s">
        <v>8741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10</v>
      </c>
      <c r="L758" s="0" t="n">
        <v>180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</row>
    <row r="759" customFormat="false" ht="14.4" hidden="false" customHeight="false" outlineLevel="0" collapsed="false">
      <c r="A759" s="0" t="s">
        <v>3</v>
      </c>
      <c r="B759" s="0" t="s">
        <v>9518</v>
      </c>
      <c r="C759" s="0" t="s">
        <v>8741</v>
      </c>
      <c r="D759" s="0" t="s">
        <v>8745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10</v>
      </c>
      <c r="L759" s="0" t="n">
        <v>171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</row>
    <row r="760" customFormat="false" ht="14.4" hidden="false" customHeight="false" outlineLevel="0" collapsed="false">
      <c r="A760" s="0" t="s">
        <v>3</v>
      </c>
      <c r="B760" s="0" t="s">
        <v>9519</v>
      </c>
      <c r="C760" s="0" t="s">
        <v>8744</v>
      </c>
      <c r="D760" s="0" t="s">
        <v>8742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10</v>
      </c>
      <c r="L760" s="0" t="n">
        <v>171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</row>
    <row r="761" customFormat="false" ht="14.4" hidden="false" customHeight="false" outlineLevel="0" collapsed="false">
      <c r="A761" s="0" t="s">
        <v>3</v>
      </c>
      <c r="B761" s="0" t="s">
        <v>9520</v>
      </c>
      <c r="C761" s="0" t="s">
        <v>8741</v>
      </c>
      <c r="D761" s="0" t="s">
        <v>8742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10</v>
      </c>
      <c r="L761" s="0" t="n">
        <v>171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</row>
    <row r="762" customFormat="false" ht="14.4" hidden="false" customHeight="false" outlineLevel="0" collapsed="false">
      <c r="A762" s="0" t="s">
        <v>3</v>
      </c>
      <c r="B762" s="0" t="s">
        <v>9521</v>
      </c>
      <c r="C762" s="0" t="s">
        <v>8742</v>
      </c>
      <c r="D762" s="0" t="s">
        <v>8744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12</v>
      </c>
      <c r="L762" s="0" t="n">
        <v>184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</row>
    <row r="763" customFormat="false" ht="14.4" hidden="false" customHeight="false" outlineLevel="0" collapsed="false">
      <c r="A763" s="0" t="s">
        <v>3</v>
      </c>
      <c r="B763" s="0" t="s">
        <v>9522</v>
      </c>
      <c r="C763" s="0" t="s">
        <v>8742</v>
      </c>
      <c r="D763" s="0" t="s">
        <v>8741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12</v>
      </c>
      <c r="L763" s="0" t="n">
        <v>201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</row>
    <row r="764" customFormat="false" ht="14.4" hidden="false" customHeight="false" outlineLevel="0" collapsed="false">
      <c r="A764" s="0" t="s">
        <v>3</v>
      </c>
      <c r="B764" s="0" t="s">
        <v>9523</v>
      </c>
      <c r="C764" s="0" t="s">
        <v>8745</v>
      </c>
      <c r="D764" s="0" t="s">
        <v>8741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17</v>
      </c>
      <c r="L764" s="0" t="n">
        <v>309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</row>
    <row r="765" customFormat="false" ht="14.4" hidden="false" customHeight="false" outlineLevel="0" collapsed="false">
      <c r="A765" s="0" t="s">
        <v>3</v>
      </c>
      <c r="B765" s="0" t="s">
        <v>9524</v>
      </c>
      <c r="C765" s="0" t="s">
        <v>8745</v>
      </c>
      <c r="D765" s="0" t="s">
        <v>8741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11</v>
      </c>
      <c r="L765" s="0" t="n">
        <v>198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</row>
    <row r="766" customFormat="false" ht="14.4" hidden="false" customHeight="false" outlineLevel="0" collapsed="false">
      <c r="A766" s="0" t="s">
        <v>3</v>
      </c>
      <c r="B766" s="0" t="s">
        <v>9525</v>
      </c>
      <c r="C766" s="0" t="s">
        <v>8745</v>
      </c>
      <c r="D766" s="0" t="s">
        <v>8741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11</v>
      </c>
      <c r="L766" s="0" t="n">
        <v>198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</row>
    <row r="767" customFormat="false" ht="14.4" hidden="false" customHeight="false" outlineLevel="0" collapsed="false">
      <c r="A767" s="0" t="s">
        <v>3</v>
      </c>
      <c r="B767" s="0" t="s">
        <v>9526</v>
      </c>
      <c r="C767" s="0" t="s">
        <v>8742</v>
      </c>
      <c r="D767" s="0" t="s">
        <v>8744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18</v>
      </c>
      <c r="L767" s="0" t="n">
        <v>199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</row>
    <row r="768" customFormat="false" ht="14.4" hidden="false" customHeight="false" outlineLevel="0" collapsed="false">
      <c r="A768" s="0" t="s">
        <v>3</v>
      </c>
      <c r="B768" s="0" t="s">
        <v>9527</v>
      </c>
      <c r="C768" s="0" t="s">
        <v>8742</v>
      </c>
      <c r="D768" s="0" t="s">
        <v>8744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18</v>
      </c>
      <c r="L768" s="0" t="n">
        <v>204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</row>
    <row r="769" customFormat="false" ht="14.4" hidden="false" customHeight="false" outlineLevel="0" collapsed="false">
      <c r="A769" s="0" t="s">
        <v>3</v>
      </c>
      <c r="B769" s="0" t="s">
        <v>9528</v>
      </c>
      <c r="C769" s="0" t="s">
        <v>8745</v>
      </c>
      <c r="D769" s="0" t="s">
        <v>8744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11</v>
      </c>
      <c r="L769" s="0" t="n">
        <v>183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</row>
    <row r="770" customFormat="false" ht="14.4" hidden="false" customHeight="false" outlineLevel="0" collapsed="false">
      <c r="A770" s="0" t="s">
        <v>3</v>
      </c>
      <c r="B770" s="0" t="s">
        <v>9529</v>
      </c>
      <c r="C770" s="0" t="s">
        <v>8741</v>
      </c>
      <c r="D770" s="0" t="s">
        <v>8744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11</v>
      </c>
      <c r="L770" s="0" t="n">
        <v>184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</row>
    <row r="771" customFormat="false" ht="14.4" hidden="false" customHeight="false" outlineLevel="0" collapsed="false">
      <c r="A771" s="0" t="s">
        <v>3</v>
      </c>
      <c r="B771" s="0" t="s">
        <v>9530</v>
      </c>
      <c r="C771" s="0" t="s">
        <v>8744</v>
      </c>
      <c r="D771" s="0" t="s">
        <v>8742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11</v>
      </c>
      <c r="L771" s="0" t="n">
        <v>180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</row>
    <row r="772" customFormat="false" ht="14.4" hidden="false" customHeight="false" outlineLevel="0" collapsed="false">
      <c r="A772" s="0" t="s">
        <v>3</v>
      </c>
      <c r="B772" s="0" t="s">
        <v>9531</v>
      </c>
      <c r="C772" s="0" t="s">
        <v>8745</v>
      </c>
      <c r="D772" s="0" t="s">
        <v>8741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12</v>
      </c>
      <c r="L772" s="0" t="n">
        <v>204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</row>
    <row r="773" customFormat="false" ht="14.4" hidden="false" customHeight="false" outlineLevel="0" collapsed="false">
      <c r="A773" s="0" t="s">
        <v>3</v>
      </c>
      <c r="B773" s="0" t="s">
        <v>9532</v>
      </c>
      <c r="C773" s="0" t="s">
        <v>8742</v>
      </c>
      <c r="D773" s="0" t="s">
        <v>8745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12</v>
      </c>
      <c r="L773" s="0" t="n">
        <v>200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</row>
    <row r="774" customFormat="false" ht="14.4" hidden="false" customHeight="false" outlineLevel="0" collapsed="false">
      <c r="A774" s="0" t="s">
        <v>3</v>
      </c>
      <c r="B774" s="0" t="s">
        <v>9533</v>
      </c>
      <c r="C774" s="0" t="s">
        <v>8745</v>
      </c>
      <c r="D774" s="0" t="s">
        <v>8741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12</v>
      </c>
      <c r="L774" s="0" t="n">
        <v>200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</row>
    <row r="775" customFormat="false" ht="14.4" hidden="false" customHeight="false" outlineLevel="0" collapsed="false">
      <c r="A775" s="0" t="s">
        <v>3</v>
      </c>
      <c r="B775" s="0" t="s">
        <v>9534</v>
      </c>
      <c r="C775" s="0" t="s">
        <v>8744</v>
      </c>
      <c r="D775" s="0" t="s">
        <v>8741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10</v>
      </c>
      <c r="L775" s="0" t="n">
        <v>189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</row>
    <row r="776" customFormat="false" ht="14.4" hidden="false" customHeight="false" outlineLevel="0" collapsed="false">
      <c r="A776" s="0" t="s">
        <v>3</v>
      </c>
      <c r="B776" s="0" t="s">
        <v>9535</v>
      </c>
      <c r="C776" s="0" t="s">
        <v>8744</v>
      </c>
      <c r="D776" s="0" t="s">
        <v>8745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10</v>
      </c>
      <c r="L776" s="0" t="n">
        <v>179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</row>
    <row r="777" customFormat="false" ht="14.4" hidden="false" customHeight="false" outlineLevel="0" collapsed="false">
      <c r="A777" s="0" t="s">
        <v>3</v>
      </c>
      <c r="B777" s="0" t="s">
        <v>9536</v>
      </c>
      <c r="C777" s="0" t="s">
        <v>8745</v>
      </c>
      <c r="D777" s="0" t="s">
        <v>8741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10</v>
      </c>
      <c r="L777" s="0" t="n">
        <v>175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</row>
    <row r="778" customFormat="false" ht="14.4" hidden="false" customHeight="false" outlineLevel="0" collapsed="false">
      <c r="A778" s="0" t="s">
        <v>3</v>
      </c>
      <c r="B778" s="0" t="s">
        <v>9537</v>
      </c>
      <c r="C778" s="0" t="s">
        <v>8744</v>
      </c>
      <c r="D778" s="0" t="s">
        <v>8742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10</v>
      </c>
      <c r="L778" s="0" t="n">
        <v>177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</row>
    <row r="779" customFormat="false" ht="14.4" hidden="false" customHeight="false" outlineLevel="0" collapsed="false">
      <c r="A779" s="0" t="s">
        <v>3</v>
      </c>
      <c r="B779" s="0" t="s">
        <v>9538</v>
      </c>
      <c r="C779" s="0" t="s">
        <v>8744</v>
      </c>
      <c r="D779" s="0" t="s">
        <v>8745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10</v>
      </c>
      <c r="L779" s="0" t="n">
        <v>192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</row>
    <row r="780" customFormat="false" ht="14.4" hidden="false" customHeight="false" outlineLevel="0" collapsed="false">
      <c r="A780" s="0" t="s">
        <v>3</v>
      </c>
      <c r="B780" s="0" t="s">
        <v>9539</v>
      </c>
      <c r="C780" s="0" t="s">
        <v>8741</v>
      </c>
      <c r="D780" s="0" t="s">
        <v>8744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10</v>
      </c>
      <c r="L780" s="0" t="n">
        <v>177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</row>
    <row r="781" customFormat="false" ht="14.4" hidden="false" customHeight="false" outlineLevel="0" collapsed="false">
      <c r="A781" s="0" t="s">
        <v>3</v>
      </c>
      <c r="B781" s="0" t="s">
        <v>9540</v>
      </c>
      <c r="C781" s="0" t="s">
        <v>8742</v>
      </c>
      <c r="D781" s="0" t="s">
        <v>8745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10</v>
      </c>
      <c r="L781" s="0" t="n">
        <v>177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</row>
    <row r="782" customFormat="false" ht="14.4" hidden="false" customHeight="false" outlineLevel="0" collapsed="false">
      <c r="A782" s="0" t="s">
        <v>3</v>
      </c>
      <c r="B782" s="0" t="s">
        <v>9541</v>
      </c>
      <c r="C782" s="0" t="s">
        <v>8741</v>
      </c>
      <c r="D782" s="0" t="s">
        <v>8745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4</v>
      </c>
      <c r="L782" s="0" t="n">
        <v>76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</row>
    <row r="783" customFormat="false" ht="14.4" hidden="false" customHeight="false" outlineLevel="0" collapsed="false">
      <c r="A783" s="0" t="s">
        <v>3</v>
      </c>
      <c r="B783" s="0" t="s">
        <v>9542</v>
      </c>
      <c r="C783" s="0" t="s">
        <v>8742</v>
      </c>
      <c r="D783" s="0" t="s">
        <v>8744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8</v>
      </c>
      <c r="L783" s="0" t="n">
        <v>153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</row>
    <row r="784" customFormat="false" ht="14.4" hidden="false" customHeight="false" outlineLevel="0" collapsed="false">
      <c r="A784" s="0" t="s">
        <v>3</v>
      </c>
      <c r="B784" s="0" t="s">
        <v>9543</v>
      </c>
      <c r="C784" s="0" t="s">
        <v>8742</v>
      </c>
      <c r="D784" s="0" t="s">
        <v>8744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11</v>
      </c>
      <c r="L784" s="0" t="n">
        <v>216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</row>
    <row r="785" customFormat="false" ht="14.4" hidden="false" customHeight="false" outlineLevel="0" collapsed="false">
      <c r="A785" s="0" t="s">
        <v>3</v>
      </c>
      <c r="B785" s="0" t="s">
        <v>9544</v>
      </c>
      <c r="C785" s="0" t="s">
        <v>8744</v>
      </c>
      <c r="D785" s="0" t="s">
        <v>8742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13</v>
      </c>
      <c r="L785" s="0" t="n">
        <v>192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</row>
    <row r="786" customFormat="false" ht="14.4" hidden="false" customHeight="false" outlineLevel="0" collapsed="false">
      <c r="A786" s="0" t="s">
        <v>3</v>
      </c>
      <c r="B786" s="0" t="s">
        <v>9545</v>
      </c>
      <c r="C786" s="0" t="s">
        <v>8741</v>
      </c>
      <c r="D786" s="0" t="s">
        <v>8745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10</v>
      </c>
      <c r="L786" s="0" t="n">
        <v>177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</row>
    <row r="787" customFormat="false" ht="14.4" hidden="false" customHeight="false" outlineLevel="0" collapsed="false">
      <c r="A787" s="0" t="s">
        <v>3</v>
      </c>
      <c r="B787" s="0" t="s">
        <v>9546</v>
      </c>
      <c r="C787" s="0" t="s">
        <v>8741</v>
      </c>
      <c r="D787" s="0" t="s">
        <v>8745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10</v>
      </c>
      <c r="L787" s="0" t="n">
        <v>186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</row>
    <row r="788" customFormat="false" ht="14.4" hidden="false" customHeight="false" outlineLevel="0" collapsed="false">
      <c r="A788" s="0" t="s">
        <v>3</v>
      </c>
      <c r="B788" s="0" t="s">
        <v>9547</v>
      </c>
      <c r="C788" s="0" t="s">
        <v>8742</v>
      </c>
      <c r="D788" s="0" t="s">
        <v>8744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12</v>
      </c>
      <c r="L788" s="0" t="n">
        <v>205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</row>
    <row r="789" customFormat="false" ht="14.4" hidden="false" customHeight="false" outlineLevel="0" collapsed="false">
      <c r="A789" s="0" t="s">
        <v>3</v>
      </c>
      <c r="B789" s="0" t="s">
        <v>9548</v>
      </c>
      <c r="C789" s="0" t="s">
        <v>8744</v>
      </c>
      <c r="D789" s="0" t="s">
        <v>8742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9</v>
      </c>
      <c r="L789" s="0" t="n">
        <v>175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</row>
    <row r="790" customFormat="false" ht="14.4" hidden="false" customHeight="false" outlineLevel="0" collapsed="false">
      <c r="A790" s="0" t="s">
        <v>3</v>
      </c>
      <c r="B790" s="0" t="s">
        <v>9549</v>
      </c>
      <c r="C790" s="0" t="s">
        <v>8741</v>
      </c>
      <c r="D790" s="0" t="s">
        <v>8745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10</v>
      </c>
      <c r="L790" s="0" t="n">
        <v>171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</row>
    <row r="791" customFormat="false" ht="14.4" hidden="false" customHeight="false" outlineLevel="0" collapsed="false">
      <c r="A791" s="0" t="s">
        <v>3</v>
      </c>
      <c r="B791" s="0" t="s">
        <v>9550</v>
      </c>
      <c r="C791" s="0" t="s">
        <v>8745</v>
      </c>
      <c r="D791" s="0" t="s">
        <v>8744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15</v>
      </c>
      <c r="L791" s="0" t="n">
        <v>243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</row>
    <row r="792" customFormat="false" ht="14.4" hidden="false" customHeight="false" outlineLevel="0" collapsed="false">
      <c r="A792" s="0" t="s">
        <v>3</v>
      </c>
      <c r="B792" s="0" t="s">
        <v>9551</v>
      </c>
      <c r="C792" s="0" t="s">
        <v>8744</v>
      </c>
      <c r="D792" s="0" t="s">
        <v>8745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13</v>
      </c>
      <c r="L792" s="0" t="n">
        <v>242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</row>
    <row r="793" customFormat="false" ht="14.4" hidden="false" customHeight="false" outlineLevel="0" collapsed="false">
      <c r="A793" s="0" t="s">
        <v>3</v>
      </c>
      <c r="B793" s="0" t="s">
        <v>9552</v>
      </c>
      <c r="C793" s="0" t="s">
        <v>8742</v>
      </c>
      <c r="D793" s="0" t="s">
        <v>8745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9</v>
      </c>
      <c r="L793" s="0" t="n">
        <v>169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</row>
    <row r="794" customFormat="false" ht="14.4" hidden="false" customHeight="false" outlineLevel="0" collapsed="false">
      <c r="A794" s="0" t="s">
        <v>3</v>
      </c>
      <c r="B794" s="0" t="s">
        <v>9553</v>
      </c>
      <c r="C794" s="0" t="s">
        <v>8742</v>
      </c>
      <c r="D794" s="0" t="s">
        <v>8744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11</v>
      </c>
      <c r="L794" s="0" t="n">
        <v>204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</row>
    <row r="795" customFormat="false" ht="14.4" hidden="false" customHeight="false" outlineLevel="0" collapsed="false">
      <c r="A795" s="0" t="s">
        <v>3</v>
      </c>
      <c r="B795" s="0" t="s">
        <v>9554</v>
      </c>
      <c r="C795" s="0" t="s">
        <v>8744</v>
      </c>
      <c r="D795" s="0" t="s">
        <v>8741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10</v>
      </c>
      <c r="L795" s="0" t="n">
        <v>200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</row>
    <row r="796" customFormat="false" ht="14.4" hidden="false" customHeight="false" outlineLevel="0" collapsed="false">
      <c r="A796" s="0" t="s">
        <v>3</v>
      </c>
      <c r="B796" s="0" t="s">
        <v>9555</v>
      </c>
      <c r="C796" s="0" t="s">
        <v>8744</v>
      </c>
      <c r="D796" s="0" t="s">
        <v>8745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11</v>
      </c>
      <c r="L796" s="0" t="n">
        <v>207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</row>
    <row r="797" customFormat="false" ht="14.4" hidden="false" customHeight="false" outlineLevel="0" collapsed="false">
      <c r="A797" s="0" t="s">
        <v>3</v>
      </c>
      <c r="B797" s="0" t="s">
        <v>9556</v>
      </c>
      <c r="C797" s="0" t="s">
        <v>8742</v>
      </c>
      <c r="D797" s="0" t="s">
        <v>8744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6</v>
      </c>
      <c r="L797" s="0" t="n">
        <v>107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</row>
    <row r="798" customFormat="false" ht="14.4" hidden="false" customHeight="false" outlineLevel="0" collapsed="false">
      <c r="A798" s="0" t="s">
        <v>3</v>
      </c>
      <c r="B798" s="0" t="s">
        <v>9557</v>
      </c>
      <c r="C798" s="0" t="s">
        <v>8742</v>
      </c>
      <c r="D798" s="0" t="s">
        <v>8745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12</v>
      </c>
      <c r="L798" s="0" t="n">
        <v>126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</row>
    <row r="799" customFormat="false" ht="14.4" hidden="false" customHeight="false" outlineLevel="0" collapsed="false">
      <c r="A799" s="0" t="s">
        <v>3</v>
      </c>
      <c r="B799" s="0" t="s">
        <v>9558</v>
      </c>
      <c r="C799" s="0" t="s">
        <v>8745</v>
      </c>
      <c r="D799" s="0" t="s">
        <v>8741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10</v>
      </c>
      <c r="L799" s="0" t="n">
        <v>130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</row>
    <row r="800" customFormat="false" ht="14.4" hidden="false" customHeight="false" outlineLevel="0" collapsed="false">
      <c r="A800" s="0" t="s">
        <v>3</v>
      </c>
      <c r="B800" s="0" t="s">
        <v>9559</v>
      </c>
      <c r="C800" s="0" t="s">
        <v>8745</v>
      </c>
      <c r="D800" s="0" t="s">
        <v>8741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9</v>
      </c>
      <c r="L800" s="0" t="n">
        <v>172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</row>
    <row r="801" customFormat="false" ht="14.4" hidden="false" customHeight="false" outlineLevel="0" collapsed="false">
      <c r="A801" s="0" t="s">
        <v>3</v>
      </c>
      <c r="B801" s="0" t="s">
        <v>9560</v>
      </c>
      <c r="C801" s="0" t="s">
        <v>8741</v>
      </c>
      <c r="D801" s="0" t="s">
        <v>8742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10</v>
      </c>
      <c r="L801" s="0" t="n">
        <v>187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</row>
    <row r="802" customFormat="false" ht="14.4" hidden="false" customHeight="false" outlineLevel="0" collapsed="false">
      <c r="A802" s="0" t="s">
        <v>3</v>
      </c>
      <c r="B802" s="0" t="s">
        <v>9561</v>
      </c>
      <c r="C802" s="0" t="s">
        <v>8745</v>
      </c>
      <c r="D802" s="0" t="s">
        <v>8744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10</v>
      </c>
      <c r="L802" s="0" t="n">
        <v>187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</row>
    <row r="803" customFormat="false" ht="14.4" hidden="false" customHeight="false" outlineLevel="0" collapsed="false">
      <c r="A803" s="0" t="s">
        <v>3</v>
      </c>
      <c r="B803" s="0" t="s">
        <v>9562</v>
      </c>
      <c r="C803" s="0" t="s">
        <v>8745</v>
      </c>
      <c r="D803" s="0" t="s">
        <v>8744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11</v>
      </c>
      <c r="L803" s="0" t="n">
        <v>177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</row>
    <row r="804" customFormat="false" ht="14.4" hidden="false" customHeight="false" outlineLevel="0" collapsed="false">
      <c r="A804" s="0" t="s">
        <v>3</v>
      </c>
      <c r="B804" s="0" t="s">
        <v>9563</v>
      </c>
      <c r="C804" s="0" t="s">
        <v>8741</v>
      </c>
      <c r="D804" s="0" t="s">
        <v>8745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15</v>
      </c>
      <c r="L804" s="0" t="n">
        <v>145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</row>
    <row r="805" customFormat="false" ht="14.4" hidden="false" customHeight="false" outlineLevel="0" collapsed="false">
      <c r="A805" s="0" t="s">
        <v>3</v>
      </c>
      <c r="B805" s="0" t="s">
        <v>9564</v>
      </c>
      <c r="C805" s="0" t="s">
        <v>8744</v>
      </c>
      <c r="D805" s="0" t="s">
        <v>8742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12</v>
      </c>
      <c r="L805" s="0" t="n">
        <v>167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</row>
    <row r="806" customFormat="false" ht="14.4" hidden="false" customHeight="false" outlineLevel="0" collapsed="false">
      <c r="A806" s="0" t="s">
        <v>3</v>
      </c>
      <c r="B806" s="0" t="s">
        <v>9565</v>
      </c>
      <c r="C806" s="0" t="s">
        <v>8742</v>
      </c>
      <c r="D806" s="0" t="s">
        <v>8744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11</v>
      </c>
      <c r="L806" s="0" t="n">
        <v>151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</row>
    <row r="807" customFormat="false" ht="14.4" hidden="false" customHeight="false" outlineLevel="0" collapsed="false">
      <c r="A807" s="0" t="s">
        <v>3</v>
      </c>
      <c r="B807" s="0" t="s">
        <v>9566</v>
      </c>
      <c r="C807" s="0" t="s">
        <v>8745</v>
      </c>
      <c r="D807" s="0" t="s">
        <v>8741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11</v>
      </c>
      <c r="L807" s="0" t="n">
        <v>134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</row>
    <row r="808" customFormat="false" ht="14.4" hidden="false" customHeight="false" outlineLevel="0" collapsed="false">
      <c r="A808" s="0" t="s">
        <v>3</v>
      </c>
      <c r="B808" s="0" t="s">
        <v>9567</v>
      </c>
      <c r="C808" s="0" t="s">
        <v>8744</v>
      </c>
      <c r="D808" s="0" t="s">
        <v>8742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12</v>
      </c>
      <c r="L808" s="0" t="n">
        <v>127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</row>
    <row r="809" customFormat="false" ht="14.4" hidden="false" customHeight="false" outlineLevel="0" collapsed="false">
      <c r="A809" s="0" t="s">
        <v>3</v>
      </c>
      <c r="B809" s="0" t="s">
        <v>9568</v>
      </c>
      <c r="C809" s="0" t="s">
        <v>8742</v>
      </c>
      <c r="D809" s="0" t="s">
        <v>8744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11</v>
      </c>
      <c r="L809" s="0" t="n">
        <v>130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</row>
    <row r="810" customFormat="false" ht="14.4" hidden="false" customHeight="false" outlineLevel="0" collapsed="false">
      <c r="A810" s="0" t="s">
        <v>3</v>
      </c>
      <c r="B810" s="0" t="s">
        <v>9569</v>
      </c>
      <c r="C810" s="0" t="s">
        <v>8744</v>
      </c>
      <c r="D810" s="0" t="s">
        <v>8745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11</v>
      </c>
      <c r="L810" s="0" t="n">
        <v>158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</row>
    <row r="811" customFormat="false" ht="14.4" hidden="false" customHeight="false" outlineLevel="0" collapsed="false">
      <c r="A811" s="0" t="s">
        <v>3</v>
      </c>
      <c r="B811" s="0" t="s">
        <v>9570</v>
      </c>
      <c r="C811" s="0" t="s">
        <v>8742</v>
      </c>
      <c r="D811" s="0" t="s">
        <v>8744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11</v>
      </c>
      <c r="L811" s="0" t="n">
        <v>155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</row>
    <row r="812" customFormat="false" ht="14.4" hidden="false" customHeight="false" outlineLevel="0" collapsed="false">
      <c r="A812" s="0" t="s">
        <v>3</v>
      </c>
      <c r="B812" s="0" t="s">
        <v>9571</v>
      </c>
      <c r="C812" s="0" t="s">
        <v>8745</v>
      </c>
      <c r="D812" s="0" t="s">
        <v>8742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10</v>
      </c>
      <c r="L812" s="0" t="n">
        <v>147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</row>
    <row r="813" customFormat="false" ht="14.4" hidden="false" customHeight="false" outlineLevel="0" collapsed="false">
      <c r="A813" s="0" t="s">
        <v>3</v>
      </c>
      <c r="B813" s="0" t="s">
        <v>9572</v>
      </c>
      <c r="C813" s="0" t="s">
        <v>8745</v>
      </c>
      <c r="D813" s="0" t="s">
        <v>8741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9</v>
      </c>
      <c r="L813" s="0" t="n">
        <v>128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</row>
    <row r="814" customFormat="false" ht="14.4" hidden="false" customHeight="false" outlineLevel="0" collapsed="false">
      <c r="A814" s="0" t="s">
        <v>3</v>
      </c>
      <c r="B814" s="0" t="s">
        <v>9573</v>
      </c>
      <c r="C814" s="0" t="s">
        <v>8745</v>
      </c>
      <c r="D814" s="0" t="s">
        <v>8744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10</v>
      </c>
      <c r="L814" s="0" t="n">
        <v>105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</row>
    <row r="815" customFormat="false" ht="14.4" hidden="false" customHeight="false" outlineLevel="0" collapsed="false">
      <c r="A815" s="0" t="s">
        <v>3</v>
      </c>
      <c r="B815" s="0" t="s">
        <v>9574</v>
      </c>
      <c r="C815" s="0" t="s">
        <v>8741</v>
      </c>
      <c r="D815" s="0" t="s">
        <v>8745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12</v>
      </c>
      <c r="L815" s="0" t="n">
        <v>121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</row>
    <row r="816" customFormat="false" ht="14.4" hidden="false" customHeight="false" outlineLevel="0" collapsed="false">
      <c r="A816" s="0" t="s">
        <v>3</v>
      </c>
      <c r="B816" s="0" t="s">
        <v>9575</v>
      </c>
      <c r="C816" s="0" t="s">
        <v>8745</v>
      </c>
      <c r="D816" s="0" t="s">
        <v>8741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12</v>
      </c>
      <c r="L816" s="0" t="n">
        <v>184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4.4" hidden="false" customHeight="false" outlineLevel="0" collapsed="false">
      <c r="A817" s="0" t="s">
        <v>3</v>
      </c>
      <c r="B817" s="0" t="s">
        <v>9576</v>
      </c>
      <c r="C817" s="0" t="s">
        <v>8744</v>
      </c>
      <c r="D817" s="0" t="s">
        <v>8742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16</v>
      </c>
      <c r="L817" s="0" t="n">
        <v>251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</row>
    <row r="818" customFormat="false" ht="14.4" hidden="false" customHeight="false" outlineLevel="0" collapsed="false">
      <c r="A818" s="0" t="s">
        <v>3</v>
      </c>
      <c r="B818" s="0" t="s">
        <v>9577</v>
      </c>
      <c r="C818" s="0" t="s">
        <v>8745</v>
      </c>
      <c r="D818" s="0" t="s">
        <v>8741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13</v>
      </c>
      <c r="L818" s="0" t="n">
        <v>254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</row>
    <row r="819" customFormat="false" ht="14.4" hidden="false" customHeight="false" outlineLevel="0" collapsed="false">
      <c r="A819" s="0" t="s">
        <v>3</v>
      </c>
      <c r="B819" s="0" t="s">
        <v>9578</v>
      </c>
      <c r="C819" s="0" t="s">
        <v>8742</v>
      </c>
      <c r="D819" s="0" t="s">
        <v>8744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15</v>
      </c>
      <c r="L819" s="0" t="n">
        <v>268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</row>
    <row r="820" customFormat="false" ht="14.4" hidden="false" customHeight="false" outlineLevel="0" collapsed="false">
      <c r="A820" s="0" t="s">
        <v>3</v>
      </c>
      <c r="B820" s="0" t="s">
        <v>9579</v>
      </c>
      <c r="C820" s="0" t="s">
        <v>8745</v>
      </c>
      <c r="D820" s="0" t="s">
        <v>8741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13</v>
      </c>
      <c r="L820" s="0" t="n">
        <v>246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</row>
    <row r="821" customFormat="false" ht="14.4" hidden="false" customHeight="false" outlineLevel="0" collapsed="false">
      <c r="A821" s="0" t="s">
        <v>3</v>
      </c>
      <c r="B821" s="0" t="s">
        <v>9580</v>
      </c>
      <c r="C821" s="0" t="s">
        <v>8745</v>
      </c>
      <c r="D821" s="0" t="s">
        <v>8741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13</v>
      </c>
      <c r="L821" s="0" t="n">
        <v>237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</row>
    <row r="822" customFormat="false" ht="14.4" hidden="false" customHeight="false" outlineLevel="0" collapsed="false">
      <c r="A822" s="0" t="s">
        <v>3</v>
      </c>
      <c r="B822" s="0" t="s">
        <v>9581</v>
      </c>
      <c r="C822" s="0" t="s">
        <v>8744</v>
      </c>
      <c r="D822" s="0" t="s">
        <v>8742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14</v>
      </c>
      <c r="L822" s="0" t="n">
        <v>258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</row>
    <row r="823" customFormat="false" ht="14.4" hidden="false" customHeight="false" outlineLevel="0" collapsed="false">
      <c r="A823" s="0" t="s">
        <v>3</v>
      </c>
      <c r="B823" s="0" t="s">
        <v>9582</v>
      </c>
      <c r="C823" s="0" t="s">
        <v>8745</v>
      </c>
      <c r="D823" s="0" t="s">
        <v>8741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11</v>
      </c>
      <c r="L823" s="0" t="n">
        <v>207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</row>
    <row r="824" customFormat="false" ht="14.4" hidden="false" customHeight="false" outlineLevel="0" collapsed="false">
      <c r="A824" s="0" t="s">
        <v>3</v>
      </c>
      <c r="B824" s="0" t="s">
        <v>9583</v>
      </c>
      <c r="C824" s="0" t="s">
        <v>8741</v>
      </c>
      <c r="D824" s="0" t="s">
        <v>8744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8</v>
      </c>
      <c r="L824" s="0" t="n">
        <v>159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</row>
    <row r="825" customFormat="false" ht="14.4" hidden="false" customHeight="false" outlineLevel="0" collapsed="false">
      <c r="A825" s="0" t="s">
        <v>3</v>
      </c>
      <c r="B825" s="0" t="s">
        <v>9584</v>
      </c>
      <c r="C825" s="0" t="s">
        <v>8745</v>
      </c>
      <c r="D825" s="0" t="s">
        <v>8742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12</v>
      </c>
      <c r="L825" s="0" t="n">
        <v>224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</row>
    <row r="826" customFormat="false" ht="14.4" hidden="false" customHeight="false" outlineLevel="0" collapsed="false">
      <c r="A826" s="0" t="s">
        <v>3</v>
      </c>
      <c r="B826" s="0" t="s">
        <v>9585</v>
      </c>
      <c r="C826" s="0" t="s">
        <v>8741</v>
      </c>
      <c r="D826" s="0" t="s">
        <v>8742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12</v>
      </c>
      <c r="L826" s="0" t="n">
        <v>220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</row>
    <row r="827" customFormat="false" ht="14.4" hidden="false" customHeight="false" outlineLevel="0" collapsed="false">
      <c r="A827" s="0" t="s">
        <v>3</v>
      </c>
      <c r="B827" s="0" t="s">
        <v>9586</v>
      </c>
      <c r="C827" s="0" t="s">
        <v>8742</v>
      </c>
      <c r="D827" s="0" t="s">
        <v>8744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12</v>
      </c>
      <c r="L827" s="0" t="n">
        <v>193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</row>
    <row r="828" customFormat="false" ht="14.4" hidden="false" customHeight="false" outlineLevel="0" collapsed="false">
      <c r="A828" s="0" t="s">
        <v>3</v>
      </c>
      <c r="B828" s="0" t="s">
        <v>9587</v>
      </c>
      <c r="C828" s="0" t="s">
        <v>8744</v>
      </c>
      <c r="D828" s="0" t="s">
        <v>8742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15</v>
      </c>
      <c r="L828" s="0" t="n">
        <v>233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</row>
    <row r="829" customFormat="false" ht="14.4" hidden="false" customHeight="false" outlineLevel="0" collapsed="false">
      <c r="A829" s="0" t="s">
        <v>3</v>
      </c>
      <c r="B829" s="0" t="s">
        <v>9588</v>
      </c>
      <c r="C829" s="0" t="s">
        <v>8745</v>
      </c>
      <c r="D829" s="0" t="s">
        <v>8742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24</v>
      </c>
      <c r="L829" s="0" t="n">
        <v>282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</row>
    <row r="830" customFormat="false" ht="14.4" hidden="false" customHeight="false" outlineLevel="0" collapsed="false">
      <c r="A830" s="0" t="s">
        <v>3</v>
      </c>
      <c r="B830" s="0" t="s">
        <v>9589</v>
      </c>
      <c r="C830" s="0" t="s">
        <v>8741</v>
      </c>
      <c r="D830" s="0" t="s">
        <v>8744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22</v>
      </c>
      <c r="L830" s="0" t="n">
        <v>184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</row>
    <row r="831" customFormat="false" ht="14.4" hidden="false" customHeight="false" outlineLevel="0" collapsed="false">
      <c r="A831" s="0" t="s">
        <v>3</v>
      </c>
      <c r="B831" s="0" t="s">
        <v>9590</v>
      </c>
      <c r="C831" s="0" t="s">
        <v>8744</v>
      </c>
      <c r="D831" s="0" t="s">
        <v>8742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14</v>
      </c>
      <c r="L831" s="0" t="n">
        <v>203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</row>
    <row r="832" customFormat="false" ht="14.4" hidden="false" customHeight="false" outlineLevel="0" collapsed="false">
      <c r="A832" s="0" t="s">
        <v>3</v>
      </c>
      <c r="B832" s="0" t="s">
        <v>9591</v>
      </c>
      <c r="C832" s="0" t="s">
        <v>8744</v>
      </c>
      <c r="D832" s="0" t="s">
        <v>8742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13</v>
      </c>
      <c r="L832" s="0" t="n">
        <v>229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</row>
    <row r="833" customFormat="false" ht="14.4" hidden="false" customHeight="false" outlineLevel="0" collapsed="false">
      <c r="A833" s="0" t="s">
        <v>3</v>
      </c>
      <c r="B833" s="0" t="s">
        <v>9592</v>
      </c>
      <c r="C833" s="0" t="s">
        <v>8741</v>
      </c>
      <c r="D833" s="0" t="s">
        <v>8745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13</v>
      </c>
      <c r="L833" s="0" t="n">
        <v>226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</row>
    <row r="834" customFormat="false" ht="14.4" hidden="false" customHeight="false" outlineLevel="0" collapsed="false">
      <c r="A834" s="0" t="s">
        <v>3</v>
      </c>
      <c r="B834" s="0" t="s">
        <v>9593</v>
      </c>
      <c r="C834" s="0" t="s">
        <v>8744</v>
      </c>
      <c r="D834" s="0" t="s">
        <v>8742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15</v>
      </c>
      <c r="L834" s="0" t="n">
        <v>223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</row>
    <row r="835" customFormat="false" ht="14.4" hidden="false" customHeight="false" outlineLevel="0" collapsed="false">
      <c r="A835" s="0" t="s">
        <v>3</v>
      </c>
      <c r="B835" s="0" t="s">
        <v>9594</v>
      </c>
      <c r="C835" s="0" t="s">
        <v>8745</v>
      </c>
      <c r="D835" s="0" t="s">
        <v>8741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14</v>
      </c>
      <c r="L835" s="0" t="n">
        <v>208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</row>
    <row r="836" customFormat="false" ht="14.4" hidden="false" customHeight="false" outlineLevel="0" collapsed="false">
      <c r="A836" s="0" t="s">
        <v>3</v>
      </c>
      <c r="B836" s="0" t="s">
        <v>9595</v>
      </c>
      <c r="C836" s="0" t="s">
        <v>8741</v>
      </c>
      <c r="D836" s="0" t="s">
        <v>8745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12</v>
      </c>
      <c r="L836" s="0" t="n">
        <v>212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</row>
    <row r="837" customFormat="false" ht="14.4" hidden="false" customHeight="false" outlineLevel="0" collapsed="false">
      <c r="A837" s="0" t="s">
        <v>3</v>
      </c>
      <c r="B837" s="0" t="s">
        <v>9596</v>
      </c>
      <c r="C837" s="0" t="s">
        <v>8745</v>
      </c>
      <c r="D837" s="0" t="s">
        <v>8741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14</v>
      </c>
      <c r="L837" s="0" t="n">
        <v>248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</row>
    <row r="838" customFormat="false" ht="14.4" hidden="false" customHeight="false" outlineLevel="0" collapsed="false">
      <c r="A838" s="0" t="s">
        <v>3</v>
      </c>
      <c r="B838" s="0" t="s">
        <v>9597</v>
      </c>
      <c r="C838" s="0" t="s">
        <v>8744</v>
      </c>
      <c r="D838" s="0" t="s">
        <v>8742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11</v>
      </c>
      <c r="L838" s="0" t="n">
        <v>177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</row>
    <row r="839" customFormat="false" ht="14.4" hidden="false" customHeight="false" outlineLevel="0" collapsed="false">
      <c r="A839" s="0" t="s">
        <v>3</v>
      </c>
      <c r="B839" s="0" t="s">
        <v>9598</v>
      </c>
      <c r="C839" s="0" t="s">
        <v>8745</v>
      </c>
      <c r="D839" s="0" t="s">
        <v>8742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12</v>
      </c>
      <c r="L839" s="0" t="n">
        <v>225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</row>
    <row r="840" customFormat="false" ht="14.4" hidden="false" customHeight="false" outlineLevel="0" collapsed="false">
      <c r="A840" s="0" t="s">
        <v>3</v>
      </c>
      <c r="B840" s="0" t="s">
        <v>9599</v>
      </c>
      <c r="C840" s="0" t="s">
        <v>8744</v>
      </c>
      <c r="D840" s="0" t="s">
        <v>8742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15</v>
      </c>
      <c r="L840" s="0" t="n">
        <v>271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</row>
    <row r="841" customFormat="false" ht="14.4" hidden="false" customHeight="false" outlineLevel="0" collapsed="false">
      <c r="A841" s="0" t="s">
        <v>3</v>
      </c>
      <c r="B841" s="0" t="s">
        <v>9600</v>
      </c>
      <c r="C841" s="0" t="s">
        <v>8745</v>
      </c>
      <c r="D841" s="0" t="s">
        <v>8741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14</v>
      </c>
      <c r="L841" s="0" t="n">
        <v>238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</row>
    <row r="842" customFormat="false" ht="14.4" hidden="false" customHeight="false" outlineLevel="0" collapsed="false">
      <c r="A842" s="0" t="s">
        <v>3</v>
      </c>
      <c r="B842" s="0" t="s">
        <v>9601</v>
      </c>
      <c r="C842" s="0" t="s">
        <v>8741</v>
      </c>
      <c r="D842" s="0" t="s">
        <v>8745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6</v>
      </c>
      <c r="L842" s="0" t="n">
        <v>111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</row>
    <row r="843" customFormat="false" ht="14.4" hidden="false" customHeight="false" outlineLevel="0" collapsed="false">
      <c r="A843" s="0" t="s">
        <v>3</v>
      </c>
      <c r="B843" s="0" t="s">
        <v>9602</v>
      </c>
      <c r="C843" s="0" t="s">
        <v>8744</v>
      </c>
      <c r="D843" s="0" t="s">
        <v>8745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10</v>
      </c>
      <c r="L843" s="0" t="n">
        <v>158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</row>
    <row r="844" customFormat="false" ht="14.4" hidden="false" customHeight="false" outlineLevel="0" collapsed="false">
      <c r="A844" s="0" t="s">
        <v>3</v>
      </c>
      <c r="B844" s="0" t="s">
        <v>9603</v>
      </c>
      <c r="C844" s="0" t="s">
        <v>8745</v>
      </c>
      <c r="D844" s="0" t="s">
        <v>8741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10</v>
      </c>
      <c r="L844" s="0" t="n">
        <v>157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</row>
    <row r="845" customFormat="false" ht="14.4" hidden="false" customHeight="false" outlineLevel="0" collapsed="false">
      <c r="A845" s="0" t="s">
        <v>3</v>
      </c>
      <c r="B845" s="0" t="s">
        <v>9604</v>
      </c>
      <c r="C845" s="0" t="s">
        <v>8741</v>
      </c>
      <c r="D845" s="0" t="s">
        <v>8745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10</v>
      </c>
      <c r="L845" s="0" t="n">
        <v>165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</row>
    <row r="846" customFormat="false" ht="14.4" hidden="false" customHeight="false" outlineLevel="0" collapsed="false">
      <c r="A846" s="0" t="s">
        <v>3</v>
      </c>
      <c r="B846" s="0" t="s">
        <v>9605</v>
      </c>
      <c r="C846" s="0" t="s">
        <v>8741</v>
      </c>
      <c r="D846" s="0" t="s">
        <v>8745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10</v>
      </c>
      <c r="L846" s="0" t="n">
        <v>167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</row>
    <row r="847" customFormat="false" ht="14.4" hidden="false" customHeight="false" outlineLevel="0" collapsed="false">
      <c r="A847" s="0" t="s">
        <v>3</v>
      </c>
      <c r="B847" s="0" t="s">
        <v>9606</v>
      </c>
      <c r="C847" s="0" t="s">
        <v>8745</v>
      </c>
      <c r="D847" s="0" t="s">
        <v>8742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8</v>
      </c>
      <c r="L847" s="0" t="n">
        <v>125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</row>
    <row r="848" customFormat="false" ht="14.4" hidden="false" customHeight="false" outlineLevel="0" collapsed="false">
      <c r="A848" s="0" t="s">
        <v>3</v>
      </c>
      <c r="B848" s="0" t="s">
        <v>9607</v>
      </c>
      <c r="C848" s="0" t="s">
        <v>8744</v>
      </c>
      <c r="D848" s="0" t="s">
        <v>8742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8</v>
      </c>
      <c r="L848" s="0" t="n">
        <v>149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</row>
    <row r="849" customFormat="false" ht="14.4" hidden="false" customHeight="false" outlineLevel="0" collapsed="false">
      <c r="A849" s="0" t="s">
        <v>3</v>
      </c>
      <c r="B849" s="0" t="s">
        <v>9608</v>
      </c>
      <c r="C849" s="0" t="s">
        <v>8741</v>
      </c>
      <c r="D849" s="0" t="s">
        <v>8745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14</v>
      </c>
      <c r="L849" s="0" t="n">
        <v>260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</row>
    <row r="850" customFormat="false" ht="14.4" hidden="false" customHeight="false" outlineLevel="0" collapsed="false">
      <c r="A850" s="0" t="s">
        <v>3</v>
      </c>
      <c r="B850" s="0" t="s">
        <v>9609</v>
      </c>
      <c r="C850" s="0" t="s">
        <v>8742</v>
      </c>
      <c r="D850" s="0" t="s">
        <v>8744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27</v>
      </c>
      <c r="L850" s="0" t="n">
        <v>317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</row>
    <row r="851" customFormat="false" ht="14.4" hidden="false" customHeight="false" outlineLevel="0" collapsed="false">
      <c r="A851" s="0" t="s">
        <v>3</v>
      </c>
      <c r="B851" s="0" t="s">
        <v>9610</v>
      </c>
      <c r="C851" s="0" t="s">
        <v>8741</v>
      </c>
      <c r="D851" s="0" t="s">
        <v>8745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32</v>
      </c>
      <c r="L851" s="0" t="n">
        <v>310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</row>
    <row r="852" customFormat="false" ht="14.4" hidden="false" customHeight="false" outlineLevel="0" collapsed="false">
      <c r="A852" s="0" t="s">
        <v>3</v>
      </c>
      <c r="B852" s="0" t="s">
        <v>9611</v>
      </c>
      <c r="C852" s="0" t="s">
        <v>8744</v>
      </c>
      <c r="D852" s="0" t="s">
        <v>8741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30</v>
      </c>
      <c r="L852" s="0" t="n">
        <v>287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</row>
    <row r="853" customFormat="false" ht="14.4" hidden="false" customHeight="false" outlineLevel="0" collapsed="false">
      <c r="A853" s="0" t="s">
        <v>3</v>
      </c>
      <c r="B853" s="0" t="s">
        <v>9612</v>
      </c>
      <c r="C853" s="0" t="s">
        <v>8742</v>
      </c>
      <c r="D853" s="0" t="s">
        <v>8744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22</v>
      </c>
      <c r="L853" s="0" t="n">
        <v>192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</row>
    <row r="854" customFormat="false" ht="14.4" hidden="false" customHeight="false" outlineLevel="0" collapsed="false">
      <c r="A854" s="0" t="s">
        <v>3</v>
      </c>
      <c r="B854" s="0" t="s">
        <v>9613</v>
      </c>
      <c r="C854" s="0" t="s">
        <v>8745</v>
      </c>
      <c r="D854" s="0" t="s">
        <v>8744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24</v>
      </c>
      <c r="L854" s="0" t="n">
        <v>246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</row>
    <row r="855" customFormat="false" ht="14.4" hidden="false" customHeight="false" outlineLevel="0" collapsed="false">
      <c r="A855" s="0" t="s">
        <v>3</v>
      </c>
      <c r="B855" s="0" t="s">
        <v>9614</v>
      </c>
      <c r="C855" s="0" t="s">
        <v>8744</v>
      </c>
      <c r="D855" s="0" t="s">
        <v>8745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18</v>
      </c>
      <c r="L855" s="0" t="n">
        <v>247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</row>
    <row r="856" customFormat="false" ht="14.4" hidden="false" customHeight="false" outlineLevel="0" collapsed="false">
      <c r="A856" s="0" t="s">
        <v>3</v>
      </c>
      <c r="B856" s="0" t="s">
        <v>9615</v>
      </c>
      <c r="C856" s="0" t="s">
        <v>8744</v>
      </c>
      <c r="D856" s="0" t="s">
        <v>8742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18</v>
      </c>
      <c r="L856" s="0" t="n">
        <v>289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</row>
    <row r="857" customFormat="false" ht="14.4" hidden="false" customHeight="false" outlineLevel="0" collapsed="false">
      <c r="A857" s="0" t="s">
        <v>3</v>
      </c>
      <c r="B857" s="0" t="s">
        <v>9616</v>
      </c>
      <c r="C857" s="0" t="s">
        <v>8741</v>
      </c>
      <c r="D857" s="0" t="s">
        <v>8745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25</v>
      </c>
      <c r="L857" s="0" t="n">
        <v>269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</row>
    <row r="858" customFormat="false" ht="14.4" hidden="false" customHeight="false" outlineLevel="0" collapsed="false">
      <c r="A858" s="0" t="s">
        <v>3</v>
      </c>
      <c r="B858" s="0" t="s">
        <v>9617</v>
      </c>
      <c r="C858" s="0" t="s">
        <v>8744</v>
      </c>
      <c r="D858" s="0" t="s">
        <v>8742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25</v>
      </c>
      <c r="L858" s="0" t="n">
        <v>291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</row>
    <row r="859" customFormat="false" ht="14.4" hidden="false" customHeight="false" outlineLevel="0" collapsed="false">
      <c r="A859" s="0" t="s">
        <v>3</v>
      </c>
      <c r="B859" s="0" t="s">
        <v>9618</v>
      </c>
      <c r="C859" s="0" t="s">
        <v>8745</v>
      </c>
      <c r="D859" s="0" t="s">
        <v>8741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24</v>
      </c>
      <c r="L859" s="0" t="n">
        <v>265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</row>
    <row r="860" customFormat="false" ht="14.4" hidden="false" customHeight="false" outlineLevel="0" collapsed="false">
      <c r="A860" s="0" t="s">
        <v>3</v>
      </c>
      <c r="B860" s="0" t="s">
        <v>9619</v>
      </c>
      <c r="C860" s="0" t="s">
        <v>8744</v>
      </c>
      <c r="D860" s="0" t="s">
        <v>8745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15</v>
      </c>
      <c r="L860" s="0" t="n">
        <v>252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</row>
    <row r="861" customFormat="false" ht="14.4" hidden="false" customHeight="false" outlineLevel="0" collapsed="false">
      <c r="A861" s="0" t="s">
        <v>3</v>
      </c>
      <c r="B861" s="0" t="s">
        <v>9620</v>
      </c>
      <c r="C861" s="0" t="s">
        <v>8742</v>
      </c>
      <c r="D861" s="0" t="s">
        <v>8745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14</v>
      </c>
      <c r="L861" s="0" t="n">
        <v>255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</row>
    <row r="862" customFormat="false" ht="14.4" hidden="false" customHeight="false" outlineLevel="0" collapsed="false">
      <c r="A862" s="0" t="s">
        <v>3</v>
      </c>
      <c r="B862" s="0" t="s">
        <v>9621</v>
      </c>
      <c r="C862" s="0" t="s">
        <v>8745</v>
      </c>
      <c r="D862" s="0" t="s">
        <v>8741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12</v>
      </c>
      <c r="L862" s="0" t="n">
        <v>208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</row>
    <row r="863" customFormat="false" ht="14.4" hidden="false" customHeight="false" outlineLevel="0" collapsed="false">
      <c r="A863" s="0" t="s">
        <v>3</v>
      </c>
      <c r="B863" s="0" t="s">
        <v>9622</v>
      </c>
      <c r="C863" s="0" t="s">
        <v>8742</v>
      </c>
      <c r="D863" s="0" t="s">
        <v>8744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17</v>
      </c>
      <c r="L863" s="0" t="n">
        <v>324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</row>
    <row r="864" customFormat="false" ht="14.4" hidden="false" customHeight="false" outlineLevel="0" collapsed="false">
      <c r="A864" s="0" t="s">
        <v>3</v>
      </c>
      <c r="B864" s="0" t="s">
        <v>9623</v>
      </c>
      <c r="C864" s="0" t="s">
        <v>8745</v>
      </c>
      <c r="D864" s="0" t="s">
        <v>8741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16</v>
      </c>
      <c r="L864" s="0" t="n">
        <v>176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</row>
    <row r="865" customFormat="false" ht="14.4" hidden="false" customHeight="false" outlineLevel="0" collapsed="false">
      <c r="A865" s="0" t="s">
        <v>3</v>
      </c>
      <c r="B865" s="0" t="s">
        <v>9624</v>
      </c>
      <c r="C865" s="0" t="s">
        <v>8742</v>
      </c>
      <c r="D865" s="0" t="s">
        <v>8744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17</v>
      </c>
      <c r="L865" s="0" t="n">
        <v>207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</row>
    <row r="866" customFormat="false" ht="14.4" hidden="false" customHeight="false" outlineLevel="0" collapsed="false">
      <c r="A866" s="0" t="s">
        <v>3</v>
      </c>
      <c r="B866" s="0" t="s">
        <v>9625</v>
      </c>
      <c r="C866" s="0" t="s">
        <v>8745</v>
      </c>
      <c r="D866" s="0" t="s">
        <v>8744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12</v>
      </c>
      <c r="L866" s="0" t="n">
        <v>190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</row>
    <row r="867" customFormat="false" ht="14.4" hidden="false" customHeight="false" outlineLevel="0" collapsed="false">
      <c r="A867" s="0" t="s">
        <v>3</v>
      </c>
      <c r="B867" s="0" t="s">
        <v>9626</v>
      </c>
      <c r="C867" s="0" t="s">
        <v>8745</v>
      </c>
      <c r="D867" s="0" t="s">
        <v>8742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11</v>
      </c>
      <c r="L867" s="0" t="n">
        <v>211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</row>
    <row r="868" customFormat="false" ht="14.4" hidden="false" customHeight="false" outlineLevel="0" collapsed="false">
      <c r="A868" s="0" t="s">
        <v>3</v>
      </c>
      <c r="B868" s="0" t="s">
        <v>9627</v>
      </c>
      <c r="C868" s="0" t="s">
        <v>8744</v>
      </c>
      <c r="D868" s="0" t="s">
        <v>8742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12</v>
      </c>
      <c r="L868" s="0" t="n">
        <v>207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</row>
    <row r="869" customFormat="false" ht="14.4" hidden="false" customHeight="false" outlineLevel="0" collapsed="false">
      <c r="A869" s="0" t="s">
        <v>3</v>
      </c>
      <c r="B869" s="0" t="s">
        <v>9628</v>
      </c>
      <c r="C869" s="0" t="s">
        <v>8744</v>
      </c>
      <c r="D869" s="0" t="s">
        <v>8742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10</v>
      </c>
      <c r="L869" s="0" t="n">
        <v>172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</row>
    <row r="870" customFormat="false" ht="14.4" hidden="false" customHeight="false" outlineLevel="0" collapsed="false">
      <c r="A870" s="0" t="s">
        <v>3</v>
      </c>
      <c r="B870" s="0" t="s">
        <v>9629</v>
      </c>
      <c r="C870" s="0" t="s">
        <v>8744</v>
      </c>
      <c r="D870" s="0" t="s">
        <v>8741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10</v>
      </c>
      <c r="L870" s="0" t="n">
        <v>172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</row>
    <row r="871" customFormat="false" ht="14.4" hidden="false" customHeight="false" outlineLevel="0" collapsed="false">
      <c r="A871" s="0" t="s">
        <v>3</v>
      </c>
      <c r="B871" s="0" t="s">
        <v>9630</v>
      </c>
      <c r="C871" s="0" t="s">
        <v>8744</v>
      </c>
      <c r="D871" s="0" t="s">
        <v>8742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10</v>
      </c>
      <c r="L871" s="0" t="n">
        <v>175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</row>
    <row r="872" customFormat="false" ht="14.4" hidden="false" customHeight="false" outlineLevel="0" collapsed="false">
      <c r="A872" s="0" t="s">
        <v>3</v>
      </c>
      <c r="B872" s="0" t="s">
        <v>9631</v>
      </c>
      <c r="C872" s="0" t="s">
        <v>8745</v>
      </c>
      <c r="D872" s="0" t="s">
        <v>8744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10</v>
      </c>
      <c r="L872" s="0" t="n">
        <v>175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</row>
    <row r="873" customFormat="false" ht="14.4" hidden="false" customHeight="false" outlineLevel="0" collapsed="false">
      <c r="A873" s="0" t="s">
        <v>3</v>
      </c>
      <c r="B873" s="0" t="s">
        <v>9632</v>
      </c>
      <c r="C873" s="0" t="s">
        <v>8745</v>
      </c>
      <c r="D873" s="0" t="s">
        <v>8744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10</v>
      </c>
      <c r="L873" s="0" t="n">
        <v>175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</row>
    <row r="874" customFormat="false" ht="14.4" hidden="false" customHeight="false" outlineLevel="0" collapsed="false">
      <c r="A874" s="0" t="s">
        <v>3</v>
      </c>
      <c r="B874" s="0" t="s">
        <v>9633</v>
      </c>
      <c r="C874" s="0" t="s">
        <v>8741</v>
      </c>
      <c r="D874" s="0" t="s">
        <v>8744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16</v>
      </c>
      <c r="L874" s="0" t="n">
        <v>229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</row>
    <row r="875" customFormat="false" ht="14.4" hidden="false" customHeight="false" outlineLevel="0" collapsed="false">
      <c r="A875" s="0" t="s">
        <v>3</v>
      </c>
      <c r="B875" s="0" t="s">
        <v>9634</v>
      </c>
      <c r="C875" s="0" t="s">
        <v>8745</v>
      </c>
      <c r="D875" s="0" t="s">
        <v>8741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6</v>
      </c>
      <c r="L875" s="0" t="n">
        <v>114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</row>
    <row r="876" customFormat="false" ht="14.4" hidden="false" customHeight="false" outlineLevel="0" collapsed="false">
      <c r="A876" s="0" t="s">
        <v>3</v>
      </c>
      <c r="B876" s="0" t="s">
        <v>9635</v>
      </c>
      <c r="C876" s="0" t="s">
        <v>8742</v>
      </c>
      <c r="D876" s="0" t="s">
        <v>8744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7</v>
      </c>
      <c r="L876" s="0" t="n">
        <v>127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</row>
    <row r="877" customFormat="false" ht="14.4" hidden="false" customHeight="false" outlineLevel="0" collapsed="false">
      <c r="A877" s="0" t="s">
        <v>3</v>
      </c>
      <c r="B877" s="0" t="s">
        <v>9636</v>
      </c>
      <c r="C877" s="0" t="s">
        <v>8744</v>
      </c>
      <c r="D877" s="0" t="s">
        <v>8742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9</v>
      </c>
      <c r="L877" s="0" t="n">
        <v>157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</row>
    <row r="878" customFormat="false" ht="14.4" hidden="false" customHeight="false" outlineLevel="0" collapsed="false">
      <c r="A878" s="0" t="s">
        <v>3</v>
      </c>
      <c r="B878" s="0" t="s">
        <v>9637</v>
      </c>
      <c r="C878" s="0" t="s">
        <v>8744</v>
      </c>
      <c r="D878" s="0" t="s">
        <v>8742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12</v>
      </c>
      <c r="L878" s="0" t="n">
        <v>206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</row>
    <row r="879" customFormat="false" ht="14.4" hidden="false" customHeight="false" outlineLevel="0" collapsed="false">
      <c r="A879" s="0" t="s">
        <v>3</v>
      </c>
      <c r="B879" s="0" t="s">
        <v>9638</v>
      </c>
      <c r="C879" s="0" t="s">
        <v>8741</v>
      </c>
      <c r="D879" s="0" t="s">
        <v>8742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7</v>
      </c>
      <c r="L879" s="0" t="n">
        <v>138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</row>
    <row r="880" customFormat="false" ht="14.4" hidden="false" customHeight="false" outlineLevel="0" collapsed="false">
      <c r="A880" s="0" t="s">
        <v>3</v>
      </c>
      <c r="B880" s="0" t="s">
        <v>9639</v>
      </c>
      <c r="C880" s="0" t="s">
        <v>8744</v>
      </c>
      <c r="D880" s="0" t="s">
        <v>8741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12</v>
      </c>
      <c r="L880" s="0" t="n">
        <v>185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</row>
    <row r="881" customFormat="false" ht="14.4" hidden="false" customHeight="false" outlineLevel="0" collapsed="false">
      <c r="A881" s="0" t="s">
        <v>3</v>
      </c>
      <c r="B881" s="0" t="s">
        <v>9640</v>
      </c>
      <c r="C881" s="0" t="s">
        <v>8745</v>
      </c>
      <c r="D881" s="0" t="s">
        <v>8741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14</v>
      </c>
      <c r="L881" s="0" t="n">
        <v>204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</row>
    <row r="882" customFormat="false" ht="14.4" hidden="false" customHeight="false" outlineLevel="0" collapsed="false">
      <c r="A882" s="0" t="s">
        <v>3</v>
      </c>
      <c r="B882" s="0" t="s">
        <v>9641</v>
      </c>
      <c r="C882" s="0" t="s">
        <v>8745</v>
      </c>
      <c r="D882" s="0" t="s">
        <v>8741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14</v>
      </c>
      <c r="L882" s="0" t="n">
        <v>246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</row>
    <row r="883" customFormat="false" ht="14.4" hidden="false" customHeight="false" outlineLevel="0" collapsed="false">
      <c r="A883" s="0" t="s">
        <v>3</v>
      </c>
      <c r="B883" s="0" t="s">
        <v>9642</v>
      </c>
      <c r="C883" s="0" t="s">
        <v>8744</v>
      </c>
      <c r="D883" s="0" t="s">
        <v>8742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12</v>
      </c>
      <c r="L883" s="0" t="n">
        <v>223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</row>
    <row r="884" customFormat="false" ht="14.4" hidden="false" customHeight="false" outlineLevel="0" collapsed="false">
      <c r="A884" s="0" t="s">
        <v>3</v>
      </c>
      <c r="B884" s="0" t="s">
        <v>9643</v>
      </c>
      <c r="C884" s="0" t="s">
        <v>8741</v>
      </c>
      <c r="D884" s="0" t="s">
        <v>8745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15</v>
      </c>
      <c r="L884" s="0" t="n">
        <v>240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</row>
    <row r="885" customFormat="false" ht="14.4" hidden="false" customHeight="false" outlineLevel="0" collapsed="false">
      <c r="A885" s="0" t="s">
        <v>3</v>
      </c>
      <c r="B885" s="0" t="s">
        <v>9644</v>
      </c>
      <c r="C885" s="0" t="s">
        <v>8745</v>
      </c>
      <c r="D885" s="0" t="s">
        <v>8741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11</v>
      </c>
      <c r="L885" s="0" t="n">
        <v>218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</row>
    <row r="886" customFormat="false" ht="14.4" hidden="false" customHeight="false" outlineLevel="0" collapsed="false">
      <c r="A886" s="0" t="s">
        <v>3</v>
      </c>
      <c r="B886" s="0" t="s">
        <v>9645</v>
      </c>
      <c r="C886" s="0" t="s">
        <v>8741</v>
      </c>
      <c r="D886" s="0" t="s">
        <v>8744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14</v>
      </c>
      <c r="L886" s="0" t="n">
        <v>270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</row>
    <row r="887" customFormat="false" ht="14.4" hidden="false" customHeight="false" outlineLevel="0" collapsed="false">
      <c r="A887" s="0" t="s">
        <v>3</v>
      </c>
      <c r="B887" s="0" t="s">
        <v>9646</v>
      </c>
      <c r="C887" s="0" t="s">
        <v>8744</v>
      </c>
      <c r="D887" s="0" t="s">
        <v>8742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14</v>
      </c>
      <c r="L887" s="0" t="n">
        <v>216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</row>
    <row r="888" customFormat="false" ht="14.4" hidden="false" customHeight="false" outlineLevel="0" collapsed="false">
      <c r="A888" s="0" t="s">
        <v>3</v>
      </c>
      <c r="B888" s="0" t="s">
        <v>9647</v>
      </c>
      <c r="C888" s="0" t="s">
        <v>8745</v>
      </c>
      <c r="D888" s="0" t="s">
        <v>8741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11</v>
      </c>
      <c r="L888" s="0" t="n">
        <v>176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</row>
    <row r="889" customFormat="false" ht="14.4" hidden="false" customHeight="false" outlineLevel="0" collapsed="false">
      <c r="A889" s="0" t="s">
        <v>3</v>
      </c>
      <c r="B889" s="0" t="s">
        <v>9648</v>
      </c>
      <c r="C889" s="0" t="s">
        <v>8741</v>
      </c>
      <c r="D889" s="0" t="s">
        <v>8745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11</v>
      </c>
      <c r="L889" s="0" t="n">
        <v>203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</row>
    <row r="890" customFormat="false" ht="14.4" hidden="false" customHeight="false" outlineLevel="0" collapsed="false">
      <c r="A890" s="0" t="s">
        <v>3</v>
      </c>
      <c r="B890" s="0" t="s">
        <v>9649</v>
      </c>
      <c r="C890" s="0" t="s">
        <v>8741</v>
      </c>
      <c r="D890" s="0" t="s">
        <v>8745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14</v>
      </c>
      <c r="L890" s="0" t="n">
        <v>201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</row>
    <row r="891" customFormat="false" ht="14.4" hidden="false" customHeight="false" outlineLevel="0" collapsed="false">
      <c r="A891" s="0" t="s">
        <v>3</v>
      </c>
      <c r="B891" s="0" t="s">
        <v>9650</v>
      </c>
      <c r="C891" s="0" t="s">
        <v>8741</v>
      </c>
      <c r="D891" s="0" t="s">
        <v>8742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11</v>
      </c>
      <c r="L891" s="0" t="n">
        <v>182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</row>
    <row r="892" customFormat="false" ht="14.4" hidden="false" customHeight="false" outlineLevel="0" collapsed="false">
      <c r="A892" s="0" t="s">
        <v>3</v>
      </c>
      <c r="B892" s="0" t="s">
        <v>9651</v>
      </c>
      <c r="C892" s="0" t="s">
        <v>8744</v>
      </c>
      <c r="D892" s="0" t="s">
        <v>8742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14</v>
      </c>
      <c r="L892" s="0" t="n">
        <v>211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</row>
    <row r="893" customFormat="false" ht="14.4" hidden="false" customHeight="false" outlineLevel="0" collapsed="false">
      <c r="A893" s="0" t="s">
        <v>3</v>
      </c>
      <c r="B893" s="0" t="s">
        <v>9652</v>
      </c>
      <c r="C893" s="0" t="s">
        <v>8742</v>
      </c>
      <c r="D893" s="0" t="s">
        <v>8744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13</v>
      </c>
      <c r="L893" s="0" t="n">
        <v>211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</row>
    <row r="894" customFormat="false" ht="14.4" hidden="false" customHeight="false" outlineLevel="0" collapsed="false">
      <c r="A894" s="0" t="s">
        <v>3</v>
      </c>
      <c r="B894" s="0" t="s">
        <v>9653</v>
      </c>
      <c r="C894" s="0" t="s">
        <v>8742</v>
      </c>
      <c r="D894" s="0" t="s">
        <v>8744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12</v>
      </c>
      <c r="L894" s="0" t="n">
        <v>167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</row>
    <row r="895" customFormat="false" ht="14.4" hidden="false" customHeight="false" outlineLevel="0" collapsed="false">
      <c r="A895" s="0" t="s">
        <v>3</v>
      </c>
      <c r="B895" s="0" t="s">
        <v>9654</v>
      </c>
      <c r="C895" s="0" t="s">
        <v>8742</v>
      </c>
      <c r="D895" s="0" t="s">
        <v>8744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8</v>
      </c>
      <c r="L895" s="0" t="n">
        <v>136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</row>
    <row r="896" customFormat="false" ht="14.4" hidden="false" customHeight="false" outlineLevel="0" collapsed="false">
      <c r="A896" s="0" t="s">
        <v>3</v>
      </c>
      <c r="B896" s="0" t="s">
        <v>9655</v>
      </c>
      <c r="C896" s="0" t="s">
        <v>8742</v>
      </c>
      <c r="D896" s="0" t="s">
        <v>8744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17</v>
      </c>
      <c r="L896" s="0" t="n">
        <v>195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</row>
    <row r="897" customFormat="false" ht="14.4" hidden="false" customHeight="false" outlineLevel="0" collapsed="false">
      <c r="A897" s="0" t="s">
        <v>3</v>
      </c>
      <c r="B897" s="0" t="s">
        <v>9656</v>
      </c>
      <c r="C897" s="0" t="s">
        <v>8745</v>
      </c>
      <c r="D897" s="0" t="s">
        <v>8741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12</v>
      </c>
      <c r="L897" s="0" t="n">
        <v>206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</row>
    <row r="898" customFormat="false" ht="14.4" hidden="false" customHeight="false" outlineLevel="0" collapsed="false">
      <c r="A898" s="0" t="s">
        <v>3</v>
      </c>
      <c r="B898" s="0" t="s">
        <v>9657</v>
      </c>
      <c r="C898" s="0" t="s">
        <v>8745</v>
      </c>
      <c r="D898" s="0" t="s">
        <v>8741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11</v>
      </c>
      <c r="L898" s="0" t="n">
        <v>212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</row>
    <row r="899" customFormat="false" ht="14.4" hidden="false" customHeight="false" outlineLevel="0" collapsed="false">
      <c r="A899" s="0" t="s">
        <v>3</v>
      </c>
      <c r="B899" s="0" t="s">
        <v>9658</v>
      </c>
      <c r="C899" s="0" t="s">
        <v>8742</v>
      </c>
      <c r="D899" s="0" t="s">
        <v>8744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12</v>
      </c>
      <c r="L899" s="0" t="n">
        <v>207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</row>
    <row r="900" customFormat="false" ht="14.4" hidden="false" customHeight="false" outlineLevel="0" collapsed="false">
      <c r="A900" s="0" t="s">
        <v>3</v>
      </c>
      <c r="B900" s="0" t="s">
        <v>9659</v>
      </c>
      <c r="C900" s="0" t="s">
        <v>8745</v>
      </c>
      <c r="D900" s="0" t="s">
        <v>8741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14</v>
      </c>
      <c r="L900" s="0" t="n">
        <v>224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</row>
    <row r="901" customFormat="false" ht="14.4" hidden="false" customHeight="false" outlineLevel="0" collapsed="false">
      <c r="A901" s="0" t="s">
        <v>3</v>
      </c>
      <c r="B901" s="0" t="s">
        <v>9660</v>
      </c>
      <c r="C901" s="0" t="s">
        <v>9661</v>
      </c>
      <c r="D901" s="0" t="s">
        <v>8741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7</v>
      </c>
      <c r="L901" s="0" t="n">
        <v>139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</row>
    <row r="902" customFormat="false" ht="14.4" hidden="false" customHeight="false" outlineLevel="0" collapsed="false">
      <c r="A902" s="0" t="s">
        <v>3</v>
      </c>
      <c r="B902" s="0" t="s">
        <v>9662</v>
      </c>
      <c r="C902" s="0" t="s">
        <v>8742</v>
      </c>
      <c r="D902" s="0" t="s">
        <v>8744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14</v>
      </c>
      <c r="L902" s="0" t="n">
        <v>204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</row>
    <row r="903" customFormat="false" ht="14.4" hidden="false" customHeight="false" outlineLevel="0" collapsed="false">
      <c r="A903" s="0" t="s">
        <v>3</v>
      </c>
      <c r="B903" s="0" t="s">
        <v>9663</v>
      </c>
      <c r="C903" s="0" t="s">
        <v>8742</v>
      </c>
      <c r="D903" s="0" t="s">
        <v>8745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12</v>
      </c>
      <c r="L903" s="0" t="n">
        <v>202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</row>
    <row r="904" customFormat="false" ht="14.4" hidden="false" customHeight="false" outlineLevel="0" collapsed="false">
      <c r="A904" s="0" t="s">
        <v>3</v>
      </c>
      <c r="B904" s="0" t="s">
        <v>9664</v>
      </c>
      <c r="C904" s="0" t="s">
        <v>8744</v>
      </c>
      <c r="D904" s="0" t="s">
        <v>8742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12</v>
      </c>
      <c r="L904" s="0" t="n">
        <v>197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</row>
    <row r="905" customFormat="false" ht="14.4" hidden="false" customHeight="false" outlineLevel="0" collapsed="false">
      <c r="A905" s="0" t="s">
        <v>3</v>
      </c>
      <c r="B905" s="0" t="s">
        <v>9665</v>
      </c>
      <c r="C905" s="0" t="s">
        <v>8741</v>
      </c>
      <c r="D905" s="0" t="s">
        <v>8745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12</v>
      </c>
      <c r="L905" s="0" t="n">
        <v>199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</row>
    <row r="906" customFormat="false" ht="14.4" hidden="false" customHeight="false" outlineLevel="0" collapsed="false">
      <c r="A906" s="0" t="s">
        <v>3</v>
      </c>
      <c r="B906" s="0" t="s">
        <v>9666</v>
      </c>
      <c r="C906" s="0" t="s">
        <v>8744</v>
      </c>
      <c r="D906" s="0" t="s">
        <v>8742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12</v>
      </c>
      <c r="L906" s="0" t="n">
        <v>199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</row>
    <row r="907" customFormat="false" ht="14.4" hidden="false" customHeight="false" outlineLevel="0" collapsed="false">
      <c r="A907" s="0" t="s">
        <v>3</v>
      </c>
      <c r="B907" s="0" t="s">
        <v>9667</v>
      </c>
      <c r="C907" s="0" t="s">
        <v>8744</v>
      </c>
      <c r="D907" s="0" t="s">
        <v>8742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14</v>
      </c>
      <c r="L907" s="0" t="n">
        <v>191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</row>
    <row r="908" customFormat="false" ht="14.4" hidden="false" customHeight="false" outlineLevel="0" collapsed="false">
      <c r="A908" s="0" t="s">
        <v>3</v>
      </c>
      <c r="B908" s="0" t="s">
        <v>9668</v>
      </c>
      <c r="C908" s="0" t="s">
        <v>8742</v>
      </c>
      <c r="D908" s="0" t="s">
        <v>8744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11</v>
      </c>
      <c r="L908" s="0" t="n">
        <v>204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</row>
    <row r="909" customFormat="false" ht="14.4" hidden="false" customHeight="false" outlineLevel="0" collapsed="false">
      <c r="A909" s="0" t="s">
        <v>3</v>
      </c>
      <c r="B909" s="0" t="s">
        <v>9669</v>
      </c>
      <c r="C909" s="0" t="s">
        <v>8744</v>
      </c>
      <c r="D909" s="0" t="s">
        <v>8742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11</v>
      </c>
      <c r="L909" s="0" t="n">
        <v>217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</row>
    <row r="910" customFormat="false" ht="14.4" hidden="false" customHeight="false" outlineLevel="0" collapsed="false">
      <c r="A910" s="0" t="s">
        <v>3</v>
      </c>
      <c r="B910" s="0" t="s">
        <v>9670</v>
      </c>
      <c r="C910" s="0" t="s">
        <v>8741</v>
      </c>
      <c r="D910" s="0" t="s">
        <v>8745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16</v>
      </c>
      <c r="L910" s="0" t="n">
        <v>183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</row>
    <row r="911" customFormat="false" ht="14.4" hidden="false" customHeight="false" outlineLevel="0" collapsed="false">
      <c r="A911" s="0" t="s">
        <v>3</v>
      </c>
      <c r="B911" s="0" t="s">
        <v>9671</v>
      </c>
      <c r="C911" s="0" t="s">
        <v>8742</v>
      </c>
      <c r="D911" s="0" t="s">
        <v>8745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16</v>
      </c>
      <c r="L911" s="0" t="n">
        <v>181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</row>
    <row r="912" customFormat="false" ht="14.4" hidden="false" customHeight="false" outlineLevel="0" collapsed="false">
      <c r="A912" s="0" t="s">
        <v>3</v>
      </c>
      <c r="B912" s="0" t="s">
        <v>9672</v>
      </c>
      <c r="C912" s="0" t="s">
        <v>8741</v>
      </c>
      <c r="D912" s="0" t="s">
        <v>8745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11</v>
      </c>
      <c r="L912" s="0" t="n">
        <v>203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</row>
    <row r="913" customFormat="false" ht="14.4" hidden="false" customHeight="false" outlineLevel="0" collapsed="false">
      <c r="A913" s="0" t="s">
        <v>3</v>
      </c>
      <c r="B913" s="0" t="s">
        <v>9673</v>
      </c>
      <c r="C913" s="0" t="s">
        <v>8741</v>
      </c>
      <c r="D913" s="0" t="s">
        <v>8745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10</v>
      </c>
      <c r="L913" s="0" t="n">
        <v>194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</row>
    <row r="914" customFormat="false" ht="14.4" hidden="false" customHeight="false" outlineLevel="0" collapsed="false">
      <c r="A914" s="0" t="s">
        <v>3</v>
      </c>
      <c r="B914" s="0" t="s">
        <v>9674</v>
      </c>
      <c r="C914" s="0" t="s">
        <v>8742</v>
      </c>
      <c r="D914" s="0" t="s">
        <v>8744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10</v>
      </c>
      <c r="L914" s="0" t="n">
        <v>153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</row>
    <row r="915" customFormat="false" ht="14.4" hidden="false" customHeight="false" outlineLevel="0" collapsed="false">
      <c r="A915" s="0" t="s">
        <v>3</v>
      </c>
      <c r="B915" s="0" t="s">
        <v>9675</v>
      </c>
      <c r="C915" s="0" t="s">
        <v>8745</v>
      </c>
      <c r="D915" s="0" t="s">
        <v>8741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11</v>
      </c>
      <c r="L915" s="0" t="n">
        <v>153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</row>
    <row r="916" customFormat="false" ht="14.4" hidden="false" customHeight="false" outlineLevel="0" collapsed="false">
      <c r="A916" s="0" t="s">
        <v>3</v>
      </c>
      <c r="B916" s="0" t="s">
        <v>9676</v>
      </c>
      <c r="C916" s="0" t="s">
        <v>8744</v>
      </c>
      <c r="D916" s="0" t="s">
        <v>8745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19</v>
      </c>
      <c r="L916" s="0" t="n">
        <v>178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</row>
    <row r="917" customFormat="false" ht="14.4" hidden="false" customHeight="false" outlineLevel="0" collapsed="false">
      <c r="A917" s="0" t="s">
        <v>3</v>
      </c>
      <c r="B917" s="0" t="s">
        <v>9677</v>
      </c>
      <c r="C917" s="0" t="s">
        <v>8741</v>
      </c>
      <c r="D917" s="0" t="s">
        <v>8745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15</v>
      </c>
      <c r="L917" s="0" t="n">
        <v>177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</row>
    <row r="918" customFormat="false" ht="14.4" hidden="false" customHeight="false" outlineLevel="0" collapsed="false">
      <c r="A918" s="0" t="s">
        <v>3</v>
      </c>
      <c r="B918" s="0" t="s">
        <v>9678</v>
      </c>
      <c r="C918" s="0" t="s">
        <v>8742</v>
      </c>
      <c r="D918" s="0" t="s">
        <v>8744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15</v>
      </c>
      <c r="L918" s="0" t="n">
        <v>224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</row>
    <row r="919" customFormat="false" ht="14.4" hidden="false" customHeight="false" outlineLevel="0" collapsed="false">
      <c r="A919" s="0" t="s">
        <v>3</v>
      </c>
      <c r="B919" s="0" t="s">
        <v>9679</v>
      </c>
      <c r="C919" s="0" t="s">
        <v>8741</v>
      </c>
      <c r="D919" s="0" t="s">
        <v>8745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15</v>
      </c>
      <c r="L919" s="0" t="n">
        <v>223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</row>
    <row r="920" customFormat="false" ht="14.4" hidden="false" customHeight="false" outlineLevel="0" collapsed="false">
      <c r="A920" s="0" t="s">
        <v>3</v>
      </c>
      <c r="B920" s="0" t="s">
        <v>9680</v>
      </c>
      <c r="C920" s="0" t="s">
        <v>8744</v>
      </c>
      <c r="D920" s="0" t="s">
        <v>8742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15</v>
      </c>
      <c r="L920" s="0" t="n">
        <v>226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</row>
    <row r="921" customFormat="false" ht="14.4" hidden="false" customHeight="false" outlineLevel="0" collapsed="false">
      <c r="A921" s="0" t="s">
        <v>3</v>
      </c>
      <c r="B921" s="0" t="s">
        <v>9681</v>
      </c>
      <c r="C921" s="0" t="s">
        <v>8742</v>
      </c>
      <c r="D921" s="0" t="s">
        <v>8744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11</v>
      </c>
      <c r="L921" s="0" t="n">
        <v>218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</row>
    <row r="922" customFormat="false" ht="14.4" hidden="false" customHeight="false" outlineLevel="0" collapsed="false">
      <c r="A922" s="0" t="s">
        <v>3</v>
      </c>
      <c r="B922" s="0" t="s">
        <v>9682</v>
      </c>
      <c r="C922" s="0" t="s">
        <v>8744</v>
      </c>
      <c r="D922" s="0" t="s">
        <v>8742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15</v>
      </c>
      <c r="L922" s="0" t="n">
        <v>230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</row>
    <row r="923" customFormat="false" ht="14.4" hidden="false" customHeight="false" outlineLevel="0" collapsed="false">
      <c r="A923" s="0" t="s">
        <v>3</v>
      </c>
      <c r="B923" s="0" t="s">
        <v>9683</v>
      </c>
      <c r="C923" s="0" t="s">
        <v>8744</v>
      </c>
      <c r="D923" s="0" t="s">
        <v>8742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10</v>
      </c>
      <c r="L923" s="0" t="n">
        <v>199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</row>
    <row r="924" customFormat="false" ht="14.4" hidden="false" customHeight="false" outlineLevel="0" collapsed="false">
      <c r="A924" s="0" t="s">
        <v>3</v>
      </c>
      <c r="B924" s="0" t="s">
        <v>9684</v>
      </c>
      <c r="C924" s="0" t="s">
        <v>8741</v>
      </c>
      <c r="D924" s="0" t="s">
        <v>8745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21</v>
      </c>
      <c r="L924" s="0" t="n">
        <v>261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</row>
    <row r="925" customFormat="false" ht="14.4" hidden="false" customHeight="false" outlineLevel="0" collapsed="false">
      <c r="A925" s="0" t="s">
        <v>3</v>
      </c>
      <c r="B925" s="0" t="s">
        <v>9685</v>
      </c>
      <c r="C925" s="0" t="s">
        <v>8742</v>
      </c>
      <c r="D925" s="0" t="s">
        <v>8744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6</v>
      </c>
      <c r="L925" s="0" t="n">
        <v>117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</row>
    <row r="926" customFormat="false" ht="14.4" hidden="false" customHeight="false" outlineLevel="0" collapsed="false">
      <c r="A926" s="0" t="s">
        <v>3</v>
      </c>
      <c r="B926" s="0" t="s">
        <v>9686</v>
      </c>
      <c r="C926" s="0" t="s">
        <v>8745</v>
      </c>
      <c r="D926" s="0" t="s">
        <v>8744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6</v>
      </c>
      <c r="L926" s="0" t="n">
        <v>115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</row>
    <row r="927" customFormat="false" ht="14.4" hidden="false" customHeight="false" outlineLevel="0" collapsed="false">
      <c r="A927" s="0" t="s">
        <v>3</v>
      </c>
      <c r="B927" s="0" t="s">
        <v>9687</v>
      </c>
      <c r="C927" s="0" t="s">
        <v>8744</v>
      </c>
      <c r="D927" s="0" t="s">
        <v>8742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6</v>
      </c>
      <c r="L927" s="0" t="n">
        <v>115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</row>
    <row r="928" customFormat="false" ht="14.4" hidden="false" customHeight="false" outlineLevel="0" collapsed="false">
      <c r="A928" s="0" t="s">
        <v>3</v>
      </c>
      <c r="B928" s="0" t="s">
        <v>9688</v>
      </c>
      <c r="C928" s="0" t="s">
        <v>8741</v>
      </c>
      <c r="D928" s="0" t="s">
        <v>8742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8</v>
      </c>
      <c r="L928" s="0" t="n">
        <v>138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</row>
    <row r="929" customFormat="false" ht="14.4" hidden="false" customHeight="false" outlineLevel="0" collapsed="false">
      <c r="A929" s="0" t="s">
        <v>3</v>
      </c>
      <c r="B929" s="0" t="s">
        <v>9689</v>
      </c>
      <c r="C929" s="0" t="s">
        <v>8745</v>
      </c>
      <c r="D929" s="0" t="s">
        <v>8742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11</v>
      </c>
      <c r="L929" s="0" t="n">
        <v>183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</row>
    <row r="930" customFormat="false" ht="14.4" hidden="false" customHeight="false" outlineLevel="0" collapsed="false">
      <c r="A930" s="0" t="s">
        <v>3</v>
      </c>
      <c r="B930" s="0" t="s">
        <v>9690</v>
      </c>
      <c r="C930" s="0" t="s">
        <v>8741</v>
      </c>
      <c r="D930" s="0" t="s">
        <v>8745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14</v>
      </c>
      <c r="L930" s="0" t="n">
        <v>197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</row>
    <row r="931" customFormat="false" ht="14.4" hidden="false" customHeight="false" outlineLevel="0" collapsed="false">
      <c r="A931" s="0" t="s">
        <v>3</v>
      </c>
      <c r="B931" s="0" t="s">
        <v>9691</v>
      </c>
      <c r="C931" s="0" t="s">
        <v>8744</v>
      </c>
      <c r="D931" s="0" t="s">
        <v>8741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13</v>
      </c>
      <c r="L931" s="0" t="n">
        <v>233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</row>
    <row r="932" customFormat="false" ht="14.4" hidden="false" customHeight="false" outlineLevel="0" collapsed="false">
      <c r="A932" s="0" t="s">
        <v>3</v>
      </c>
      <c r="B932" s="0" t="s">
        <v>9692</v>
      </c>
      <c r="C932" s="0" t="s">
        <v>8742</v>
      </c>
      <c r="D932" s="0" t="s">
        <v>8744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11</v>
      </c>
      <c r="L932" s="0" t="n">
        <v>197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</row>
    <row r="933" customFormat="false" ht="14.4" hidden="false" customHeight="false" outlineLevel="0" collapsed="false">
      <c r="A933" s="0" t="s">
        <v>3</v>
      </c>
      <c r="B933" s="0" t="s">
        <v>9693</v>
      </c>
      <c r="C933" s="0" t="s">
        <v>8742</v>
      </c>
      <c r="D933" s="0" t="s">
        <v>8744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11</v>
      </c>
      <c r="L933" s="0" t="n">
        <v>199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</row>
    <row r="934" customFormat="false" ht="14.4" hidden="false" customHeight="false" outlineLevel="0" collapsed="false">
      <c r="A934" s="0" t="s">
        <v>3</v>
      </c>
      <c r="B934" s="0" t="s">
        <v>9694</v>
      </c>
      <c r="C934" s="0" t="s">
        <v>8745</v>
      </c>
      <c r="D934" s="0" t="s">
        <v>8741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10</v>
      </c>
      <c r="L934" s="0" t="n">
        <v>158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</row>
    <row r="935" customFormat="false" ht="14.4" hidden="false" customHeight="false" outlineLevel="0" collapsed="false">
      <c r="A935" s="0" t="s">
        <v>3</v>
      </c>
      <c r="B935" s="0" t="s">
        <v>9695</v>
      </c>
      <c r="C935" s="0" t="s">
        <v>8744</v>
      </c>
      <c r="D935" s="0" t="s">
        <v>8745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9</v>
      </c>
      <c r="L935" s="0" t="n">
        <v>175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</row>
    <row r="936" customFormat="false" ht="14.4" hidden="false" customHeight="false" outlineLevel="0" collapsed="false">
      <c r="A936" s="0" t="s">
        <v>3</v>
      </c>
      <c r="B936" s="0" t="s">
        <v>9696</v>
      </c>
      <c r="C936" s="0" t="s">
        <v>8745</v>
      </c>
      <c r="D936" s="0" t="s">
        <v>8741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15</v>
      </c>
      <c r="L936" s="0" t="n">
        <v>205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</row>
    <row r="937" customFormat="false" ht="14.4" hidden="false" customHeight="false" outlineLevel="0" collapsed="false">
      <c r="A937" s="0" t="s">
        <v>3</v>
      </c>
      <c r="B937" s="0" t="s">
        <v>9697</v>
      </c>
      <c r="C937" s="0" t="s">
        <v>9698</v>
      </c>
      <c r="D937" s="0" t="s">
        <v>8742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10</v>
      </c>
      <c r="L937" s="0" t="n">
        <v>160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</row>
    <row r="938" customFormat="false" ht="14.4" hidden="false" customHeight="false" outlineLevel="0" collapsed="false">
      <c r="A938" s="0" t="s">
        <v>3</v>
      </c>
      <c r="B938" s="0" t="s">
        <v>9699</v>
      </c>
      <c r="C938" s="0" t="s">
        <v>9700</v>
      </c>
      <c r="D938" s="0" t="s">
        <v>8742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11</v>
      </c>
      <c r="L938" s="0" t="n">
        <v>138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</row>
    <row r="939" customFormat="false" ht="14.4" hidden="false" customHeight="false" outlineLevel="0" collapsed="false">
      <c r="A939" s="0" t="s">
        <v>3</v>
      </c>
      <c r="B939" s="0" t="s">
        <v>9701</v>
      </c>
      <c r="C939" s="0" t="s">
        <v>8741</v>
      </c>
      <c r="D939" s="0" t="s">
        <v>8745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10</v>
      </c>
      <c r="L939" s="0" t="n">
        <v>170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</row>
    <row r="940" customFormat="false" ht="14.4" hidden="false" customHeight="false" outlineLevel="0" collapsed="false">
      <c r="A940" s="0" t="s">
        <v>3</v>
      </c>
      <c r="B940" s="0" t="s">
        <v>9702</v>
      </c>
      <c r="C940" s="0" t="s">
        <v>8741</v>
      </c>
      <c r="D940" s="0" t="s">
        <v>8745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10</v>
      </c>
      <c r="L940" s="0" t="n">
        <v>170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</row>
    <row r="941" customFormat="false" ht="14.4" hidden="false" customHeight="false" outlineLevel="0" collapsed="false">
      <c r="A941" s="0" t="s">
        <v>3</v>
      </c>
      <c r="B941" s="0" t="s">
        <v>9703</v>
      </c>
      <c r="C941" s="0" t="s">
        <v>8741</v>
      </c>
      <c r="D941" s="0" t="s">
        <v>8745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10</v>
      </c>
      <c r="L941" s="0" t="n">
        <v>169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</row>
    <row r="942" customFormat="false" ht="14.4" hidden="false" customHeight="false" outlineLevel="0" collapsed="false">
      <c r="A942" s="0" t="s">
        <v>3</v>
      </c>
      <c r="B942" s="0" t="s">
        <v>9704</v>
      </c>
      <c r="C942" s="0" t="s">
        <v>8745</v>
      </c>
      <c r="D942" s="0" t="s">
        <v>8741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8</v>
      </c>
      <c r="L942" s="0" t="n">
        <v>157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</row>
    <row r="943" customFormat="false" ht="14.4" hidden="false" customHeight="false" outlineLevel="0" collapsed="false">
      <c r="A943" s="0" t="s">
        <v>3</v>
      </c>
      <c r="B943" s="0" t="s">
        <v>9705</v>
      </c>
      <c r="C943" s="0" t="s">
        <v>8742</v>
      </c>
      <c r="D943" s="0" t="s">
        <v>8744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8</v>
      </c>
      <c r="L943" s="0" t="n">
        <v>159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</row>
    <row r="944" customFormat="false" ht="14.4" hidden="false" customHeight="false" outlineLevel="0" collapsed="false">
      <c r="A944" s="0" t="s">
        <v>3</v>
      </c>
      <c r="B944" s="0" t="s">
        <v>9706</v>
      </c>
      <c r="C944" s="0" t="s">
        <v>8742</v>
      </c>
      <c r="D944" s="0" t="s">
        <v>8741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13</v>
      </c>
      <c r="L944" s="0" t="n">
        <v>230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</row>
    <row r="945" customFormat="false" ht="14.4" hidden="false" customHeight="false" outlineLevel="0" collapsed="false">
      <c r="A945" s="0" t="s">
        <v>3</v>
      </c>
      <c r="B945" s="0" t="s">
        <v>9707</v>
      </c>
      <c r="C945" s="0" t="s">
        <v>8742</v>
      </c>
      <c r="D945" s="0" t="s">
        <v>8744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12</v>
      </c>
      <c r="L945" s="0" t="n">
        <v>143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</row>
    <row r="946" customFormat="false" ht="14.4" hidden="false" customHeight="false" outlineLevel="0" collapsed="false">
      <c r="A946" s="0" t="s">
        <v>3</v>
      </c>
      <c r="B946" s="0" t="s">
        <v>9708</v>
      </c>
      <c r="C946" s="0" t="s">
        <v>8742</v>
      </c>
      <c r="D946" s="0" t="s">
        <v>8745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9</v>
      </c>
      <c r="L946" s="0" t="n">
        <v>173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</row>
    <row r="947" customFormat="false" ht="14.4" hidden="false" customHeight="false" outlineLevel="0" collapsed="false">
      <c r="A947" s="0" t="s">
        <v>3</v>
      </c>
      <c r="B947" s="0" t="s">
        <v>9709</v>
      </c>
      <c r="C947" s="0" t="s">
        <v>8745</v>
      </c>
      <c r="D947" s="0" t="s">
        <v>8741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8</v>
      </c>
      <c r="L947" s="0" t="n">
        <v>158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</row>
    <row r="948" customFormat="false" ht="14.4" hidden="false" customHeight="false" outlineLevel="0" collapsed="false">
      <c r="A948" s="0" t="s">
        <v>3</v>
      </c>
      <c r="B948" s="0" t="s">
        <v>9710</v>
      </c>
      <c r="C948" s="0" t="s">
        <v>8741</v>
      </c>
      <c r="D948" s="0" t="s">
        <v>8745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15</v>
      </c>
      <c r="L948" s="0" t="n">
        <v>244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</row>
    <row r="949" customFormat="false" ht="14.4" hidden="false" customHeight="false" outlineLevel="0" collapsed="false">
      <c r="A949" s="0" t="s">
        <v>3</v>
      </c>
      <c r="B949" s="0" t="s">
        <v>9711</v>
      </c>
      <c r="C949" s="0" t="s">
        <v>8742</v>
      </c>
      <c r="D949" s="0" t="s">
        <v>8745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14</v>
      </c>
      <c r="L949" s="0" t="n">
        <v>220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</row>
    <row r="950" customFormat="false" ht="14.4" hidden="false" customHeight="false" outlineLevel="0" collapsed="false">
      <c r="A950" s="0" t="s">
        <v>3</v>
      </c>
      <c r="B950" s="0" t="s">
        <v>9712</v>
      </c>
      <c r="C950" s="0" t="s">
        <v>8741</v>
      </c>
      <c r="D950" s="0" t="s">
        <v>8745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17</v>
      </c>
      <c r="L950" s="0" t="n">
        <v>226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</row>
    <row r="951" customFormat="false" ht="14.4" hidden="false" customHeight="false" outlineLevel="0" collapsed="false">
      <c r="A951" s="0" t="s">
        <v>3</v>
      </c>
      <c r="B951" s="0" t="s">
        <v>9713</v>
      </c>
      <c r="C951" s="0" t="s">
        <v>8742</v>
      </c>
      <c r="D951" s="0" t="s">
        <v>8744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14</v>
      </c>
      <c r="L951" s="0" t="n">
        <v>237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</row>
    <row r="952" customFormat="false" ht="14.4" hidden="false" customHeight="false" outlineLevel="0" collapsed="false">
      <c r="A952" s="0" t="s">
        <v>3</v>
      </c>
      <c r="B952" s="0" t="s">
        <v>9714</v>
      </c>
      <c r="C952" s="0" t="s">
        <v>8745</v>
      </c>
      <c r="D952" s="0" t="s">
        <v>8741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17</v>
      </c>
      <c r="L952" s="0" t="n">
        <v>259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</row>
    <row r="953" customFormat="false" ht="14.4" hidden="false" customHeight="false" outlineLevel="0" collapsed="false">
      <c r="A953" s="0" t="s">
        <v>3</v>
      </c>
      <c r="B953" s="0" t="s">
        <v>9715</v>
      </c>
      <c r="C953" s="0" t="s">
        <v>8744</v>
      </c>
      <c r="D953" s="0" t="s">
        <v>8745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13</v>
      </c>
      <c r="L953" s="0" t="n">
        <v>222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</row>
    <row r="954" customFormat="false" ht="14.4" hidden="false" customHeight="false" outlineLevel="0" collapsed="false">
      <c r="A954" s="0" t="s">
        <v>3</v>
      </c>
      <c r="B954" s="0" t="s">
        <v>9716</v>
      </c>
      <c r="C954" s="0" t="s">
        <v>8742</v>
      </c>
      <c r="D954" s="0" t="s">
        <v>8744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10</v>
      </c>
      <c r="L954" s="0" t="n">
        <v>163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</row>
    <row r="955" customFormat="false" ht="14.4" hidden="false" customHeight="false" outlineLevel="0" collapsed="false">
      <c r="A955" s="0" t="s">
        <v>3</v>
      </c>
      <c r="B955" s="0" t="s">
        <v>9717</v>
      </c>
      <c r="C955" s="0" t="s">
        <v>8745</v>
      </c>
      <c r="D955" s="0" t="s">
        <v>8741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9</v>
      </c>
      <c r="L955" s="0" t="n">
        <v>151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</row>
    <row r="956" customFormat="false" ht="14.4" hidden="false" customHeight="false" outlineLevel="0" collapsed="false">
      <c r="A956" s="0" t="s">
        <v>3</v>
      </c>
      <c r="B956" s="0" t="s">
        <v>9718</v>
      </c>
      <c r="C956" s="0" t="s">
        <v>8745</v>
      </c>
      <c r="D956" s="0" t="s">
        <v>8741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12</v>
      </c>
      <c r="L956" s="0" t="n">
        <v>226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</row>
    <row r="957" customFormat="false" ht="14.4" hidden="false" customHeight="false" outlineLevel="0" collapsed="false">
      <c r="A957" s="0" t="s">
        <v>3</v>
      </c>
      <c r="B957" s="0" t="s">
        <v>9719</v>
      </c>
      <c r="C957" s="0" t="s">
        <v>8744</v>
      </c>
      <c r="D957" s="0" t="s">
        <v>8742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15</v>
      </c>
      <c r="L957" s="0" t="n">
        <v>229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</row>
    <row r="958" customFormat="false" ht="14.4" hidden="false" customHeight="false" outlineLevel="0" collapsed="false">
      <c r="A958" s="0" t="s">
        <v>3</v>
      </c>
      <c r="B958" s="0" t="s">
        <v>9720</v>
      </c>
      <c r="C958" s="0" t="s">
        <v>8745</v>
      </c>
      <c r="D958" s="0" t="s">
        <v>8741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18</v>
      </c>
      <c r="L958" s="0" t="n">
        <v>291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</row>
    <row r="959" customFormat="false" ht="14.4" hidden="false" customHeight="false" outlineLevel="0" collapsed="false">
      <c r="A959" s="0" t="s">
        <v>3</v>
      </c>
      <c r="B959" s="0" t="s">
        <v>9721</v>
      </c>
      <c r="C959" s="0" t="s">
        <v>8741</v>
      </c>
      <c r="D959" s="0" t="s">
        <v>8742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19</v>
      </c>
      <c r="L959" s="0" t="n">
        <v>296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</row>
    <row r="960" customFormat="false" ht="14.4" hidden="false" customHeight="false" outlineLevel="0" collapsed="false">
      <c r="A960" s="0" t="s">
        <v>3</v>
      </c>
      <c r="B960" s="0" t="s">
        <v>9722</v>
      </c>
      <c r="C960" s="0" t="s">
        <v>8742</v>
      </c>
      <c r="D960" s="0" t="s">
        <v>8744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16</v>
      </c>
      <c r="L960" s="0" t="n">
        <v>290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</row>
    <row r="961" customFormat="false" ht="14.4" hidden="false" customHeight="false" outlineLevel="0" collapsed="false">
      <c r="A961" s="0" t="s">
        <v>3</v>
      </c>
      <c r="B961" s="0" t="s">
        <v>9723</v>
      </c>
      <c r="C961" s="0" t="s">
        <v>8741</v>
      </c>
      <c r="D961" s="0" t="s">
        <v>8745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17</v>
      </c>
      <c r="L961" s="0" t="n">
        <v>304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</row>
    <row r="962" customFormat="false" ht="14.4" hidden="false" customHeight="false" outlineLevel="0" collapsed="false">
      <c r="A962" s="0" t="s">
        <v>3</v>
      </c>
      <c r="B962" s="0" t="s">
        <v>9724</v>
      </c>
      <c r="C962" s="0" t="s">
        <v>8741</v>
      </c>
      <c r="D962" s="0" t="s">
        <v>8745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15</v>
      </c>
      <c r="L962" s="0" t="n">
        <v>174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</row>
    <row r="963" customFormat="false" ht="14.4" hidden="false" customHeight="false" outlineLevel="0" collapsed="false">
      <c r="A963" s="0" t="s">
        <v>3</v>
      </c>
      <c r="B963" s="0" t="s">
        <v>9725</v>
      </c>
      <c r="C963" s="0" t="s">
        <v>8741</v>
      </c>
      <c r="D963" s="0" t="s">
        <v>8745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15</v>
      </c>
      <c r="L963" s="0" t="n">
        <v>170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</row>
    <row r="964" customFormat="false" ht="14.4" hidden="false" customHeight="false" outlineLevel="0" collapsed="false">
      <c r="A964" s="0" t="s">
        <v>3</v>
      </c>
      <c r="B964" s="0" t="s">
        <v>9726</v>
      </c>
      <c r="C964" s="0" t="s">
        <v>8741</v>
      </c>
      <c r="D964" s="0" t="s">
        <v>8742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15</v>
      </c>
      <c r="L964" s="0" t="n">
        <v>171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</row>
    <row r="965" customFormat="false" ht="14.4" hidden="false" customHeight="false" outlineLevel="0" collapsed="false">
      <c r="A965" s="0" t="s">
        <v>3</v>
      </c>
      <c r="B965" s="0" t="s">
        <v>9727</v>
      </c>
      <c r="C965" s="0" t="s">
        <v>8741</v>
      </c>
      <c r="D965" s="0" t="s">
        <v>8744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15</v>
      </c>
      <c r="L965" s="0" t="n">
        <v>190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</row>
    <row r="966" customFormat="false" ht="14.4" hidden="false" customHeight="false" outlineLevel="0" collapsed="false">
      <c r="A966" s="0" t="s">
        <v>3</v>
      </c>
      <c r="B966" s="0" t="s">
        <v>9728</v>
      </c>
      <c r="C966" s="0" t="s">
        <v>8744</v>
      </c>
      <c r="D966" s="0" t="s">
        <v>8742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13</v>
      </c>
      <c r="L966" s="0" t="n">
        <v>206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</row>
    <row r="967" customFormat="false" ht="14.4" hidden="false" customHeight="false" outlineLevel="0" collapsed="false">
      <c r="A967" s="0" t="s">
        <v>3</v>
      </c>
      <c r="B967" s="0" t="s">
        <v>9729</v>
      </c>
      <c r="C967" s="0" t="s">
        <v>8741</v>
      </c>
      <c r="D967" s="0" t="s">
        <v>8745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12</v>
      </c>
      <c r="L967" s="0" t="n">
        <v>208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</row>
    <row r="968" customFormat="false" ht="14.4" hidden="false" customHeight="false" outlineLevel="0" collapsed="false">
      <c r="A968" s="0" t="s">
        <v>3</v>
      </c>
      <c r="B968" s="0" t="s">
        <v>9730</v>
      </c>
      <c r="C968" s="0" t="s">
        <v>8745</v>
      </c>
      <c r="D968" s="0" t="s">
        <v>8741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12</v>
      </c>
      <c r="L968" s="0" t="n">
        <v>233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</row>
    <row r="969" customFormat="false" ht="14.4" hidden="false" customHeight="false" outlineLevel="0" collapsed="false">
      <c r="A969" s="0" t="s">
        <v>3</v>
      </c>
      <c r="B969" s="0" t="s">
        <v>9731</v>
      </c>
      <c r="C969" s="0" t="s">
        <v>8744</v>
      </c>
      <c r="D969" s="0" t="s">
        <v>8742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12</v>
      </c>
      <c r="L969" s="0" t="n">
        <v>233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</row>
    <row r="970" customFormat="false" ht="14.4" hidden="false" customHeight="false" outlineLevel="0" collapsed="false">
      <c r="A970" s="0" t="s">
        <v>3</v>
      </c>
      <c r="B970" s="0" t="s">
        <v>9732</v>
      </c>
      <c r="C970" s="0" t="s">
        <v>8742</v>
      </c>
      <c r="D970" s="0" t="s">
        <v>8741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12</v>
      </c>
      <c r="L970" s="0" t="n">
        <v>236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</row>
    <row r="971" customFormat="false" ht="14.4" hidden="false" customHeight="false" outlineLevel="0" collapsed="false">
      <c r="A971" s="0" t="s">
        <v>3</v>
      </c>
      <c r="B971" s="0" t="s">
        <v>9733</v>
      </c>
      <c r="C971" s="0" t="s">
        <v>8741</v>
      </c>
      <c r="D971" s="0" t="s">
        <v>8742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14</v>
      </c>
      <c r="L971" s="0" t="n">
        <v>230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</row>
    <row r="972" customFormat="false" ht="14.4" hidden="false" customHeight="false" outlineLevel="0" collapsed="false">
      <c r="A972" s="0" t="s">
        <v>3</v>
      </c>
      <c r="B972" s="0" t="s">
        <v>9734</v>
      </c>
      <c r="C972" s="0" t="s">
        <v>8744</v>
      </c>
      <c r="D972" s="0" t="s">
        <v>8742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9</v>
      </c>
      <c r="L972" s="0" t="n">
        <v>179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</row>
    <row r="973" customFormat="false" ht="14.4" hidden="false" customHeight="false" outlineLevel="0" collapsed="false">
      <c r="A973" s="0" t="s">
        <v>3</v>
      </c>
      <c r="B973" s="0" t="s">
        <v>9735</v>
      </c>
      <c r="C973" s="0" t="s">
        <v>8745</v>
      </c>
      <c r="D973" s="0" t="s">
        <v>8744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12</v>
      </c>
      <c r="L973" s="0" t="n">
        <v>199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</row>
    <row r="974" customFormat="false" ht="14.4" hidden="false" customHeight="false" outlineLevel="0" collapsed="false">
      <c r="A974" s="0" t="s">
        <v>3</v>
      </c>
      <c r="B974" s="0" t="s">
        <v>9736</v>
      </c>
      <c r="C974" s="0" t="s">
        <v>8745</v>
      </c>
      <c r="D974" s="0" t="s">
        <v>8741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12</v>
      </c>
      <c r="L974" s="0" t="n">
        <v>178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</row>
    <row r="975" customFormat="false" ht="14.4" hidden="false" customHeight="false" outlineLevel="0" collapsed="false">
      <c r="A975" s="0" t="s">
        <v>3</v>
      </c>
      <c r="B975" s="0" t="s">
        <v>9737</v>
      </c>
      <c r="C975" s="0" t="s">
        <v>8745</v>
      </c>
      <c r="D975" s="0" t="s">
        <v>8741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10</v>
      </c>
      <c r="L975" s="0" t="n">
        <v>180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</row>
    <row r="976" customFormat="false" ht="14.4" hidden="false" customHeight="false" outlineLevel="0" collapsed="false">
      <c r="A976" s="0" t="s">
        <v>3</v>
      </c>
      <c r="B976" s="0" t="s">
        <v>9738</v>
      </c>
      <c r="C976" s="0" t="s">
        <v>8744</v>
      </c>
      <c r="D976" s="0" t="s">
        <v>8745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13</v>
      </c>
      <c r="L976" s="0" t="n">
        <v>193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</row>
    <row r="977" customFormat="false" ht="14.4" hidden="false" customHeight="false" outlineLevel="0" collapsed="false">
      <c r="A977" s="0" t="s">
        <v>3</v>
      </c>
      <c r="B977" s="0" t="s">
        <v>9739</v>
      </c>
      <c r="C977" s="0" t="s">
        <v>8744</v>
      </c>
      <c r="D977" s="0" t="s">
        <v>8742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9</v>
      </c>
      <c r="L977" s="0" t="n">
        <v>171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</row>
    <row r="978" customFormat="false" ht="14.4" hidden="false" customHeight="false" outlineLevel="0" collapsed="false">
      <c r="A978" s="0" t="s">
        <v>3</v>
      </c>
      <c r="B978" s="0" t="s">
        <v>9740</v>
      </c>
      <c r="C978" s="0" t="s">
        <v>8745</v>
      </c>
      <c r="D978" s="0" t="s">
        <v>8744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13</v>
      </c>
      <c r="L978" s="0" t="n">
        <v>192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</row>
    <row r="979" customFormat="false" ht="14.4" hidden="false" customHeight="false" outlineLevel="0" collapsed="false">
      <c r="A979" s="0" t="s">
        <v>3</v>
      </c>
      <c r="B979" s="0" t="s">
        <v>9741</v>
      </c>
      <c r="C979" s="0" t="s">
        <v>8741</v>
      </c>
      <c r="D979" s="0" t="s">
        <v>8745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12</v>
      </c>
      <c r="L979" s="0" t="n">
        <v>197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</row>
    <row r="980" customFormat="false" ht="14.4" hidden="false" customHeight="false" outlineLevel="0" collapsed="false">
      <c r="A980" s="0" t="s">
        <v>3</v>
      </c>
      <c r="B980" s="0" t="s">
        <v>9742</v>
      </c>
      <c r="C980" s="0" t="s">
        <v>8742</v>
      </c>
      <c r="D980" s="0" t="s">
        <v>8741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11</v>
      </c>
      <c r="L980" s="0" t="n">
        <v>211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</row>
    <row r="981" customFormat="false" ht="14.4" hidden="false" customHeight="false" outlineLevel="0" collapsed="false">
      <c r="A981" s="0" t="s">
        <v>3</v>
      </c>
      <c r="B981" s="0" t="s">
        <v>9743</v>
      </c>
      <c r="C981" s="0" t="s">
        <v>8745</v>
      </c>
      <c r="D981" s="0" t="s">
        <v>8741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15</v>
      </c>
      <c r="L981" s="0" t="n">
        <v>262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</row>
    <row r="982" customFormat="false" ht="14.4" hidden="false" customHeight="false" outlineLevel="0" collapsed="false">
      <c r="A982" s="0" t="s">
        <v>3</v>
      </c>
      <c r="B982" s="0" t="s">
        <v>9744</v>
      </c>
      <c r="C982" s="0" t="s">
        <v>8744</v>
      </c>
      <c r="D982" s="0" t="s">
        <v>8742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12</v>
      </c>
      <c r="L982" s="0" t="n">
        <v>229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</row>
    <row r="983" customFormat="false" ht="14.4" hidden="false" customHeight="false" outlineLevel="0" collapsed="false">
      <c r="A983" s="0" t="s">
        <v>3</v>
      </c>
      <c r="B983" s="0" t="s">
        <v>9745</v>
      </c>
      <c r="C983" s="0" t="s">
        <v>8745</v>
      </c>
      <c r="D983" s="0" t="s">
        <v>8741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18</v>
      </c>
      <c r="L983" s="0" t="n">
        <v>227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</row>
    <row r="984" customFormat="false" ht="14.4" hidden="false" customHeight="false" outlineLevel="0" collapsed="false">
      <c r="A984" s="0" t="s">
        <v>3</v>
      </c>
      <c r="B984" s="0" t="s">
        <v>9746</v>
      </c>
      <c r="C984" s="0" t="s">
        <v>8742</v>
      </c>
      <c r="D984" s="0" t="s">
        <v>8744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12</v>
      </c>
      <c r="L984" s="0" t="n">
        <v>208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</row>
    <row r="985" customFormat="false" ht="14.4" hidden="false" customHeight="false" outlineLevel="0" collapsed="false">
      <c r="A985" s="0" t="s">
        <v>3</v>
      </c>
      <c r="B985" s="0" t="s">
        <v>9747</v>
      </c>
      <c r="C985" s="0" t="s">
        <v>8745</v>
      </c>
      <c r="D985" s="0" t="s">
        <v>8741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12</v>
      </c>
      <c r="L985" s="0" t="n">
        <v>177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</row>
    <row r="986" customFormat="false" ht="14.4" hidden="false" customHeight="false" outlineLevel="0" collapsed="false">
      <c r="A986" s="0" t="s">
        <v>3</v>
      </c>
      <c r="B986" s="0" t="s">
        <v>9748</v>
      </c>
      <c r="C986" s="0" t="s">
        <v>8744</v>
      </c>
      <c r="D986" s="0" t="s">
        <v>8742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13</v>
      </c>
      <c r="L986" s="0" t="n">
        <v>245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</row>
    <row r="987" customFormat="false" ht="14.4" hidden="false" customHeight="false" outlineLevel="0" collapsed="false">
      <c r="A987" s="0" t="s">
        <v>3</v>
      </c>
      <c r="B987" s="0" t="s">
        <v>9749</v>
      </c>
      <c r="C987" s="0" t="s">
        <v>8741</v>
      </c>
      <c r="D987" s="0" t="s">
        <v>8742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11</v>
      </c>
      <c r="L987" s="0" t="n">
        <v>198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</row>
    <row r="988" customFormat="false" ht="14.4" hidden="false" customHeight="false" outlineLevel="0" collapsed="false">
      <c r="A988" s="0" t="s">
        <v>3</v>
      </c>
      <c r="B988" s="0" t="s">
        <v>9750</v>
      </c>
      <c r="C988" s="0" t="s">
        <v>8745</v>
      </c>
      <c r="D988" s="0" t="s">
        <v>8741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11</v>
      </c>
      <c r="L988" s="0" t="n">
        <v>202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</row>
    <row r="989" customFormat="false" ht="14.4" hidden="false" customHeight="false" outlineLevel="0" collapsed="false">
      <c r="A989" s="0" t="s">
        <v>3</v>
      </c>
      <c r="B989" s="0" t="s">
        <v>9751</v>
      </c>
      <c r="C989" s="0" t="s">
        <v>8744</v>
      </c>
      <c r="D989" s="0" t="s">
        <v>8742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9</v>
      </c>
      <c r="L989" s="0" t="n">
        <v>174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</row>
    <row r="990" customFormat="false" ht="14.4" hidden="false" customHeight="false" outlineLevel="0" collapsed="false">
      <c r="A990" s="0" t="s">
        <v>3</v>
      </c>
      <c r="B990" s="0" t="s">
        <v>9752</v>
      </c>
      <c r="C990" s="0" t="s">
        <v>8744</v>
      </c>
      <c r="D990" s="0" t="s">
        <v>8742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9</v>
      </c>
      <c r="L990" s="0" t="n">
        <v>175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</row>
    <row r="991" customFormat="false" ht="14.4" hidden="false" customHeight="false" outlineLevel="0" collapsed="false">
      <c r="A991" s="0" t="s">
        <v>3</v>
      </c>
      <c r="B991" s="0" t="s">
        <v>9753</v>
      </c>
      <c r="C991" s="0" t="s">
        <v>8744</v>
      </c>
      <c r="D991" s="0" t="s">
        <v>8742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9</v>
      </c>
      <c r="L991" s="0" t="n">
        <v>179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</row>
    <row r="992" customFormat="false" ht="14.4" hidden="false" customHeight="false" outlineLevel="0" collapsed="false">
      <c r="A992" s="0" t="s">
        <v>3</v>
      </c>
      <c r="B992" s="0" t="s">
        <v>9754</v>
      </c>
      <c r="C992" s="0" t="s">
        <v>8741</v>
      </c>
      <c r="D992" s="0" t="s">
        <v>8742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17</v>
      </c>
      <c r="L992" s="0" t="n">
        <v>192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</row>
    <row r="993" customFormat="false" ht="14.4" hidden="false" customHeight="false" outlineLevel="0" collapsed="false">
      <c r="A993" s="0" t="s">
        <v>3</v>
      </c>
      <c r="B993" s="0" t="s">
        <v>9755</v>
      </c>
      <c r="C993" s="0" t="s">
        <v>8744</v>
      </c>
      <c r="D993" s="0" t="s">
        <v>8742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17</v>
      </c>
      <c r="L993" s="0" t="n">
        <v>206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</row>
    <row r="994" customFormat="false" ht="14.4" hidden="false" customHeight="false" outlineLevel="0" collapsed="false">
      <c r="A994" s="0" t="s">
        <v>3</v>
      </c>
      <c r="B994" s="0" t="s">
        <v>9756</v>
      </c>
      <c r="C994" s="0" t="s">
        <v>8744</v>
      </c>
      <c r="D994" s="0" t="s">
        <v>8745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12</v>
      </c>
      <c r="L994" s="0" t="n">
        <v>227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</row>
    <row r="995" customFormat="false" ht="14.4" hidden="false" customHeight="false" outlineLevel="0" collapsed="false">
      <c r="A995" s="0" t="s">
        <v>3</v>
      </c>
      <c r="B995" s="0" t="s">
        <v>9757</v>
      </c>
      <c r="C995" s="0" t="s">
        <v>8742</v>
      </c>
      <c r="D995" s="0" t="s">
        <v>8744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11</v>
      </c>
      <c r="L995" s="0" t="n">
        <v>217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</row>
    <row r="996" customFormat="false" ht="14.4" hidden="false" customHeight="false" outlineLevel="0" collapsed="false">
      <c r="A996" s="0" t="s">
        <v>3</v>
      </c>
      <c r="B996" s="0" t="s">
        <v>9758</v>
      </c>
      <c r="C996" s="0" t="s">
        <v>8744</v>
      </c>
      <c r="D996" s="0" t="s">
        <v>8745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16</v>
      </c>
      <c r="L996" s="0" t="n">
        <v>207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</row>
    <row r="997" customFormat="false" ht="14.4" hidden="false" customHeight="false" outlineLevel="0" collapsed="false">
      <c r="A997" s="0" t="s">
        <v>3</v>
      </c>
      <c r="B997" s="0" t="s">
        <v>9759</v>
      </c>
      <c r="C997" s="0" t="s">
        <v>8745</v>
      </c>
      <c r="D997" s="0" t="s">
        <v>8741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14</v>
      </c>
      <c r="L997" s="0" t="n">
        <v>216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</row>
    <row r="998" customFormat="false" ht="14.4" hidden="false" customHeight="false" outlineLevel="0" collapsed="false">
      <c r="A998" s="0" t="s">
        <v>3</v>
      </c>
      <c r="B998" s="0" t="s">
        <v>9760</v>
      </c>
      <c r="C998" s="0" t="s">
        <v>8744</v>
      </c>
      <c r="D998" s="0" t="s">
        <v>8742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19</v>
      </c>
      <c r="L998" s="0" t="n">
        <v>229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</row>
    <row r="999" customFormat="false" ht="14.4" hidden="false" customHeight="false" outlineLevel="0" collapsed="false">
      <c r="A999" s="0" t="s">
        <v>3</v>
      </c>
      <c r="B999" s="0" t="s">
        <v>9761</v>
      </c>
      <c r="C999" s="0" t="s">
        <v>8742</v>
      </c>
      <c r="D999" s="0" t="s">
        <v>8744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13</v>
      </c>
      <c r="L999" s="0" t="n">
        <v>229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</row>
    <row r="1000" customFormat="false" ht="14.4" hidden="false" customHeight="false" outlineLevel="0" collapsed="false">
      <c r="A1000" s="0" t="s">
        <v>3</v>
      </c>
      <c r="B1000" s="0" t="s">
        <v>9762</v>
      </c>
      <c r="C1000" s="0" t="s">
        <v>8742</v>
      </c>
      <c r="D1000" s="0" t="s">
        <v>8744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10</v>
      </c>
      <c r="L1000" s="0" t="n">
        <v>186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</row>
    <row r="1001" customFormat="false" ht="14.4" hidden="false" customHeight="false" outlineLevel="0" collapsed="false">
      <c r="A1001" s="0" t="s">
        <v>3</v>
      </c>
      <c r="B1001" s="0" t="s">
        <v>9763</v>
      </c>
      <c r="C1001" s="0" t="s">
        <v>8744</v>
      </c>
      <c r="D1001" s="0" t="s">
        <v>8742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9</v>
      </c>
      <c r="L1001" s="0" t="n">
        <v>149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</row>
    <row r="1002" customFormat="false" ht="14.4" hidden="false" customHeight="false" outlineLevel="0" collapsed="false">
      <c r="A1002" s="0" t="s">
        <v>3</v>
      </c>
      <c r="B1002" s="0" t="s">
        <v>9764</v>
      </c>
      <c r="C1002" s="0" t="s">
        <v>8745</v>
      </c>
      <c r="D1002" s="0" t="s">
        <v>8741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16</v>
      </c>
      <c r="L1002" s="0" t="n">
        <v>236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</row>
    <row r="1003" customFormat="false" ht="14.4" hidden="false" customHeight="false" outlineLevel="0" collapsed="false">
      <c r="A1003" s="0" t="s">
        <v>3</v>
      </c>
      <c r="B1003" s="0" t="s">
        <v>9765</v>
      </c>
      <c r="C1003" s="0" t="s">
        <v>8744</v>
      </c>
      <c r="D1003" s="0" t="s">
        <v>8742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13</v>
      </c>
      <c r="L1003" s="0" t="n">
        <v>207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</row>
    <row r="1004" customFormat="false" ht="14.4" hidden="false" customHeight="false" outlineLevel="0" collapsed="false">
      <c r="A1004" s="0" t="s">
        <v>3</v>
      </c>
      <c r="B1004" s="0" t="s">
        <v>9766</v>
      </c>
      <c r="C1004" s="0" t="s">
        <v>8744</v>
      </c>
      <c r="D1004" s="0" t="s">
        <v>8742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16</v>
      </c>
      <c r="L1004" s="0" t="n">
        <v>248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</row>
    <row r="1005" customFormat="false" ht="14.4" hidden="false" customHeight="false" outlineLevel="0" collapsed="false">
      <c r="A1005" s="0" t="s">
        <v>3</v>
      </c>
      <c r="B1005" s="0" t="s">
        <v>9767</v>
      </c>
      <c r="C1005" s="0" t="s">
        <v>8742</v>
      </c>
      <c r="D1005" s="0" t="s">
        <v>8744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19</v>
      </c>
      <c r="L1005" s="0" t="n">
        <v>216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</row>
    <row r="1006" customFormat="false" ht="14.4" hidden="false" customHeight="false" outlineLevel="0" collapsed="false">
      <c r="A1006" s="0" t="s">
        <v>3</v>
      </c>
      <c r="B1006" s="0" t="s">
        <v>9768</v>
      </c>
      <c r="C1006" s="0" t="s">
        <v>8741</v>
      </c>
      <c r="D1006" s="0" t="s">
        <v>8745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14</v>
      </c>
      <c r="L1006" s="0" t="n">
        <v>255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</row>
    <row r="1007" customFormat="false" ht="14.4" hidden="false" customHeight="false" outlineLevel="0" collapsed="false">
      <c r="A1007" s="0" t="s">
        <v>3</v>
      </c>
      <c r="B1007" s="0" t="s">
        <v>9769</v>
      </c>
      <c r="C1007" s="0" t="s">
        <v>8742</v>
      </c>
      <c r="D1007" s="0" t="s">
        <v>8744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20</v>
      </c>
      <c r="L1007" s="0" t="n">
        <v>228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</row>
    <row r="1008" customFormat="false" ht="14.4" hidden="false" customHeight="false" outlineLevel="0" collapsed="false">
      <c r="A1008" s="0" t="s">
        <v>3</v>
      </c>
      <c r="B1008" s="0" t="s">
        <v>9770</v>
      </c>
      <c r="C1008" s="0" t="s">
        <v>8741</v>
      </c>
      <c r="D1008" s="0" t="s">
        <v>8745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17</v>
      </c>
      <c r="L1008" s="0" t="n">
        <v>220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</row>
    <row r="1009" customFormat="false" ht="14.4" hidden="false" customHeight="false" outlineLevel="0" collapsed="false">
      <c r="A1009" s="0" t="s">
        <v>3</v>
      </c>
      <c r="B1009" s="0" t="s">
        <v>9771</v>
      </c>
      <c r="C1009" s="0" t="s">
        <v>8741</v>
      </c>
      <c r="D1009" s="0" t="s">
        <v>8744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12</v>
      </c>
      <c r="L1009" s="0" t="n">
        <v>194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</row>
    <row r="1010" customFormat="false" ht="14.4" hidden="false" customHeight="false" outlineLevel="0" collapsed="false">
      <c r="A1010" s="0" t="s">
        <v>3</v>
      </c>
      <c r="B1010" s="0" t="s">
        <v>9772</v>
      </c>
      <c r="C1010" s="0" t="s">
        <v>8744</v>
      </c>
      <c r="D1010" s="0" t="s">
        <v>8745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11</v>
      </c>
      <c r="L1010" s="0" t="n">
        <v>202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</row>
    <row r="1011" customFormat="false" ht="14.4" hidden="false" customHeight="false" outlineLevel="0" collapsed="false">
      <c r="A1011" s="0" t="s">
        <v>3</v>
      </c>
      <c r="B1011" s="0" t="s">
        <v>9773</v>
      </c>
      <c r="C1011" s="0" t="s">
        <v>8741</v>
      </c>
      <c r="D1011" s="0" t="s">
        <v>8745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16</v>
      </c>
      <c r="L1011" s="0" t="n">
        <v>211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</row>
    <row r="1012" customFormat="false" ht="14.4" hidden="false" customHeight="false" outlineLevel="0" collapsed="false">
      <c r="A1012" s="0" t="s">
        <v>3</v>
      </c>
      <c r="B1012" s="0" t="s">
        <v>9774</v>
      </c>
      <c r="C1012" s="0" t="s">
        <v>8741</v>
      </c>
      <c r="D1012" s="0" t="s">
        <v>8742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7</v>
      </c>
      <c r="L1012" s="0" t="n">
        <v>139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</row>
    <row r="1013" customFormat="false" ht="14.4" hidden="false" customHeight="false" outlineLevel="0" collapsed="false">
      <c r="A1013" s="0" t="s">
        <v>3</v>
      </c>
      <c r="B1013" s="0" t="s">
        <v>9775</v>
      </c>
      <c r="C1013" s="0" t="s">
        <v>8745</v>
      </c>
      <c r="D1013" s="0" t="s">
        <v>8744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12</v>
      </c>
      <c r="L1013" s="0" t="n">
        <v>188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</row>
    <row r="1014" customFormat="false" ht="14.4" hidden="false" customHeight="false" outlineLevel="0" collapsed="false">
      <c r="A1014" s="0" t="s">
        <v>3</v>
      </c>
      <c r="B1014" s="0" t="s">
        <v>9776</v>
      </c>
      <c r="C1014" s="0" t="s">
        <v>8744</v>
      </c>
      <c r="D1014" s="0" t="s">
        <v>8742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13</v>
      </c>
      <c r="L1014" s="0" t="n">
        <v>177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</row>
    <row r="1015" customFormat="false" ht="14.4" hidden="false" customHeight="false" outlineLevel="0" collapsed="false">
      <c r="A1015" s="0" t="s">
        <v>3</v>
      </c>
      <c r="B1015" s="0" t="s">
        <v>9777</v>
      </c>
      <c r="C1015" s="0" t="s">
        <v>8742</v>
      </c>
      <c r="D1015" s="0" t="s">
        <v>8744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6</v>
      </c>
      <c r="L1015" s="0" t="n">
        <v>111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</row>
    <row r="1016" customFormat="false" ht="14.4" hidden="false" customHeight="false" outlineLevel="0" collapsed="false">
      <c r="A1016" s="0" t="s">
        <v>3</v>
      </c>
      <c r="B1016" s="0" t="s">
        <v>9778</v>
      </c>
      <c r="C1016" s="0" t="s">
        <v>8741</v>
      </c>
      <c r="D1016" s="0" t="s">
        <v>8744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14</v>
      </c>
      <c r="L1016" s="0" t="n">
        <v>223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</row>
    <row r="1017" customFormat="false" ht="14.4" hidden="false" customHeight="false" outlineLevel="0" collapsed="false">
      <c r="A1017" s="0" t="s">
        <v>3</v>
      </c>
      <c r="B1017" s="0" t="s">
        <v>9779</v>
      </c>
      <c r="C1017" s="0" t="s">
        <v>8744</v>
      </c>
      <c r="D1017" s="0" t="s">
        <v>8742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10</v>
      </c>
      <c r="L1017" s="0" t="n">
        <v>150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</row>
    <row r="1018" customFormat="false" ht="14.4" hidden="false" customHeight="false" outlineLevel="0" collapsed="false">
      <c r="A1018" s="0" t="s">
        <v>3</v>
      </c>
      <c r="B1018" s="0" t="s">
        <v>9780</v>
      </c>
      <c r="C1018" s="0" t="s">
        <v>8742</v>
      </c>
      <c r="D1018" s="0" t="s">
        <v>8741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10</v>
      </c>
      <c r="L1018" s="0" t="n">
        <v>152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</row>
    <row r="1019" customFormat="false" ht="14.4" hidden="false" customHeight="false" outlineLevel="0" collapsed="false">
      <c r="A1019" s="0" t="s">
        <v>3</v>
      </c>
      <c r="B1019" s="0" t="s">
        <v>9781</v>
      </c>
      <c r="C1019" s="0" t="s">
        <v>8742</v>
      </c>
      <c r="D1019" s="0" t="s">
        <v>8744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10</v>
      </c>
      <c r="L1019" s="0" t="n">
        <v>156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</row>
    <row r="1020" customFormat="false" ht="14.4" hidden="false" customHeight="false" outlineLevel="0" collapsed="false">
      <c r="A1020" s="0" t="s">
        <v>3</v>
      </c>
      <c r="B1020" s="0" t="s">
        <v>9782</v>
      </c>
      <c r="C1020" s="0" t="s">
        <v>8745</v>
      </c>
      <c r="D1020" s="0" t="s">
        <v>8741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8</v>
      </c>
      <c r="L1020" s="0" t="n">
        <v>142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</row>
    <row r="1021" customFormat="false" ht="14.4" hidden="false" customHeight="false" outlineLevel="0" collapsed="false">
      <c r="A1021" s="0" t="s">
        <v>3</v>
      </c>
      <c r="B1021" s="0" t="s">
        <v>9783</v>
      </c>
      <c r="C1021" s="0" t="s">
        <v>8742</v>
      </c>
      <c r="D1021" s="0" t="s">
        <v>8745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8</v>
      </c>
      <c r="L1021" s="0" t="n">
        <v>138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</row>
    <row r="1022" customFormat="false" ht="14.4" hidden="false" customHeight="false" outlineLevel="0" collapsed="false">
      <c r="A1022" s="0" t="s">
        <v>3</v>
      </c>
      <c r="B1022" s="0" t="s">
        <v>9784</v>
      </c>
      <c r="C1022" s="0" t="s">
        <v>8744</v>
      </c>
      <c r="D1022" s="0" t="s">
        <v>8742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8</v>
      </c>
      <c r="L1022" s="0" t="n">
        <v>133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</row>
    <row r="1023" customFormat="false" ht="14.4" hidden="false" customHeight="false" outlineLevel="0" collapsed="false">
      <c r="A1023" s="0" t="s">
        <v>3</v>
      </c>
      <c r="B1023" s="0" t="s">
        <v>9785</v>
      </c>
      <c r="C1023" s="0" t="s">
        <v>8742</v>
      </c>
      <c r="D1023" s="0" t="s">
        <v>8744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8</v>
      </c>
      <c r="L1023" s="0" t="n">
        <v>134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</row>
    <row r="1024" customFormat="false" ht="14.4" hidden="false" customHeight="false" outlineLevel="0" collapsed="false">
      <c r="A1024" s="0" t="s">
        <v>3</v>
      </c>
      <c r="B1024" s="0" t="s">
        <v>9786</v>
      </c>
      <c r="C1024" s="0" t="s">
        <v>8745</v>
      </c>
      <c r="D1024" s="0" t="s">
        <v>8741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8</v>
      </c>
      <c r="L1024" s="0" t="n">
        <v>131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</row>
    <row r="1025" customFormat="false" ht="14.4" hidden="false" customHeight="false" outlineLevel="0" collapsed="false">
      <c r="A1025" s="0" t="s">
        <v>3</v>
      </c>
      <c r="B1025" s="0" t="s">
        <v>9787</v>
      </c>
      <c r="C1025" s="0" t="s">
        <v>8741</v>
      </c>
      <c r="D1025" s="0" t="s">
        <v>8745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8</v>
      </c>
      <c r="L1025" s="0" t="n">
        <v>133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</row>
    <row r="1026" customFormat="false" ht="14.4" hidden="false" customHeight="false" outlineLevel="0" collapsed="false">
      <c r="A1026" s="0" t="s">
        <v>3</v>
      </c>
      <c r="B1026" s="0" t="s">
        <v>9788</v>
      </c>
      <c r="C1026" s="0" t="s">
        <v>8744</v>
      </c>
      <c r="D1026" s="0" t="s">
        <v>8745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8</v>
      </c>
      <c r="L1026" s="0" t="n">
        <v>135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</row>
    <row r="1027" customFormat="false" ht="14.4" hidden="false" customHeight="false" outlineLevel="0" collapsed="false">
      <c r="A1027" s="0" t="s">
        <v>3</v>
      </c>
      <c r="B1027" s="0" t="s">
        <v>9789</v>
      </c>
      <c r="C1027" s="0" t="s">
        <v>8742</v>
      </c>
      <c r="D1027" s="0" t="s">
        <v>8744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8</v>
      </c>
      <c r="L1027" s="0" t="n">
        <v>127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</row>
    <row r="1028" customFormat="false" ht="14.4" hidden="false" customHeight="false" outlineLevel="0" collapsed="false">
      <c r="A1028" s="0" t="s">
        <v>3</v>
      </c>
      <c r="B1028" s="0" t="s">
        <v>9790</v>
      </c>
      <c r="C1028" s="0" t="s">
        <v>8744</v>
      </c>
      <c r="D1028" s="0" t="s">
        <v>8742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8</v>
      </c>
      <c r="L1028" s="0" t="n">
        <v>144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</row>
    <row r="1029" customFormat="false" ht="14.4" hidden="false" customHeight="false" outlineLevel="0" collapsed="false">
      <c r="A1029" s="0" t="s">
        <v>3</v>
      </c>
      <c r="B1029" s="0" t="s">
        <v>9791</v>
      </c>
      <c r="C1029" s="0" t="s">
        <v>8742</v>
      </c>
      <c r="D1029" s="0" t="s">
        <v>8744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8</v>
      </c>
      <c r="L1029" s="0" t="n">
        <v>131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</row>
    <row r="1030" customFormat="false" ht="14.4" hidden="false" customHeight="false" outlineLevel="0" collapsed="false">
      <c r="A1030" s="0" t="s">
        <v>3</v>
      </c>
      <c r="B1030" s="0" t="s">
        <v>9792</v>
      </c>
      <c r="C1030" s="0" t="s">
        <v>8744</v>
      </c>
      <c r="D1030" s="0" t="s">
        <v>8742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7</v>
      </c>
      <c r="L1030" s="0" t="n">
        <v>125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</row>
    <row r="1031" customFormat="false" ht="14.4" hidden="false" customHeight="false" outlineLevel="0" collapsed="false">
      <c r="A1031" s="0" t="s">
        <v>3</v>
      </c>
      <c r="B1031" s="0" t="s">
        <v>9793</v>
      </c>
      <c r="C1031" s="0" t="s">
        <v>8744</v>
      </c>
      <c r="D1031" s="0" t="s">
        <v>8742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7</v>
      </c>
      <c r="L1031" s="0" t="n">
        <v>125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</row>
    <row r="1032" customFormat="false" ht="14.4" hidden="false" customHeight="false" outlineLevel="0" collapsed="false">
      <c r="A1032" s="0" t="s">
        <v>3</v>
      </c>
      <c r="B1032" s="0" t="s">
        <v>9794</v>
      </c>
      <c r="C1032" s="0" t="s">
        <v>8741</v>
      </c>
      <c r="D1032" s="0" t="s">
        <v>8745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7</v>
      </c>
      <c r="L1032" s="0" t="n">
        <v>123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</row>
    <row r="1033" customFormat="false" ht="14.4" hidden="false" customHeight="false" outlineLevel="0" collapsed="false">
      <c r="A1033" s="0" t="s">
        <v>3</v>
      </c>
      <c r="B1033" s="0" t="s">
        <v>9795</v>
      </c>
      <c r="C1033" s="0" t="s">
        <v>8745</v>
      </c>
      <c r="D1033" s="0" t="s">
        <v>8741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6</v>
      </c>
      <c r="L1033" s="0" t="n">
        <v>115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</row>
    <row r="1034" customFormat="false" ht="14.4" hidden="false" customHeight="false" outlineLevel="0" collapsed="false">
      <c r="A1034" s="0" t="s">
        <v>3</v>
      </c>
      <c r="B1034" s="0" t="s">
        <v>9796</v>
      </c>
      <c r="C1034" s="0" t="s">
        <v>8741</v>
      </c>
      <c r="D1034" s="0" t="s">
        <v>8745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6</v>
      </c>
      <c r="L1034" s="0" t="n">
        <v>113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</row>
    <row r="1035" customFormat="false" ht="14.4" hidden="false" customHeight="false" outlineLevel="0" collapsed="false">
      <c r="A1035" s="0" t="s">
        <v>3</v>
      </c>
      <c r="B1035" s="0" t="s">
        <v>9797</v>
      </c>
      <c r="C1035" s="0" t="s">
        <v>8742</v>
      </c>
      <c r="D1035" s="0" t="s">
        <v>8745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8</v>
      </c>
      <c r="L1035" s="0" t="n">
        <v>133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</row>
    <row r="1036" customFormat="false" ht="14.4" hidden="false" customHeight="false" outlineLevel="0" collapsed="false">
      <c r="A1036" s="0" t="s">
        <v>3</v>
      </c>
      <c r="B1036" s="0" t="s">
        <v>9798</v>
      </c>
      <c r="C1036" s="0" t="s">
        <v>8742</v>
      </c>
      <c r="D1036" s="0" t="s">
        <v>8741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9</v>
      </c>
      <c r="L1036" s="0" t="n">
        <v>130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</row>
    <row r="1037" customFormat="false" ht="14.4" hidden="false" customHeight="false" outlineLevel="0" collapsed="false">
      <c r="A1037" s="0" t="s">
        <v>3</v>
      </c>
      <c r="B1037" s="0" t="s">
        <v>9799</v>
      </c>
      <c r="C1037" s="0" t="s">
        <v>8741</v>
      </c>
      <c r="D1037" s="0" t="s">
        <v>8745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5</v>
      </c>
      <c r="L1037" s="0" t="n">
        <v>98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</row>
    <row r="1038" customFormat="false" ht="14.4" hidden="false" customHeight="false" outlineLevel="0" collapsed="false">
      <c r="A1038" s="0" t="s">
        <v>3</v>
      </c>
      <c r="B1038" s="0" t="s">
        <v>9800</v>
      </c>
      <c r="C1038" s="0" t="s">
        <v>8745</v>
      </c>
      <c r="D1038" s="0" t="s">
        <v>8741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18</v>
      </c>
      <c r="L1038" s="0" t="n">
        <v>314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</row>
    <row r="1039" customFormat="false" ht="14.4" hidden="false" customHeight="false" outlineLevel="0" collapsed="false">
      <c r="A1039" s="0" t="s">
        <v>3</v>
      </c>
      <c r="B1039" s="0" t="s">
        <v>9801</v>
      </c>
      <c r="C1039" s="0" t="s">
        <v>8742</v>
      </c>
      <c r="D1039" s="0" t="s">
        <v>8744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19</v>
      </c>
      <c r="L1039" s="0" t="n">
        <v>333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</row>
    <row r="1040" customFormat="false" ht="14.4" hidden="false" customHeight="false" outlineLevel="0" collapsed="false">
      <c r="A1040" s="0" t="s">
        <v>3</v>
      </c>
      <c r="B1040" s="0" t="s">
        <v>9802</v>
      </c>
      <c r="C1040" s="0" t="s">
        <v>8741</v>
      </c>
      <c r="D1040" s="0" t="s">
        <v>8745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25</v>
      </c>
      <c r="L1040" s="0" t="n">
        <v>290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</row>
    <row r="1041" customFormat="false" ht="14.4" hidden="false" customHeight="false" outlineLevel="0" collapsed="false">
      <c r="A1041" s="0" t="s">
        <v>3</v>
      </c>
      <c r="B1041" s="0" t="s">
        <v>9803</v>
      </c>
      <c r="C1041" s="0" t="s">
        <v>8742</v>
      </c>
      <c r="D1041" s="0" t="s">
        <v>8744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21</v>
      </c>
      <c r="L1041" s="0" t="n">
        <v>333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</row>
    <row r="1042" customFormat="false" ht="14.4" hidden="false" customHeight="false" outlineLevel="0" collapsed="false">
      <c r="A1042" s="0" t="s">
        <v>3</v>
      </c>
      <c r="B1042" s="0" t="s">
        <v>9804</v>
      </c>
      <c r="C1042" s="0" t="s">
        <v>8742</v>
      </c>
      <c r="D1042" s="0" t="s">
        <v>8745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13</v>
      </c>
      <c r="L1042" s="0" t="n">
        <v>220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</row>
    <row r="1043" customFormat="false" ht="14.4" hidden="false" customHeight="false" outlineLevel="0" collapsed="false">
      <c r="A1043" s="0" t="s">
        <v>3</v>
      </c>
      <c r="B1043" s="0" t="s">
        <v>9805</v>
      </c>
      <c r="C1043" s="0" t="s">
        <v>8741</v>
      </c>
      <c r="D1043" s="0" t="s">
        <v>8745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9</v>
      </c>
      <c r="L1043" s="0" t="n">
        <v>175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</row>
    <row r="1044" customFormat="false" ht="14.4" hidden="false" customHeight="false" outlineLevel="0" collapsed="false">
      <c r="A1044" s="0" t="s">
        <v>3</v>
      </c>
      <c r="B1044" s="0" t="s">
        <v>9806</v>
      </c>
      <c r="C1044" s="0" t="s">
        <v>8741</v>
      </c>
      <c r="D1044" s="0" t="s">
        <v>8745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10</v>
      </c>
      <c r="L1044" s="0" t="n">
        <v>168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</row>
    <row r="1045" customFormat="false" ht="14.4" hidden="false" customHeight="false" outlineLevel="0" collapsed="false">
      <c r="A1045" s="0" t="s">
        <v>3</v>
      </c>
      <c r="B1045" s="0" t="s">
        <v>9807</v>
      </c>
      <c r="C1045" s="0" t="s">
        <v>8742</v>
      </c>
      <c r="D1045" s="0" t="s">
        <v>8744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12</v>
      </c>
      <c r="L1045" s="0" t="n">
        <v>197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</row>
    <row r="1046" customFormat="false" ht="14.4" hidden="false" customHeight="false" outlineLevel="0" collapsed="false">
      <c r="A1046" s="0" t="s">
        <v>3</v>
      </c>
      <c r="B1046" s="0" t="s">
        <v>9808</v>
      </c>
      <c r="C1046" s="0" t="s">
        <v>8744</v>
      </c>
      <c r="D1046" s="0" t="s">
        <v>8742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9</v>
      </c>
      <c r="L1046" s="0" t="n">
        <v>173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</row>
    <row r="1047" customFormat="false" ht="14.4" hidden="false" customHeight="false" outlineLevel="0" collapsed="false">
      <c r="A1047" s="0" t="s">
        <v>3</v>
      </c>
      <c r="B1047" s="0" t="s">
        <v>9809</v>
      </c>
      <c r="C1047" s="0" t="s">
        <v>8742</v>
      </c>
      <c r="D1047" s="0" t="s">
        <v>8744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9</v>
      </c>
      <c r="L1047" s="0" t="n">
        <v>169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</row>
    <row r="1048" customFormat="false" ht="14.4" hidden="false" customHeight="false" outlineLevel="0" collapsed="false">
      <c r="A1048" s="0" t="s">
        <v>3</v>
      </c>
      <c r="B1048" s="0" t="s">
        <v>9810</v>
      </c>
      <c r="C1048" s="0" t="s">
        <v>8744</v>
      </c>
      <c r="D1048" s="0" t="s">
        <v>8742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13</v>
      </c>
      <c r="L1048" s="0" t="n">
        <v>220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</row>
    <row r="1049" customFormat="false" ht="14.4" hidden="false" customHeight="false" outlineLevel="0" collapsed="false">
      <c r="A1049" s="0" t="s">
        <v>3</v>
      </c>
      <c r="B1049" s="0" t="s">
        <v>9811</v>
      </c>
      <c r="C1049" s="0" t="s">
        <v>8742</v>
      </c>
      <c r="D1049" s="0" t="s">
        <v>8744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13</v>
      </c>
      <c r="L1049" s="0" t="n">
        <v>215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</row>
    <row r="1050" customFormat="false" ht="14.4" hidden="false" customHeight="false" outlineLevel="0" collapsed="false">
      <c r="A1050" s="0" t="s">
        <v>3</v>
      </c>
      <c r="B1050" s="0" t="s">
        <v>9812</v>
      </c>
      <c r="C1050" s="0" t="s">
        <v>8745</v>
      </c>
      <c r="D1050" s="0" t="s">
        <v>8742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13</v>
      </c>
      <c r="L1050" s="0" t="n">
        <v>216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</row>
    <row r="1051" customFormat="false" ht="14.4" hidden="false" customHeight="false" outlineLevel="0" collapsed="false">
      <c r="A1051" s="0" t="s">
        <v>3</v>
      </c>
      <c r="B1051" s="0" t="s">
        <v>9813</v>
      </c>
      <c r="C1051" s="0" t="s">
        <v>8742</v>
      </c>
      <c r="D1051" s="0" t="s">
        <v>8744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17</v>
      </c>
      <c r="L1051" s="0" t="n">
        <v>224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</row>
    <row r="1052" customFormat="false" ht="14.4" hidden="false" customHeight="false" outlineLevel="0" collapsed="false">
      <c r="A1052" s="0" t="s">
        <v>3</v>
      </c>
      <c r="B1052" s="0" t="s">
        <v>9814</v>
      </c>
      <c r="C1052" s="0" t="s">
        <v>8744</v>
      </c>
      <c r="D1052" s="0" t="s">
        <v>8742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16</v>
      </c>
      <c r="L1052" s="0" t="n">
        <v>223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</row>
    <row r="1053" customFormat="false" ht="14.4" hidden="false" customHeight="false" outlineLevel="0" collapsed="false">
      <c r="A1053" s="0" t="s">
        <v>3</v>
      </c>
      <c r="B1053" s="0" t="s">
        <v>9815</v>
      </c>
      <c r="C1053" s="0" t="s">
        <v>8744</v>
      </c>
      <c r="D1053" s="0" t="s">
        <v>8742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16</v>
      </c>
      <c r="L1053" s="0" t="n">
        <v>167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</row>
    <row r="1054" customFormat="false" ht="14.4" hidden="false" customHeight="false" outlineLevel="0" collapsed="false">
      <c r="A1054" s="0" t="s">
        <v>3</v>
      </c>
      <c r="B1054" s="0" t="s">
        <v>9816</v>
      </c>
      <c r="C1054" s="0" t="s">
        <v>8741</v>
      </c>
      <c r="D1054" s="0" t="s">
        <v>8742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11</v>
      </c>
      <c r="L1054" s="0" t="n">
        <v>175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</row>
    <row r="1055" customFormat="false" ht="14.4" hidden="false" customHeight="false" outlineLevel="0" collapsed="false">
      <c r="A1055" s="0" t="s">
        <v>3</v>
      </c>
      <c r="B1055" s="0" t="s">
        <v>9817</v>
      </c>
      <c r="C1055" s="0" t="s">
        <v>8742</v>
      </c>
      <c r="D1055" s="0" t="s">
        <v>8744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11</v>
      </c>
      <c r="L1055" s="0" t="n">
        <v>167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</row>
    <row r="1056" customFormat="false" ht="14.4" hidden="false" customHeight="false" outlineLevel="0" collapsed="false">
      <c r="A1056" s="0" t="s">
        <v>3</v>
      </c>
      <c r="B1056" s="0" t="s">
        <v>9818</v>
      </c>
      <c r="C1056" s="0" t="s">
        <v>8742</v>
      </c>
      <c r="D1056" s="0" t="s">
        <v>8744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12</v>
      </c>
      <c r="L1056" s="0" t="n">
        <v>193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</row>
    <row r="1057" customFormat="false" ht="14.4" hidden="false" customHeight="false" outlineLevel="0" collapsed="false">
      <c r="A1057" s="0" t="s">
        <v>3</v>
      </c>
      <c r="B1057" s="0" t="s">
        <v>9819</v>
      </c>
      <c r="C1057" s="0" t="s">
        <v>8745</v>
      </c>
      <c r="D1057" s="0" t="s">
        <v>8742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30</v>
      </c>
      <c r="L1057" s="0" t="n">
        <v>258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</row>
    <row r="1058" customFormat="false" ht="14.4" hidden="false" customHeight="false" outlineLevel="0" collapsed="false">
      <c r="A1058" s="0" t="s">
        <v>3</v>
      </c>
      <c r="B1058" s="0" t="s">
        <v>9820</v>
      </c>
      <c r="C1058" s="0" t="s">
        <v>8742</v>
      </c>
      <c r="D1058" s="0" t="s">
        <v>8741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9</v>
      </c>
      <c r="L1058" s="0" t="n">
        <v>177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</row>
    <row r="1059" customFormat="false" ht="14.4" hidden="false" customHeight="false" outlineLevel="0" collapsed="false">
      <c r="A1059" s="0" t="s">
        <v>3</v>
      </c>
      <c r="B1059" s="0" t="s">
        <v>9821</v>
      </c>
      <c r="C1059" s="0" t="s">
        <v>8744</v>
      </c>
      <c r="D1059" s="0" t="s">
        <v>8742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14</v>
      </c>
      <c r="L1059" s="0" t="n">
        <v>199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</row>
    <row r="1060" customFormat="false" ht="14.4" hidden="false" customHeight="false" outlineLevel="0" collapsed="false">
      <c r="A1060" s="0" t="s">
        <v>3</v>
      </c>
      <c r="B1060" s="0" t="s">
        <v>9822</v>
      </c>
      <c r="C1060" s="0" t="s">
        <v>8745</v>
      </c>
      <c r="D1060" s="0" t="s">
        <v>8744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10</v>
      </c>
      <c r="L1060" s="0" t="n">
        <v>174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</row>
    <row r="1061" customFormat="false" ht="14.4" hidden="false" customHeight="false" outlineLevel="0" collapsed="false">
      <c r="A1061" s="0" t="s">
        <v>3</v>
      </c>
      <c r="B1061" s="0" t="s">
        <v>9823</v>
      </c>
      <c r="C1061" s="0" t="s">
        <v>8741</v>
      </c>
      <c r="D1061" s="0" t="s">
        <v>8745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12</v>
      </c>
      <c r="L1061" s="0" t="n">
        <v>184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</row>
    <row r="1062" customFormat="false" ht="14.4" hidden="false" customHeight="false" outlineLevel="0" collapsed="false">
      <c r="A1062" s="0" t="s">
        <v>3</v>
      </c>
      <c r="B1062" s="0" t="s">
        <v>9824</v>
      </c>
      <c r="C1062" s="0" t="s">
        <v>8744</v>
      </c>
      <c r="D1062" s="0" t="s">
        <v>8741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9</v>
      </c>
      <c r="L1062" s="0" t="n">
        <v>163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</row>
    <row r="1063" customFormat="false" ht="14.4" hidden="false" customHeight="false" outlineLevel="0" collapsed="false">
      <c r="A1063" s="0" t="s">
        <v>3</v>
      </c>
      <c r="B1063" s="0" t="s">
        <v>9825</v>
      </c>
      <c r="C1063" s="0" t="s">
        <v>8742</v>
      </c>
      <c r="D1063" s="0" t="s">
        <v>8744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20</v>
      </c>
      <c r="L1063" s="0" t="n">
        <v>234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</row>
    <row r="1064" customFormat="false" ht="14.4" hidden="false" customHeight="false" outlineLevel="0" collapsed="false">
      <c r="A1064" s="0" t="s">
        <v>3</v>
      </c>
      <c r="B1064" s="0" t="s">
        <v>9826</v>
      </c>
      <c r="C1064" s="0" t="s">
        <v>8742</v>
      </c>
      <c r="D1064" s="0" t="s">
        <v>8745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10</v>
      </c>
      <c r="L1064" s="0" t="n">
        <v>187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</row>
    <row r="1065" customFormat="false" ht="14.4" hidden="false" customHeight="false" outlineLevel="0" collapsed="false">
      <c r="A1065" s="0" t="s">
        <v>3</v>
      </c>
      <c r="B1065" s="0" t="s">
        <v>9827</v>
      </c>
      <c r="C1065" s="0" t="s">
        <v>8745</v>
      </c>
      <c r="D1065" s="0" t="s">
        <v>8741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10</v>
      </c>
      <c r="L1065" s="0" t="n">
        <v>173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</row>
    <row r="1066" customFormat="false" ht="14.4" hidden="false" customHeight="false" outlineLevel="0" collapsed="false">
      <c r="A1066" s="0" t="s">
        <v>3</v>
      </c>
      <c r="B1066" s="0" t="s">
        <v>9828</v>
      </c>
      <c r="C1066" s="0" t="s">
        <v>8745</v>
      </c>
      <c r="D1066" s="0" t="s">
        <v>8741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10</v>
      </c>
      <c r="L1066" s="0" t="n">
        <v>199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</row>
    <row r="1067" customFormat="false" ht="14.4" hidden="false" customHeight="false" outlineLevel="0" collapsed="false">
      <c r="A1067" s="0" t="s">
        <v>3</v>
      </c>
      <c r="B1067" s="0" t="s">
        <v>9829</v>
      </c>
      <c r="C1067" s="0" t="s">
        <v>8744</v>
      </c>
      <c r="D1067" s="0" t="s">
        <v>8745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11</v>
      </c>
      <c r="L1067" s="0" t="n">
        <v>203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</row>
    <row r="1068" customFormat="false" ht="14.4" hidden="false" customHeight="false" outlineLevel="0" collapsed="false">
      <c r="A1068" s="0" t="s">
        <v>3</v>
      </c>
      <c r="B1068" s="0" t="s">
        <v>9830</v>
      </c>
      <c r="C1068" s="0" t="s">
        <v>8741</v>
      </c>
      <c r="D1068" s="0" t="s">
        <v>8744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13</v>
      </c>
      <c r="L1068" s="0" t="n">
        <v>184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</row>
    <row r="1069" customFormat="false" ht="14.4" hidden="false" customHeight="false" outlineLevel="0" collapsed="false">
      <c r="A1069" s="0" t="s">
        <v>3</v>
      </c>
      <c r="B1069" s="0" t="s">
        <v>9831</v>
      </c>
      <c r="C1069" s="0" t="s">
        <v>8745</v>
      </c>
      <c r="D1069" s="0" t="s">
        <v>8741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14</v>
      </c>
      <c r="L1069" s="0" t="n">
        <v>257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</row>
    <row r="1070" customFormat="false" ht="14.4" hidden="false" customHeight="false" outlineLevel="0" collapsed="false">
      <c r="A1070" s="0" t="s">
        <v>3</v>
      </c>
      <c r="B1070" s="0" t="s">
        <v>9832</v>
      </c>
      <c r="C1070" s="0" t="s">
        <v>8744</v>
      </c>
      <c r="D1070" s="0" t="s">
        <v>8742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14</v>
      </c>
      <c r="L1070" s="0" t="n">
        <v>172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</row>
    <row r="1071" customFormat="false" ht="14.4" hidden="false" customHeight="false" outlineLevel="0" collapsed="false">
      <c r="A1071" s="0" t="s">
        <v>3</v>
      </c>
      <c r="B1071" s="0" t="s">
        <v>9833</v>
      </c>
      <c r="C1071" s="0" t="s">
        <v>8745</v>
      </c>
      <c r="D1071" s="0" t="s">
        <v>8741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14</v>
      </c>
      <c r="L1071" s="0" t="n">
        <v>206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</row>
    <row r="1072" customFormat="false" ht="14.4" hidden="false" customHeight="false" outlineLevel="0" collapsed="false">
      <c r="A1072" s="0" t="s">
        <v>3</v>
      </c>
      <c r="B1072" s="0" t="s">
        <v>9834</v>
      </c>
      <c r="C1072" s="0" t="s">
        <v>8741</v>
      </c>
      <c r="D1072" s="0" t="s">
        <v>8742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15</v>
      </c>
      <c r="L1072" s="0" t="n">
        <v>197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</row>
    <row r="1073" customFormat="false" ht="14.4" hidden="false" customHeight="false" outlineLevel="0" collapsed="false">
      <c r="A1073" s="0" t="s">
        <v>3</v>
      </c>
      <c r="B1073" s="0" t="s">
        <v>9835</v>
      </c>
      <c r="C1073" s="0" t="s">
        <v>8744</v>
      </c>
      <c r="D1073" s="0" t="s">
        <v>8742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12</v>
      </c>
      <c r="L1073" s="0" t="n">
        <v>197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</row>
    <row r="1074" customFormat="false" ht="14.4" hidden="false" customHeight="false" outlineLevel="0" collapsed="false">
      <c r="A1074" s="0" t="s">
        <v>3</v>
      </c>
      <c r="B1074" s="0" t="s">
        <v>9836</v>
      </c>
      <c r="C1074" s="0" t="s">
        <v>8744</v>
      </c>
      <c r="D1074" s="0" t="s">
        <v>8741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12</v>
      </c>
      <c r="L1074" s="0" t="n">
        <v>199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</row>
    <row r="1075" customFormat="false" ht="14.4" hidden="false" customHeight="false" outlineLevel="0" collapsed="false">
      <c r="A1075" s="0" t="s">
        <v>3</v>
      </c>
      <c r="B1075" s="0" t="s">
        <v>9837</v>
      </c>
      <c r="C1075" s="0" t="s">
        <v>8742</v>
      </c>
      <c r="D1075" s="0" t="s">
        <v>8744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11</v>
      </c>
      <c r="L1075" s="0" t="n">
        <v>181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</row>
    <row r="1076" customFormat="false" ht="14.4" hidden="false" customHeight="false" outlineLevel="0" collapsed="false">
      <c r="A1076" s="0" t="s">
        <v>3</v>
      </c>
      <c r="B1076" s="0" t="s">
        <v>9838</v>
      </c>
      <c r="C1076" s="0" t="s">
        <v>8744</v>
      </c>
      <c r="D1076" s="0" t="s">
        <v>8742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9</v>
      </c>
      <c r="L1076" s="0" t="n">
        <v>178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</row>
    <row r="1077" customFormat="false" ht="14.4" hidden="false" customHeight="false" outlineLevel="0" collapsed="false">
      <c r="A1077" s="0" t="s">
        <v>3</v>
      </c>
      <c r="B1077" s="0" t="s">
        <v>9839</v>
      </c>
      <c r="C1077" s="0" t="s">
        <v>8744</v>
      </c>
      <c r="D1077" s="0" t="s">
        <v>8742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8</v>
      </c>
      <c r="L1077" s="0" t="n">
        <v>152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</row>
    <row r="1078" customFormat="false" ht="14.4" hidden="false" customHeight="false" outlineLevel="0" collapsed="false">
      <c r="A1078" s="0" t="s">
        <v>3</v>
      </c>
      <c r="B1078" s="0" t="s">
        <v>9840</v>
      </c>
      <c r="C1078" s="0" t="s">
        <v>8745</v>
      </c>
      <c r="D1078" s="0" t="s">
        <v>8741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10</v>
      </c>
      <c r="L1078" s="0" t="n">
        <v>196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</row>
    <row r="1079" customFormat="false" ht="14.4" hidden="false" customHeight="false" outlineLevel="0" collapsed="false">
      <c r="A1079" s="0" t="s">
        <v>3</v>
      </c>
      <c r="B1079" s="0" t="s">
        <v>9841</v>
      </c>
      <c r="C1079" s="0" t="s">
        <v>8741</v>
      </c>
      <c r="D1079" s="0" t="s">
        <v>8745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11</v>
      </c>
      <c r="L1079" s="0" t="n">
        <v>194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</row>
    <row r="1080" customFormat="false" ht="14.4" hidden="false" customHeight="false" outlineLevel="0" collapsed="false">
      <c r="A1080" s="0" t="s">
        <v>3</v>
      </c>
      <c r="B1080" s="0" t="s">
        <v>9842</v>
      </c>
      <c r="C1080" s="0" t="s">
        <v>8741</v>
      </c>
      <c r="D1080" s="0" t="s">
        <v>8745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19</v>
      </c>
      <c r="L1080" s="0" t="n">
        <v>256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</row>
    <row r="1081" customFormat="false" ht="14.4" hidden="false" customHeight="false" outlineLevel="0" collapsed="false">
      <c r="A1081" s="0" t="s">
        <v>3</v>
      </c>
      <c r="B1081" s="0" t="s">
        <v>9843</v>
      </c>
      <c r="C1081" s="0" t="s">
        <v>8742</v>
      </c>
      <c r="D1081" s="0" t="s">
        <v>8744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11</v>
      </c>
      <c r="L1081" s="0" t="n">
        <v>183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</row>
    <row r="1082" customFormat="false" ht="14.4" hidden="false" customHeight="false" outlineLevel="0" collapsed="false">
      <c r="A1082" s="0" t="s">
        <v>3</v>
      </c>
      <c r="B1082" s="0" t="s">
        <v>9844</v>
      </c>
      <c r="C1082" s="0" t="s">
        <v>8744</v>
      </c>
      <c r="D1082" s="0" t="s">
        <v>8742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13</v>
      </c>
      <c r="L1082" s="0" t="n">
        <v>197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</row>
    <row r="1083" customFormat="false" ht="14.4" hidden="false" customHeight="false" outlineLevel="0" collapsed="false">
      <c r="A1083" s="0" t="s">
        <v>3</v>
      </c>
      <c r="B1083" s="0" t="s">
        <v>9845</v>
      </c>
      <c r="C1083" s="0" t="s">
        <v>8744</v>
      </c>
      <c r="D1083" s="0" t="s">
        <v>8742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13</v>
      </c>
      <c r="L1083" s="0" t="n">
        <v>201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</row>
    <row r="1084" customFormat="false" ht="14.4" hidden="false" customHeight="false" outlineLevel="0" collapsed="false">
      <c r="A1084" s="0" t="s">
        <v>3</v>
      </c>
      <c r="B1084" s="0" t="s">
        <v>9846</v>
      </c>
      <c r="C1084" s="0" t="s">
        <v>8741</v>
      </c>
      <c r="D1084" s="0" t="s">
        <v>8745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13</v>
      </c>
      <c r="L1084" s="0" t="n">
        <v>193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</row>
    <row r="1085" customFormat="false" ht="14.4" hidden="false" customHeight="false" outlineLevel="0" collapsed="false">
      <c r="A1085" s="0" t="s">
        <v>3</v>
      </c>
      <c r="B1085" s="0" t="s">
        <v>9847</v>
      </c>
      <c r="C1085" s="0" t="s">
        <v>8742</v>
      </c>
      <c r="D1085" s="0" t="s">
        <v>8744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9</v>
      </c>
      <c r="L1085" s="0" t="n">
        <v>176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</row>
    <row r="1086" customFormat="false" ht="14.4" hidden="false" customHeight="false" outlineLevel="0" collapsed="false">
      <c r="A1086" s="0" t="s">
        <v>3</v>
      </c>
      <c r="B1086" s="0" t="s">
        <v>9848</v>
      </c>
      <c r="C1086" s="0" t="s">
        <v>8744</v>
      </c>
      <c r="D1086" s="0" t="s">
        <v>8742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7</v>
      </c>
      <c r="L1086" s="0" t="n">
        <v>137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</row>
    <row r="1087" customFormat="false" ht="14.4" hidden="false" customHeight="false" outlineLevel="0" collapsed="false">
      <c r="A1087" s="0" t="s">
        <v>3</v>
      </c>
      <c r="B1087" s="0" t="s">
        <v>9849</v>
      </c>
      <c r="C1087" s="0" t="s">
        <v>8745</v>
      </c>
      <c r="D1087" s="0" t="s">
        <v>8741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7</v>
      </c>
      <c r="L1087" s="0" t="n">
        <v>138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</row>
    <row r="1088" customFormat="false" ht="14.4" hidden="false" customHeight="false" outlineLevel="0" collapsed="false">
      <c r="A1088" s="0" t="s">
        <v>3</v>
      </c>
      <c r="B1088" s="0" t="s">
        <v>9850</v>
      </c>
      <c r="C1088" s="0" t="s">
        <v>8744</v>
      </c>
      <c r="D1088" s="0" t="s">
        <v>8742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9</v>
      </c>
      <c r="L1088" s="0" t="n">
        <v>156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</row>
    <row r="1089" customFormat="false" ht="14.4" hidden="false" customHeight="false" outlineLevel="0" collapsed="false">
      <c r="A1089" s="0" t="s">
        <v>3</v>
      </c>
      <c r="B1089" s="0" t="s">
        <v>9851</v>
      </c>
      <c r="C1089" s="0" t="s">
        <v>8742</v>
      </c>
      <c r="D1089" s="0" t="s">
        <v>8744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9</v>
      </c>
      <c r="L1089" s="0" t="n">
        <v>143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</row>
    <row r="1090" customFormat="false" ht="14.4" hidden="false" customHeight="false" outlineLevel="0" collapsed="false">
      <c r="A1090" s="0" t="s">
        <v>3</v>
      </c>
      <c r="B1090" s="0" t="s">
        <v>9852</v>
      </c>
      <c r="C1090" s="0" t="s">
        <v>8744</v>
      </c>
      <c r="D1090" s="0" t="s">
        <v>8742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13</v>
      </c>
      <c r="L1090" s="0" t="n">
        <v>156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</row>
    <row r="1091" customFormat="false" ht="14.4" hidden="false" customHeight="false" outlineLevel="0" collapsed="false">
      <c r="A1091" s="0" t="s">
        <v>3</v>
      </c>
      <c r="B1091" s="0" t="s">
        <v>9853</v>
      </c>
      <c r="C1091" s="0" t="s">
        <v>8744</v>
      </c>
      <c r="D1091" s="0" t="s">
        <v>8742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15</v>
      </c>
      <c r="L1091" s="0" t="n">
        <v>186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</row>
    <row r="1092" customFormat="false" ht="14.4" hidden="false" customHeight="false" outlineLevel="0" collapsed="false">
      <c r="A1092" s="0" t="s">
        <v>3</v>
      </c>
      <c r="B1092" s="0" t="s">
        <v>9854</v>
      </c>
      <c r="C1092" s="0" t="s">
        <v>8745</v>
      </c>
      <c r="D1092" s="0" t="s">
        <v>8744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9</v>
      </c>
      <c r="L1092" s="0" t="n">
        <v>177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</row>
    <row r="1093" customFormat="false" ht="14.4" hidden="false" customHeight="false" outlineLevel="0" collapsed="false">
      <c r="A1093" s="0" t="s">
        <v>3</v>
      </c>
      <c r="B1093" s="0" t="s">
        <v>9855</v>
      </c>
      <c r="C1093" s="0" t="s">
        <v>8742</v>
      </c>
      <c r="D1093" s="0" t="s">
        <v>8745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9</v>
      </c>
      <c r="L1093" s="0" t="n">
        <v>165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</row>
    <row r="1094" customFormat="false" ht="14.4" hidden="false" customHeight="false" outlineLevel="0" collapsed="false">
      <c r="A1094" s="0" t="s">
        <v>3</v>
      </c>
      <c r="B1094" s="0" t="s">
        <v>9856</v>
      </c>
      <c r="C1094" s="0" t="s">
        <v>8741</v>
      </c>
      <c r="D1094" s="0" t="s">
        <v>8745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9</v>
      </c>
      <c r="L1094" s="0" t="n">
        <v>167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</row>
    <row r="1095" customFormat="false" ht="14.4" hidden="false" customHeight="false" outlineLevel="0" collapsed="false">
      <c r="A1095" s="0" t="s">
        <v>3</v>
      </c>
      <c r="B1095" s="0" t="s">
        <v>9857</v>
      </c>
      <c r="C1095" s="0" t="s">
        <v>8744</v>
      </c>
      <c r="D1095" s="0" t="s">
        <v>8742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11</v>
      </c>
      <c r="L1095" s="0" t="n">
        <v>180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</row>
    <row r="1096" customFormat="false" ht="14.4" hidden="false" customHeight="false" outlineLevel="0" collapsed="false">
      <c r="A1096" s="0" t="s">
        <v>3</v>
      </c>
      <c r="B1096" s="0" t="s">
        <v>9858</v>
      </c>
      <c r="C1096" s="0" t="s">
        <v>8742</v>
      </c>
      <c r="D1096" s="0" t="s">
        <v>8744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11</v>
      </c>
      <c r="L1096" s="0" t="n">
        <v>180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</row>
    <row r="1097" customFormat="false" ht="14.4" hidden="false" customHeight="false" outlineLevel="0" collapsed="false">
      <c r="A1097" s="0" t="s">
        <v>3</v>
      </c>
      <c r="B1097" s="0" t="s">
        <v>9859</v>
      </c>
      <c r="C1097" s="0" t="s">
        <v>8745</v>
      </c>
      <c r="D1097" s="0" t="s">
        <v>8744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12</v>
      </c>
      <c r="L1097" s="0" t="n">
        <v>178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</row>
    <row r="1098" customFormat="false" ht="14.4" hidden="false" customHeight="false" outlineLevel="0" collapsed="false">
      <c r="A1098" s="0" t="s">
        <v>3</v>
      </c>
      <c r="B1098" s="0" t="s">
        <v>9860</v>
      </c>
      <c r="C1098" s="0" t="s">
        <v>8745</v>
      </c>
      <c r="D1098" s="0" t="s">
        <v>8793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12</v>
      </c>
      <c r="L1098" s="0" t="n">
        <v>236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</row>
    <row r="1099" customFormat="false" ht="14.4" hidden="false" customHeight="false" outlineLevel="0" collapsed="false">
      <c r="A1099" s="0" t="s">
        <v>3</v>
      </c>
      <c r="B1099" s="0" t="s">
        <v>9861</v>
      </c>
      <c r="C1099" s="0" t="s">
        <v>8741</v>
      </c>
      <c r="D1099" s="0" t="s">
        <v>8745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10</v>
      </c>
      <c r="L1099" s="0" t="n">
        <v>197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</row>
    <row r="1100" customFormat="false" ht="14.4" hidden="false" customHeight="false" outlineLevel="0" collapsed="false">
      <c r="A1100" s="0" t="s">
        <v>3</v>
      </c>
      <c r="B1100" s="0" t="s">
        <v>9862</v>
      </c>
      <c r="C1100" s="0" t="s">
        <v>8741</v>
      </c>
      <c r="D1100" s="0" t="s">
        <v>8745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10</v>
      </c>
      <c r="L1100" s="0" t="n">
        <v>195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</row>
    <row r="1101" customFormat="false" ht="14.4" hidden="false" customHeight="false" outlineLevel="0" collapsed="false">
      <c r="A1101" s="0" t="s">
        <v>3</v>
      </c>
      <c r="B1101" s="0" t="s">
        <v>9863</v>
      </c>
      <c r="C1101" s="0" t="s">
        <v>8744</v>
      </c>
      <c r="D1101" s="0" t="s">
        <v>8741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16</v>
      </c>
      <c r="L1101" s="0" t="n">
        <v>212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</row>
    <row r="1102" customFormat="false" ht="14.4" hidden="false" customHeight="false" outlineLevel="0" collapsed="false">
      <c r="A1102" s="0" t="s">
        <v>3</v>
      </c>
      <c r="B1102" s="0" t="s">
        <v>9864</v>
      </c>
      <c r="C1102" s="0" t="s">
        <v>8745</v>
      </c>
      <c r="D1102" s="0" t="s">
        <v>8741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14</v>
      </c>
      <c r="L1102" s="0" t="n">
        <v>215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</row>
    <row r="1103" customFormat="false" ht="14.4" hidden="false" customHeight="false" outlineLevel="0" collapsed="false">
      <c r="A1103" s="0" t="s">
        <v>3</v>
      </c>
      <c r="B1103" s="0" t="s">
        <v>9865</v>
      </c>
      <c r="C1103" s="0" t="s">
        <v>8742</v>
      </c>
      <c r="D1103" s="0" t="s">
        <v>8741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14</v>
      </c>
      <c r="L1103" s="0" t="n">
        <v>188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</row>
    <row r="1104" customFormat="false" ht="14.4" hidden="false" customHeight="false" outlineLevel="0" collapsed="false">
      <c r="A1104" s="0" t="s">
        <v>3</v>
      </c>
      <c r="B1104" s="0" t="s">
        <v>9866</v>
      </c>
      <c r="C1104" s="0" t="s">
        <v>8741</v>
      </c>
      <c r="D1104" s="0" t="s">
        <v>8745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12</v>
      </c>
      <c r="L1104" s="0" t="n">
        <v>183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</row>
    <row r="1105" customFormat="false" ht="14.4" hidden="false" customHeight="false" outlineLevel="0" collapsed="false">
      <c r="A1105" s="0" t="s">
        <v>3</v>
      </c>
      <c r="B1105" s="0" t="s">
        <v>9867</v>
      </c>
      <c r="C1105" s="0" t="s">
        <v>8741</v>
      </c>
      <c r="D1105" s="0" t="s">
        <v>8742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10</v>
      </c>
      <c r="L1105" s="0" t="n">
        <v>182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</row>
    <row r="1106" customFormat="false" ht="14.4" hidden="false" customHeight="false" outlineLevel="0" collapsed="false">
      <c r="A1106" s="0" t="s">
        <v>3</v>
      </c>
      <c r="B1106" s="0" t="s">
        <v>9868</v>
      </c>
      <c r="C1106" s="0" t="s">
        <v>8745</v>
      </c>
      <c r="D1106" s="0" t="s">
        <v>8742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10</v>
      </c>
      <c r="L1106" s="0" t="n">
        <v>180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</row>
    <row r="1107" customFormat="false" ht="14.4" hidden="false" customHeight="false" outlineLevel="0" collapsed="false">
      <c r="A1107" s="0" t="s">
        <v>3</v>
      </c>
      <c r="B1107" s="0" t="s">
        <v>9869</v>
      </c>
      <c r="C1107" s="0" t="s">
        <v>8742</v>
      </c>
      <c r="D1107" s="0" t="s">
        <v>8744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11</v>
      </c>
      <c r="L1107" s="0" t="n">
        <v>157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</row>
    <row r="1108" customFormat="false" ht="14.4" hidden="false" customHeight="false" outlineLevel="0" collapsed="false">
      <c r="A1108" s="0" t="s">
        <v>3</v>
      </c>
      <c r="B1108" s="0" t="s">
        <v>9870</v>
      </c>
      <c r="C1108" s="0" t="s">
        <v>8744</v>
      </c>
      <c r="D1108" s="0" t="s">
        <v>8742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9</v>
      </c>
      <c r="L1108" s="0" t="n">
        <v>157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</row>
    <row r="1109" customFormat="false" ht="14.4" hidden="false" customHeight="false" outlineLevel="0" collapsed="false">
      <c r="A1109" s="0" t="s">
        <v>3</v>
      </c>
      <c r="B1109" s="0" t="s">
        <v>9871</v>
      </c>
      <c r="C1109" s="0" t="s">
        <v>8745</v>
      </c>
      <c r="D1109" s="0" t="s">
        <v>8741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10</v>
      </c>
      <c r="L1109" s="0" t="n">
        <v>162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</row>
    <row r="1110" customFormat="false" ht="14.4" hidden="false" customHeight="false" outlineLevel="0" collapsed="false">
      <c r="A1110" s="0" t="s">
        <v>3</v>
      </c>
      <c r="B1110" s="0" t="s">
        <v>9872</v>
      </c>
      <c r="C1110" s="0" t="s">
        <v>8745</v>
      </c>
      <c r="D1110" s="0" t="s">
        <v>8744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8</v>
      </c>
      <c r="L1110" s="0" t="n">
        <v>119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</row>
    <row r="1111" customFormat="false" ht="14.4" hidden="false" customHeight="false" outlineLevel="0" collapsed="false">
      <c r="A1111" s="0" t="s">
        <v>3</v>
      </c>
      <c r="B1111" s="0" t="s">
        <v>9873</v>
      </c>
      <c r="C1111" s="0" t="s">
        <v>9874</v>
      </c>
      <c r="D1111" s="0" t="s">
        <v>8745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7</v>
      </c>
      <c r="L1111" s="0" t="s">
        <v>9875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</row>
    <row r="1112" customFormat="false" ht="14.4" hidden="false" customHeight="false" outlineLevel="0" collapsed="false">
      <c r="A1112" s="0" t="s">
        <v>3</v>
      </c>
      <c r="B1112" s="0" t="s">
        <v>9876</v>
      </c>
      <c r="C1112" s="0" t="s">
        <v>8741</v>
      </c>
      <c r="D1112" s="0" t="s">
        <v>8745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10</v>
      </c>
      <c r="L1112" s="0" t="n">
        <v>194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</row>
    <row r="1113" customFormat="false" ht="14.4" hidden="false" customHeight="false" outlineLevel="0" collapsed="false">
      <c r="A1113" s="0" t="s">
        <v>3</v>
      </c>
      <c r="B1113" s="0" t="s">
        <v>9877</v>
      </c>
      <c r="C1113" s="0" t="s">
        <v>8824</v>
      </c>
      <c r="D1113" s="0" t="s">
        <v>8745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10</v>
      </c>
      <c r="L1113" s="0" t="n">
        <v>189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</row>
    <row r="1114" customFormat="false" ht="14.4" hidden="false" customHeight="false" outlineLevel="0" collapsed="false">
      <c r="A1114" s="0" t="s">
        <v>3</v>
      </c>
      <c r="B1114" s="0" t="s">
        <v>9878</v>
      </c>
      <c r="C1114" s="0" t="s">
        <v>8742</v>
      </c>
      <c r="D1114" s="0" t="s">
        <v>8744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13</v>
      </c>
      <c r="L1114" s="0" t="n">
        <v>203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</row>
    <row r="1115" customFormat="false" ht="14.4" hidden="false" customHeight="false" outlineLevel="0" collapsed="false">
      <c r="A1115" s="0" t="s">
        <v>3</v>
      </c>
      <c r="B1115" s="0" t="s">
        <v>9879</v>
      </c>
      <c r="C1115" s="0" t="s">
        <v>8745</v>
      </c>
      <c r="D1115" s="0" t="s">
        <v>8742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15</v>
      </c>
      <c r="L1115" s="0" t="n">
        <v>170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</row>
    <row r="1116" customFormat="false" ht="14.4" hidden="false" customHeight="false" outlineLevel="0" collapsed="false">
      <c r="A1116" s="0" t="s">
        <v>3</v>
      </c>
      <c r="B1116" s="0" t="s">
        <v>9880</v>
      </c>
      <c r="C1116" s="0" t="s">
        <v>8745</v>
      </c>
      <c r="D1116" s="0" t="s">
        <v>8741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10</v>
      </c>
      <c r="L1116" s="0" t="n">
        <v>173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</row>
    <row r="1117" customFormat="false" ht="14.4" hidden="false" customHeight="false" outlineLevel="0" collapsed="false">
      <c r="A1117" s="0" t="s">
        <v>3</v>
      </c>
      <c r="B1117" s="0" t="s">
        <v>9881</v>
      </c>
      <c r="C1117" s="0" t="s">
        <v>8742</v>
      </c>
      <c r="D1117" s="0" t="s">
        <v>8745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10</v>
      </c>
      <c r="L1117" s="0" t="n">
        <v>173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</row>
    <row r="1118" customFormat="false" ht="14.4" hidden="false" customHeight="false" outlineLevel="0" collapsed="false">
      <c r="A1118" s="0" t="s">
        <v>3</v>
      </c>
      <c r="B1118" s="0" t="s">
        <v>9882</v>
      </c>
      <c r="C1118" s="0" t="s">
        <v>8742</v>
      </c>
      <c r="D1118" s="0" t="s">
        <v>8744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9</v>
      </c>
      <c r="L1118" s="0" t="n">
        <v>166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</row>
    <row r="1119" customFormat="false" ht="14.4" hidden="false" customHeight="false" outlineLevel="0" collapsed="false">
      <c r="A1119" s="0" t="s">
        <v>3</v>
      </c>
      <c r="B1119" s="0" t="s">
        <v>9883</v>
      </c>
      <c r="C1119" s="0" t="s">
        <v>8742</v>
      </c>
      <c r="D1119" s="0" t="s">
        <v>8744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9</v>
      </c>
      <c r="L1119" s="0" t="n">
        <v>134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</row>
    <row r="1120" customFormat="false" ht="14.4" hidden="false" customHeight="false" outlineLevel="0" collapsed="false">
      <c r="A1120" s="0" t="s">
        <v>3</v>
      </c>
      <c r="B1120" s="0" t="s">
        <v>9884</v>
      </c>
      <c r="C1120" s="0" t="s">
        <v>8742</v>
      </c>
      <c r="D1120" s="0" t="s">
        <v>8744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7</v>
      </c>
      <c r="L1120" s="0" t="n">
        <v>127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</row>
    <row r="1121" customFormat="false" ht="14.4" hidden="false" customHeight="false" outlineLevel="0" collapsed="false">
      <c r="A1121" s="0" t="s">
        <v>3</v>
      </c>
      <c r="B1121" s="0" t="s">
        <v>9885</v>
      </c>
      <c r="C1121" s="0" t="s">
        <v>8742</v>
      </c>
      <c r="D1121" s="0" t="s">
        <v>8744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14</v>
      </c>
      <c r="L1121" s="0" t="n">
        <v>229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</row>
    <row r="1122" customFormat="false" ht="14.4" hidden="false" customHeight="false" outlineLevel="0" collapsed="false">
      <c r="A1122" s="0" t="s">
        <v>3</v>
      </c>
      <c r="B1122" s="0" t="s">
        <v>9886</v>
      </c>
      <c r="C1122" s="0" t="s">
        <v>8744</v>
      </c>
      <c r="D1122" s="0" t="s">
        <v>8745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13</v>
      </c>
      <c r="L1122" s="0" t="n">
        <v>191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</row>
    <row r="1123" customFormat="false" ht="14.4" hidden="false" customHeight="false" outlineLevel="0" collapsed="false">
      <c r="A1123" s="0" t="s">
        <v>3</v>
      </c>
      <c r="B1123" s="0" t="s">
        <v>9887</v>
      </c>
      <c r="C1123" s="0" t="s">
        <v>8742</v>
      </c>
      <c r="D1123" s="0" t="s">
        <v>8744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8</v>
      </c>
      <c r="L1123" s="0" t="n">
        <v>135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</row>
    <row r="1124" customFormat="false" ht="14.4" hidden="false" customHeight="false" outlineLevel="0" collapsed="false">
      <c r="A1124" s="0" t="s">
        <v>3</v>
      </c>
      <c r="B1124" s="0" t="s">
        <v>9888</v>
      </c>
      <c r="C1124" s="0" t="s">
        <v>8742</v>
      </c>
      <c r="D1124" s="0" t="s">
        <v>8744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9</v>
      </c>
      <c r="L1124" s="0" t="n">
        <v>153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</row>
    <row r="1125" customFormat="false" ht="14.4" hidden="false" customHeight="false" outlineLevel="0" collapsed="false">
      <c r="A1125" s="0" t="s">
        <v>3</v>
      </c>
      <c r="B1125" s="0" t="s">
        <v>9889</v>
      </c>
      <c r="C1125" s="0" t="s">
        <v>8744</v>
      </c>
      <c r="D1125" s="0" t="s">
        <v>9890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9</v>
      </c>
      <c r="L1125" s="0" t="n">
        <v>132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</row>
    <row r="1126" customFormat="false" ht="14.4" hidden="false" customHeight="false" outlineLevel="0" collapsed="false">
      <c r="A1126" s="0" t="s">
        <v>3</v>
      </c>
      <c r="B1126" s="0" t="s">
        <v>9889</v>
      </c>
      <c r="C1126" s="0" t="s">
        <v>8744</v>
      </c>
      <c r="D1126" s="0" t="s">
        <v>9890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9</v>
      </c>
      <c r="L1126" s="0" t="n">
        <v>132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</row>
    <row r="1127" customFormat="false" ht="14.4" hidden="false" customHeight="false" outlineLevel="0" collapsed="false">
      <c r="A1127" s="0" t="s">
        <v>3</v>
      </c>
      <c r="B1127" s="0" t="s">
        <v>9891</v>
      </c>
      <c r="C1127" s="0" t="s">
        <v>8745</v>
      </c>
      <c r="D1127" s="0" t="s">
        <v>8744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22</v>
      </c>
      <c r="L1127" s="0" t="n">
        <v>272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</row>
    <row r="1128" customFormat="false" ht="14.4" hidden="false" customHeight="false" outlineLevel="0" collapsed="false">
      <c r="A1128" s="0" t="s">
        <v>3</v>
      </c>
      <c r="B1128" s="0" t="s">
        <v>9892</v>
      </c>
      <c r="C1128" s="0" t="s">
        <v>8744</v>
      </c>
      <c r="D1128" s="0" t="s">
        <v>8741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8</v>
      </c>
      <c r="L1128" s="0" t="n">
        <v>131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</row>
    <row r="1129" customFormat="false" ht="14.4" hidden="false" customHeight="false" outlineLevel="0" collapsed="false">
      <c r="A1129" s="0" t="s">
        <v>3</v>
      </c>
      <c r="B1129" s="0" t="s">
        <v>9893</v>
      </c>
      <c r="C1129" s="0" t="s">
        <v>8742</v>
      </c>
      <c r="D1129" s="0" t="s">
        <v>8741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10</v>
      </c>
      <c r="L1129" s="0" t="n">
        <v>158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</row>
    <row r="1130" customFormat="false" ht="14.4" hidden="false" customHeight="false" outlineLevel="0" collapsed="false">
      <c r="A1130" s="0" t="s">
        <v>3</v>
      </c>
      <c r="B1130" s="0" t="s">
        <v>9894</v>
      </c>
      <c r="C1130" s="0" t="s">
        <v>8744</v>
      </c>
      <c r="D1130" s="0" t="s">
        <v>8742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5</v>
      </c>
      <c r="L1130" s="0" t="n">
        <v>89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</row>
    <row r="1131" customFormat="false" ht="14.4" hidden="false" customHeight="false" outlineLevel="0" collapsed="false">
      <c r="A1131" s="0" t="s">
        <v>3</v>
      </c>
      <c r="B1131" s="0" t="s">
        <v>9895</v>
      </c>
      <c r="C1131" s="0" t="s">
        <v>8745</v>
      </c>
      <c r="D1131" s="0" t="s">
        <v>8741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12</v>
      </c>
      <c r="L1131" s="0" t="n">
        <v>186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</row>
    <row r="1132" customFormat="false" ht="14.4" hidden="false" customHeight="false" outlineLevel="0" collapsed="false">
      <c r="A1132" s="0" t="s">
        <v>3</v>
      </c>
      <c r="B1132" s="0" t="s">
        <v>9896</v>
      </c>
      <c r="C1132" s="0" t="s">
        <v>8745</v>
      </c>
      <c r="D1132" s="0" t="s">
        <v>8741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15</v>
      </c>
      <c r="L1132" s="0" t="n">
        <v>228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</row>
    <row r="1133" customFormat="false" ht="14.4" hidden="false" customHeight="false" outlineLevel="0" collapsed="false">
      <c r="A1133" s="0" t="s">
        <v>3</v>
      </c>
      <c r="B1133" s="0" t="s">
        <v>9897</v>
      </c>
      <c r="C1133" s="0" t="s">
        <v>8745</v>
      </c>
      <c r="D1133" s="0" t="s">
        <v>8741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12</v>
      </c>
      <c r="L1133" s="0" t="n">
        <v>189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</row>
    <row r="1134" customFormat="false" ht="14.4" hidden="false" customHeight="false" outlineLevel="0" collapsed="false">
      <c r="A1134" s="0" t="s">
        <v>3</v>
      </c>
      <c r="B1134" s="0" t="s">
        <v>9898</v>
      </c>
      <c r="C1134" s="0" t="s">
        <v>8742</v>
      </c>
      <c r="D1134" s="0" t="s">
        <v>8745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12</v>
      </c>
      <c r="L1134" s="0" t="n">
        <v>177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</row>
    <row r="1135" customFormat="false" ht="14.4" hidden="false" customHeight="false" outlineLevel="0" collapsed="false">
      <c r="A1135" s="0" t="s">
        <v>3</v>
      </c>
      <c r="B1135" s="0" t="s">
        <v>9899</v>
      </c>
      <c r="C1135" s="0" t="s">
        <v>8744</v>
      </c>
      <c r="D1135" s="0" t="s">
        <v>8742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10</v>
      </c>
      <c r="L1135" s="0" t="n">
        <v>164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</row>
    <row r="1136" customFormat="false" ht="14.4" hidden="false" customHeight="false" outlineLevel="0" collapsed="false">
      <c r="A1136" s="0" t="s">
        <v>3</v>
      </c>
      <c r="B1136" s="0" t="s">
        <v>9900</v>
      </c>
      <c r="C1136" s="0" t="s">
        <v>8744</v>
      </c>
      <c r="D1136" s="0" t="s">
        <v>8742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9</v>
      </c>
      <c r="L1136" s="0" t="n">
        <v>179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</row>
    <row r="1137" customFormat="false" ht="14.4" hidden="false" customHeight="false" outlineLevel="0" collapsed="false">
      <c r="A1137" s="0" t="s">
        <v>3</v>
      </c>
      <c r="B1137" s="0" t="s">
        <v>9901</v>
      </c>
      <c r="C1137" s="0" t="s">
        <v>8745</v>
      </c>
      <c r="D1137" s="0" t="s">
        <v>8742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12</v>
      </c>
      <c r="L1137" s="0" t="n">
        <v>170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</row>
    <row r="1138" customFormat="false" ht="14.4" hidden="false" customHeight="false" outlineLevel="0" collapsed="false">
      <c r="A1138" s="0" t="s">
        <v>3</v>
      </c>
      <c r="B1138" s="0" t="s">
        <v>9902</v>
      </c>
      <c r="C1138" s="0" t="s">
        <v>8745</v>
      </c>
      <c r="D1138" s="0" t="s">
        <v>8741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9</v>
      </c>
      <c r="L1138" s="0" t="n">
        <v>150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</row>
    <row r="1139" customFormat="false" ht="14.4" hidden="false" customHeight="false" outlineLevel="0" collapsed="false">
      <c r="A1139" s="0" t="s">
        <v>3</v>
      </c>
      <c r="B1139" s="0" t="s">
        <v>9903</v>
      </c>
      <c r="C1139" s="0" t="s">
        <v>8741</v>
      </c>
      <c r="D1139" s="0" t="s">
        <v>8745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9</v>
      </c>
      <c r="L1139" s="0" t="n">
        <v>142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</row>
    <row r="1140" customFormat="false" ht="14.4" hidden="false" customHeight="false" outlineLevel="0" collapsed="false">
      <c r="A1140" s="0" t="s">
        <v>3</v>
      </c>
      <c r="B1140" s="0" t="s">
        <v>9904</v>
      </c>
      <c r="C1140" s="0" t="s">
        <v>8741</v>
      </c>
      <c r="D1140" s="0" t="s">
        <v>8745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10</v>
      </c>
      <c r="L1140" s="0" t="n">
        <v>199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</row>
    <row r="1141" customFormat="false" ht="14.4" hidden="false" customHeight="false" outlineLevel="0" collapsed="false">
      <c r="A1141" s="0" t="s">
        <v>3</v>
      </c>
      <c r="B1141" s="0" t="s">
        <v>9905</v>
      </c>
      <c r="C1141" s="0" t="s">
        <v>8745</v>
      </c>
      <c r="D1141" s="0" t="s">
        <v>8741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10</v>
      </c>
      <c r="L1141" s="0" t="n">
        <v>189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</row>
    <row r="1142" customFormat="false" ht="14.4" hidden="false" customHeight="false" outlineLevel="0" collapsed="false">
      <c r="A1142" s="0" t="s">
        <v>3</v>
      </c>
      <c r="B1142" s="0" t="s">
        <v>9906</v>
      </c>
      <c r="C1142" s="0" t="s">
        <v>8741</v>
      </c>
      <c r="D1142" s="0" t="s">
        <v>8745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10</v>
      </c>
      <c r="L1142" s="0" t="n">
        <v>194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</row>
    <row r="1143" customFormat="false" ht="14.4" hidden="false" customHeight="false" outlineLevel="0" collapsed="false">
      <c r="A1143" s="0" t="s">
        <v>3</v>
      </c>
      <c r="B1143" s="0" t="s">
        <v>9907</v>
      </c>
      <c r="C1143" s="0" t="s">
        <v>8742</v>
      </c>
      <c r="D1143" s="0" t="s">
        <v>8744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6</v>
      </c>
      <c r="L1143" s="0" t="n">
        <v>118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</row>
    <row r="1144" customFormat="false" ht="14.4" hidden="false" customHeight="false" outlineLevel="0" collapsed="false">
      <c r="A1144" s="0" t="s">
        <v>3</v>
      </c>
      <c r="B1144" s="0" t="s">
        <v>9908</v>
      </c>
      <c r="C1144" s="0" t="s">
        <v>8742</v>
      </c>
      <c r="D1144" s="0" t="s">
        <v>8744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9</v>
      </c>
      <c r="L1144" s="0" t="n">
        <v>151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</row>
    <row r="1145" customFormat="false" ht="14.4" hidden="false" customHeight="false" outlineLevel="0" collapsed="false">
      <c r="A1145" s="0" t="s">
        <v>3</v>
      </c>
      <c r="B1145" s="0" t="s">
        <v>9909</v>
      </c>
      <c r="C1145" s="0" t="s">
        <v>8745</v>
      </c>
      <c r="D1145" s="0" t="s">
        <v>8741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9</v>
      </c>
      <c r="L1145" s="0" t="n">
        <v>144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</row>
    <row r="1146" customFormat="false" ht="14.4" hidden="false" customHeight="false" outlineLevel="0" collapsed="false">
      <c r="A1146" s="0" t="s">
        <v>3</v>
      </c>
      <c r="B1146" s="0" t="s">
        <v>9910</v>
      </c>
      <c r="C1146" s="0" t="s">
        <v>8745</v>
      </c>
      <c r="D1146" s="0" t="s">
        <v>8741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8</v>
      </c>
      <c r="L1146" s="0" t="n">
        <v>154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</row>
    <row r="1147" customFormat="false" ht="14.4" hidden="false" customHeight="false" outlineLevel="0" collapsed="false">
      <c r="A1147" s="0" t="s">
        <v>3</v>
      </c>
      <c r="B1147" s="0" t="s">
        <v>9911</v>
      </c>
      <c r="C1147" s="0" t="s">
        <v>8745</v>
      </c>
      <c r="D1147" s="0" t="s">
        <v>8741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9</v>
      </c>
      <c r="L1147" s="0" t="n">
        <v>172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</row>
    <row r="1148" customFormat="false" ht="14.4" hidden="false" customHeight="false" outlineLevel="0" collapsed="false">
      <c r="A1148" s="0" t="s">
        <v>3</v>
      </c>
      <c r="B1148" s="0" t="s">
        <v>9912</v>
      </c>
      <c r="C1148" s="0" t="s">
        <v>8744</v>
      </c>
      <c r="D1148" s="0" t="s">
        <v>8742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16</v>
      </c>
      <c r="L1148" s="0" t="n">
        <v>283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</row>
    <row r="1149" customFormat="false" ht="14.4" hidden="false" customHeight="false" outlineLevel="0" collapsed="false">
      <c r="A1149" s="0" t="s">
        <v>3</v>
      </c>
      <c r="B1149" s="0" t="s">
        <v>9913</v>
      </c>
      <c r="C1149" s="0" t="s">
        <v>8745</v>
      </c>
      <c r="D1149" s="0" t="s">
        <v>8742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14</v>
      </c>
      <c r="L1149" s="0" t="n">
        <v>209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</row>
    <row r="1150" customFormat="false" ht="14.4" hidden="false" customHeight="false" outlineLevel="0" collapsed="false">
      <c r="A1150" s="0" t="s">
        <v>3</v>
      </c>
      <c r="B1150" s="0" t="s">
        <v>9914</v>
      </c>
      <c r="C1150" s="0" t="s">
        <v>8744</v>
      </c>
      <c r="D1150" s="0" t="s">
        <v>8745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13</v>
      </c>
      <c r="L1150" s="0" t="n">
        <v>240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</row>
    <row r="1151" customFormat="false" ht="14.4" hidden="false" customHeight="false" outlineLevel="0" collapsed="false">
      <c r="A1151" s="0" t="s">
        <v>3</v>
      </c>
      <c r="B1151" s="0" t="s">
        <v>9915</v>
      </c>
      <c r="C1151" s="0" t="s">
        <v>8745</v>
      </c>
      <c r="D1151" s="0" t="s">
        <v>8741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12</v>
      </c>
      <c r="L1151" s="0" t="n">
        <v>158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</row>
    <row r="1152" customFormat="false" ht="14.4" hidden="false" customHeight="false" outlineLevel="0" collapsed="false">
      <c r="A1152" s="0" t="s">
        <v>3</v>
      </c>
      <c r="B1152" s="0" t="s">
        <v>9916</v>
      </c>
      <c r="C1152" s="0" t="s">
        <v>8744</v>
      </c>
      <c r="D1152" s="0" t="s">
        <v>8741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8</v>
      </c>
      <c r="L1152" s="0" t="n">
        <v>141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</row>
    <row r="1153" customFormat="false" ht="14.4" hidden="false" customHeight="false" outlineLevel="0" collapsed="false">
      <c r="A1153" s="0" t="s">
        <v>3</v>
      </c>
      <c r="B1153" s="0" t="s">
        <v>9917</v>
      </c>
      <c r="C1153" s="0" t="s">
        <v>8742</v>
      </c>
      <c r="D1153" s="0" t="s">
        <v>8744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8</v>
      </c>
      <c r="L1153" s="0" t="n">
        <v>141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</row>
    <row r="1154" customFormat="false" ht="14.4" hidden="false" customHeight="false" outlineLevel="0" collapsed="false">
      <c r="A1154" s="0" t="s">
        <v>3</v>
      </c>
      <c r="B1154" s="0" t="s">
        <v>9918</v>
      </c>
      <c r="C1154" s="0" t="s">
        <v>8742</v>
      </c>
      <c r="D1154" s="0" t="s">
        <v>8744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10</v>
      </c>
      <c r="L1154" s="0" t="n">
        <v>142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</row>
    <row r="1155" customFormat="false" ht="14.4" hidden="false" customHeight="false" outlineLevel="0" collapsed="false">
      <c r="A1155" s="0" t="s">
        <v>3</v>
      </c>
      <c r="B1155" s="0" t="s">
        <v>9919</v>
      </c>
      <c r="C1155" s="0" t="s">
        <v>8744</v>
      </c>
      <c r="D1155" s="0" t="s">
        <v>8742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14</v>
      </c>
      <c r="L1155" s="0" t="n">
        <v>247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</row>
    <row r="1156" customFormat="false" ht="14.4" hidden="false" customHeight="false" outlineLevel="0" collapsed="false">
      <c r="A1156" s="0" t="s">
        <v>3</v>
      </c>
      <c r="B1156" s="0" t="s">
        <v>9920</v>
      </c>
      <c r="C1156" s="0" t="s">
        <v>8742</v>
      </c>
      <c r="D1156" s="0" t="s">
        <v>8744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14</v>
      </c>
      <c r="L1156" s="0" t="n">
        <v>181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</row>
    <row r="1157" customFormat="false" ht="14.4" hidden="false" customHeight="false" outlineLevel="0" collapsed="false">
      <c r="A1157" s="0" t="s">
        <v>3</v>
      </c>
      <c r="B1157" s="0" t="s">
        <v>9921</v>
      </c>
      <c r="C1157" s="0" t="s">
        <v>8741</v>
      </c>
      <c r="D1157" s="0" t="s">
        <v>8742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15</v>
      </c>
      <c r="L1157" s="0" t="n">
        <v>215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</row>
    <row r="1158" customFormat="false" ht="14.4" hidden="false" customHeight="false" outlineLevel="0" collapsed="false">
      <c r="A1158" s="0" t="s">
        <v>3</v>
      </c>
      <c r="B1158" s="0" t="s">
        <v>9922</v>
      </c>
      <c r="C1158" s="0" t="s">
        <v>8742</v>
      </c>
      <c r="D1158" s="0" t="s">
        <v>8744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16</v>
      </c>
      <c r="L1158" s="0" t="n">
        <v>207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</row>
    <row r="1159" customFormat="false" ht="14.4" hidden="false" customHeight="false" outlineLevel="0" collapsed="false">
      <c r="A1159" s="0" t="s">
        <v>3</v>
      </c>
      <c r="B1159" s="0" t="s">
        <v>9923</v>
      </c>
      <c r="C1159" s="0" t="s">
        <v>8742</v>
      </c>
      <c r="D1159" s="0" t="s">
        <v>8744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16</v>
      </c>
      <c r="L1159" s="0" t="n">
        <v>204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</row>
    <row r="1160" customFormat="false" ht="14.4" hidden="false" customHeight="false" outlineLevel="0" collapsed="false">
      <c r="A1160" s="0" t="s">
        <v>3</v>
      </c>
      <c r="B1160" s="0" t="s">
        <v>9924</v>
      </c>
      <c r="C1160" s="0" t="s">
        <v>8741</v>
      </c>
      <c r="D1160" s="0" t="s">
        <v>8745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7</v>
      </c>
      <c r="L1160" s="0" t="n">
        <v>125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</row>
    <row r="1161" customFormat="false" ht="14.4" hidden="false" customHeight="false" outlineLevel="0" collapsed="false">
      <c r="A1161" s="0" t="s">
        <v>3</v>
      </c>
      <c r="B1161" s="0" t="s">
        <v>9925</v>
      </c>
      <c r="C1161" s="0" t="s">
        <v>8742</v>
      </c>
      <c r="D1161" s="0" t="s">
        <v>8744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13</v>
      </c>
      <c r="L1161" s="0" t="n">
        <v>241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</row>
    <row r="1162" customFormat="false" ht="14.4" hidden="false" customHeight="false" outlineLevel="0" collapsed="false">
      <c r="A1162" s="0" t="s">
        <v>3</v>
      </c>
      <c r="B1162" s="0" t="s">
        <v>9926</v>
      </c>
      <c r="C1162" s="0" t="s">
        <v>8744</v>
      </c>
      <c r="D1162" s="0" t="s">
        <v>8742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11</v>
      </c>
      <c r="L1162" s="0" t="n">
        <v>165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</row>
    <row r="1163" customFormat="false" ht="14.4" hidden="false" customHeight="false" outlineLevel="0" collapsed="false">
      <c r="A1163" s="0" t="s">
        <v>3</v>
      </c>
      <c r="B1163" s="0" t="s">
        <v>9927</v>
      </c>
      <c r="C1163" s="0" t="s">
        <v>8745</v>
      </c>
      <c r="D1163" s="0" t="s">
        <v>8742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12</v>
      </c>
      <c r="L1163" s="0" t="n">
        <v>156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</row>
    <row r="1164" customFormat="false" ht="14.4" hidden="false" customHeight="false" outlineLevel="0" collapsed="false">
      <c r="A1164" s="0" t="s">
        <v>3</v>
      </c>
      <c r="B1164" s="0" t="s">
        <v>9928</v>
      </c>
      <c r="C1164" s="0" t="s">
        <v>8745</v>
      </c>
      <c r="D1164" s="0" t="s">
        <v>8741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14</v>
      </c>
      <c r="L1164" s="0" t="n">
        <v>251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</row>
    <row r="1165" customFormat="false" ht="14.4" hidden="false" customHeight="false" outlineLevel="0" collapsed="false">
      <c r="A1165" s="0" t="s">
        <v>3</v>
      </c>
      <c r="B1165" s="0" t="s">
        <v>9929</v>
      </c>
      <c r="C1165" s="0" t="s">
        <v>8745</v>
      </c>
      <c r="D1165" s="0" t="s">
        <v>8741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18</v>
      </c>
      <c r="L1165" s="0" t="n">
        <v>297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</row>
    <row r="1166" customFormat="false" ht="14.4" hidden="false" customHeight="false" outlineLevel="0" collapsed="false">
      <c r="A1166" s="0" t="s">
        <v>3</v>
      </c>
      <c r="B1166" s="0" t="s">
        <v>9930</v>
      </c>
      <c r="C1166" s="0" t="s">
        <v>8742</v>
      </c>
      <c r="D1166" s="0" t="s">
        <v>8741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12</v>
      </c>
      <c r="L1166" s="0" t="n">
        <v>209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</row>
    <row r="1167" customFormat="false" ht="14.4" hidden="false" customHeight="false" outlineLevel="0" collapsed="false">
      <c r="A1167" s="0" t="s">
        <v>3</v>
      </c>
      <c r="B1167" s="0" t="s">
        <v>9931</v>
      </c>
      <c r="C1167" s="0" t="s">
        <v>8745</v>
      </c>
      <c r="D1167" s="0" t="s">
        <v>8744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11</v>
      </c>
      <c r="L1167" s="0" t="n">
        <v>207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</row>
    <row r="1168" customFormat="false" ht="14.4" hidden="false" customHeight="false" outlineLevel="0" collapsed="false">
      <c r="A1168" s="0" t="s">
        <v>3</v>
      </c>
      <c r="B1168" s="0" t="s">
        <v>9932</v>
      </c>
      <c r="C1168" s="0" t="s">
        <v>8741</v>
      </c>
      <c r="D1168" s="0" t="s">
        <v>8745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11</v>
      </c>
      <c r="L1168" s="0" t="n">
        <v>206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</row>
    <row r="1169" customFormat="false" ht="14.4" hidden="false" customHeight="false" outlineLevel="0" collapsed="false">
      <c r="A1169" s="0" t="s">
        <v>3</v>
      </c>
      <c r="B1169" s="0" t="s">
        <v>9933</v>
      </c>
      <c r="C1169" s="0" t="s">
        <v>8741</v>
      </c>
      <c r="D1169" s="0" t="s">
        <v>8745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12</v>
      </c>
      <c r="L1169" s="0" t="n">
        <v>197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</row>
    <row r="1170" customFormat="false" ht="14.4" hidden="false" customHeight="false" outlineLevel="0" collapsed="false">
      <c r="A1170" s="0" t="s">
        <v>3</v>
      </c>
      <c r="B1170" s="0" t="s">
        <v>9934</v>
      </c>
      <c r="C1170" s="0" t="s">
        <v>8745</v>
      </c>
      <c r="D1170" s="0" t="s">
        <v>8741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11</v>
      </c>
      <c r="L1170" s="0" t="n">
        <v>190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</row>
    <row r="1171" customFormat="false" ht="14.4" hidden="false" customHeight="false" outlineLevel="0" collapsed="false">
      <c r="A1171" s="0" t="s">
        <v>3</v>
      </c>
      <c r="B1171" s="0" t="s">
        <v>9935</v>
      </c>
      <c r="C1171" s="0" t="s">
        <v>8742</v>
      </c>
      <c r="D1171" s="0" t="s">
        <v>8741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10</v>
      </c>
      <c r="L1171" s="0" t="n">
        <v>171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</row>
    <row r="1172" customFormat="false" ht="14.4" hidden="false" customHeight="false" outlineLevel="0" collapsed="false">
      <c r="A1172" s="0" t="s">
        <v>3</v>
      </c>
      <c r="B1172" s="0" t="s">
        <v>9936</v>
      </c>
      <c r="C1172" s="0" t="s">
        <v>8744</v>
      </c>
      <c r="D1172" s="0" t="s">
        <v>8742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10</v>
      </c>
      <c r="L1172" s="0" t="n">
        <v>171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</row>
    <row r="1173" customFormat="false" ht="14.4" hidden="false" customHeight="false" outlineLevel="0" collapsed="false">
      <c r="A1173" s="0" t="s">
        <v>3</v>
      </c>
      <c r="B1173" s="0" t="s">
        <v>9937</v>
      </c>
      <c r="C1173" s="0" t="s">
        <v>8742</v>
      </c>
      <c r="D1173" s="0" t="s">
        <v>8744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11</v>
      </c>
      <c r="L1173" s="0" t="n">
        <v>168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</row>
    <row r="1174" customFormat="false" ht="14.4" hidden="false" customHeight="false" outlineLevel="0" collapsed="false">
      <c r="A1174" s="0" t="s">
        <v>3</v>
      </c>
      <c r="B1174" s="0" t="s">
        <v>9938</v>
      </c>
      <c r="C1174" s="0" t="s">
        <v>8744</v>
      </c>
      <c r="D1174" s="0" t="s">
        <v>8742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11</v>
      </c>
      <c r="L1174" s="0" t="n">
        <v>167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</row>
    <row r="1175" customFormat="false" ht="14.4" hidden="false" customHeight="false" outlineLevel="0" collapsed="false">
      <c r="A1175" s="0" t="s">
        <v>3</v>
      </c>
      <c r="B1175" s="0" t="s">
        <v>9939</v>
      </c>
      <c r="C1175" s="0" t="s">
        <v>8742</v>
      </c>
      <c r="D1175" s="0" t="s">
        <v>8744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11</v>
      </c>
      <c r="L1175" s="0" t="n">
        <v>164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</row>
    <row r="1176" customFormat="false" ht="14.4" hidden="false" customHeight="false" outlineLevel="0" collapsed="false">
      <c r="A1176" s="0" t="s">
        <v>3</v>
      </c>
      <c r="B1176" s="0" t="s">
        <v>9940</v>
      </c>
      <c r="C1176" s="0" t="s">
        <v>8741</v>
      </c>
      <c r="D1176" s="0" t="s">
        <v>8744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15</v>
      </c>
      <c r="L1176" s="0" t="n">
        <v>211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</row>
    <row r="1177" customFormat="false" ht="14.4" hidden="false" customHeight="false" outlineLevel="0" collapsed="false">
      <c r="A1177" s="0" t="s">
        <v>3</v>
      </c>
      <c r="B1177" s="0" t="s">
        <v>9941</v>
      </c>
      <c r="C1177" s="0" t="s">
        <v>8745</v>
      </c>
      <c r="D1177" s="0" t="s">
        <v>8744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14</v>
      </c>
      <c r="L1177" s="0" t="n">
        <v>212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</row>
    <row r="1178" customFormat="false" ht="14.4" hidden="false" customHeight="false" outlineLevel="0" collapsed="false">
      <c r="A1178" s="0" t="s">
        <v>3</v>
      </c>
      <c r="B1178" s="0" t="s">
        <v>9942</v>
      </c>
      <c r="C1178" s="0" t="s">
        <v>8744</v>
      </c>
      <c r="D1178" s="0" t="s">
        <v>8742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9</v>
      </c>
      <c r="L1178" s="0" t="n">
        <v>174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</row>
    <row r="1179" customFormat="false" ht="14.4" hidden="false" customHeight="false" outlineLevel="0" collapsed="false">
      <c r="A1179" s="0" t="s">
        <v>3</v>
      </c>
      <c r="B1179" s="0" t="s">
        <v>9943</v>
      </c>
      <c r="C1179" s="0" t="s">
        <v>8741</v>
      </c>
      <c r="D1179" s="0" t="s">
        <v>8745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9</v>
      </c>
      <c r="L1179" s="0" t="n">
        <v>138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</row>
    <row r="1180" customFormat="false" ht="14.4" hidden="false" customHeight="false" outlineLevel="0" collapsed="false">
      <c r="A1180" s="0" t="s">
        <v>3</v>
      </c>
      <c r="B1180" s="0" t="s">
        <v>9944</v>
      </c>
      <c r="C1180" s="0" t="s">
        <v>8745</v>
      </c>
      <c r="D1180" s="0" t="s">
        <v>8741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8</v>
      </c>
      <c r="L1180" s="0" t="n">
        <v>153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</row>
    <row r="1181" customFormat="false" ht="14.4" hidden="false" customHeight="false" outlineLevel="0" collapsed="false">
      <c r="A1181" s="0" t="s">
        <v>3</v>
      </c>
      <c r="B1181" s="0" t="s">
        <v>9945</v>
      </c>
      <c r="C1181" s="0" t="s">
        <v>8741</v>
      </c>
      <c r="D1181" s="0" t="s">
        <v>8742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11</v>
      </c>
      <c r="L1181" s="0" t="n">
        <v>201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</row>
    <row r="1182" customFormat="false" ht="14.4" hidden="false" customHeight="false" outlineLevel="0" collapsed="false">
      <c r="A1182" s="0" t="s">
        <v>3</v>
      </c>
      <c r="B1182" s="0" t="s">
        <v>9946</v>
      </c>
      <c r="C1182" s="0" t="s">
        <v>8742</v>
      </c>
      <c r="D1182" s="0" t="s">
        <v>8745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11</v>
      </c>
      <c r="L1182" s="0" t="n">
        <v>173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</row>
    <row r="1183" customFormat="false" ht="14.4" hidden="false" customHeight="false" outlineLevel="0" collapsed="false">
      <c r="A1183" s="0" t="s">
        <v>3</v>
      </c>
      <c r="B1183" s="0" t="s">
        <v>9947</v>
      </c>
      <c r="C1183" s="0" t="s">
        <v>8745</v>
      </c>
      <c r="D1183" s="0" t="s">
        <v>8741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11</v>
      </c>
      <c r="L1183" s="0" t="n">
        <v>156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</row>
    <row r="1184" customFormat="false" ht="14.4" hidden="false" customHeight="false" outlineLevel="0" collapsed="false">
      <c r="A1184" s="0" t="s">
        <v>3</v>
      </c>
      <c r="B1184" s="0" t="s">
        <v>9948</v>
      </c>
      <c r="C1184" s="0" t="s">
        <v>8744</v>
      </c>
      <c r="D1184" s="0" t="s">
        <v>8742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11</v>
      </c>
      <c r="L1184" s="0" t="n">
        <v>174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</row>
    <row r="1185" customFormat="false" ht="14.4" hidden="false" customHeight="false" outlineLevel="0" collapsed="false">
      <c r="A1185" s="0" t="s">
        <v>3</v>
      </c>
      <c r="B1185" s="0" t="s">
        <v>9949</v>
      </c>
      <c r="C1185" s="0" t="s">
        <v>8745</v>
      </c>
      <c r="D1185" s="0" t="s">
        <v>8741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11</v>
      </c>
      <c r="L1185" s="0" t="n">
        <v>180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</row>
    <row r="1186" customFormat="false" ht="14.4" hidden="false" customHeight="false" outlineLevel="0" collapsed="false">
      <c r="A1186" s="0" t="s">
        <v>3</v>
      </c>
      <c r="B1186" s="0" t="s">
        <v>9950</v>
      </c>
      <c r="C1186" s="0" t="s">
        <v>8744</v>
      </c>
      <c r="D1186" s="0" t="s">
        <v>8742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11</v>
      </c>
      <c r="L1186" s="0" t="n">
        <v>180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</row>
    <row r="1187" customFormat="false" ht="14.4" hidden="false" customHeight="false" outlineLevel="0" collapsed="false">
      <c r="A1187" s="0" t="s">
        <v>3</v>
      </c>
      <c r="B1187" s="0" t="s">
        <v>9951</v>
      </c>
      <c r="C1187" s="0" t="s">
        <v>8744</v>
      </c>
      <c r="D1187" s="0" t="s">
        <v>8742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14</v>
      </c>
      <c r="L1187" s="0" t="n">
        <v>186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</row>
    <row r="1188" customFormat="false" ht="14.4" hidden="false" customHeight="false" outlineLevel="0" collapsed="false">
      <c r="A1188" s="0" t="s">
        <v>3</v>
      </c>
      <c r="B1188" s="0" t="s">
        <v>9952</v>
      </c>
      <c r="C1188" s="0" t="s">
        <v>8744</v>
      </c>
      <c r="D1188" s="0" t="s">
        <v>8745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16</v>
      </c>
      <c r="L1188" s="0" t="n">
        <v>304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</row>
    <row r="1189" customFormat="false" ht="14.4" hidden="false" customHeight="false" outlineLevel="0" collapsed="false">
      <c r="A1189" s="0" t="s">
        <v>3</v>
      </c>
      <c r="B1189" s="0" t="s">
        <v>9953</v>
      </c>
      <c r="C1189" s="0" t="s">
        <v>8742</v>
      </c>
      <c r="D1189" s="0" t="s">
        <v>8744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15</v>
      </c>
      <c r="L1189" s="0" t="n">
        <v>228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</row>
    <row r="1190" customFormat="false" ht="14.4" hidden="false" customHeight="false" outlineLevel="0" collapsed="false">
      <c r="A1190" s="0" t="s">
        <v>3</v>
      </c>
      <c r="B1190" s="0" t="s">
        <v>9954</v>
      </c>
      <c r="C1190" s="0" t="s">
        <v>8744</v>
      </c>
      <c r="D1190" s="0" t="s">
        <v>8742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25</v>
      </c>
      <c r="L1190" s="0" t="n">
        <v>329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</row>
    <row r="1191" customFormat="false" ht="14.4" hidden="false" customHeight="false" outlineLevel="0" collapsed="false">
      <c r="A1191" s="0" t="s">
        <v>3</v>
      </c>
      <c r="B1191" s="0" t="s">
        <v>9955</v>
      </c>
      <c r="C1191" s="0" t="s">
        <v>8744</v>
      </c>
      <c r="D1191" s="0" t="s">
        <v>8742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24</v>
      </c>
      <c r="L1191" s="0" t="n">
        <v>317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</row>
    <row r="1192" customFormat="false" ht="14.4" hidden="false" customHeight="false" outlineLevel="0" collapsed="false">
      <c r="A1192" s="0" t="s">
        <v>3</v>
      </c>
      <c r="B1192" s="0" t="s">
        <v>9956</v>
      </c>
      <c r="C1192" s="0" t="s">
        <v>8744</v>
      </c>
      <c r="D1192" s="0" t="s">
        <v>8742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18</v>
      </c>
      <c r="L1192" s="0" t="n">
        <v>303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</row>
    <row r="1193" customFormat="false" ht="14.4" hidden="false" customHeight="false" outlineLevel="0" collapsed="false">
      <c r="A1193" s="0" t="s">
        <v>3</v>
      </c>
      <c r="B1193" s="0" t="s">
        <v>9957</v>
      </c>
      <c r="C1193" s="0" t="s">
        <v>8741</v>
      </c>
      <c r="D1193" s="0" t="s">
        <v>8745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12</v>
      </c>
      <c r="L1193" s="0" t="n">
        <v>236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</row>
    <row r="1194" customFormat="false" ht="14.4" hidden="false" customHeight="false" outlineLevel="0" collapsed="false">
      <c r="A1194" s="0" t="s">
        <v>3</v>
      </c>
      <c r="B1194" s="0" t="s">
        <v>9958</v>
      </c>
      <c r="C1194" s="0" t="s">
        <v>8742</v>
      </c>
      <c r="D1194" s="0" t="s">
        <v>8744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12</v>
      </c>
      <c r="L1194" s="0" t="n">
        <v>238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</row>
    <row r="1195" customFormat="false" ht="14.4" hidden="false" customHeight="false" outlineLevel="0" collapsed="false">
      <c r="A1195" s="0" t="s">
        <v>3</v>
      </c>
      <c r="B1195" s="0" t="s">
        <v>9959</v>
      </c>
      <c r="C1195" s="0" t="s">
        <v>8745</v>
      </c>
      <c r="D1195" s="0" t="s">
        <v>8742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12</v>
      </c>
      <c r="L1195" s="0" t="n">
        <v>209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</row>
    <row r="1196" customFormat="false" ht="14.4" hidden="false" customHeight="false" outlineLevel="0" collapsed="false">
      <c r="A1196" s="0" t="s">
        <v>3</v>
      </c>
      <c r="B1196" s="0" t="s">
        <v>9960</v>
      </c>
      <c r="C1196" s="0" t="s">
        <v>8744</v>
      </c>
      <c r="D1196" s="0" t="s">
        <v>8742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11</v>
      </c>
      <c r="L1196" s="0" t="n">
        <v>184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</row>
    <row r="1197" customFormat="false" ht="14.4" hidden="false" customHeight="false" outlineLevel="0" collapsed="false">
      <c r="A1197" s="0" t="s">
        <v>3</v>
      </c>
      <c r="B1197" s="0" t="s">
        <v>9961</v>
      </c>
      <c r="C1197" s="0" t="s">
        <v>8744</v>
      </c>
      <c r="D1197" s="0" t="s">
        <v>8745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15</v>
      </c>
      <c r="L1197" s="0" t="n">
        <v>282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</row>
    <row r="1198" customFormat="false" ht="14.4" hidden="false" customHeight="false" outlineLevel="0" collapsed="false">
      <c r="A1198" s="0" t="s">
        <v>3</v>
      </c>
      <c r="B1198" s="0" t="s">
        <v>9962</v>
      </c>
      <c r="C1198" s="0" t="s">
        <v>8745</v>
      </c>
      <c r="D1198" s="0" t="s">
        <v>8744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8</v>
      </c>
      <c r="L1198" s="0" t="n">
        <v>149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</row>
    <row r="1199" customFormat="false" ht="14.4" hidden="false" customHeight="false" outlineLevel="0" collapsed="false">
      <c r="A1199" s="0" t="s">
        <v>3</v>
      </c>
      <c r="B1199" s="0" t="s">
        <v>9963</v>
      </c>
      <c r="C1199" s="0" t="s">
        <v>8745</v>
      </c>
      <c r="D1199" s="0" t="s">
        <v>8742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12</v>
      </c>
      <c r="L1199" s="0" t="n">
        <v>199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</row>
    <row r="1200" customFormat="false" ht="14.4" hidden="false" customHeight="false" outlineLevel="0" collapsed="false">
      <c r="A1200" s="0" t="s">
        <v>3</v>
      </c>
      <c r="B1200" s="0" t="s">
        <v>9964</v>
      </c>
      <c r="C1200" s="0" t="s">
        <v>8742</v>
      </c>
      <c r="D1200" s="0" t="s">
        <v>8741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11</v>
      </c>
      <c r="L1200" s="0" t="n">
        <v>206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</row>
    <row r="1201" customFormat="false" ht="14.4" hidden="false" customHeight="false" outlineLevel="0" collapsed="false">
      <c r="A1201" s="0" t="s">
        <v>3</v>
      </c>
      <c r="B1201" s="0" t="s">
        <v>9965</v>
      </c>
      <c r="C1201" s="0" t="s">
        <v>8744</v>
      </c>
      <c r="D1201" s="0" t="s">
        <v>8742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15</v>
      </c>
      <c r="L1201" s="0" t="n">
        <v>270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</row>
    <row r="1202" customFormat="false" ht="14.4" hidden="false" customHeight="false" outlineLevel="0" collapsed="false">
      <c r="A1202" s="0" t="s">
        <v>3</v>
      </c>
      <c r="B1202" s="0" t="s">
        <v>9966</v>
      </c>
      <c r="C1202" s="0" t="s">
        <v>8741</v>
      </c>
      <c r="D1202" s="0" t="s">
        <v>8744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12</v>
      </c>
      <c r="L1202" s="0" t="n">
        <v>140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</row>
    <row r="1203" customFormat="false" ht="14.4" hidden="false" customHeight="false" outlineLevel="0" collapsed="false">
      <c r="A1203" s="0" t="s">
        <v>3</v>
      </c>
      <c r="B1203" s="0" t="s">
        <v>9967</v>
      </c>
      <c r="C1203" s="0" t="s">
        <v>8742</v>
      </c>
      <c r="D1203" s="0" t="s">
        <v>8744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7</v>
      </c>
      <c r="L1203" s="0" t="n">
        <v>100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</row>
    <row r="1204" customFormat="false" ht="14.4" hidden="false" customHeight="false" outlineLevel="0" collapsed="false">
      <c r="A1204" s="0" t="s">
        <v>3</v>
      </c>
      <c r="B1204" s="0" t="s">
        <v>9968</v>
      </c>
      <c r="C1204" s="0" t="s">
        <v>8741</v>
      </c>
      <c r="D1204" s="0" t="s">
        <v>8742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9</v>
      </c>
      <c r="L1204" s="0" t="n">
        <v>117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</row>
    <row r="1205" customFormat="false" ht="14.4" hidden="false" customHeight="false" outlineLevel="0" collapsed="false">
      <c r="A1205" s="0" t="s">
        <v>3</v>
      </c>
      <c r="B1205" s="0" t="s">
        <v>9969</v>
      </c>
      <c r="C1205" s="0" t="s">
        <v>8741</v>
      </c>
      <c r="D1205" s="0" t="s">
        <v>8745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13</v>
      </c>
      <c r="L1205" s="0" t="n">
        <v>198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</row>
    <row r="1206" customFormat="false" ht="14.4" hidden="false" customHeight="false" outlineLevel="0" collapsed="false">
      <c r="A1206" s="0" t="s">
        <v>3</v>
      </c>
      <c r="B1206" s="0" t="s">
        <v>9970</v>
      </c>
      <c r="C1206" s="0" t="s">
        <v>8741</v>
      </c>
      <c r="D1206" s="0" t="s">
        <v>8745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11</v>
      </c>
      <c r="L1206" s="0" t="n">
        <v>209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</row>
    <row r="1207" customFormat="false" ht="14.4" hidden="false" customHeight="false" outlineLevel="0" collapsed="false">
      <c r="A1207" s="0" t="s">
        <v>3</v>
      </c>
      <c r="B1207" s="0" t="s">
        <v>9971</v>
      </c>
      <c r="C1207" s="0" t="s">
        <v>8742</v>
      </c>
      <c r="D1207" s="0" t="s">
        <v>8741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12</v>
      </c>
      <c r="L1207" s="0" t="n">
        <v>178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</row>
    <row r="1208" customFormat="false" ht="14.4" hidden="false" customHeight="false" outlineLevel="0" collapsed="false">
      <c r="A1208" s="0" t="s">
        <v>3</v>
      </c>
      <c r="B1208" s="0" t="s">
        <v>9972</v>
      </c>
      <c r="C1208" s="0" t="s">
        <v>8741</v>
      </c>
      <c r="D1208" s="0" t="s">
        <v>8745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17</v>
      </c>
      <c r="L1208" s="0" t="n">
        <v>226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</row>
    <row r="1209" customFormat="false" ht="14.4" hidden="false" customHeight="false" outlineLevel="0" collapsed="false">
      <c r="A1209" s="0" t="s">
        <v>3</v>
      </c>
      <c r="B1209" s="0" t="s">
        <v>9973</v>
      </c>
      <c r="C1209" s="0" t="s">
        <v>8741</v>
      </c>
      <c r="D1209" s="0" t="s">
        <v>8745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13</v>
      </c>
      <c r="L1209" s="0" t="n">
        <v>239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</row>
    <row r="1210" customFormat="false" ht="14.4" hidden="false" customHeight="false" outlineLevel="0" collapsed="false">
      <c r="A1210" s="0" t="s">
        <v>3</v>
      </c>
      <c r="B1210" s="0" t="s">
        <v>9974</v>
      </c>
      <c r="C1210" s="0" t="s">
        <v>8742</v>
      </c>
      <c r="D1210" s="0" t="s">
        <v>8744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12</v>
      </c>
      <c r="L1210" s="0" t="n">
        <v>235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</row>
    <row r="1211" customFormat="false" ht="14.4" hidden="false" customHeight="false" outlineLevel="0" collapsed="false">
      <c r="A1211" s="0" t="s">
        <v>3</v>
      </c>
      <c r="B1211" s="0" t="s">
        <v>9975</v>
      </c>
      <c r="C1211" s="0" t="s">
        <v>8742</v>
      </c>
      <c r="D1211" s="0" t="s">
        <v>8744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10</v>
      </c>
      <c r="L1211" s="0" t="n">
        <v>143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</row>
    <row r="1212" customFormat="false" ht="14.4" hidden="false" customHeight="false" outlineLevel="0" collapsed="false">
      <c r="A1212" s="0" t="s">
        <v>3</v>
      </c>
      <c r="B1212" s="0" t="s">
        <v>9976</v>
      </c>
      <c r="C1212" s="0" t="s">
        <v>8741</v>
      </c>
      <c r="D1212" s="0" t="s">
        <v>8745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16</v>
      </c>
      <c r="L1212" s="0" t="n">
        <v>181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</row>
    <row r="1213" customFormat="false" ht="14.4" hidden="false" customHeight="false" outlineLevel="0" collapsed="false">
      <c r="A1213" s="0" t="s">
        <v>3</v>
      </c>
      <c r="B1213" s="0" t="s">
        <v>9977</v>
      </c>
      <c r="C1213" s="0" t="s">
        <v>8745</v>
      </c>
      <c r="D1213" s="0" t="s">
        <v>8741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22</v>
      </c>
      <c r="L1213" s="0" t="n">
        <v>217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</row>
    <row r="1214" customFormat="false" ht="14.4" hidden="false" customHeight="false" outlineLevel="0" collapsed="false">
      <c r="A1214" s="0" t="s">
        <v>3</v>
      </c>
      <c r="B1214" s="0" t="s">
        <v>9978</v>
      </c>
      <c r="C1214" s="0" t="s">
        <v>8744</v>
      </c>
      <c r="D1214" s="0" t="s">
        <v>8742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11</v>
      </c>
      <c r="L1214" s="0" t="n">
        <v>201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</row>
    <row r="1215" customFormat="false" ht="14.4" hidden="false" customHeight="false" outlineLevel="0" collapsed="false">
      <c r="A1215" s="0" t="s">
        <v>3</v>
      </c>
      <c r="B1215" s="0" t="s">
        <v>9979</v>
      </c>
      <c r="C1215" s="0" t="s">
        <v>8742</v>
      </c>
      <c r="D1215" s="0" t="s">
        <v>8744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12</v>
      </c>
      <c r="L1215" s="0" t="n">
        <v>198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</row>
    <row r="1216" customFormat="false" ht="14.4" hidden="false" customHeight="false" outlineLevel="0" collapsed="false">
      <c r="A1216" s="0" t="s">
        <v>3</v>
      </c>
      <c r="B1216" s="0" t="s">
        <v>9980</v>
      </c>
      <c r="C1216" s="0" t="s">
        <v>8742</v>
      </c>
      <c r="D1216" s="0" t="s">
        <v>8745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14</v>
      </c>
      <c r="L1216" s="0" t="n">
        <v>249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</row>
    <row r="1217" customFormat="false" ht="14.4" hidden="false" customHeight="false" outlineLevel="0" collapsed="false">
      <c r="A1217" s="0" t="s">
        <v>3</v>
      </c>
      <c r="B1217" s="0" t="s">
        <v>9981</v>
      </c>
      <c r="C1217" s="0" t="s">
        <v>8745</v>
      </c>
      <c r="D1217" s="0" t="s">
        <v>8742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14</v>
      </c>
      <c r="L1217" s="0" t="n">
        <v>206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</row>
    <row r="1218" customFormat="false" ht="14.4" hidden="false" customHeight="false" outlineLevel="0" collapsed="false">
      <c r="A1218" s="0" t="s">
        <v>3</v>
      </c>
      <c r="B1218" s="0" t="s">
        <v>9982</v>
      </c>
      <c r="C1218" s="0" t="s">
        <v>8741</v>
      </c>
      <c r="D1218" s="0" t="s">
        <v>8745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20</v>
      </c>
      <c r="L1218" s="0" t="n">
        <v>242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</row>
    <row r="1219" customFormat="false" ht="14.4" hidden="false" customHeight="false" outlineLevel="0" collapsed="false">
      <c r="A1219" s="0" t="s">
        <v>3</v>
      </c>
      <c r="B1219" s="0" t="s">
        <v>9983</v>
      </c>
      <c r="C1219" s="0" t="s">
        <v>8745</v>
      </c>
      <c r="D1219" s="0" t="s">
        <v>8742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13</v>
      </c>
      <c r="L1219" s="0" t="n">
        <v>203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</row>
    <row r="1220" customFormat="false" ht="14.4" hidden="false" customHeight="false" outlineLevel="0" collapsed="false">
      <c r="A1220" s="0" t="s">
        <v>3</v>
      </c>
      <c r="B1220" s="0" t="s">
        <v>9984</v>
      </c>
      <c r="C1220" s="0" t="s">
        <v>8742</v>
      </c>
      <c r="D1220" s="0" t="s">
        <v>8745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10</v>
      </c>
      <c r="L1220" s="0" t="n">
        <v>191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</row>
    <row r="1221" customFormat="false" ht="14.4" hidden="false" customHeight="false" outlineLevel="0" collapsed="false">
      <c r="A1221" s="0" t="s">
        <v>3</v>
      </c>
      <c r="B1221" s="0" t="s">
        <v>9985</v>
      </c>
      <c r="C1221" s="0" t="s">
        <v>8744</v>
      </c>
      <c r="D1221" s="0" t="s">
        <v>8742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10</v>
      </c>
      <c r="L1221" s="0" t="n">
        <v>191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</row>
    <row r="1222" customFormat="false" ht="14.4" hidden="false" customHeight="false" outlineLevel="0" collapsed="false">
      <c r="A1222" s="0" t="s">
        <v>3</v>
      </c>
      <c r="B1222" s="0" t="s">
        <v>9986</v>
      </c>
      <c r="C1222" s="0" t="s">
        <v>8742</v>
      </c>
      <c r="D1222" s="0" t="s">
        <v>8744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12</v>
      </c>
      <c r="L1222" s="0" t="n">
        <v>193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</row>
    <row r="1223" customFormat="false" ht="14.4" hidden="false" customHeight="false" outlineLevel="0" collapsed="false">
      <c r="A1223" s="0" t="s">
        <v>3</v>
      </c>
      <c r="B1223" s="0" t="s">
        <v>9987</v>
      </c>
      <c r="C1223" s="0" t="s">
        <v>8744</v>
      </c>
      <c r="D1223" s="0" t="s">
        <v>8742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11</v>
      </c>
      <c r="L1223" s="0" t="n">
        <v>219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</row>
    <row r="1224" customFormat="false" ht="14.4" hidden="false" customHeight="false" outlineLevel="0" collapsed="false">
      <c r="A1224" s="0" t="s">
        <v>3</v>
      </c>
      <c r="B1224" s="0" t="s">
        <v>9988</v>
      </c>
      <c r="C1224" s="0" t="s">
        <v>8744</v>
      </c>
      <c r="D1224" s="0" t="s">
        <v>8741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11</v>
      </c>
      <c r="L1224" s="0" t="n">
        <v>174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</row>
    <row r="1225" customFormat="false" ht="14.4" hidden="false" customHeight="false" outlineLevel="0" collapsed="false">
      <c r="A1225" s="0" t="s">
        <v>3</v>
      </c>
      <c r="B1225" s="0" t="s">
        <v>9989</v>
      </c>
      <c r="C1225" s="0" t="s">
        <v>8742</v>
      </c>
      <c r="D1225" s="0" t="s">
        <v>8745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8</v>
      </c>
      <c r="L1225" s="0" t="n">
        <v>157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</row>
    <row r="1226" customFormat="false" ht="14.4" hidden="false" customHeight="false" outlineLevel="0" collapsed="false">
      <c r="A1226" s="0" t="s">
        <v>3</v>
      </c>
      <c r="B1226" s="0" t="s">
        <v>9990</v>
      </c>
      <c r="C1226" s="0" t="s">
        <v>8744</v>
      </c>
      <c r="D1226" s="0" t="s">
        <v>8742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10</v>
      </c>
      <c r="L1226" s="0" t="n">
        <v>165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</row>
    <row r="1227" customFormat="false" ht="14.4" hidden="false" customHeight="false" outlineLevel="0" collapsed="false">
      <c r="A1227" s="0" t="s">
        <v>3</v>
      </c>
      <c r="B1227" s="0" t="s">
        <v>9991</v>
      </c>
      <c r="C1227" s="0" t="s">
        <v>8741</v>
      </c>
      <c r="D1227" s="0" t="s">
        <v>8745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11</v>
      </c>
      <c r="L1227" s="0" t="n">
        <v>203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</row>
    <row r="1228" customFormat="false" ht="14.4" hidden="false" customHeight="false" outlineLevel="0" collapsed="false">
      <c r="A1228" s="0" t="s">
        <v>3</v>
      </c>
      <c r="B1228" s="0" t="s">
        <v>9992</v>
      </c>
      <c r="C1228" s="0" t="s">
        <v>8741</v>
      </c>
      <c r="D1228" s="0" t="s">
        <v>8744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31</v>
      </c>
      <c r="L1228" s="0" t="n">
        <v>206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18</v>
      </c>
      <c r="V1228" s="0" t="n">
        <v>185</v>
      </c>
      <c r="W1228" s="0" t="n">
        <v>0</v>
      </c>
      <c r="X1228" s="0" t="n">
        <v>0</v>
      </c>
      <c r="Y1228" s="0" t="n">
        <v>0</v>
      </c>
      <c r="Z1228" s="0" t="n">
        <v>0</v>
      </c>
    </row>
    <row r="1229" customFormat="false" ht="14.4" hidden="false" customHeight="false" outlineLevel="0" collapsed="false">
      <c r="A1229" s="0" t="s">
        <v>3</v>
      </c>
      <c r="B1229" s="0" t="s">
        <v>9993</v>
      </c>
      <c r="C1229" s="0" t="s">
        <v>8742</v>
      </c>
      <c r="D1229" s="0" t="s">
        <v>8744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9</v>
      </c>
      <c r="L1229" s="0" t="n">
        <v>147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</row>
    <row r="1230" customFormat="false" ht="14.4" hidden="false" customHeight="false" outlineLevel="0" collapsed="false">
      <c r="A1230" s="0" t="s">
        <v>3</v>
      </c>
      <c r="B1230" s="0" t="s">
        <v>9994</v>
      </c>
      <c r="C1230" s="0" t="s">
        <v>8744</v>
      </c>
      <c r="D1230" s="0" t="s">
        <v>8745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16</v>
      </c>
      <c r="L1230" s="0" t="n">
        <v>194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</row>
    <row r="1231" customFormat="false" ht="14.4" hidden="false" customHeight="false" outlineLevel="0" collapsed="false">
      <c r="A1231" s="0" t="s">
        <v>3</v>
      </c>
      <c r="B1231" s="0" t="s">
        <v>9995</v>
      </c>
      <c r="C1231" s="0" t="s">
        <v>8742</v>
      </c>
      <c r="D1231" s="0" t="s">
        <v>8745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12</v>
      </c>
      <c r="L1231" s="0" t="n">
        <v>229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</row>
    <row r="1232" customFormat="false" ht="14.4" hidden="false" customHeight="false" outlineLevel="0" collapsed="false">
      <c r="A1232" s="0" t="s">
        <v>3</v>
      </c>
      <c r="B1232" s="0" t="s">
        <v>9996</v>
      </c>
      <c r="C1232" s="0" t="s">
        <v>8742</v>
      </c>
      <c r="D1232" s="0" t="s">
        <v>8741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12</v>
      </c>
      <c r="L1232" s="0" t="n">
        <v>192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</row>
    <row r="1233" customFormat="false" ht="14.4" hidden="false" customHeight="false" outlineLevel="0" collapsed="false">
      <c r="A1233" s="0" t="s">
        <v>3</v>
      </c>
      <c r="B1233" s="0" t="s">
        <v>9997</v>
      </c>
      <c r="C1233" s="0" t="s">
        <v>8745</v>
      </c>
      <c r="D1233" s="0" t="s">
        <v>8744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10</v>
      </c>
      <c r="L1233" s="0" t="n">
        <v>183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</row>
    <row r="1234" customFormat="false" ht="14.4" hidden="false" customHeight="false" outlineLevel="0" collapsed="false">
      <c r="A1234" s="0" t="s">
        <v>3</v>
      </c>
      <c r="B1234" s="0" t="s">
        <v>9998</v>
      </c>
      <c r="C1234" s="0" t="s">
        <v>8741</v>
      </c>
      <c r="D1234" s="0" t="s">
        <v>8742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10</v>
      </c>
      <c r="L1234" s="0" t="n">
        <v>193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</row>
    <row r="1235" customFormat="false" ht="14.4" hidden="false" customHeight="false" outlineLevel="0" collapsed="false">
      <c r="A1235" s="0" t="s">
        <v>3</v>
      </c>
      <c r="B1235" s="0" t="s">
        <v>9999</v>
      </c>
      <c r="C1235" s="0" t="s">
        <v>8745</v>
      </c>
      <c r="D1235" s="0" t="s">
        <v>8744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11</v>
      </c>
      <c r="L1235" s="0" t="n">
        <v>146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</row>
    <row r="1236" customFormat="false" ht="14.4" hidden="false" customHeight="false" outlineLevel="0" collapsed="false">
      <c r="A1236" s="0" t="s">
        <v>3</v>
      </c>
      <c r="B1236" s="0" t="s">
        <v>10000</v>
      </c>
      <c r="C1236" s="0" t="s">
        <v>8745</v>
      </c>
      <c r="D1236" s="0" t="s">
        <v>8741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11</v>
      </c>
      <c r="L1236" s="0" t="n">
        <v>182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</row>
    <row r="1237" customFormat="false" ht="14.4" hidden="false" customHeight="false" outlineLevel="0" collapsed="false">
      <c r="A1237" s="0" t="s">
        <v>3</v>
      </c>
      <c r="B1237" s="0" t="s">
        <v>10001</v>
      </c>
      <c r="C1237" s="0" t="s">
        <v>8745</v>
      </c>
      <c r="D1237" s="0" t="s">
        <v>8741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10</v>
      </c>
      <c r="L1237" s="0" t="n">
        <v>197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</row>
    <row r="1238" customFormat="false" ht="14.4" hidden="false" customHeight="false" outlineLevel="0" collapsed="false">
      <c r="A1238" s="0" t="s">
        <v>3</v>
      </c>
      <c r="B1238" s="0" t="s">
        <v>10002</v>
      </c>
      <c r="C1238" s="0" t="s">
        <v>8745</v>
      </c>
      <c r="D1238" s="0" t="s">
        <v>8741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9</v>
      </c>
      <c r="L1238" s="0" t="n">
        <v>179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</row>
    <row r="1239" customFormat="false" ht="14.4" hidden="false" customHeight="false" outlineLevel="0" collapsed="false">
      <c r="A1239" s="0" t="s">
        <v>3</v>
      </c>
      <c r="B1239" s="0" t="s">
        <v>10003</v>
      </c>
      <c r="C1239" s="0" t="s">
        <v>8741</v>
      </c>
      <c r="D1239" s="0" t="s">
        <v>8745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15</v>
      </c>
      <c r="L1239" s="0" t="n">
        <v>134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</row>
    <row r="1240" customFormat="false" ht="14.4" hidden="false" customHeight="false" outlineLevel="0" collapsed="false">
      <c r="A1240" s="0" t="s">
        <v>3</v>
      </c>
      <c r="B1240" s="0" t="s">
        <v>10004</v>
      </c>
      <c r="C1240" s="0" t="s">
        <v>8745</v>
      </c>
      <c r="D1240" s="0" t="s">
        <v>8741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12</v>
      </c>
      <c r="L1240" s="0" t="n">
        <v>124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</row>
    <row r="1241" customFormat="false" ht="14.4" hidden="false" customHeight="false" outlineLevel="0" collapsed="false">
      <c r="A1241" s="0" t="s">
        <v>3</v>
      </c>
      <c r="B1241" s="0" t="s">
        <v>10005</v>
      </c>
      <c r="C1241" s="0" t="s">
        <v>8744</v>
      </c>
      <c r="D1241" s="0" t="s">
        <v>8742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8</v>
      </c>
      <c r="L1241" s="0" t="n">
        <v>149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</row>
    <row r="1242" customFormat="false" ht="14.4" hidden="false" customHeight="false" outlineLevel="0" collapsed="false">
      <c r="A1242" s="0" t="s">
        <v>3</v>
      </c>
      <c r="B1242" s="0" t="s">
        <v>10006</v>
      </c>
      <c r="C1242" s="0" t="s">
        <v>8742</v>
      </c>
      <c r="D1242" s="0" t="s">
        <v>8744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13</v>
      </c>
      <c r="L1242" s="0" t="n">
        <v>193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</row>
    <row r="1243" customFormat="false" ht="14.4" hidden="false" customHeight="false" outlineLevel="0" collapsed="false">
      <c r="A1243" s="0" t="s">
        <v>3</v>
      </c>
      <c r="B1243" s="0" t="s">
        <v>10007</v>
      </c>
      <c r="C1243" s="0" t="s">
        <v>8741</v>
      </c>
      <c r="D1243" s="0" t="s">
        <v>8745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10</v>
      </c>
      <c r="L1243" s="0" t="n">
        <v>199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</row>
    <row r="1244" customFormat="false" ht="14.4" hidden="false" customHeight="false" outlineLevel="0" collapsed="false">
      <c r="A1244" s="0" t="s">
        <v>3</v>
      </c>
      <c r="B1244" s="0" t="s">
        <v>10008</v>
      </c>
      <c r="C1244" s="0" t="s">
        <v>8741</v>
      </c>
      <c r="D1244" s="0" t="s">
        <v>8745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9</v>
      </c>
      <c r="L1244" s="0" t="n">
        <v>170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</row>
    <row r="1245" customFormat="false" ht="14.4" hidden="false" customHeight="false" outlineLevel="0" collapsed="false">
      <c r="A1245" s="0" t="s">
        <v>3</v>
      </c>
      <c r="B1245" s="0" t="s">
        <v>10009</v>
      </c>
      <c r="C1245" s="0" t="s">
        <v>8741</v>
      </c>
      <c r="D1245" s="0" t="s">
        <v>8745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9</v>
      </c>
      <c r="L1245" s="0" t="n">
        <v>149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</row>
    <row r="1246" customFormat="false" ht="14.4" hidden="false" customHeight="false" outlineLevel="0" collapsed="false">
      <c r="A1246" s="0" t="s">
        <v>3</v>
      </c>
      <c r="B1246" s="0" t="s">
        <v>10010</v>
      </c>
      <c r="C1246" s="0" t="s">
        <v>8745</v>
      </c>
      <c r="D1246" s="0" t="s">
        <v>8741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11</v>
      </c>
      <c r="L1246" s="0" t="n">
        <v>153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</row>
    <row r="1247" customFormat="false" ht="14.4" hidden="false" customHeight="false" outlineLevel="0" collapsed="false">
      <c r="A1247" s="0" t="s">
        <v>3</v>
      </c>
      <c r="B1247" s="0" t="s">
        <v>10011</v>
      </c>
      <c r="C1247" s="0" t="s">
        <v>8744</v>
      </c>
      <c r="D1247" s="0" t="s">
        <v>8742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13</v>
      </c>
      <c r="L1247" s="0" t="n">
        <v>223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</row>
    <row r="1248" customFormat="false" ht="14.4" hidden="false" customHeight="false" outlineLevel="0" collapsed="false">
      <c r="A1248" s="0" t="s">
        <v>3</v>
      </c>
      <c r="B1248" s="0" t="s">
        <v>10012</v>
      </c>
      <c r="C1248" s="0" t="s">
        <v>8744</v>
      </c>
      <c r="D1248" s="0" t="s">
        <v>8742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13</v>
      </c>
      <c r="L1248" s="0" t="n">
        <v>239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</row>
    <row r="1249" customFormat="false" ht="14.4" hidden="false" customHeight="false" outlineLevel="0" collapsed="false">
      <c r="A1249" s="0" t="s">
        <v>3</v>
      </c>
      <c r="B1249" s="0" t="s">
        <v>10013</v>
      </c>
      <c r="C1249" s="0" t="s">
        <v>8742</v>
      </c>
      <c r="D1249" s="0" t="s">
        <v>8744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18</v>
      </c>
      <c r="L1249" s="0" t="n">
        <v>204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</row>
    <row r="1250" customFormat="false" ht="14.4" hidden="false" customHeight="false" outlineLevel="0" collapsed="false">
      <c r="A1250" s="0" t="s">
        <v>3</v>
      </c>
      <c r="B1250" s="0" t="s">
        <v>10014</v>
      </c>
      <c r="C1250" s="0" t="s">
        <v>8745</v>
      </c>
      <c r="D1250" s="0" t="s">
        <v>8741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15</v>
      </c>
      <c r="L1250" s="0" t="n">
        <v>207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</row>
    <row r="1251" customFormat="false" ht="14.4" hidden="false" customHeight="false" outlineLevel="0" collapsed="false">
      <c r="A1251" s="0" t="s">
        <v>3</v>
      </c>
      <c r="B1251" s="0" t="s">
        <v>10015</v>
      </c>
      <c r="C1251" s="0" t="s">
        <v>8742</v>
      </c>
      <c r="D1251" s="0" t="s">
        <v>8744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10</v>
      </c>
      <c r="L1251" s="0" t="n">
        <v>169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</row>
    <row r="1252" customFormat="false" ht="14.4" hidden="false" customHeight="false" outlineLevel="0" collapsed="false">
      <c r="A1252" s="0" t="s">
        <v>3</v>
      </c>
      <c r="B1252" s="0" t="s">
        <v>10016</v>
      </c>
      <c r="C1252" s="0" t="s">
        <v>8745</v>
      </c>
      <c r="D1252" s="0" t="s">
        <v>8741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15</v>
      </c>
      <c r="L1252" s="0" t="n">
        <v>231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</row>
    <row r="1253" customFormat="false" ht="14.4" hidden="false" customHeight="false" outlineLevel="0" collapsed="false">
      <c r="A1253" s="0" t="s">
        <v>3</v>
      </c>
      <c r="B1253" s="0" t="s">
        <v>10017</v>
      </c>
      <c r="C1253" s="0" t="s">
        <v>8744</v>
      </c>
      <c r="D1253" s="0" t="s">
        <v>8742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14</v>
      </c>
      <c r="L1253" s="0" t="n">
        <v>238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</row>
    <row r="1254" customFormat="false" ht="14.4" hidden="false" customHeight="false" outlineLevel="0" collapsed="false">
      <c r="A1254" s="0" t="s">
        <v>3</v>
      </c>
      <c r="B1254" s="0" t="s">
        <v>10018</v>
      </c>
      <c r="C1254" s="0" t="s">
        <v>8742</v>
      </c>
      <c r="D1254" s="0" t="s">
        <v>8745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14</v>
      </c>
      <c r="L1254" s="0" t="n">
        <v>233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</row>
    <row r="1255" customFormat="false" ht="14.4" hidden="false" customHeight="false" outlineLevel="0" collapsed="false">
      <c r="A1255" s="0" t="s">
        <v>3</v>
      </c>
      <c r="B1255" s="0" t="s">
        <v>10019</v>
      </c>
      <c r="C1255" s="0" t="s">
        <v>8742</v>
      </c>
      <c r="D1255" s="0" t="s">
        <v>8744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16</v>
      </c>
      <c r="L1255" s="0" t="n">
        <v>228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</row>
    <row r="1256" customFormat="false" ht="14.4" hidden="false" customHeight="false" outlineLevel="0" collapsed="false">
      <c r="A1256" s="0" t="s">
        <v>3</v>
      </c>
      <c r="B1256" s="0" t="s">
        <v>10020</v>
      </c>
      <c r="C1256" s="0" t="s">
        <v>8742</v>
      </c>
      <c r="D1256" s="0" t="s">
        <v>8744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17</v>
      </c>
      <c r="L1256" s="0" t="n">
        <v>271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</row>
    <row r="1257" customFormat="false" ht="14.4" hidden="false" customHeight="false" outlineLevel="0" collapsed="false">
      <c r="A1257" s="0" t="s">
        <v>3</v>
      </c>
      <c r="B1257" s="0" t="s">
        <v>10021</v>
      </c>
      <c r="C1257" s="0" t="s">
        <v>8741</v>
      </c>
      <c r="D1257" s="0" t="s">
        <v>8745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19</v>
      </c>
      <c r="L1257" s="0" t="n">
        <v>292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</row>
    <row r="1258" customFormat="false" ht="14.4" hidden="false" customHeight="false" outlineLevel="0" collapsed="false">
      <c r="A1258" s="0" t="s">
        <v>3</v>
      </c>
      <c r="B1258" s="0" t="s">
        <v>10022</v>
      </c>
      <c r="C1258" s="0" t="s">
        <v>8741</v>
      </c>
      <c r="D1258" s="0" t="s">
        <v>8745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14</v>
      </c>
      <c r="L1258" s="0" t="n">
        <v>244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</row>
    <row r="1259" customFormat="false" ht="14.4" hidden="false" customHeight="false" outlineLevel="0" collapsed="false">
      <c r="A1259" s="0" t="s">
        <v>3</v>
      </c>
      <c r="B1259" s="0" t="s">
        <v>10023</v>
      </c>
      <c r="C1259" s="0" t="s">
        <v>8744</v>
      </c>
      <c r="D1259" s="0" t="s">
        <v>8742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8</v>
      </c>
      <c r="L1259" s="0" t="n">
        <v>159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</row>
    <row r="1260" customFormat="false" ht="14.4" hidden="false" customHeight="false" outlineLevel="0" collapsed="false">
      <c r="A1260" s="0" t="s">
        <v>3</v>
      </c>
      <c r="B1260" s="0" t="s">
        <v>10024</v>
      </c>
      <c r="C1260" s="0" t="s">
        <v>8742</v>
      </c>
      <c r="D1260" s="0" t="s">
        <v>8745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13</v>
      </c>
      <c r="L1260" s="0" t="n">
        <v>190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</row>
    <row r="1261" customFormat="false" ht="14.4" hidden="false" customHeight="false" outlineLevel="0" collapsed="false">
      <c r="A1261" s="0" t="s">
        <v>3</v>
      </c>
      <c r="B1261" s="0" t="s">
        <v>10025</v>
      </c>
      <c r="C1261" s="0" t="s">
        <v>8741</v>
      </c>
      <c r="D1261" s="0" t="s">
        <v>8744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13</v>
      </c>
      <c r="L1261" s="0" t="n">
        <v>229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</row>
    <row r="1262" customFormat="false" ht="14.4" hidden="false" customHeight="false" outlineLevel="0" collapsed="false">
      <c r="A1262" s="0" t="s">
        <v>3</v>
      </c>
      <c r="B1262" s="0" t="s">
        <v>10026</v>
      </c>
      <c r="C1262" s="0" t="s">
        <v>8745</v>
      </c>
      <c r="D1262" s="0" t="s">
        <v>8744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18</v>
      </c>
      <c r="L1262" s="0" t="n">
        <v>266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</row>
    <row r="1263" customFormat="false" ht="14.4" hidden="false" customHeight="false" outlineLevel="0" collapsed="false">
      <c r="A1263" s="0" t="s">
        <v>3</v>
      </c>
      <c r="B1263" s="0" t="s">
        <v>10027</v>
      </c>
      <c r="C1263" s="0" t="s">
        <v>8742</v>
      </c>
      <c r="D1263" s="0" t="s">
        <v>8741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15</v>
      </c>
      <c r="L1263" s="0" t="n">
        <v>240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</row>
    <row r="1264" customFormat="false" ht="14.4" hidden="false" customHeight="false" outlineLevel="0" collapsed="false">
      <c r="A1264" s="0" t="s">
        <v>3</v>
      </c>
      <c r="B1264" s="0" t="s">
        <v>10028</v>
      </c>
      <c r="C1264" s="0" t="s">
        <v>8744</v>
      </c>
      <c r="D1264" s="0" t="s">
        <v>8745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17</v>
      </c>
      <c r="L1264" s="0" t="n">
        <v>238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</row>
    <row r="1265" customFormat="false" ht="14.4" hidden="false" customHeight="false" outlineLevel="0" collapsed="false">
      <c r="A1265" s="0" t="s">
        <v>3</v>
      </c>
      <c r="B1265" s="0" t="s">
        <v>10029</v>
      </c>
      <c r="C1265" s="0" t="s">
        <v>8745</v>
      </c>
      <c r="D1265" s="0" t="s">
        <v>8741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15</v>
      </c>
      <c r="L1265" s="0" t="n">
        <v>241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</row>
    <row r="1266" customFormat="false" ht="14.4" hidden="false" customHeight="false" outlineLevel="0" collapsed="false">
      <c r="A1266" s="0" t="s">
        <v>3</v>
      </c>
      <c r="B1266" s="0" t="s">
        <v>10030</v>
      </c>
      <c r="C1266" s="0" t="s">
        <v>8742</v>
      </c>
      <c r="D1266" s="0" t="s">
        <v>8744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15</v>
      </c>
      <c r="L1266" s="0" t="n">
        <v>240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</row>
    <row r="1267" customFormat="false" ht="14.4" hidden="false" customHeight="false" outlineLevel="0" collapsed="false">
      <c r="A1267" s="0" t="s">
        <v>3</v>
      </c>
      <c r="B1267" s="0" t="s">
        <v>10031</v>
      </c>
      <c r="C1267" s="0" t="s">
        <v>8742</v>
      </c>
      <c r="D1267" s="0" t="s">
        <v>8745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13</v>
      </c>
      <c r="L1267" s="0" t="n">
        <v>255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</row>
    <row r="1268" customFormat="false" ht="14.4" hidden="false" customHeight="false" outlineLevel="0" collapsed="false">
      <c r="A1268" s="0" t="s">
        <v>3</v>
      </c>
      <c r="B1268" s="0" t="s">
        <v>10032</v>
      </c>
      <c r="C1268" s="0" t="s">
        <v>8742</v>
      </c>
      <c r="D1268" s="0" t="s">
        <v>8741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10</v>
      </c>
      <c r="L1268" s="0" t="n">
        <v>199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</row>
    <row r="1269" customFormat="false" ht="14.4" hidden="false" customHeight="false" outlineLevel="0" collapsed="false">
      <c r="A1269" s="0" t="s">
        <v>3</v>
      </c>
      <c r="B1269" s="0" t="s">
        <v>10033</v>
      </c>
      <c r="C1269" s="0" t="s">
        <v>8745</v>
      </c>
      <c r="D1269" s="0" t="s">
        <v>8742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12</v>
      </c>
      <c r="L1269" s="0" t="n">
        <v>204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</row>
    <row r="1270" customFormat="false" ht="14.4" hidden="false" customHeight="false" outlineLevel="0" collapsed="false">
      <c r="A1270" s="0" t="s">
        <v>3</v>
      </c>
      <c r="B1270" s="0" t="s">
        <v>10034</v>
      </c>
      <c r="C1270" s="0" t="s">
        <v>8741</v>
      </c>
      <c r="D1270" s="0" t="s">
        <v>8742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16</v>
      </c>
      <c r="L1270" s="0" t="n">
        <v>231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</row>
    <row r="1271" customFormat="false" ht="14.4" hidden="false" customHeight="false" outlineLevel="0" collapsed="false">
      <c r="A1271" s="0" t="s">
        <v>3</v>
      </c>
      <c r="B1271" s="0" t="s">
        <v>10035</v>
      </c>
      <c r="C1271" s="0" t="s">
        <v>8742</v>
      </c>
      <c r="D1271" s="0" t="s">
        <v>8754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10</v>
      </c>
      <c r="L1271" s="0" t="n">
        <v>187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</row>
    <row r="1272" customFormat="false" ht="14.4" hidden="false" customHeight="false" outlineLevel="0" collapsed="false">
      <c r="A1272" s="0" t="s">
        <v>3</v>
      </c>
      <c r="B1272" s="0" t="s">
        <v>10036</v>
      </c>
      <c r="C1272" s="0" t="s">
        <v>8744</v>
      </c>
      <c r="D1272" s="0" t="s">
        <v>8742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10</v>
      </c>
      <c r="L1272" s="0" t="n">
        <v>187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</row>
    <row r="1273" customFormat="false" ht="14.4" hidden="false" customHeight="false" outlineLevel="0" collapsed="false">
      <c r="A1273" s="0" t="s">
        <v>3</v>
      </c>
      <c r="B1273" s="0" t="s">
        <v>10037</v>
      </c>
      <c r="C1273" s="0" t="s">
        <v>8745</v>
      </c>
      <c r="D1273" s="0" t="s">
        <v>8741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12</v>
      </c>
      <c r="L1273" s="0" t="n">
        <v>216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</row>
    <row r="1274" customFormat="false" ht="14.4" hidden="false" customHeight="false" outlineLevel="0" collapsed="false">
      <c r="A1274" s="0" t="s">
        <v>3</v>
      </c>
      <c r="B1274" s="0" t="s">
        <v>10038</v>
      </c>
      <c r="C1274" s="0" t="s">
        <v>8744</v>
      </c>
      <c r="D1274" s="0" t="s">
        <v>8742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12</v>
      </c>
      <c r="L1274" s="0" t="n">
        <v>239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</row>
    <row r="1275" customFormat="false" ht="14.4" hidden="false" customHeight="false" outlineLevel="0" collapsed="false">
      <c r="A1275" s="0" t="s">
        <v>3</v>
      </c>
      <c r="B1275" s="0" t="s">
        <v>10039</v>
      </c>
      <c r="C1275" s="0" t="s">
        <v>8744</v>
      </c>
      <c r="D1275" s="0" t="s">
        <v>8745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11</v>
      </c>
      <c r="L1275" s="0" t="n">
        <v>167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</row>
    <row r="1276" customFormat="false" ht="14.4" hidden="false" customHeight="false" outlineLevel="0" collapsed="false">
      <c r="A1276" s="0" t="s">
        <v>3</v>
      </c>
      <c r="B1276" s="0" t="s">
        <v>10040</v>
      </c>
      <c r="C1276" s="0" t="s">
        <v>8741</v>
      </c>
      <c r="D1276" s="0" t="s">
        <v>8745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11</v>
      </c>
      <c r="L1276" s="0" t="n">
        <v>167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</row>
    <row r="1277" customFormat="false" ht="14.4" hidden="false" customHeight="false" outlineLevel="0" collapsed="false">
      <c r="A1277" s="0" t="s">
        <v>3</v>
      </c>
      <c r="B1277" s="0" t="s">
        <v>10041</v>
      </c>
      <c r="C1277" s="0" t="s">
        <v>8742</v>
      </c>
      <c r="D1277" s="0" t="s">
        <v>8744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11</v>
      </c>
      <c r="L1277" s="0" t="n">
        <v>218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</row>
    <row r="1278" customFormat="false" ht="14.4" hidden="false" customHeight="false" outlineLevel="0" collapsed="false">
      <c r="A1278" s="0" t="s">
        <v>3</v>
      </c>
      <c r="B1278" s="0" t="s">
        <v>10042</v>
      </c>
      <c r="C1278" s="0" t="s">
        <v>8742</v>
      </c>
      <c r="D1278" s="0" t="s">
        <v>8744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12</v>
      </c>
      <c r="L1278" s="0" t="n">
        <v>207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</row>
    <row r="1279" customFormat="false" ht="14.4" hidden="false" customHeight="false" outlineLevel="0" collapsed="false">
      <c r="A1279" s="0" t="s">
        <v>3</v>
      </c>
      <c r="B1279" s="0" t="s">
        <v>10043</v>
      </c>
      <c r="C1279" s="0" t="s">
        <v>8741</v>
      </c>
      <c r="D1279" s="0" t="s">
        <v>8742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12</v>
      </c>
      <c r="L1279" s="0" t="n">
        <v>189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</row>
    <row r="1280" customFormat="false" ht="14.4" hidden="false" customHeight="false" outlineLevel="0" collapsed="false">
      <c r="A1280" s="0" t="s">
        <v>3</v>
      </c>
      <c r="B1280" s="0" t="s">
        <v>10044</v>
      </c>
      <c r="C1280" s="0" t="s">
        <v>8744</v>
      </c>
      <c r="D1280" s="0" t="s">
        <v>8745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15</v>
      </c>
      <c r="L1280" s="0" t="n">
        <v>280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</row>
    <row r="1281" customFormat="false" ht="14.4" hidden="false" customHeight="false" outlineLevel="0" collapsed="false">
      <c r="A1281" s="0" t="s">
        <v>3</v>
      </c>
      <c r="B1281" s="0" t="s">
        <v>10045</v>
      </c>
      <c r="C1281" s="0" t="s">
        <v>8742</v>
      </c>
      <c r="D1281" s="0" t="s">
        <v>8744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8</v>
      </c>
      <c r="L1281" s="0" t="n">
        <v>157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</row>
    <row r="1282" customFormat="false" ht="14.4" hidden="false" customHeight="false" outlineLevel="0" collapsed="false">
      <c r="A1282" s="0" t="s">
        <v>3</v>
      </c>
      <c r="B1282" s="0" t="s">
        <v>10046</v>
      </c>
      <c r="C1282" s="0" t="s">
        <v>8744</v>
      </c>
      <c r="D1282" s="0" t="s">
        <v>8742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7</v>
      </c>
      <c r="L1282" s="0" t="n">
        <v>120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</row>
    <row r="1283" customFormat="false" ht="14.4" hidden="false" customHeight="false" outlineLevel="0" collapsed="false">
      <c r="A1283" s="0" t="s">
        <v>3</v>
      </c>
      <c r="B1283" s="0" t="s">
        <v>10047</v>
      </c>
      <c r="C1283" s="0" t="s">
        <v>8744</v>
      </c>
      <c r="D1283" s="0" t="s">
        <v>8742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13</v>
      </c>
      <c r="L1283" s="0" t="n">
        <v>167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</row>
    <row r="1284" customFormat="false" ht="14.4" hidden="false" customHeight="false" outlineLevel="0" collapsed="false">
      <c r="A1284" s="0" t="s">
        <v>3</v>
      </c>
      <c r="B1284" s="0" t="s">
        <v>10048</v>
      </c>
      <c r="C1284" s="0" t="s">
        <v>8744</v>
      </c>
      <c r="D1284" s="0" t="s">
        <v>8745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8</v>
      </c>
      <c r="L1284" s="0" t="n">
        <v>150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</row>
    <row r="1285" customFormat="false" ht="14.4" hidden="false" customHeight="false" outlineLevel="0" collapsed="false">
      <c r="A1285" s="0" t="s">
        <v>3</v>
      </c>
      <c r="B1285" s="0" t="s">
        <v>10049</v>
      </c>
      <c r="C1285" s="0" t="s">
        <v>8742</v>
      </c>
      <c r="D1285" s="0" t="s">
        <v>8745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10</v>
      </c>
      <c r="L1285" s="0" t="n">
        <v>153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</row>
    <row r="1286" customFormat="false" ht="14.4" hidden="false" customHeight="false" outlineLevel="0" collapsed="false">
      <c r="A1286" s="0" t="s">
        <v>3</v>
      </c>
      <c r="B1286" s="0" t="s">
        <v>10050</v>
      </c>
      <c r="C1286" s="0" t="s">
        <v>8744</v>
      </c>
      <c r="D1286" s="0" t="s">
        <v>8742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6</v>
      </c>
      <c r="L1286" s="0" t="n">
        <v>99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</row>
    <row r="1287" customFormat="false" ht="14.4" hidden="false" customHeight="false" outlineLevel="0" collapsed="false">
      <c r="A1287" s="0" t="s">
        <v>3</v>
      </c>
      <c r="B1287" s="0" t="s">
        <v>10051</v>
      </c>
      <c r="C1287" s="0" t="s">
        <v>8745</v>
      </c>
      <c r="D1287" s="0" t="s">
        <v>8742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10</v>
      </c>
      <c r="L1287" s="0" t="n">
        <v>177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</row>
    <row r="1288" customFormat="false" ht="14.4" hidden="false" customHeight="false" outlineLevel="0" collapsed="false">
      <c r="A1288" s="0" t="s">
        <v>3</v>
      </c>
      <c r="B1288" s="0" t="s">
        <v>10052</v>
      </c>
      <c r="C1288" s="0" t="s">
        <v>8741</v>
      </c>
      <c r="D1288" s="0" t="s">
        <v>8744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11</v>
      </c>
      <c r="L1288" s="0" t="n">
        <v>218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</row>
    <row r="1289" customFormat="false" ht="14.4" hidden="false" customHeight="false" outlineLevel="0" collapsed="false">
      <c r="A1289" s="0" t="s">
        <v>3</v>
      </c>
      <c r="B1289" s="0" t="s">
        <v>10053</v>
      </c>
      <c r="C1289" s="0" t="s">
        <v>8744</v>
      </c>
      <c r="D1289" s="0" t="s">
        <v>8742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11</v>
      </c>
      <c r="L1289" s="0" t="n">
        <v>217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</row>
    <row r="1290" customFormat="false" ht="14.4" hidden="false" customHeight="false" outlineLevel="0" collapsed="false">
      <c r="A1290" s="0" t="s">
        <v>3</v>
      </c>
      <c r="B1290" s="0" t="s">
        <v>10054</v>
      </c>
      <c r="C1290" s="0" t="s">
        <v>8745</v>
      </c>
      <c r="D1290" s="0" t="s">
        <v>8741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10</v>
      </c>
      <c r="L1290" s="0" t="n">
        <v>183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</row>
    <row r="1291" customFormat="false" ht="14.4" hidden="false" customHeight="false" outlineLevel="0" collapsed="false">
      <c r="A1291" s="0" t="s">
        <v>3</v>
      </c>
      <c r="B1291" s="0" t="s">
        <v>10055</v>
      </c>
      <c r="C1291" s="0" t="s">
        <v>8741</v>
      </c>
      <c r="D1291" s="0" t="s">
        <v>8744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13</v>
      </c>
      <c r="L1291" s="0" t="n">
        <v>213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</row>
    <row r="1292" customFormat="false" ht="14.4" hidden="false" customHeight="false" outlineLevel="0" collapsed="false">
      <c r="A1292" s="0" t="s">
        <v>3</v>
      </c>
      <c r="B1292" s="0" t="s">
        <v>10056</v>
      </c>
      <c r="C1292" s="0" t="s">
        <v>8744</v>
      </c>
      <c r="D1292" s="0" t="s">
        <v>8741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9</v>
      </c>
      <c r="L1292" s="0" t="n">
        <v>160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</row>
    <row r="1293" customFormat="false" ht="14.4" hidden="false" customHeight="false" outlineLevel="0" collapsed="false">
      <c r="A1293" s="0" t="s">
        <v>3</v>
      </c>
      <c r="B1293" s="0" t="s">
        <v>10057</v>
      </c>
      <c r="C1293" s="0" t="s">
        <v>8744</v>
      </c>
      <c r="D1293" s="0" t="s">
        <v>8741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13</v>
      </c>
      <c r="L1293" s="0" t="n">
        <v>197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</row>
    <row r="1294" customFormat="false" ht="14.4" hidden="false" customHeight="false" outlineLevel="0" collapsed="false">
      <c r="A1294" s="0" t="s">
        <v>3</v>
      </c>
      <c r="B1294" s="0" t="s">
        <v>10058</v>
      </c>
      <c r="C1294" s="0" t="s">
        <v>8744</v>
      </c>
      <c r="D1294" s="0" t="s">
        <v>8742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12</v>
      </c>
      <c r="L1294" s="0" t="n">
        <v>212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</row>
    <row r="1295" customFormat="false" ht="14.4" hidden="false" customHeight="false" outlineLevel="0" collapsed="false">
      <c r="A1295" s="0" t="s">
        <v>3</v>
      </c>
      <c r="B1295" s="0" t="s">
        <v>10059</v>
      </c>
      <c r="C1295" s="0" t="s">
        <v>8742</v>
      </c>
      <c r="D1295" s="0" t="s">
        <v>8744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11</v>
      </c>
      <c r="L1295" s="0" t="n">
        <v>194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</row>
    <row r="1296" customFormat="false" ht="14.4" hidden="false" customHeight="false" outlineLevel="0" collapsed="false">
      <c r="A1296" s="0" t="s">
        <v>3</v>
      </c>
      <c r="B1296" s="0" t="s">
        <v>10060</v>
      </c>
      <c r="C1296" s="0" t="s">
        <v>8741</v>
      </c>
      <c r="D1296" s="0" t="s">
        <v>8745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7</v>
      </c>
      <c r="L1296" s="0" t="n">
        <v>106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</row>
    <row r="1297" customFormat="false" ht="14.4" hidden="false" customHeight="false" outlineLevel="0" collapsed="false">
      <c r="A1297" s="0" t="s">
        <v>3</v>
      </c>
      <c r="B1297" s="0" t="s">
        <v>10061</v>
      </c>
      <c r="C1297" s="0" t="s">
        <v>8742</v>
      </c>
      <c r="D1297" s="0" t="s">
        <v>8741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12</v>
      </c>
      <c r="L1297" s="0" t="n">
        <v>206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</row>
    <row r="1298" customFormat="false" ht="14.4" hidden="false" customHeight="false" outlineLevel="0" collapsed="false">
      <c r="A1298" s="0" t="s">
        <v>3</v>
      </c>
      <c r="B1298" s="0" t="s">
        <v>10062</v>
      </c>
      <c r="C1298" s="0" t="s">
        <v>8742</v>
      </c>
      <c r="D1298" s="0" t="s">
        <v>8745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11</v>
      </c>
      <c r="L1298" s="0" t="n">
        <v>201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</row>
    <row r="1299" customFormat="false" ht="14.4" hidden="false" customHeight="false" outlineLevel="0" collapsed="false">
      <c r="A1299" s="0" t="s">
        <v>3</v>
      </c>
      <c r="B1299" s="0" t="s">
        <v>10063</v>
      </c>
      <c r="C1299" s="0" t="s">
        <v>8742</v>
      </c>
      <c r="D1299" s="0" t="s">
        <v>8741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20</v>
      </c>
      <c r="L1299" s="0" t="n">
        <v>254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</row>
    <row r="1300" customFormat="false" ht="14.4" hidden="false" customHeight="false" outlineLevel="0" collapsed="false">
      <c r="A1300" s="0" t="s">
        <v>3</v>
      </c>
      <c r="B1300" s="0" t="s">
        <v>10064</v>
      </c>
      <c r="C1300" s="0" t="s">
        <v>8745</v>
      </c>
      <c r="D1300" s="0" t="s">
        <v>8741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14</v>
      </c>
      <c r="L1300" s="0" t="n">
        <v>207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</row>
    <row r="1301" customFormat="false" ht="14.4" hidden="false" customHeight="false" outlineLevel="0" collapsed="false">
      <c r="A1301" s="0" t="s">
        <v>3</v>
      </c>
      <c r="B1301" s="0" t="s">
        <v>10065</v>
      </c>
      <c r="C1301" s="0" t="s">
        <v>8741</v>
      </c>
      <c r="D1301" s="0" t="s">
        <v>8742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10</v>
      </c>
      <c r="L1301" s="0" t="n">
        <v>157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</row>
    <row r="1302" customFormat="false" ht="14.4" hidden="false" customHeight="false" outlineLevel="0" collapsed="false">
      <c r="A1302" s="0" t="s">
        <v>3</v>
      </c>
      <c r="B1302" s="0" t="s">
        <v>10066</v>
      </c>
      <c r="C1302" s="0" t="s">
        <v>8745</v>
      </c>
      <c r="D1302" s="0" t="s">
        <v>8741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10</v>
      </c>
      <c r="L1302" s="0" t="n">
        <v>163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</row>
    <row r="1303" customFormat="false" ht="14.4" hidden="false" customHeight="false" outlineLevel="0" collapsed="false">
      <c r="A1303" s="0" t="s">
        <v>3</v>
      </c>
      <c r="B1303" s="0" t="s">
        <v>10067</v>
      </c>
      <c r="C1303" s="0" t="s">
        <v>8745</v>
      </c>
      <c r="D1303" s="0" t="s">
        <v>8742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18</v>
      </c>
      <c r="L1303" s="0" t="n">
        <v>218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</row>
    <row r="1304" customFormat="false" ht="14.4" hidden="false" customHeight="false" outlineLevel="0" collapsed="false">
      <c r="A1304" s="0" t="s">
        <v>3</v>
      </c>
      <c r="B1304" s="0" t="s">
        <v>10068</v>
      </c>
      <c r="C1304" s="0" t="s">
        <v>8745</v>
      </c>
      <c r="D1304" s="0" t="s">
        <v>8742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14</v>
      </c>
      <c r="L1304" s="0" t="n">
        <v>186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</row>
    <row r="1305" customFormat="false" ht="14.4" hidden="false" customHeight="false" outlineLevel="0" collapsed="false">
      <c r="A1305" s="0" t="s">
        <v>3</v>
      </c>
      <c r="B1305" s="0" t="s">
        <v>10069</v>
      </c>
      <c r="C1305" s="0" t="s">
        <v>8744</v>
      </c>
      <c r="D1305" s="0" t="s">
        <v>8741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9</v>
      </c>
      <c r="L1305" s="0" t="n">
        <v>169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</row>
    <row r="1306" customFormat="false" ht="14.4" hidden="false" customHeight="false" outlineLevel="0" collapsed="false">
      <c r="A1306" s="0" t="s">
        <v>3</v>
      </c>
      <c r="B1306" s="0" t="s">
        <v>10070</v>
      </c>
      <c r="C1306" s="0" t="s">
        <v>8745</v>
      </c>
      <c r="D1306" s="0" t="s">
        <v>8741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10</v>
      </c>
      <c r="L1306" s="0" t="n">
        <v>189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</row>
    <row r="1307" customFormat="false" ht="14.4" hidden="false" customHeight="false" outlineLevel="0" collapsed="false">
      <c r="A1307" s="0" t="s">
        <v>3</v>
      </c>
      <c r="B1307" s="0" t="s">
        <v>10071</v>
      </c>
      <c r="C1307" s="0" t="s">
        <v>8741</v>
      </c>
      <c r="D1307" s="0" t="s">
        <v>8745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17</v>
      </c>
      <c r="L1307" s="0" t="n">
        <v>220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</row>
    <row r="1308" customFormat="false" ht="14.4" hidden="false" customHeight="false" outlineLevel="0" collapsed="false">
      <c r="A1308" s="0" t="s">
        <v>3</v>
      </c>
      <c r="B1308" s="0" t="s">
        <v>10072</v>
      </c>
      <c r="C1308" s="0" t="s">
        <v>8745</v>
      </c>
      <c r="D1308" s="0" t="s">
        <v>8741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16</v>
      </c>
      <c r="L1308" s="0" t="n">
        <v>131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</row>
    <row r="1309" customFormat="false" ht="14.4" hidden="false" customHeight="false" outlineLevel="0" collapsed="false">
      <c r="A1309" s="0" t="s">
        <v>3</v>
      </c>
      <c r="B1309" s="0" t="s">
        <v>10073</v>
      </c>
      <c r="C1309" s="0" t="s">
        <v>8745</v>
      </c>
      <c r="D1309" s="0" t="s">
        <v>8741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11</v>
      </c>
      <c r="L1309" s="0" t="n">
        <v>192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</row>
    <row r="1310" customFormat="false" ht="14.4" hidden="false" customHeight="false" outlineLevel="0" collapsed="false">
      <c r="A1310" s="0" t="s">
        <v>3</v>
      </c>
      <c r="B1310" s="0" t="s">
        <v>10074</v>
      </c>
      <c r="C1310" s="0" t="s">
        <v>8744</v>
      </c>
      <c r="D1310" s="0" t="s">
        <v>8742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16</v>
      </c>
      <c r="L1310" s="0" t="n">
        <v>315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</row>
    <row r="1311" customFormat="false" ht="14.4" hidden="false" customHeight="false" outlineLevel="0" collapsed="false">
      <c r="A1311" s="0" t="s">
        <v>3</v>
      </c>
      <c r="B1311" s="0" t="s">
        <v>10075</v>
      </c>
      <c r="C1311" s="0" t="s">
        <v>8741</v>
      </c>
      <c r="D1311" s="0" t="s">
        <v>8744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9</v>
      </c>
      <c r="L1311" s="0" t="n">
        <v>131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</row>
    <row r="1312" customFormat="false" ht="14.4" hidden="false" customHeight="false" outlineLevel="0" collapsed="false">
      <c r="A1312" s="0" t="s">
        <v>3</v>
      </c>
      <c r="B1312" s="0" t="s">
        <v>10076</v>
      </c>
      <c r="C1312" s="0" t="s">
        <v>8742</v>
      </c>
      <c r="D1312" s="0" t="s">
        <v>8744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16</v>
      </c>
      <c r="L1312" s="0" t="n">
        <v>138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</row>
    <row r="1313" customFormat="false" ht="14.4" hidden="false" customHeight="false" outlineLevel="0" collapsed="false">
      <c r="A1313" s="0" t="s">
        <v>3</v>
      </c>
      <c r="B1313" s="0" t="s">
        <v>10077</v>
      </c>
      <c r="C1313" s="0" t="s">
        <v>8744</v>
      </c>
      <c r="D1313" s="0" t="s">
        <v>8742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11</v>
      </c>
      <c r="L1313" s="0" t="n">
        <v>174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</row>
    <row r="1314" customFormat="false" ht="14.4" hidden="false" customHeight="false" outlineLevel="0" collapsed="false">
      <c r="A1314" s="0" t="s">
        <v>3</v>
      </c>
      <c r="B1314" s="0" t="s">
        <v>10078</v>
      </c>
      <c r="C1314" s="0" t="s">
        <v>8744</v>
      </c>
      <c r="D1314" s="0" t="s">
        <v>8742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11</v>
      </c>
      <c r="L1314" s="0" t="n">
        <v>161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</row>
    <row r="1315" customFormat="false" ht="14.4" hidden="false" customHeight="false" outlineLevel="0" collapsed="false">
      <c r="A1315" s="0" t="s">
        <v>3</v>
      </c>
      <c r="B1315" s="0" t="s">
        <v>10079</v>
      </c>
      <c r="C1315" s="0" t="s">
        <v>8745</v>
      </c>
      <c r="D1315" s="0" t="s">
        <v>8744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12</v>
      </c>
      <c r="L1315" s="0" t="n">
        <v>171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</row>
    <row r="1316" customFormat="false" ht="14.4" hidden="false" customHeight="false" outlineLevel="0" collapsed="false">
      <c r="A1316" s="0" t="s">
        <v>3</v>
      </c>
      <c r="B1316" s="0" t="s">
        <v>10080</v>
      </c>
      <c r="C1316" s="0" t="s">
        <v>8741</v>
      </c>
      <c r="D1316" s="0" t="s">
        <v>8742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14</v>
      </c>
      <c r="L1316" s="0" t="n">
        <v>202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</row>
    <row r="1317" customFormat="false" ht="14.4" hidden="false" customHeight="false" outlineLevel="0" collapsed="false">
      <c r="A1317" s="0" t="s">
        <v>3</v>
      </c>
      <c r="B1317" s="0" t="s">
        <v>10081</v>
      </c>
      <c r="C1317" s="0" t="s">
        <v>8742</v>
      </c>
      <c r="D1317" s="0" t="s">
        <v>8744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9</v>
      </c>
      <c r="L1317" s="0" t="n">
        <v>167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</row>
    <row r="1318" customFormat="false" ht="14.4" hidden="false" customHeight="false" outlineLevel="0" collapsed="false">
      <c r="A1318" s="0" t="s">
        <v>3</v>
      </c>
      <c r="B1318" s="0" t="s">
        <v>10082</v>
      </c>
      <c r="C1318" s="0" t="s">
        <v>8745</v>
      </c>
      <c r="D1318" s="0" t="s">
        <v>8741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7</v>
      </c>
      <c r="L1318" s="0" t="n">
        <v>136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</row>
    <row r="1319" customFormat="false" ht="14.4" hidden="false" customHeight="false" outlineLevel="0" collapsed="false">
      <c r="A1319" s="0" t="s">
        <v>3</v>
      </c>
      <c r="B1319" s="0" t="s">
        <v>10083</v>
      </c>
      <c r="C1319" s="0" t="s">
        <v>8741</v>
      </c>
      <c r="D1319" s="0" t="s">
        <v>8745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9</v>
      </c>
      <c r="L1319" s="0" t="n">
        <v>161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</row>
    <row r="1320" customFormat="false" ht="14.4" hidden="false" customHeight="false" outlineLevel="0" collapsed="false">
      <c r="A1320" s="0" t="s">
        <v>3</v>
      </c>
      <c r="B1320" s="0" t="s">
        <v>10084</v>
      </c>
      <c r="C1320" s="0" t="s">
        <v>8744</v>
      </c>
      <c r="D1320" s="0" t="s">
        <v>8745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15</v>
      </c>
      <c r="L1320" s="0" t="n">
        <v>183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</row>
    <row r="1321" customFormat="false" ht="14.4" hidden="false" customHeight="false" outlineLevel="0" collapsed="false">
      <c r="A1321" s="0" t="s">
        <v>3</v>
      </c>
      <c r="B1321" s="0" t="s">
        <v>10085</v>
      </c>
      <c r="C1321" s="0" t="s">
        <v>8742</v>
      </c>
      <c r="D1321" s="0" t="s">
        <v>8744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11</v>
      </c>
      <c r="L1321" s="0" t="n">
        <v>187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</row>
    <row r="1322" customFormat="false" ht="14.4" hidden="false" customHeight="false" outlineLevel="0" collapsed="false">
      <c r="A1322" s="0" t="s">
        <v>3</v>
      </c>
      <c r="B1322" s="0" t="s">
        <v>10086</v>
      </c>
      <c r="C1322" s="0" t="s">
        <v>8741</v>
      </c>
      <c r="D1322" s="0" t="s">
        <v>8745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14</v>
      </c>
      <c r="L1322" s="0" t="n">
        <v>187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</row>
    <row r="1323" customFormat="false" ht="14.4" hidden="false" customHeight="false" outlineLevel="0" collapsed="false">
      <c r="A1323" s="0" t="s">
        <v>3</v>
      </c>
      <c r="B1323" s="0" t="s">
        <v>10087</v>
      </c>
      <c r="C1323" s="0" t="s">
        <v>8742</v>
      </c>
      <c r="D1323" s="0" t="s">
        <v>8744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9</v>
      </c>
      <c r="L1323" s="0" t="n">
        <v>165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</row>
    <row r="1324" customFormat="false" ht="14.4" hidden="false" customHeight="false" outlineLevel="0" collapsed="false">
      <c r="A1324" s="0" t="s">
        <v>3</v>
      </c>
      <c r="B1324" s="0" t="s">
        <v>10088</v>
      </c>
      <c r="C1324" s="0" t="s">
        <v>8741</v>
      </c>
      <c r="D1324" s="0" t="s">
        <v>8745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12</v>
      </c>
      <c r="L1324" s="0" t="n">
        <v>229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</row>
    <row r="1325" customFormat="false" ht="14.4" hidden="false" customHeight="false" outlineLevel="0" collapsed="false">
      <c r="A1325" s="0" t="s">
        <v>3</v>
      </c>
      <c r="B1325" s="0" t="s">
        <v>10089</v>
      </c>
      <c r="C1325" s="0" t="s">
        <v>8742</v>
      </c>
      <c r="D1325" s="0" t="s">
        <v>8744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16</v>
      </c>
      <c r="L1325" s="0" t="n">
        <v>238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</row>
    <row r="1326" customFormat="false" ht="14.4" hidden="false" customHeight="false" outlineLevel="0" collapsed="false">
      <c r="A1326" s="0" t="s">
        <v>3</v>
      </c>
      <c r="B1326" s="0" t="s">
        <v>10090</v>
      </c>
      <c r="C1326" s="0" t="s">
        <v>8741</v>
      </c>
      <c r="D1326" s="0" t="s">
        <v>8745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17</v>
      </c>
      <c r="L1326" s="0" t="n">
        <v>219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</row>
    <row r="1327" customFormat="false" ht="14.4" hidden="false" customHeight="false" outlineLevel="0" collapsed="false">
      <c r="A1327" s="0" t="s">
        <v>3</v>
      </c>
      <c r="B1327" s="0" t="s">
        <v>10091</v>
      </c>
      <c r="C1327" s="0" t="s">
        <v>8745</v>
      </c>
      <c r="D1327" s="0" t="s">
        <v>8741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15</v>
      </c>
      <c r="L1327" s="0" t="n">
        <v>204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</row>
    <row r="1328" customFormat="false" ht="14.4" hidden="false" customHeight="false" outlineLevel="0" collapsed="false">
      <c r="A1328" s="0" t="s">
        <v>3</v>
      </c>
      <c r="B1328" s="0" t="s">
        <v>10092</v>
      </c>
      <c r="C1328" s="0" t="s">
        <v>8745</v>
      </c>
      <c r="D1328" s="0" t="s">
        <v>8744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15</v>
      </c>
      <c r="L1328" s="0" t="n">
        <v>192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</row>
    <row r="1329" customFormat="false" ht="14.4" hidden="false" customHeight="false" outlineLevel="0" collapsed="false">
      <c r="A1329" s="0" t="s">
        <v>3</v>
      </c>
      <c r="B1329" s="0" t="s">
        <v>10093</v>
      </c>
      <c r="C1329" s="0" t="s">
        <v>8742</v>
      </c>
      <c r="D1329" s="0" t="s">
        <v>8745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9</v>
      </c>
      <c r="L1329" s="0" t="n">
        <v>157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</row>
    <row r="1330" customFormat="false" ht="14.4" hidden="false" customHeight="false" outlineLevel="0" collapsed="false">
      <c r="A1330" s="0" t="s">
        <v>3</v>
      </c>
      <c r="B1330" s="0" t="s">
        <v>10094</v>
      </c>
      <c r="C1330" s="0" t="s">
        <v>8744</v>
      </c>
      <c r="D1330" s="0" t="s">
        <v>8742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10</v>
      </c>
      <c r="L1330" s="0" t="n">
        <v>179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</row>
    <row r="1331" customFormat="false" ht="14.4" hidden="false" customHeight="false" outlineLevel="0" collapsed="false">
      <c r="A1331" s="0" t="s">
        <v>3</v>
      </c>
      <c r="B1331" s="0" t="s">
        <v>10095</v>
      </c>
      <c r="C1331" s="0" t="s">
        <v>8741</v>
      </c>
      <c r="D1331" s="0" t="s">
        <v>8742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9</v>
      </c>
      <c r="L1331" s="0" t="n">
        <v>153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</row>
    <row r="1332" customFormat="false" ht="14.4" hidden="false" customHeight="false" outlineLevel="0" collapsed="false">
      <c r="A1332" s="0" t="s">
        <v>3</v>
      </c>
      <c r="B1332" s="0" t="s">
        <v>10096</v>
      </c>
      <c r="C1332" s="0" t="s">
        <v>8742</v>
      </c>
      <c r="D1332" s="0" t="s">
        <v>8744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11</v>
      </c>
      <c r="L1332" s="0" t="n">
        <v>151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</row>
    <row r="1333" customFormat="false" ht="14.4" hidden="false" customHeight="false" outlineLevel="0" collapsed="false">
      <c r="A1333" s="0" t="s">
        <v>3</v>
      </c>
      <c r="B1333" s="0" t="s">
        <v>10097</v>
      </c>
      <c r="C1333" s="0" t="s">
        <v>8744</v>
      </c>
      <c r="D1333" s="0" t="s">
        <v>8742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9</v>
      </c>
      <c r="L1333" s="0" t="n">
        <v>159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</row>
    <row r="1334" customFormat="false" ht="14.4" hidden="false" customHeight="false" outlineLevel="0" collapsed="false">
      <c r="A1334" s="0" t="s">
        <v>3</v>
      </c>
      <c r="B1334" s="0" t="s">
        <v>10098</v>
      </c>
      <c r="C1334" s="0" t="s">
        <v>8742</v>
      </c>
      <c r="D1334" s="0" t="s">
        <v>8744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8</v>
      </c>
      <c r="L1334" s="0" t="n">
        <v>157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</row>
    <row r="1335" customFormat="false" ht="14.4" hidden="false" customHeight="false" outlineLevel="0" collapsed="false">
      <c r="A1335" s="0" t="s">
        <v>3</v>
      </c>
      <c r="B1335" s="0" t="s">
        <v>10099</v>
      </c>
      <c r="C1335" s="0" t="s">
        <v>8742</v>
      </c>
      <c r="D1335" s="0" t="s">
        <v>8744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13</v>
      </c>
      <c r="L1335" s="0" t="n">
        <v>206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</row>
    <row r="1336" customFormat="false" ht="14.4" hidden="false" customHeight="false" outlineLevel="0" collapsed="false">
      <c r="A1336" s="0" t="s">
        <v>3</v>
      </c>
      <c r="B1336" s="0" t="s">
        <v>10100</v>
      </c>
      <c r="C1336" s="0" t="s">
        <v>8744</v>
      </c>
      <c r="D1336" s="0" t="s">
        <v>8742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13</v>
      </c>
      <c r="L1336" s="0" t="n">
        <v>187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</row>
    <row r="1337" customFormat="false" ht="14.4" hidden="false" customHeight="false" outlineLevel="0" collapsed="false">
      <c r="A1337" s="0" t="s">
        <v>3</v>
      </c>
      <c r="B1337" s="0" t="s">
        <v>10101</v>
      </c>
      <c r="C1337" s="0" t="s">
        <v>8744</v>
      </c>
      <c r="D1337" s="0" t="s">
        <v>8741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16</v>
      </c>
      <c r="L1337" s="0" t="n">
        <v>207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</row>
    <row r="1338" customFormat="false" ht="14.4" hidden="false" customHeight="false" outlineLevel="0" collapsed="false">
      <c r="A1338" s="0" t="s">
        <v>3</v>
      </c>
      <c r="B1338" s="0" t="s">
        <v>10102</v>
      </c>
      <c r="C1338" s="0" t="s">
        <v>8741</v>
      </c>
      <c r="D1338" s="0" t="s">
        <v>8745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18</v>
      </c>
      <c r="L1338" s="0" t="n">
        <v>214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</row>
    <row r="1339" customFormat="false" ht="14.4" hidden="false" customHeight="false" outlineLevel="0" collapsed="false">
      <c r="A1339" s="0" t="s">
        <v>3</v>
      </c>
      <c r="B1339" s="0" t="s">
        <v>10103</v>
      </c>
      <c r="C1339" s="0" t="s">
        <v>8744</v>
      </c>
      <c r="D1339" s="0" t="s">
        <v>8742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21</v>
      </c>
      <c r="L1339" s="0" t="n">
        <v>209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</row>
    <row r="1340" customFormat="false" ht="14.4" hidden="false" customHeight="false" outlineLevel="0" collapsed="false">
      <c r="A1340" s="0" t="s">
        <v>3</v>
      </c>
      <c r="B1340" s="0" t="s">
        <v>10104</v>
      </c>
      <c r="C1340" s="0" t="s">
        <v>8742</v>
      </c>
      <c r="D1340" s="0" t="s">
        <v>8745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21</v>
      </c>
      <c r="L1340" s="0" t="n">
        <v>211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</row>
    <row r="1341" customFormat="false" ht="14.4" hidden="false" customHeight="false" outlineLevel="0" collapsed="false">
      <c r="A1341" s="0" t="s">
        <v>3</v>
      </c>
      <c r="B1341" s="0" t="s">
        <v>10105</v>
      </c>
      <c r="C1341" s="0" t="s">
        <v>8745</v>
      </c>
      <c r="D1341" s="0" t="s">
        <v>8741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21</v>
      </c>
      <c r="L1341" s="0" t="n">
        <v>213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</row>
    <row r="1342" customFormat="false" ht="14.4" hidden="false" customHeight="false" outlineLevel="0" collapsed="false">
      <c r="A1342" s="0" t="s">
        <v>3</v>
      </c>
      <c r="B1342" s="0" t="s">
        <v>10106</v>
      </c>
      <c r="C1342" s="0" t="s">
        <v>8744</v>
      </c>
      <c r="D1342" s="0" t="s">
        <v>8742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19</v>
      </c>
      <c r="L1342" s="0" t="n">
        <v>205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</row>
    <row r="1343" customFormat="false" ht="14.4" hidden="false" customHeight="false" outlineLevel="0" collapsed="false">
      <c r="A1343" s="0" t="s">
        <v>3</v>
      </c>
      <c r="B1343" s="0" t="s">
        <v>10107</v>
      </c>
      <c r="C1343" s="0" t="s">
        <v>8741</v>
      </c>
      <c r="D1343" s="0" t="s">
        <v>8745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12</v>
      </c>
      <c r="L1343" s="0" t="n">
        <v>172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</row>
    <row r="1344" customFormat="false" ht="14.4" hidden="false" customHeight="false" outlineLevel="0" collapsed="false">
      <c r="A1344" s="0" t="s">
        <v>3</v>
      </c>
      <c r="B1344" s="0" t="s">
        <v>10108</v>
      </c>
      <c r="C1344" s="0" t="s">
        <v>8741</v>
      </c>
      <c r="D1344" s="0" t="s">
        <v>8745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10</v>
      </c>
      <c r="L1344" s="0" t="n">
        <v>176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</row>
    <row r="1345" customFormat="false" ht="14.4" hidden="false" customHeight="false" outlineLevel="0" collapsed="false">
      <c r="A1345" s="0" t="s">
        <v>3</v>
      </c>
      <c r="B1345" s="0" t="s">
        <v>10109</v>
      </c>
      <c r="C1345" s="0" t="s">
        <v>8742</v>
      </c>
      <c r="D1345" s="0" t="s">
        <v>8744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21</v>
      </c>
      <c r="L1345" s="0" t="n">
        <v>246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</row>
    <row r="1346" customFormat="false" ht="14.4" hidden="false" customHeight="false" outlineLevel="0" collapsed="false">
      <c r="A1346" s="0" t="s">
        <v>3</v>
      </c>
      <c r="B1346" s="0" t="s">
        <v>10110</v>
      </c>
      <c r="C1346" s="0" t="s">
        <v>8741</v>
      </c>
      <c r="D1346" s="0" t="s">
        <v>8745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9</v>
      </c>
      <c r="L1346" s="0" t="n">
        <v>169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</row>
    <row r="1347" customFormat="false" ht="14.4" hidden="false" customHeight="false" outlineLevel="0" collapsed="false">
      <c r="A1347" s="0" t="s">
        <v>3</v>
      </c>
      <c r="B1347" s="0" t="s">
        <v>10111</v>
      </c>
      <c r="C1347" s="0" t="s">
        <v>8745</v>
      </c>
      <c r="D1347" s="0" t="s">
        <v>8744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12</v>
      </c>
      <c r="L1347" s="0" t="n">
        <v>175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</row>
    <row r="1348" customFormat="false" ht="14.4" hidden="false" customHeight="false" outlineLevel="0" collapsed="false">
      <c r="A1348" s="0" t="s">
        <v>3</v>
      </c>
      <c r="B1348" s="0" t="s">
        <v>10112</v>
      </c>
      <c r="C1348" s="0" t="s">
        <v>8745</v>
      </c>
      <c r="D1348" s="0" t="s">
        <v>8741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17</v>
      </c>
      <c r="L1348" s="0" t="n">
        <v>230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</row>
    <row r="1349" customFormat="false" ht="14.4" hidden="false" customHeight="false" outlineLevel="0" collapsed="false">
      <c r="A1349" s="0" t="s">
        <v>3</v>
      </c>
      <c r="B1349" s="0" t="s">
        <v>10113</v>
      </c>
      <c r="C1349" s="0" t="s">
        <v>8742</v>
      </c>
      <c r="D1349" s="0" t="s">
        <v>8745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12</v>
      </c>
      <c r="L1349" s="0" t="n">
        <v>174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</row>
    <row r="1350" customFormat="false" ht="14.4" hidden="false" customHeight="false" outlineLevel="0" collapsed="false">
      <c r="A1350" s="0" t="s">
        <v>3</v>
      </c>
      <c r="B1350" s="0" t="s">
        <v>10114</v>
      </c>
      <c r="C1350" s="0" t="s">
        <v>8744</v>
      </c>
      <c r="D1350" s="0" t="s">
        <v>8742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15</v>
      </c>
      <c r="L1350" s="0" t="n">
        <v>188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</row>
    <row r="1351" customFormat="false" ht="14.4" hidden="false" customHeight="false" outlineLevel="0" collapsed="false">
      <c r="A1351" s="0" t="s">
        <v>3</v>
      </c>
      <c r="B1351" s="0" t="s">
        <v>10115</v>
      </c>
      <c r="C1351" s="0" t="s">
        <v>8744</v>
      </c>
      <c r="D1351" s="0" t="s">
        <v>8742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11</v>
      </c>
      <c r="L1351" s="0" t="n">
        <v>205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</row>
    <row r="1352" customFormat="false" ht="14.4" hidden="false" customHeight="false" outlineLevel="0" collapsed="false">
      <c r="A1352" s="0" t="s">
        <v>3</v>
      </c>
      <c r="B1352" s="0" t="s">
        <v>10116</v>
      </c>
      <c r="C1352" s="0" t="s">
        <v>8744</v>
      </c>
      <c r="D1352" s="0" t="s">
        <v>8742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9</v>
      </c>
      <c r="L1352" s="0" t="n">
        <v>171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</row>
    <row r="1353" customFormat="false" ht="14.4" hidden="false" customHeight="false" outlineLevel="0" collapsed="false">
      <c r="A1353" s="0" t="s">
        <v>3</v>
      </c>
      <c r="B1353" s="0" t="s">
        <v>10117</v>
      </c>
      <c r="C1353" s="0" t="s">
        <v>8742</v>
      </c>
      <c r="D1353" s="0" t="s">
        <v>8745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10</v>
      </c>
      <c r="L1353" s="0" t="n">
        <v>163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</row>
    <row r="1354" customFormat="false" ht="14.4" hidden="false" customHeight="false" outlineLevel="0" collapsed="false">
      <c r="A1354" s="0" t="s">
        <v>3</v>
      </c>
      <c r="B1354" s="0" t="s">
        <v>10118</v>
      </c>
      <c r="C1354" s="0" t="s">
        <v>8744</v>
      </c>
      <c r="D1354" s="0" t="s">
        <v>8742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11</v>
      </c>
      <c r="L1354" s="0" t="n">
        <v>167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</row>
    <row r="1355" customFormat="false" ht="14.4" hidden="false" customHeight="false" outlineLevel="0" collapsed="false">
      <c r="A1355" s="0" t="s">
        <v>3</v>
      </c>
      <c r="B1355" s="0" t="s">
        <v>10119</v>
      </c>
      <c r="C1355" s="0" t="s">
        <v>8742</v>
      </c>
      <c r="D1355" s="0" t="s">
        <v>8745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13</v>
      </c>
      <c r="L1355" s="0" t="n">
        <v>235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</row>
    <row r="1356" customFormat="false" ht="14.4" hidden="false" customHeight="false" outlineLevel="0" collapsed="false">
      <c r="A1356" s="0" t="s">
        <v>3</v>
      </c>
      <c r="B1356" s="0" t="s">
        <v>10120</v>
      </c>
      <c r="C1356" s="0" t="s">
        <v>8741</v>
      </c>
      <c r="D1356" s="0" t="s">
        <v>8744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15</v>
      </c>
      <c r="L1356" s="0" t="n">
        <v>268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</row>
    <row r="1357" customFormat="false" ht="14.4" hidden="false" customHeight="false" outlineLevel="0" collapsed="false">
      <c r="A1357" s="0" t="s">
        <v>3</v>
      </c>
      <c r="B1357" s="0" t="s">
        <v>10121</v>
      </c>
      <c r="C1357" s="0" t="s">
        <v>8742</v>
      </c>
      <c r="D1357" s="0" t="s">
        <v>10122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15</v>
      </c>
      <c r="L1357" s="0" t="s">
        <v>10123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</row>
    <row r="1358" customFormat="false" ht="14.4" hidden="false" customHeight="false" outlineLevel="0" collapsed="false">
      <c r="A1358" s="0" t="s">
        <v>3</v>
      </c>
      <c r="B1358" s="0" t="s">
        <v>10124</v>
      </c>
      <c r="C1358" s="0" t="s">
        <v>8744</v>
      </c>
      <c r="D1358" s="0" t="s">
        <v>8745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11</v>
      </c>
      <c r="L1358" s="0" t="n">
        <v>205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</row>
    <row r="1359" customFormat="false" ht="14.4" hidden="false" customHeight="false" outlineLevel="0" collapsed="false">
      <c r="A1359" s="0" t="s">
        <v>3</v>
      </c>
      <c r="B1359" s="0" t="s">
        <v>10125</v>
      </c>
      <c r="C1359" s="0" t="s">
        <v>8742</v>
      </c>
      <c r="D1359" s="0" t="s">
        <v>8744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12</v>
      </c>
      <c r="L1359" s="0" t="n">
        <v>185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</row>
    <row r="1360" customFormat="false" ht="14.4" hidden="false" customHeight="false" outlineLevel="0" collapsed="false">
      <c r="A1360" s="0" t="s">
        <v>3</v>
      </c>
      <c r="B1360" s="0" t="s">
        <v>10126</v>
      </c>
      <c r="C1360" s="0" t="s">
        <v>8741</v>
      </c>
      <c r="D1360" s="0" t="s">
        <v>8745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7</v>
      </c>
      <c r="L1360" s="0" t="n">
        <v>91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</row>
    <row r="1361" customFormat="false" ht="14.4" hidden="false" customHeight="false" outlineLevel="0" collapsed="false">
      <c r="A1361" s="0" t="s">
        <v>3</v>
      </c>
      <c r="B1361" s="0" t="s">
        <v>10127</v>
      </c>
      <c r="C1361" s="0" t="s">
        <v>8744</v>
      </c>
      <c r="D1361" s="0" t="s">
        <v>8742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6</v>
      </c>
      <c r="L1361" s="0" t="n">
        <v>103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</row>
    <row r="1362" customFormat="false" ht="14.4" hidden="false" customHeight="false" outlineLevel="0" collapsed="false">
      <c r="A1362" s="0" t="s">
        <v>3</v>
      </c>
      <c r="B1362" s="0" t="s">
        <v>10128</v>
      </c>
      <c r="C1362" s="0" t="s">
        <v>8742</v>
      </c>
      <c r="D1362" s="0" t="s">
        <v>8744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17</v>
      </c>
      <c r="L1362" s="0" t="n">
        <v>174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</row>
    <row r="1363" customFormat="false" ht="14.4" hidden="false" customHeight="false" outlineLevel="0" collapsed="false">
      <c r="A1363" s="0" t="s">
        <v>3</v>
      </c>
      <c r="B1363" s="0" t="s">
        <v>10129</v>
      </c>
      <c r="C1363" s="0" t="s">
        <v>8742</v>
      </c>
      <c r="D1363" s="0" t="s">
        <v>8744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9</v>
      </c>
      <c r="L1363" s="0" t="n">
        <v>173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</row>
    <row r="1364" customFormat="false" ht="14.4" hidden="false" customHeight="false" outlineLevel="0" collapsed="false">
      <c r="A1364" s="0" t="s">
        <v>3</v>
      </c>
      <c r="B1364" s="0" t="s">
        <v>10130</v>
      </c>
      <c r="C1364" s="0" t="s">
        <v>8744</v>
      </c>
      <c r="D1364" s="0" t="s">
        <v>8742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14</v>
      </c>
      <c r="L1364" s="0" t="n">
        <v>207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</row>
    <row r="1365" customFormat="false" ht="14.4" hidden="false" customHeight="false" outlineLevel="0" collapsed="false">
      <c r="A1365" s="0" t="s">
        <v>3</v>
      </c>
      <c r="B1365" s="0" t="s">
        <v>10131</v>
      </c>
      <c r="C1365" s="0" t="s">
        <v>8742</v>
      </c>
      <c r="D1365" s="0" t="s">
        <v>8745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13</v>
      </c>
      <c r="L1365" s="0" t="n">
        <v>159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</row>
    <row r="1366" customFormat="false" ht="14.4" hidden="false" customHeight="false" outlineLevel="0" collapsed="false">
      <c r="A1366" s="0" t="s">
        <v>3</v>
      </c>
      <c r="B1366" s="0" t="s">
        <v>10132</v>
      </c>
      <c r="C1366" s="0" t="s">
        <v>8742</v>
      </c>
      <c r="D1366" s="0" t="s">
        <v>8741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19</v>
      </c>
      <c r="L1366" s="0" t="n">
        <v>212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</row>
    <row r="1367" customFormat="false" ht="14.4" hidden="false" customHeight="false" outlineLevel="0" collapsed="false">
      <c r="A1367" s="0" t="s">
        <v>3</v>
      </c>
      <c r="B1367" s="0" t="s">
        <v>10133</v>
      </c>
      <c r="C1367" s="0" t="s">
        <v>8742</v>
      </c>
      <c r="D1367" s="0" t="s">
        <v>8744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14</v>
      </c>
      <c r="L1367" s="0" t="n">
        <v>241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</row>
    <row r="1368" customFormat="false" ht="14.4" hidden="false" customHeight="false" outlineLevel="0" collapsed="false">
      <c r="A1368" s="0" t="s">
        <v>3</v>
      </c>
      <c r="B1368" s="0" t="s">
        <v>10134</v>
      </c>
      <c r="C1368" s="0" t="s">
        <v>8745</v>
      </c>
      <c r="D1368" s="0" t="s">
        <v>8741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12</v>
      </c>
      <c r="L1368" s="0" t="n">
        <v>209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</row>
    <row r="1369" customFormat="false" ht="14.4" hidden="false" customHeight="false" outlineLevel="0" collapsed="false">
      <c r="A1369" s="0" t="s">
        <v>3</v>
      </c>
      <c r="B1369" s="0" t="s">
        <v>10135</v>
      </c>
      <c r="C1369" s="0" t="s">
        <v>8745</v>
      </c>
      <c r="D1369" s="0" t="s">
        <v>8741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11</v>
      </c>
      <c r="L1369" s="0" t="n">
        <v>190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</row>
    <row r="1370" customFormat="false" ht="14.4" hidden="false" customHeight="false" outlineLevel="0" collapsed="false">
      <c r="A1370" s="0" t="s">
        <v>3</v>
      </c>
      <c r="B1370" s="0" t="s">
        <v>10136</v>
      </c>
      <c r="C1370" s="0" t="s">
        <v>8741</v>
      </c>
      <c r="D1370" s="0" t="s">
        <v>8745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14</v>
      </c>
      <c r="L1370" s="0" t="n">
        <v>147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</row>
    <row r="1371" customFormat="false" ht="14.4" hidden="false" customHeight="false" outlineLevel="0" collapsed="false">
      <c r="A1371" s="0" t="s">
        <v>3</v>
      </c>
      <c r="B1371" s="0" t="s">
        <v>10137</v>
      </c>
      <c r="C1371" s="0" t="s">
        <v>8741</v>
      </c>
      <c r="D1371" s="0" t="s">
        <v>8744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14</v>
      </c>
      <c r="L1371" s="0" t="n">
        <v>131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</row>
    <row r="1372" customFormat="false" ht="14.4" hidden="false" customHeight="false" outlineLevel="0" collapsed="false">
      <c r="A1372" s="0" t="s">
        <v>3</v>
      </c>
      <c r="B1372" s="0" t="s">
        <v>10138</v>
      </c>
      <c r="C1372" s="0" t="s">
        <v>8744</v>
      </c>
      <c r="D1372" s="0" t="s">
        <v>8742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16</v>
      </c>
      <c r="L1372" s="0" t="n">
        <v>193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</row>
    <row r="1373" customFormat="false" ht="14.4" hidden="false" customHeight="false" outlineLevel="0" collapsed="false">
      <c r="A1373" s="0" t="s">
        <v>3</v>
      </c>
      <c r="B1373" s="0" t="s">
        <v>10139</v>
      </c>
      <c r="C1373" s="0" t="s">
        <v>8745</v>
      </c>
      <c r="D1373" s="0" t="s">
        <v>8742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15</v>
      </c>
      <c r="L1373" s="0" t="n">
        <v>184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</row>
    <row r="1374" customFormat="false" ht="14.4" hidden="false" customHeight="false" outlineLevel="0" collapsed="false">
      <c r="A1374" s="0" t="s">
        <v>3</v>
      </c>
      <c r="B1374" s="0" t="s">
        <v>10140</v>
      </c>
      <c r="C1374" s="0" t="s">
        <v>8744</v>
      </c>
      <c r="D1374" s="0" t="s">
        <v>8742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10</v>
      </c>
      <c r="L1374" s="0" t="n">
        <v>151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</row>
    <row r="1375" customFormat="false" ht="14.4" hidden="false" customHeight="false" outlineLevel="0" collapsed="false">
      <c r="A1375" s="0" t="s">
        <v>3</v>
      </c>
      <c r="B1375" s="0" t="s">
        <v>10141</v>
      </c>
      <c r="C1375" s="0" t="s">
        <v>8741</v>
      </c>
      <c r="D1375" s="0" t="s">
        <v>8745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13</v>
      </c>
      <c r="L1375" s="0" t="n">
        <v>245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</row>
    <row r="1376" customFormat="false" ht="14.4" hidden="false" customHeight="false" outlineLevel="0" collapsed="false">
      <c r="A1376" s="0" t="s">
        <v>3</v>
      </c>
      <c r="B1376" s="0" t="s">
        <v>10142</v>
      </c>
      <c r="C1376" s="0" t="s">
        <v>8745</v>
      </c>
      <c r="D1376" s="0" t="s">
        <v>8741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10</v>
      </c>
      <c r="L1376" s="0" t="n">
        <v>198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</row>
    <row r="1377" customFormat="false" ht="14.4" hidden="false" customHeight="false" outlineLevel="0" collapsed="false">
      <c r="A1377" s="0" t="s">
        <v>3</v>
      </c>
      <c r="B1377" s="0" t="s">
        <v>10143</v>
      </c>
      <c r="C1377" s="0" t="s">
        <v>8745</v>
      </c>
      <c r="D1377" s="0" t="s">
        <v>8741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13</v>
      </c>
      <c r="L1377" s="0" t="n">
        <v>230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</row>
    <row r="1378" customFormat="false" ht="14.4" hidden="false" customHeight="false" outlineLevel="0" collapsed="false">
      <c r="A1378" s="0" t="s">
        <v>3</v>
      </c>
      <c r="B1378" s="0" t="s">
        <v>10144</v>
      </c>
      <c r="C1378" s="0" t="s">
        <v>8741</v>
      </c>
      <c r="D1378" s="0" t="s">
        <v>8742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10</v>
      </c>
      <c r="L1378" s="0" t="n">
        <v>194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</row>
    <row r="1379" customFormat="false" ht="14.4" hidden="false" customHeight="false" outlineLevel="0" collapsed="false">
      <c r="A1379" s="0" t="s">
        <v>3</v>
      </c>
      <c r="B1379" s="0" t="s">
        <v>10145</v>
      </c>
      <c r="C1379" s="0" t="s">
        <v>8745</v>
      </c>
      <c r="D1379" s="0" t="s">
        <v>8744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11</v>
      </c>
      <c r="L1379" s="0" t="n">
        <v>171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</row>
    <row r="1380" customFormat="false" ht="14.4" hidden="false" customHeight="false" outlineLevel="0" collapsed="false">
      <c r="A1380" s="0" t="s">
        <v>3</v>
      </c>
      <c r="B1380" s="0" t="s">
        <v>10146</v>
      </c>
      <c r="C1380" s="0" t="s">
        <v>8745</v>
      </c>
      <c r="D1380" s="0" t="s">
        <v>8741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14</v>
      </c>
      <c r="L1380" s="0" t="n">
        <v>204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</row>
    <row r="1381" customFormat="false" ht="14.4" hidden="false" customHeight="false" outlineLevel="0" collapsed="false">
      <c r="A1381" s="0" t="s">
        <v>3</v>
      </c>
      <c r="B1381" s="0" t="s">
        <v>10147</v>
      </c>
      <c r="C1381" s="0" t="s">
        <v>8741</v>
      </c>
      <c r="D1381" s="0" t="s">
        <v>8745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11</v>
      </c>
      <c r="L1381" s="0" t="n">
        <v>177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</row>
    <row r="1382" customFormat="false" ht="14.4" hidden="false" customHeight="false" outlineLevel="0" collapsed="false">
      <c r="A1382" s="0" t="s">
        <v>3</v>
      </c>
      <c r="B1382" s="0" t="s">
        <v>10148</v>
      </c>
      <c r="C1382" s="0" t="s">
        <v>8741</v>
      </c>
      <c r="D1382" s="0" t="s">
        <v>8745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11</v>
      </c>
      <c r="L1382" s="0" t="n">
        <v>173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</row>
    <row r="1383" customFormat="false" ht="14.4" hidden="false" customHeight="false" outlineLevel="0" collapsed="false">
      <c r="A1383" s="0" t="s">
        <v>3</v>
      </c>
      <c r="B1383" s="0" t="s">
        <v>10149</v>
      </c>
      <c r="C1383" s="0" t="s">
        <v>8745</v>
      </c>
      <c r="D1383" s="0" t="s">
        <v>8742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11</v>
      </c>
      <c r="L1383" s="0" t="n">
        <v>153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</row>
    <row r="1384" customFormat="false" ht="14.4" hidden="false" customHeight="false" outlineLevel="0" collapsed="false">
      <c r="A1384" s="0" t="s">
        <v>3</v>
      </c>
      <c r="B1384" s="0" t="s">
        <v>10150</v>
      </c>
      <c r="C1384" s="0" t="s">
        <v>8745</v>
      </c>
      <c r="D1384" s="0" t="s">
        <v>8741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11</v>
      </c>
      <c r="L1384" s="0" t="n">
        <v>147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</row>
    <row r="1385" customFormat="false" ht="14.4" hidden="false" customHeight="false" outlineLevel="0" collapsed="false">
      <c r="A1385" s="0" t="s">
        <v>3</v>
      </c>
      <c r="B1385" s="0" t="s">
        <v>10151</v>
      </c>
      <c r="C1385" s="0" t="s">
        <v>8745</v>
      </c>
      <c r="D1385" s="0" t="s">
        <v>8744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12</v>
      </c>
      <c r="L1385" s="0" t="n">
        <v>165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</row>
    <row r="1386" customFormat="false" ht="14.4" hidden="false" customHeight="false" outlineLevel="0" collapsed="false">
      <c r="A1386" s="0" t="s">
        <v>3</v>
      </c>
      <c r="B1386" s="0" t="s">
        <v>10152</v>
      </c>
      <c r="C1386" s="0" t="s">
        <v>8745</v>
      </c>
      <c r="D1386" s="0" t="s">
        <v>8741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7</v>
      </c>
      <c r="L1386" s="0" t="n">
        <v>136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</row>
    <row r="1387" customFormat="false" ht="14.4" hidden="false" customHeight="false" outlineLevel="0" collapsed="false">
      <c r="A1387" s="0" t="s">
        <v>3</v>
      </c>
      <c r="B1387" s="0" t="s">
        <v>10153</v>
      </c>
      <c r="C1387" s="0" t="s">
        <v>8745</v>
      </c>
      <c r="D1387" s="0" t="s">
        <v>8741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13</v>
      </c>
      <c r="L1387" s="0" t="n">
        <v>193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</row>
    <row r="1388" customFormat="false" ht="14.4" hidden="false" customHeight="false" outlineLevel="0" collapsed="false">
      <c r="A1388" s="0" t="s">
        <v>3</v>
      </c>
      <c r="B1388" s="0" t="s">
        <v>10154</v>
      </c>
      <c r="C1388" s="0" t="s">
        <v>8745</v>
      </c>
      <c r="D1388" s="0" t="s">
        <v>8742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13</v>
      </c>
      <c r="L1388" s="0" t="n">
        <v>228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</row>
    <row r="1389" customFormat="false" ht="14.4" hidden="false" customHeight="false" outlineLevel="0" collapsed="false">
      <c r="A1389" s="0" t="s">
        <v>3</v>
      </c>
      <c r="B1389" s="0" t="s">
        <v>10155</v>
      </c>
      <c r="C1389" s="0" t="s">
        <v>8745</v>
      </c>
      <c r="D1389" s="0" t="s">
        <v>8741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16</v>
      </c>
      <c r="L1389" s="0" t="n">
        <v>168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</row>
    <row r="1390" customFormat="false" ht="14.4" hidden="false" customHeight="false" outlineLevel="0" collapsed="false">
      <c r="A1390" s="0" t="s">
        <v>3</v>
      </c>
      <c r="B1390" s="0" t="s">
        <v>10156</v>
      </c>
      <c r="C1390" s="0" t="s">
        <v>8744</v>
      </c>
      <c r="D1390" s="0" t="s">
        <v>8742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16</v>
      </c>
      <c r="L1390" s="0" t="n">
        <v>175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</row>
    <row r="1391" customFormat="false" ht="14.4" hidden="false" customHeight="false" outlineLevel="0" collapsed="false">
      <c r="A1391" s="0" t="s">
        <v>3</v>
      </c>
      <c r="B1391" s="0" t="s">
        <v>10157</v>
      </c>
      <c r="C1391" s="0" t="s">
        <v>8745</v>
      </c>
      <c r="D1391" s="0" t="s">
        <v>8741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13</v>
      </c>
      <c r="L1391" s="0" t="n">
        <v>204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</row>
    <row r="1392" customFormat="false" ht="14.4" hidden="false" customHeight="false" outlineLevel="0" collapsed="false">
      <c r="A1392" s="0" t="s">
        <v>3</v>
      </c>
      <c r="B1392" s="0" t="s">
        <v>10158</v>
      </c>
      <c r="C1392" s="0" t="s">
        <v>8742</v>
      </c>
      <c r="D1392" s="0" t="s">
        <v>8741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10</v>
      </c>
      <c r="L1392" s="0" t="n">
        <v>186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</row>
    <row r="1393" customFormat="false" ht="14.4" hidden="false" customHeight="false" outlineLevel="0" collapsed="false">
      <c r="A1393" s="0" t="s">
        <v>3</v>
      </c>
      <c r="B1393" s="0" t="s">
        <v>10159</v>
      </c>
      <c r="C1393" s="0" t="s">
        <v>8741</v>
      </c>
      <c r="D1393" s="0" t="s">
        <v>8744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10</v>
      </c>
      <c r="L1393" s="0" t="n">
        <v>104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</row>
    <row r="1394" customFormat="false" ht="14.4" hidden="false" customHeight="false" outlineLevel="0" collapsed="false">
      <c r="A1394" s="0" t="s">
        <v>3</v>
      </c>
      <c r="B1394" s="0" t="s">
        <v>10160</v>
      </c>
      <c r="C1394" s="0" t="s">
        <v>8741</v>
      </c>
      <c r="D1394" s="0" t="s">
        <v>8745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8</v>
      </c>
      <c r="L1394" s="0" t="n">
        <v>145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</row>
    <row r="1395" customFormat="false" ht="14.4" hidden="false" customHeight="false" outlineLevel="0" collapsed="false">
      <c r="A1395" s="0" t="s">
        <v>3</v>
      </c>
      <c r="B1395" s="0" t="s">
        <v>10161</v>
      </c>
      <c r="C1395" s="0" t="s">
        <v>8741</v>
      </c>
      <c r="D1395" s="0" t="s">
        <v>8745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11</v>
      </c>
      <c r="L1395" s="0" t="n">
        <v>141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</row>
    <row r="1396" customFormat="false" ht="14.4" hidden="false" customHeight="false" outlineLevel="0" collapsed="false">
      <c r="A1396" s="0" t="s">
        <v>3</v>
      </c>
      <c r="B1396" s="0" t="s">
        <v>10162</v>
      </c>
      <c r="C1396" s="0" t="s">
        <v>8745</v>
      </c>
      <c r="D1396" s="0" t="s">
        <v>8741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8</v>
      </c>
      <c r="L1396" s="0" t="n">
        <v>147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</row>
    <row r="1397" customFormat="false" ht="14.4" hidden="false" customHeight="false" outlineLevel="0" collapsed="false">
      <c r="A1397" s="0" t="s">
        <v>3</v>
      </c>
      <c r="B1397" s="0" t="s">
        <v>10163</v>
      </c>
      <c r="C1397" s="0" t="s">
        <v>8742</v>
      </c>
      <c r="D1397" s="0" t="s">
        <v>8744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6</v>
      </c>
      <c r="L1397" s="0" t="n">
        <v>118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</row>
    <row r="1398" customFormat="false" ht="14.4" hidden="false" customHeight="false" outlineLevel="0" collapsed="false">
      <c r="A1398" s="0" t="s">
        <v>3</v>
      </c>
      <c r="B1398" s="0" t="s">
        <v>10164</v>
      </c>
      <c r="C1398" s="0" t="s">
        <v>8744</v>
      </c>
      <c r="D1398" s="0" t="s">
        <v>8741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7</v>
      </c>
      <c r="L1398" s="0" t="n">
        <v>131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</row>
    <row r="1399" customFormat="false" ht="14.4" hidden="false" customHeight="false" outlineLevel="0" collapsed="false">
      <c r="A1399" s="0" t="s">
        <v>3</v>
      </c>
      <c r="B1399" s="0" t="s">
        <v>10165</v>
      </c>
      <c r="C1399" s="0" t="s">
        <v>8745</v>
      </c>
      <c r="D1399" s="0" t="s">
        <v>8741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7</v>
      </c>
      <c r="L1399" s="0" t="n">
        <v>123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</row>
    <row r="1400" customFormat="false" ht="14.4" hidden="false" customHeight="false" outlineLevel="0" collapsed="false">
      <c r="A1400" s="0" t="s">
        <v>3</v>
      </c>
      <c r="B1400" s="0" t="s">
        <v>10166</v>
      </c>
      <c r="C1400" s="0" t="s">
        <v>8742</v>
      </c>
      <c r="D1400" s="0" t="s">
        <v>8744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9</v>
      </c>
      <c r="L1400" s="0" t="n">
        <v>177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</row>
    <row r="1401" customFormat="false" ht="14.4" hidden="false" customHeight="false" outlineLevel="0" collapsed="false">
      <c r="A1401" s="0" t="s">
        <v>3</v>
      </c>
      <c r="B1401" s="0" t="s">
        <v>10167</v>
      </c>
      <c r="C1401" s="0" t="s">
        <v>8744</v>
      </c>
      <c r="D1401" s="0" t="s">
        <v>8742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16</v>
      </c>
      <c r="L1401" s="0" t="n">
        <v>188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</row>
    <row r="1402" customFormat="false" ht="14.4" hidden="false" customHeight="false" outlineLevel="0" collapsed="false">
      <c r="A1402" s="0" t="s">
        <v>3</v>
      </c>
      <c r="B1402" s="0" t="s">
        <v>10168</v>
      </c>
      <c r="C1402" s="0" t="s">
        <v>8745</v>
      </c>
      <c r="D1402" s="0" t="s">
        <v>8741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21</v>
      </c>
      <c r="L1402" s="0" t="n">
        <v>207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</row>
    <row r="1403" customFormat="false" ht="14.4" hidden="false" customHeight="false" outlineLevel="0" collapsed="false">
      <c r="A1403" s="0" t="s">
        <v>3</v>
      </c>
      <c r="B1403" s="0" t="s">
        <v>10169</v>
      </c>
      <c r="C1403" s="0" t="s">
        <v>8742</v>
      </c>
      <c r="D1403" s="0" t="s">
        <v>8744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9</v>
      </c>
      <c r="L1403" s="0" t="n">
        <v>170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</row>
    <row r="1404" customFormat="false" ht="14.4" hidden="false" customHeight="false" outlineLevel="0" collapsed="false">
      <c r="A1404" s="0" t="s">
        <v>3</v>
      </c>
      <c r="B1404" s="0" t="s">
        <v>10170</v>
      </c>
      <c r="C1404" s="0" t="s">
        <v>8744</v>
      </c>
      <c r="D1404" s="0" t="s">
        <v>8742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10</v>
      </c>
      <c r="L1404" s="0" t="n">
        <v>155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</row>
    <row r="1405" customFormat="false" ht="14.4" hidden="false" customHeight="false" outlineLevel="0" collapsed="false">
      <c r="A1405" s="0" t="s">
        <v>3</v>
      </c>
      <c r="B1405" s="0" t="s">
        <v>10171</v>
      </c>
      <c r="C1405" s="0" t="s">
        <v>8742</v>
      </c>
      <c r="D1405" s="0" t="s">
        <v>8744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14</v>
      </c>
      <c r="L1405" s="0" t="n">
        <v>180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</row>
    <row r="1406" customFormat="false" ht="14.4" hidden="false" customHeight="false" outlineLevel="0" collapsed="false">
      <c r="A1406" s="0" t="s">
        <v>3</v>
      </c>
      <c r="B1406" s="0" t="s">
        <v>10172</v>
      </c>
      <c r="C1406" s="0" t="s">
        <v>8744</v>
      </c>
      <c r="D1406" s="0" t="s">
        <v>8742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12</v>
      </c>
      <c r="L1406" s="0" t="n">
        <v>238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</row>
    <row r="1407" customFormat="false" ht="14.4" hidden="false" customHeight="false" outlineLevel="0" collapsed="false">
      <c r="A1407" s="0" t="s">
        <v>3</v>
      </c>
      <c r="B1407" s="0" t="s">
        <v>10173</v>
      </c>
      <c r="C1407" s="0" t="s">
        <v>8741</v>
      </c>
      <c r="D1407" s="0" t="s">
        <v>8745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8</v>
      </c>
      <c r="L1407" s="0" t="n">
        <v>151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</row>
    <row r="1408" customFormat="false" ht="14.4" hidden="false" customHeight="false" outlineLevel="0" collapsed="false">
      <c r="A1408" s="0" t="s">
        <v>3</v>
      </c>
      <c r="B1408" s="0" t="s">
        <v>10174</v>
      </c>
      <c r="C1408" s="0" t="s">
        <v>8745</v>
      </c>
      <c r="D1408" s="0" t="s">
        <v>8741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12</v>
      </c>
      <c r="L1408" s="0" t="n">
        <v>189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</row>
    <row r="1409" customFormat="false" ht="14.4" hidden="false" customHeight="false" outlineLevel="0" collapsed="false">
      <c r="A1409" s="0" t="s">
        <v>3</v>
      </c>
      <c r="B1409" s="0" t="s">
        <v>10175</v>
      </c>
      <c r="C1409" s="0" t="s">
        <v>8742</v>
      </c>
      <c r="D1409" s="0" t="s">
        <v>8744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17</v>
      </c>
      <c r="L1409" s="0" t="n">
        <v>185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</row>
    <row r="1410" customFormat="false" ht="14.4" hidden="false" customHeight="false" outlineLevel="0" collapsed="false">
      <c r="A1410" s="0" t="s">
        <v>3</v>
      </c>
      <c r="B1410" s="0" t="s">
        <v>10176</v>
      </c>
      <c r="C1410" s="0" t="s">
        <v>8745</v>
      </c>
      <c r="D1410" s="0" t="s">
        <v>8741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13</v>
      </c>
      <c r="L1410" s="0" t="n">
        <v>196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</row>
    <row r="1411" customFormat="false" ht="14.4" hidden="false" customHeight="false" outlineLevel="0" collapsed="false">
      <c r="A1411" s="0" t="s">
        <v>3</v>
      </c>
      <c r="B1411" s="0" t="s">
        <v>10177</v>
      </c>
      <c r="C1411" s="0" t="s">
        <v>8741</v>
      </c>
      <c r="D1411" s="0" t="s">
        <v>8745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16</v>
      </c>
      <c r="L1411" s="0" t="n">
        <v>199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</row>
    <row r="1412" customFormat="false" ht="14.4" hidden="false" customHeight="false" outlineLevel="0" collapsed="false">
      <c r="A1412" s="0" t="s">
        <v>3</v>
      </c>
      <c r="B1412" s="0" t="s">
        <v>10178</v>
      </c>
      <c r="C1412" s="0" t="s">
        <v>8744</v>
      </c>
      <c r="D1412" s="0" t="s">
        <v>8742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17</v>
      </c>
      <c r="L1412" s="0" t="n">
        <v>196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</row>
    <row r="1413" customFormat="false" ht="14.4" hidden="false" customHeight="false" outlineLevel="0" collapsed="false">
      <c r="A1413" s="0" t="s">
        <v>3</v>
      </c>
      <c r="B1413" s="0" t="s">
        <v>10179</v>
      </c>
      <c r="C1413" s="0" t="s">
        <v>8745</v>
      </c>
      <c r="D1413" s="0" t="s">
        <v>8744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11</v>
      </c>
      <c r="L1413" s="0" t="n">
        <v>164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</row>
    <row r="1414" customFormat="false" ht="14.4" hidden="false" customHeight="false" outlineLevel="0" collapsed="false">
      <c r="A1414" s="0" t="s">
        <v>3</v>
      </c>
      <c r="B1414" s="0" t="s">
        <v>10180</v>
      </c>
      <c r="C1414" s="0" t="s">
        <v>8745</v>
      </c>
      <c r="D1414" s="0" t="s">
        <v>8742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11</v>
      </c>
      <c r="L1414" s="0" t="n">
        <v>168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</row>
    <row r="1415" customFormat="false" ht="14.4" hidden="false" customHeight="false" outlineLevel="0" collapsed="false">
      <c r="A1415" s="0" t="s">
        <v>3</v>
      </c>
      <c r="B1415" s="0" t="s">
        <v>10181</v>
      </c>
      <c r="C1415" s="0" t="s">
        <v>8744</v>
      </c>
      <c r="D1415" s="0" t="s">
        <v>8745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10</v>
      </c>
      <c r="L1415" s="0" t="n">
        <v>169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</row>
    <row r="1416" customFormat="false" ht="14.4" hidden="false" customHeight="false" outlineLevel="0" collapsed="false">
      <c r="A1416" s="0" t="s">
        <v>3</v>
      </c>
      <c r="B1416" s="0" t="s">
        <v>10182</v>
      </c>
      <c r="C1416" s="0" t="s">
        <v>8745</v>
      </c>
      <c r="D1416" s="0" t="s">
        <v>8742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13</v>
      </c>
      <c r="L1416" s="0" t="n">
        <v>223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</row>
    <row r="1417" customFormat="false" ht="14.4" hidden="false" customHeight="false" outlineLevel="0" collapsed="false">
      <c r="A1417" s="0" t="s">
        <v>3</v>
      </c>
      <c r="B1417" s="0" t="s">
        <v>10183</v>
      </c>
      <c r="C1417" s="0" t="s">
        <v>8742</v>
      </c>
      <c r="D1417" s="0" t="s">
        <v>8744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18</v>
      </c>
      <c r="L1417" s="0" t="n">
        <v>209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</row>
    <row r="1418" customFormat="false" ht="14.4" hidden="false" customHeight="false" outlineLevel="0" collapsed="false">
      <c r="A1418" s="0" t="s">
        <v>3</v>
      </c>
      <c r="B1418" s="0" t="s">
        <v>10184</v>
      </c>
      <c r="C1418" s="0" t="s">
        <v>8741</v>
      </c>
      <c r="D1418" s="0" t="s">
        <v>8745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11</v>
      </c>
      <c r="L1418" s="0" t="n">
        <v>211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</row>
    <row r="1419" customFormat="false" ht="14.4" hidden="false" customHeight="false" outlineLevel="0" collapsed="false">
      <c r="A1419" s="0" t="s">
        <v>3</v>
      </c>
      <c r="B1419" s="0" t="s">
        <v>10185</v>
      </c>
      <c r="C1419" s="0" t="s">
        <v>8741</v>
      </c>
      <c r="D1419" s="0" t="s">
        <v>8745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11</v>
      </c>
      <c r="L1419" s="0" t="n">
        <v>207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</row>
    <row r="1420" customFormat="false" ht="14.4" hidden="false" customHeight="false" outlineLevel="0" collapsed="false">
      <c r="A1420" s="0" t="s">
        <v>3</v>
      </c>
      <c r="B1420" s="0" t="s">
        <v>10186</v>
      </c>
      <c r="C1420" s="0" t="s">
        <v>8744</v>
      </c>
      <c r="D1420" s="0" t="s">
        <v>8742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16</v>
      </c>
      <c r="L1420" s="0" t="n">
        <v>229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</row>
    <row r="1421" customFormat="false" ht="14.4" hidden="false" customHeight="false" outlineLevel="0" collapsed="false">
      <c r="A1421" s="0" t="s">
        <v>3</v>
      </c>
      <c r="B1421" s="0" t="s">
        <v>10187</v>
      </c>
      <c r="C1421" s="0" t="s">
        <v>8742</v>
      </c>
      <c r="D1421" s="0" t="s">
        <v>8744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10</v>
      </c>
      <c r="L1421" s="0" t="n">
        <v>169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</row>
    <row r="1422" customFormat="false" ht="14.4" hidden="false" customHeight="false" outlineLevel="0" collapsed="false">
      <c r="A1422" s="0" t="s">
        <v>3</v>
      </c>
      <c r="B1422" s="0" t="s">
        <v>10188</v>
      </c>
      <c r="C1422" s="0" t="s">
        <v>8744</v>
      </c>
      <c r="D1422" s="0" t="s">
        <v>8742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10</v>
      </c>
      <c r="L1422" s="0" t="n">
        <v>168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</row>
    <row r="1423" customFormat="false" ht="14.4" hidden="false" customHeight="false" outlineLevel="0" collapsed="false">
      <c r="A1423" s="0" t="s">
        <v>3</v>
      </c>
      <c r="B1423" s="0" t="s">
        <v>10189</v>
      </c>
      <c r="C1423" s="0" t="s">
        <v>8741</v>
      </c>
      <c r="D1423" s="0" t="s">
        <v>8745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21</v>
      </c>
      <c r="L1423" s="0" t="n">
        <v>253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</row>
    <row r="1424" customFormat="false" ht="14.4" hidden="false" customHeight="false" outlineLevel="0" collapsed="false">
      <c r="A1424" s="0" t="s">
        <v>3</v>
      </c>
      <c r="B1424" s="0" t="s">
        <v>10190</v>
      </c>
      <c r="C1424" s="0" t="s">
        <v>8744</v>
      </c>
      <c r="D1424" s="0" t="s">
        <v>8742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9</v>
      </c>
      <c r="L1424" s="0" t="n">
        <v>136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</row>
    <row r="1425" customFormat="false" ht="14.4" hidden="false" customHeight="false" outlineLevel="0" collapsed="false">
      <c r="A1425" s="0" t="s">
        <v>3</v>
      </c>
      <c r="B1425" s="0" t="s">
        <v>10191</v>
      </c>
      <c r="C1425" s="0" t="s">
        <v>8742</v>
      </c>
      <c r="D1425" s="0" t="s">
        <v>8744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15</v>
      </c>
      <c r="L1425" s="0" t="n">
        <v>205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</row>
    <row r="1426" customFormat="false" ht="14.4" hidden="false" customHeight="false" outlineLevel="0" collapsed="false">
      <c r="A1426" s="0" t="s">
        <v>3</v>
      </c>
      <c r="B1426" s="0" t="s">
        <v>10192</v>
      </c>
      <c r="C1426" s="0" t="s">
        <v>8744</v>
      </c>
      <c r="D1426" s="0" t="s">
        <v>8741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16</v>
      </c>
      <c r="L1426" s="0" t="n">
        <v>194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</row>
    <row r="1427" customFormat="false" ht="14.4" hidden="false" customHeight="false" outlineLevel="0" collapsed="false">
      <c r="A1427" s="0" t="s">
        <v>3</v>
      </c>
      <c r="B1427" s="0" t="s">
        <v>10193</v>
      </c>
      <c r="C1427" s="0" t="s">
        <v>8741</v>
      </c>
      <c r="D1427" s="0" t="s">
        <v>8744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11</v>
      </c>
      <c r="L1427" s="0" t="n">
        <v>172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</row>
    <row r="1428" customFormat="false" ht="14.4" hidden="false" customHeight="false" outlineLevel="0" collapsed="false">
      <c r="A1428" s="0" t="s">
        <v>3</v>
      </c>
      <c r="B1428" s="0" t="s">
        <v>10194</v>
      </c>
      <c r="C1428" s="0" t="s">
        <v>8744</v>
      </c>
      <c r="D1428" s="0" t="s">
        <v>8742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12</v>
      </c>
      <c r="L1428" s="0" t="n">
        <v>203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</row>
    <row r="1429" customFormat="false" ht="14.4" hidden="false" customHeight="false" outlineLevel="0" collapsed="false">
      <c r="A1429" s="0" t="s">
        <v>3</v>
      </c>
      <c r="B1429" s="0" t="s">
        <v>10195</v>
      </c>
      <c r="C1429" s="0" t="s">
        <v>8745</v>
      </c>
      <c r="D1429" s="0" t="s">
        <v>8741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13</v>
      </c>
      <c r="L1429" s="0" t="n">
        <v>207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</row>
    <row r="1430" customFormat="false" ht="14.4" hidden="false" customHeight="false" outlineLevel="0" collapsed="false">
      <c r="A1430" s="0" t="s">
        <v>3</v>
      </c>
      <c r="B1430" s="0" t="s">
        <v>10196</v>
      </c>
      <c r="C1430" s="0" t="s">
        <v>8744</v>
      </c>
      <c r="D1430" s="0" t="s">
        <v>8741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13</v>
      </c>
      <c r="L1430" s="0" t="n">
        <v>199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</row>
    <row r="1431" customFormat="false" ht="14.4" hidden="false" customHeight="false" outlineLevel="0" collapsed="false">
      <c r="A1431" s="0" t="s">
        <v>3</v>
      </c>
      <c r="B1431" s="0" t="s">
        <v>10197</v>
      </c>
      <c r="C1431" s="0" t="s">
        <v>8742</v>
      </c>
      <c r="D1431" s="0" t="s">
        <v>8741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16</v>
      </c>
      <c r="L1431" s="0" t="n">
        <v>212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</row>
    <row r="1432" customFormat="false" ht="14.4" hidden="false" customHeight="false" outlineLevel="0" collapsed="false">
      <c r="A1432" s="0" t="s">
        <v>3</v>
      </c>
      <c r="B1432" s="0" t="s">
        <v>10198</v>
      </c>
      <c r="C1432" s="0" t="s">
        <v>8741</v>
      </c>
      <c r="D1432" s="0" t="s">
        <v>8742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10</v>
      </c>
      <c r="L1432" s="0" t="n">
        <v>159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</row>
    <row r="1433" customFormat="false" ht="14.4" hidden="false" customHeight="false" outlineLevel="0" collapsed="false">
      <c r="A1433" s="0" t="s">
        <v>3</v>
      </c>
      <c r="B1433" s="0" t="s">
        <v>10199</v>
      </c>
      <c r="C1433" s="0" t="s">
        <v>8742</v>
      </c>
      <c r="D1433" s="0" t="s">
        <v>8744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10</v>
      </c>
      <c r="L1433" s="0" t="n">
        <v>146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</row>
    <row r="1434" customFormat="false" ht="14.4" hidden="false" customHeight="false" outlineLevel="0" collapsed="false">
      <c r="A1434" s="0" t="s">
        <v>3</v>
      </c>
      <c r="B1434" s="0" t="s">
        <v>10200</v>
      </c>
      <c r="C1434" s="0" t="s">
        <v>8742</v>
      </c>
      <c r="D1434" s="0" t="s">
        <v>8744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10</v>
      </c>
      <c r="L1434" s="0" t="n">
        <v>146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</row>
    <row r="1435" customFormat="false" ht="14.4" hidden="false" customHeight="false" outlineLevel="0" collapsed="false">
      <c r="A1435" s="0" t="s">
        <v>3</v>
      </c>
      <c r="B1435" s="0" t="s">
        <v>10201</v>
      </c>
      <c r="C1435" s="0" t="s">
        <v>8742</v>
      </c>
      <c r="D1435" s="0" t="s">
        <v>8744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17</v>
      </c>
      <c r="L1435" s="0" t="n">
        <v>163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</row>
    <row r="1436" customFormat="false" ht="14.4" hidden="false" customHeight="false" outlineLevel="0" collapsed="false">
      <c r="A1436" s="0" t="s">
        <v>3</v>
      </c>
      <c r="B1436" s="0" t="s">
        <v>10202</v>
      </c>
      <c r="C1436" s="0" t="s">
        <v>8741</v>
      </c>
      <c r="D1436" s="0" t="s">
        <v>8744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14</v>
      </c>
      <c r="L1436" s="0" t="n">
        <v>157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</row>
    <row r="1437" customFormat="false" ht="14.4" hidden="false" customHeight="false" outlineLevel="0" collapsed="false">
      <c r="A1437" s="0" t="s">
        <v>3</v>
      </c>
      <c r="B1437" s="0" t="s">
        <v>10203</v>
      </c>
      <c r="C1437" s="0" t="s">
        <v>8741</v>
      </c>
      <c r="D1437" s="0" t="s">
        <v>8745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9</v>
      </c>
      <c r="L1437" s="0" t="n">
        <v>179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</row>
    <row r="1438" customFormat="false" ht="14.4" hidden="false" customHeight="false" outlineLevel="0" collapsed="false">
      <c r="A1438" s="0" t="s">
        <v>3</v>
      </c>
      <c r="B1438" s="0" t="s">
        <v>10204</v>
      </c>
      <c r="C1438" s="0" t="s">
        <v>8741</v>
      </c>
      <c r="D1438" s="0" t="s">
        <v>8745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13</v>
      </c>
      <c r="L1438" s="0" t="n">
        <v>231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</row>
    <row r="1439" customFormat="false" ht="14.4" hidden="false" customHeight="false" outlineLevel="0" collapsed="false">
      <c r="A1439" s="0" t="s">
        <v>3</v>
      </c>
      <c r="B1439" s="0" t="s">
        <v>10205</v>
      </c>
      <c r="C1439" s="0" t="s">
        <v>8744</v>
      </c>
      <c r="D1439" s="0" t="s">
        <v>8745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13</v>
      </c>
      <c r="L1439" s="0" t="n">
        <v>224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</row>
    <row r="1440" customFormat="false" ht="14.4" hidden="false" customHeight="false" outlineLevel="0" collapsed="false">
      <c r="A1440" s="0" t="s">
        <v>3</v>
      </c>
      <c r="B1440" s="0" t="s">
        <v>10206</v>
      </c>
      <c r="C1440" s="0" t="s">
        <v>8742</v>
      </c>
      <c r="D1440" s="0" t="s">
        <v>8744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12</v>
      </c>
      <c r="L1440" s="0" t="n">
        <v>205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</row>
    <row r="1441" customFormat="false" ht="14.4" hidden="false" customHeight="false" outlineLevel="0" collapsed="false">
      <c r="A1441" s="0" t="s">
        <v>3</v>
      </c>
      <c r="B1441" s="0" t="s">
        <v>10207</v>
      </c>
      <c r="C1441" s="0" t="s">
        <v>8742</v>
      </c>
      <c r="D1441" s="0" t="s">
        <v>8741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12</v>
      </c>
      <c r="L1441" s="0" t="n">
        <v>205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</row>
    <row r="1442" customFormat="false" ht="14.4" hidden="false" customHeight="false" outlineLevel="0" collapsed="false">
      <c r="A1442" s="0" t="s">
        <v>3</v>
      </c>
      <c r="B1442" s="0" t="s">
        <v>10208</v>
      </c>
      <c r="C1442" s="0" t="s">
        <v>8741</v>
      </c>
      <c r="D1442" s="0" t="s">
        <v>8745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7</v>
      </c>
      <c r="L1442" s="0" t="n">
        <v>133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</row>
    <row r="1443" customFormat="false" ht="14.4" hidden="false" customHeight="false" outlineLevel="0" collapsed="false">
      <c r="A1443" s="0" t="s">
        <v>3</v>
      </c>
      <c r="B1443" s="0" t="s">
        <v>10209</v>
      </c>
      <c r="C1443" s="0" t="s">
        <v>8741</v>
      </c>
      <c r="D1443" s="0" t="s">
        <v>8744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12</v>
      </c>
      <c r="L1443" s="0" t="n">
        <v>125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</row>
    <row r="1444" customFormat="false" ht="14.4" hidden="false" customHeight="false" outlineLevel="0" collapsed="false">
      <c r="A1444" s="0" t="s">
        <v>3</v>
      </c>
      <c r="B1444" s="0" t="s">
        <v>10210</v>
      </c>
      <c r="C1444" s="0" t="s">
        <v>8745</v>
      </c>
      <c r="D1444" s="0" t="s">
        <v>8742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8</v>
      </c>
      <c r="L1444" s="0" t="n">
        <v>117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</row>
    <row r="1445" customFormat="false" ht="14.4" hidden="false" customHeight="false" outlineLevel="0" collapsed="false">
      <c r="A1445" s="0" t="s">
        <v>3</v>
      </c>
      <c r="B1445" s="0" t="s">
        <v>10211</v>
      </c>
      <c r="C1445" s="0" t="s">
        <v>8742</v>
      </c>
      <c r="D1445" s="0" t="s">
        <v>8741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8</v>
      </c>
      <c r="L1445" s="0" t="n">
        <v>116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</row>
    <row r="1446" customFormat="false" ht="14.4" hidden="false" customHeight="false" outlineLevel="0" collapsed="false">
      <c r="A1446" s="0" t="s">
        <v>3</v>
      </c>
      <c r="B1446" s="0" t="s">
        <v>10212</v>
      </c>
      <c r="C1446" s="0" t="s">
        <v>8745</v>
      </c>
      <c r="D1446" s="0" t="s">
        <v>8741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7</v>
      </c>
      <c r="L1446" s="0" t="n">
        <v>127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</row>
    <row r="1447" customFormat="false" ht="14.4" hidden="false" customHeight="false" outlineLevel="0" collapsed="false">
      <c r="A1447" s="0" t="s">
        <v>3</v>
      </c>
      <c r="B1447" s="0" t="s">
        <v>10213</v>
      </c>
      <c r="C1447" s="0" t="s">
        <v>8744</v>
      </c>
      <c r="D1447" s="0" t="s">
        <v>8741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9</v>
      </c>
      <c r="L1447" s="0" t="n">
        <v>156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</row>
    <row r="1448" customFormat="false" ht="14.4" hidden="false" customHeight="false" outlineLevel="0" collapsed="false">
      <c r="A1448" s="0" t="s">
        <v>3</v>
      </c>
      <c r="B1448" s="0" t="s">
        <v>10214</v>
      </c>
      <c r="C1448" s="0" t="s">
        <v>8744</v>
      </c>
      <c r="D1448" s="0" t="s">
        <v>8742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8</v>
      </c>
      <c r="L1448" s="0" t="n">
        <v>134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</row>
    <row r="1449" customFormat="false" ht="14.4" hidden="false" customHeight="false" outlineLevel="0" collapsed="false">
      <c r="A1449" s="0" t="s">
        <v>3</v>
      </c>
      <c r="B1449" s="0" t="s">
        <v>10215</v>
      </c>
      <c r="C1449" s="0" t="s">
        <v>8741</v>
      </c>
      <c r="D1449" s="0" t="s">
        <v>8744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11</v>
      </c>
      <c r="L1449" s="0" t="n">
        <v>196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</row>
    <row r="1450" customFormat="false" ht="14.4" hidden="false" customHeight="false" outlineLevel="0" collapsed="false">
      <c r="A1450" s="0" t="s">
        <v>3</v>
      </c>
      <c r="B1450" s="0" t="s">
        <v>10216</v>
      </c>
      <c r="C1450" s="0" t="s">
        <v>8744</v>
      </c>
      <c r="D1450" s="0" t="s">
        <v>8742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11</v>
      </c>
      <c r="L1450" s="0" t="n">
        <v>191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</row>
    <row r="1451" customFormat="false" ht="14.4" hidden="false" customHeight="false" outlineLevel="0" collapsed="false">
      <c r="A1451" s="0" t="s">
        <v>3</v>
      </c>
      <c r="B1451" s="0" t="s">
        <v>10217</v>
      </c>
      <c r="C1451" s="0" t="s">
        <v>8745</v>
      </c>
      <c r="D1451" s="0" t="s">
        <v>8741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15</v>
      </c>
      <c r="L1451" s="0" t="n">
        <v>241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</row>
    <row r="1452" customFormat="false" ht="14.4" hidden="false" customHeight="false" outlineLevel="0" collapsed="false">
      <c r="A1452" s="0" t="s">
        <v>3</v>
      </c>
      <c r="B1452" s="0" t="s">
        <v>10218</v>
      </c>
      <c r="C1452" s="0" t="s">
        <v>8744</v>
      </c>
      <c r="D1452" s="0" t="s">
        <v>8742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9</v>
      </c>
      <c r="L1452" s="0" t="n">
        <v>100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</row>
    <row r="1453" customFormat="false" ht="14.4" hidden="false" customHeight="false" outlineLevel="0" collapsed="false">
      <c r="A1453" s="0" t="s">
        <v>3</v>
      </c>
      <c r="B1453" s="0" t="s">
        <v>10219</v>
      </c>
      <c r="C1453" s="0" t="s">
        <v>8742</v>
      </c>
      <c r="D1453" s="0" t="s">
        <v>8745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9</v>
      </c>
      <c r="L1453" s="0" t="n">
        <v>142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</row>
    <row r="1454" customFormat="false" ht="14.4" hidden="false" customHeight="false" outlineLevel="0" collapsed="false">
      <c r="A1454" s="0" t="s">
        <v>3</v>
      </c>
      <c r="B1454" s="0" t="s">
        <v>10220</v>
      </c>
      <c r="C1454" s="0" t="s">
        <v>8745</v>
      </c>
      <c r="D1454" s="0" t="s">
        <v>8744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14</v>
      </c>
      <c r="L1454" s="0" t="n">
        <v>172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</row>
    <row r="1455" customFormat="false" ht="14.4" hidden="false" customHeight="false" outlineLevel="0" collapsed="false">
      <c r="A1455" s="0" t="s">
        <v>3</v>
      </c>
      <c r="B1455" s="0" t="s">
        <v>10221</v>
      </c>
      <c r="C1455" s="0" t="s">
        <v>8741</v>
      </c>
      <c r="D1455" s="0" t="s">
        <v>8745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7</v>
      </c>
      <c r="L1455" s="0" t="n">
        <v>136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</row>
    <row r="1456" customFormat="false" ht="14.4" hidden="false" customHeight="false" outlineLevel="0" collapsed="false">
      <c r="A1456" s="0" t="s">
        <v>3</v>
      </c>
      <c r="B1456" s="0" t="s">
        <v>10222</v>
      </c>
      <c r="C1456" s="0" t="s">
        <v>8741</v>
      </c>
      <c r="D1456" s="0" t="s">
        <v>8745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7</v>
      </c>
      <c r="L1456" s="0" t="n">
        <v>111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</row>
    <row r="1457" customFormat="false" ht="14.4" hidden="false" customHeight="false" outlineLevel="0" collapsed="false">
      <c r="A1457" s="0" t="s">
        <v>3</v>
      </c>
      <c r="B1457" s="0" t="s">
        <v>10223</v>
      </c>
      <c r="C1457" s="0" t="s">
        <v>8744</v>
      </c>
      <c r="D1457" s="0" t="s">
        <v>8742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9</v>
      </c>
      <c r="L1457" s="0" t="n">
        <v>145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</row>
    <row r="1458" customFormat="false" ht="14.4" hidden="false" customHeight="false" outlineLevel="0" collapsed="false">
      <c r="A1458" s="0" t="s">
        <v>3</v>
      </c>
      <c r="B1458" s="0" t="s">
        <v>10224</v>
      </c>
      <c r="C1458" s="0" t="s">
        <v>8744</v>
      </c>
      <c r="D1458" s="0" t="s">
        <v>8742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9</v>
      </c>
      <c r="L1458" s="0" t="n">
        <v>151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</row>
    <row r="1459" customFormat="false" ht="14.4" hidden="false" customHeight="false" outlineLevel="0" collapsed="false">
      <c r="A1459" s="0" t="s">
        <v>3</v>
      </c>
      <c r="B1459" s="0" t="s">
        <v>10225</v>
      </c>
      <c r="C1459" s="0" t="s">
        <v>8744</v>
      </c>
      <c r="D1459" s="0" t="s">
        <v>8741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9</v>
      </c>
      <c r="L1459" s="0" t="n">
        <v>117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</row>
    <row r="1460" customFormat="false" ht="14.4" hidden="false" customHeight="false" outlineLevel="0" collapsed="false">
      <c r="A1460" s="0" t="s">
        <v>3</v>
      </c>
      <c r="B1460" s="0" t="s">
        <v>10226</v>
      </c>
      <c r="C1460" s="0" t="s">
        <v>10227</v>
      </c>
      <c r="D1460" s="0" t="s">
        <v>8742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7</v>
      </c>
      <c r="L1460" s="0" t="n">
        <v>119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</row>
    <row r="1461" customFormat="false" ht="14.4" hidden="false" customHeight="false" outlineLevel="0" collapsed="false">
      <c r="A1461" s="0" t="s">
        <v>3</v>
      </c>
      <c r="B1461" s="0" t="s">
        <v>10228</v>
      </c>
      <c r="C1461" s="0" t="s">
        <v>8745</v>
      </c>
      <c r="D1461" s="0" t="s">
        <v>8741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7</v>
      </c>
      <c r="L1461" s="0" t="n">
        <v>127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</row>
    <row r="1462" customFormat="false" ht="14.4" hidden="false" customHeight="false" outlineLevel="0" collapsed="false">
      <c r="A1462" s="0" t="s">
        <v>3</v>
      </c>
      <c r="B1462" s="0" t="s">
        <v>10229</v>
      </c>
      <c r="C1462" s="0" t="s">
        <v>8741</v>
      </c>
      <c r="D1462" s="0" t="s">
        <v>8742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10</v>
      </c>
      <c r="L1462" s="0" t="n">
        <v>183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</row>
    <row r="1463" customFormat="false" ht="14.4" hidden="false" customHeight="false" outlineLevel="0" collapsed="false">
      <c r="A1463" s="0" t="s">
        <v>3</v>
      </c>
      <c r="B1463" s="0" t="s">
        <v>10230</v>
      </c>
      <c r="C1463" s="0" t="s">
        <v>8741</v>
      </c>
      <c r="D1463" s="0" t="s">
        <v>8744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14</v>
      </c>
      <c r="L1463" s="0" t="n">
        <v>188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</row>
    <row r="1464" customFormat="false" ht="14.4" hidden="false" customHeight="false" outlineLevel="0" collapsed="false">
      <c r="A1464" s="0" t="s">
        <v>3</v>
      </c>
      <c r="B1464" s="0" t="s">
        <v>10231</v>
      </c>
      <c r="C1464" s="0" t="s">
        <v>8744</v>
      </c>
      <c r="D1464" s="0" t="s">
        <v>8745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10</v>
      </c>
      <c r="L1464" s="0" t="n">
        <v>194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</row>
    <row r="1465" customFormat="false" ht="14.4" hidden="false" customHeight="false" outlineLevel="0" collapsed="false">
      <c r="A1465" s="0" t="s">
        <v>3</v>
      </c>
      <c r="B1465" s="0" t="s">
        <v>10232</v>
      </c>
      <c r="C1465" s="0" t="s">
        <v>8742</v>
      </c>
      <c r="D1465" s="0" t="s">
        <v>8744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9</v>
      </c>
      <c r="L1465" s="0" t="n">
        <v>171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</row>
    <row r="1466" customFormat="false" ht="14.4" hidden="false" customHeight="false" outlineLevel="0" collapsed="false">
      <c r="A1466" s="0" t="s">
        <v>3</v>
      </c>
      <c r="B1466" s="0" t="s">
        <v>10233</v>
      </c>
      <c r="C1466" s="0" t="s">
        <v>8742</v>
      </c>
      <c r="D1466" s="0" t="s">
        <v>8744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12</v>
      </c>
      <c r="L1466" s="0" t="n">
        <v>225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</row>
    <row r="1467" customFormat="false" ht="14.4" hidden="false" customHeight="false" outlineLevel="0" collapsed="false">
      <c r="A1467" s="0" t="s">
        <v>3</v>
      </c>
      <c r="B1467" s="0" t="s">
        <v>10234</v>
      </c>
      <c r="C1467" s="0" t="s">
        <v>8742</v>
      </c>
      <c r="D1467" s="0" t="s">
        <v>8745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18</v>
      </c>
      <c r="L1467" s="0" t="n">
        <v>255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</row>
    <row r="1468" customFormat="false" ht="14.4" hidden="false" customHeight="false" outlineLevel="0" collapsed="false">
      <c r="A1468" s="0" t="s">
        <v>3</v>
      </c>
      <c r="B1468" s="0" t="s">
        <v>10235</v>
      </c>
      <c r="C1468" s="0" t="s">
        <v>8741</v>
      </c>
      <c r="D1468" s="0" t="s">
        <v>8745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14</v>
      </c>
      <c r="L1468" s="0" t="n">
        <v>257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</row>
    <row r="1469" customFormat="false" ht="14.4" hidden="false" customHeight="false" outlineLevel="0" collapsed="false">
      <c r="A1469" s="0" t="s">
        <v>3</v>
      </c>
      <c r="B1469" s="0" t="s">
        <v>10236</v>
      </c>
      <c r="C1469" s="0" t="s">
        <v>8741</v>
      </c>
      <c r="D1469" s="0" t="s">
        <v>8745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10</v>
      </c>
      <c r="L1469" s="0" t="n">
        <v>188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</row>
    <row r="1470" customFormat="false" ht="14.4" hidden="false" customHeight="false" outlineLevel="0" collapsed="false">
      <c r="A1470" s="0" t="s">
        <v>3</v>
      </c>
      <c r="B1470" s="0" t="s">
        <v>10237</v>
      </c>
      <c r="C1470" s="0" t="s">
        <v>8745</v>
      </c>
      <c r="D1470" s="0" t="s">
        <v>8741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8</v>
      </c>
      <c r="L1470" s="0" t="n">
        <v>141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</row>
    <row r="1471" customFormat="false" ht="14.4" hidden="false" customHeight="false" outlineLevel="0" collapsed="false">
      <c r="A1471" s="0" t="s">
        <v>3</v>
      </c>
      <c r="B1471" s="0" t="s">
        <v>10238</v>
      </c>
      <c r="C1471" s="0" t="s">
        <v>8744</v>
      </c>
      <c r="D1471" s="0" t="s">
        <v>8742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13</v>
      </c>
      <c r="L1471" s="0" t="n">
        <v>151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</row>
    <row r="1472" customFormat="false" ht="14.4" hidden="false" customHeight="false" outlineLevel="0" collapsed="false">
      <c r="A1472" s="0" t="s">
        <v>3</v>
      </c>
      <c r="B1472" s="0" t="s">
        <v>10239</v>
      </c>
      <c r="C1472" s="0" t="s">
        <v>8741</v>
      </c>
      <c r="D1472" s="0" t="s">
        <v>8745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9</v>
      </c>
      <c r="L1472" s="0" t="n">
        <v>148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</row>
    <row r="1473" customFormat="false" ht="14.4" hidden="false" customHeight="false" outlineLevel="0" collapsed="false">
      <c r="A1473" s="0" t="s">
        <v>3</v>
      </c>
      <c r="B1473" s="0" t="s">
        <v>10240</v>
      </c>
      <c r="C1473" s="0" t="s">
        <v>8741</v>
      </c>
      <c r="D1473" s="0" t="s">
        <v>8744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13</v>
      </c>
      <c r="L1473" s="0" t="n">
        <v>110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</row>
    <row r="1474" customFormat="false" ht="14.4" hidden="false" customHeight="false" outlineLevel="0" collapsed="false">
      <c r="A1474" s="0" t="s">
        <v>3</v>
      </c>
      <c r="B1474" s="0" t="s">
        <v>10241</v>
      </c>
      <c r="C1474" s="0" t="s">
        <v>8744</v>
      </c>
      <c r="D1474" s="0" t="s">
        <v>8742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9</v>
      </c>
      <c r="L1474" s="0" t="n">
        <v>91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</row>
    <row r="1475" customFormat="false" ht="14.4" hidden="false" customHeight="false" outlineLevel="0" collapsed="false">
      <c r="A1475" s="0" t="s">
        <v>3</v>
      </c>
      <c r="B1475" s="0" t="s">
        <v>10242</v>
      </c>
      <c r="C1475" s="0" t="s">
        <v>8742</v>
      </c>
      <c r="D1475" s="0" t="s">
        <v>8741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6</v>
      </c>
      <c r="L1475" s="0" t="n">
        <v>102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</row>
    <row r="1476" customFormat="false" ht="14.4" hidden="false" customHeight="false" outlineLevel="0" collapsed="false">
      <c r="A1476" s="0" t="s">
        <v>3</v>
      </c>
      <c r="B1476" s="0" t="s">
        <v>10243</v>
      </c>
      <c r="C1476" s="0" t="s">
        <v>8745</v>
      </c>
      <c r="D1476" s="0" t="s">
        <v>8741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8</v>
      </c>
      <c r="L1476" s="0" t="n">
        <v>118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</row>
    <row r="1477" customFormat="false" ht="14.4" hidden="false" customHeight="false" outlineLevel="0" collapsed="false">
      <c r="A1477" s="0" t="s">
        <v>3</v>
      </c>
      <c r="B1477" s="0" t="s">
        <v>10244</v>
      </c>
      <c r="C1477" s="0" t="s">
        <v>8742</v>
      </c>
      <c r="D1477" s="0" t="s">
        <v>8744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8</v>
      </c>
      <c r="L1477" s="0" t="n">
        <v>121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</row>
    <row r="1478" customFormat="false" ht="14.4" hidden="false" customHeight="false" outlineLevel="0" collapsed="false">
      <c r="A1478" s="0" t="s">
        <v>3</v>
      </c>
      <c r="B1478" s="0" t="s">
        <v>10245</v>
      </c>
      <c r="C1478" s="0" t="s">
        <v>8742</v>
      </c>
      <c r="D1478" s="0" t="s">
        <v>8741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6</v>
      </c>
      <c r="L1478" s="0" t="n">
        <v>111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</row>
    <row r="1479" customFormat="false" ht="14.4" hidden="false" customHeight="false" outlineLevel="0" collapsed="false">
      <c r="A1479" s="0" t="s">
        <v>3</v>
      </c>
      <c r="B1479" s="0" t="s">
        <v>10246</v>
      </c>
      <c r="C1479" s="0" t="s">
        <v>8741</v>
      </c>
      <c r="D1479" s="0" t="s">
        <v>8745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11</v>
      </c>
      <c r="L1479" s="0" t="n">
        <v>137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</row>
    <row r="1480" customFormat="false" ht="14.4" hidden="false" customHeight="false" outlineLevel="0" collapsed="false">
      <c r="A1480" s="0" t="s">
        <v>3</v>
      </c>
      <c r="B1480" s="0" t="s">
        <v>10247</v>
      </c>
      <c r="C1480" s="0" t="s">
        <v>8745</v>
      </c>
      <c r="D1480" s="0" t="s">
        <v>8741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9</v>
      </c>
      <c r="L1480" s="0" t="n">
        <v>164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</row>
    <row r="1481" customFormat="false" ht="14.4" hidden="false" customHeight="false" outlineLevel="0" collapsed="false">
      <c r="A1481" s="0" t="s">
        <v>3</v>
      </c>
      <c r="B1481" s="0" t="s">
        <v>10248</v>
      </c>
      <c r="C1481" s="0" t="s">
        <v>8742</v>
      </c>
      <c r="D1481" s="0" t="s">
        <v>8744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15</v>
      </c>
      <c r="L1481" s="0" t="n">
        <v>121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</row>
    <row r="1482" customFormat="false" ht="14.4" hidden="false" customHeight="false" outlineLevel="0" collapsed="false">
      <c r="A1482" s="0" t="s">
        <v>3</v>
      </c>
      <c r="B1482" s="0" t="s">
        <v>10249</v>
      </c>
      <c r="C1482" s="0" t="s">
        <v>8741</v>
      </c>
      <c r="D1482" s="0" t="s">
        <v>8744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8</v>
      </c>
      <c r="L1482" s="0" t="n">
        <v>152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</row>
    <row r="1483" customFormat="false" ht="14.4" hidden="false" customHeight="false" outlineLevel="0" collapsed="false">
      <c r="A1483" s="0" t="s">
        <v>3</v>
      </c>
      <c r="B1483" s="0" t="s">
        <v>10250</v>
      </c>
      <c r="C1483" s="0" t="s">
        <v>8744</v>
      </c>
      <c r="D1483" s="0" t="s">
        <v>8742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13</v>
      </c>
      <c r="L1483" s="0" t="n">
        <v>180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</row>
    <row r="1484" customFormat="false" ht="14.4" hidden="false" customHeight="false" outlineLevel="0" collapsed="false">
      <c r="A1484" s="0" t="s">
        <v>3</v>
      </c>
      <c r="B1484" s="0" t="s">
        <v>10251</v>
      </c>
      <c r="C1484" s="0" t="s">
        <v>8741</v>
      </c>
      <c r="D1484" s="0" t="s">
        <v>8745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10</v>
      </c>
      <c r="L1484" s="0" t="n">
        <v>182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</row>
    <row r="1485" customFormat="false" ht="14.4" hidden="false" customHeight="false" outlineLevel="0" collapsed="false">
      <c r="A1485" s="0" t="s">
        <v>3</v>
      </c>
      <c r="B1485" s="0" t="s">
        <v>10252</v>
      </c>
      <c r="C1485" s="0" t="s">
        <v>8741</v>
      </c>
      <c r="D1485" s="0" t="s">
        <v>8745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15</v>
      </c>
      <c r="L1485" s="0" t="n">
        <v>202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</row>
    <row r="1486" customFormat="false" ht="14.4" hidden="false" customHeight="false" outlineLevel="0" collapsed="false">
      <c r="A1486" s="0" t="s">
        <v>3</v>
      </c>
      <c r="B1486" s="0" t="s">
        <v>10253</v>
      </c>
      <c r="C1486" s="0" t="s">
        <v>8741</v>
      </c>
      <c r="D1486" s="0" t="s">
        <v>8742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12</v>
      </c>
      <c r="L1486" s="0" t="n">
        <v>201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</row>
    <row r="1487" customFormat="false" ht="14.4" hidden="false" customHeight="false" outlineLevel="0" collapsed="false">
      <c r="A1487" s="0" t="s">
        <v>3</v>
      </c>
      <c r="B1487" s="0" t="s">
        <v>10254</v>
      </c>
      <c r="C1487" s="0" t="s">
        <v>8742</v>
      </c>
      <c r="D1487" s="0" t="s">
        <v>8744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7</v>
      </c>
      <c r="L1487" s="0" t="n">
        <v>139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</row>
    <row r="1488" customFormat="false" ht="14.4" hidden="false" customHeight="false" outlineLevel="0" collapsed="false">
      <c r="A1488" s="0" t="s">
        <v>3</v>
      </c>
      <c r="B1488" s="0" t="s">
        <v>10255</v>
      </c>
      <c r="C1488" s="0" t="s">
        <v>8742</v>
      </c>
      <c r="D1488" s="0" t="s">
        <v>8744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7</v>
      </c>
      <c r="L1488" s="0" t="n">
        <v>126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</row>
    <row r="1489" customFormat="false" ht="14.4" hidden="false" customHeight="false" outlineLevel="0" collapsed="false">
      <c r="A1489" s="0" t="s">
        <v>3</v>
      </c>
      <c r="B1489" s="0" t="s">
        <v>10256</v>
      </c>
      <c r="C1489" s="0" t="s">
        <v>8742</v>
      </c>
      <c r="D1489" s="0" t="s">
        <v>8744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7</v>
      </c>
      <c r="L1489" s="0" t="n">
        <v>131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</row>
    <row r="1490" customFormat="false" ht="14.4" hidden="false" customHeight="false" outlineLevel="0" collapsed="false">
      <c r="A1490" s="0" t="s">
        <v>3</v>
      </c>
      <c r="B1490" s="0" t="s">
        <v>10257</v>
      </c>
      <c r="C1490" s="0" t="s">
        <v>8742</v>
      </c>
      <c r="D1490" s="0" t="s">
        <v>8744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12</v>
      </c>
      <c r="L1490" s="0" t="n">
        <v>187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</row>
    <row r="1491" customFormat="false" ht="14.4" hidden="false" customHeight="false" outlineLevel="0" collapsed="false">
      <c r="A1491" s="0" t="s">
        <v>3</v>
      </c>
      <c r="B1491" s="0" t="s">
        <v>10258</v>
      </c>
      <c r="C1491" s="0" t="s">
        <v>8741</v>
      </c>
      <c r="D1491" s="0" t="s">
        <v>8745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10</v>
      </c>
      <c r="L1491" s="0" t="n">
        <v>198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</row>
    <row r="1492" customFormat="false" ht="14.4" hidden="false" customHeight="false" outlineLevel="0" collapsed="false">
      <c r="A1492" s="0" t="s">
        <v>3</v>
      </c>
      <c r="B1492" s="0" t="s">
        <v>10259</v>
      </c>
      <c r="C1492" s="0" t="s">
        <v>8744</v>
      </c>
      <c r="D1492" s="0" t="s">
        <v>8745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10</v>
      </c>
      <c r="L1492" s="0" t="n">
        <v>196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</row>
    <row r="1493" customFormat="false" ht="14.4" hidden="false" customHeight="false" outlineLevel="0" collapsed="false">
      <c r="A1493" s="0" t="s">
        <v>3</v>
      </c>
      <c r="B1493" s="0" t="s">
        <v>10260</v>
      </c>
      <c r="C1493" s="0" t="s">
        <v>8744</v>
      </c>
      <c r="D1493" s="0" t="s">
        <v>8742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15</v>
      </c>
      <c r="L1493" s="0" t="n">
        <v>233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</row>
    <row r="1494" customFormat="false" ht="14.4" hidden="false" customHeight="false" outlineLevel="0" collapsed="false">
      <c r="A1494" s="0" t="s">
        <v>3</v>
      </c>
      <c r="B1494" s="0" t="s">
        <v>10261</v>
      </c>
      <c r="C1494" s="0" t="s">
        <v>8744</v>
      </c>
      <c r="D1494" s="0" t="s">
        <v>8742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9</v>
      </c>
      <c r="L1494" s="0" t="n">
        <v>176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</row>
    <row r="1495" customFormat="false" ht="14.4" hidden="false" customHeight="false" outlineLevel="0" collapsed="false">
      <c r="A1495" s="0" t="s">
        <v>3</v>
      </c>
      <c r="B1495" s="0" t="s">
        <v>10262</v>
      </c>
      <c r="C1495" s="0" t="s">
        <v>8741</v>
      </c>
      <c r="D1495" s="0" t="s">
        <v>8745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12</v>
      </c>
      <c r="L1495" s="0" t="n">
        <v>156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</row>
    <row r="1496" customFormat="false" ht="14.4" hidden="false" customHeight="false" outlineLevel="0" collapsed="false">
      <c r="A1496" s="0" t="s">
        <v>3</v>
      </c>
      <c r="B1496" s="0" t="s">
        <v>10263</v>
      </c>
      <c r="C1496" s="0" t="s">
        <v>8742</v>
      </c>
      <c r="D1496" s="0" t="s">
        <v>8744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13</v>
      </c>
      <c r="L1496" s="0" t="n">
        <v>216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</row>
    <row r="1497" customFormat="false" ht="14.4" hidden="false" customHeight="false" outlineLevel="0" collapsed="false">
      <c r="A1497" s="0" t="s">
        <v>3</v>
      </c>
      <c r="B1497" s="0" t="s">
        <v>10264</v>
      </c>
      <c r="C1497" s="0" t="s">
        <v>8742</v>
      </c>
      <c r="D1497" s="0" t="s">
        <v>8745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10</v>
      </c>
      <c r="L1497" s="0" t="n">
        <v>158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</row>
    <row r="1498" customFormat="false" ht="14.4" hidden="false" customHeight="false" outlineLevel="0" collapsed="false">
      <c r="A1498" s="0" t="s">
        <v>3</v>
      </c>
      <c r="B1498" s="0" t="s">
        <v>10265</v>
      </c>
      <c r="C1498" s="0" t="s">
        <v>8745</v>
      </c>
      <c r="D1498" s="0" t="s">
        <v>8741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7</v>
      </c>
      <c r="L1498" s="0" t="n">
        <v>130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</row>
    <row r="1499" customFormat="false" ht="14.4" hidden="false" customHeight="false" outlineLevel="0" collapsed="false">
      <c r="A1499" s="0" t="s">
        <v>3</v>
      </c>
      <c r="B1499" s="0" t="s">
        <v>10266</v>
      </c>
      <c r="C1499" s="0" t="s">
        <v>8744</v>
      </c>
      <c r="D1499" s="0" t="s">
        <v>8741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13</v>
      </c>
      <c r="L1499" s="0" t="n">
        <v>128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</row>
    <row r="1500" customFormat="false" ht="14.4" hidden="false" customHeight="false" outlineLevel="0" collapsed="false">
      <c r="A1500" s="0" t="s">
        <v>3</v>
      </c>
      <c r="B1500" s="0" t="s">
        <v>10267</v>
      </c>
      <c r="C1500" s="0" t="s">
        <v>8744</v>
      </c>
      <c r="D1500" s="0" t="s">
        <v>8742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14</v>
      </c>
      <c r="L1500" s="0" t="n">
        <v>132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</row>
    <row r="1501" customFormat="false" ht="14.4" hidden="false" customHeight="false" outlineLevel="0" collapsed="false">
      <c r="A1501" s="0" t="s">
        <v>3</v>
      </c>
      <c r="B1501" s="0" t="s">
        <v>10268</v>
      </c>
      <c r="C1501" s="0" t="s">
        <v>8744</v>
      </c>
      <c r="D1501" s="0" t="s">
        <v>8742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14</v>
      </c>
      <c r="L1501" s="0" t="n">
        <v>131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</row>
    <row r="1502" customFormat="false" ht="14.4" hidden="false" customHeight="false" outlineLevel="0" collapsed="false">
      <c r="A1502" s="0" t="s">
        <v>3</v>
      </c>
      <c r="B1502" s="0" t="s">
        <v>10269</v>
      </c>
      <c r="C1502" s="0" t="s">
        <v>8742</v>
      </c>
      <c r="D1502" s="0" t="s">
        <v>8741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13</v>
      </c>
      <c r="L1502" s="0" t="n">
        <v>127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</row>
    <row r="1503" customFormat="false" ht="14.4" hidden="false" customHeight="false" outlineLevel="0" collapsed="false">
      <c r="A1503" s="0" t="s">
        <v>3</v>
      </c>
      <c r="B1503" s="0" t="s">
        <v>10270</v>
      </c>
      <c r="C1503" s="0" t="s">
        <v>8745</v>
      </c>
      <c r="D1503" s="0" t="s">
        <v>8741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15</v>
      </c>
      <c r="L1503" s="0" t="n">
        <v>155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</row>
    <row r="1504" customFormat="false" ht="14.4" hidden="false" customHeight="false" outlineLevel="0" collapsed="false">
      <c r="A1504" s="0" t="s">
        <v>3</v>
      </c>
      <c r="B1504" s="0" t="s">
        <v>10271</v>
      </c>
      <c r="C1504" s="0" t="s">
        <v>8742</v>
      </c>
      <c r="D1504" s="0" t="s">
        <v>8744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14</v>
      </c>
      <c r="L1504" s="0" t="n">
        <v>165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</row>
    <row r="1505" customFormat="false" ht="14.4" hidden="false" customHeight="false" outlineLevel="0" collapsed="false">
      <c r="A1505" s="0" t="s">
        <v>3</v>
      </c>
      <c r="B1505" s="0" t="s">
        <v>10272</v>
      </c>
      <c r="C1505" s="0" t="s">
        <v>8744</v>
      </c>
      <c r="D1505" s="0" t="s">
        <v>8742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10</v>
      </c>
      <c r="L1505" s="0" t="n">
        <v>128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</row>
    <row r="1506" customFormat="false" ht="14.4" hidden="false" customHeight="false" outlineLevel="0" collapsed="false">
      <c r="A1506" s="0" t="s">
        <v>3</v>
      </c>
      <c r="B1506" s="0" t="s">
        <v>10273</v>
      </c>
      <c r="C1506" s="0" t="s">
        <v>8745</v>
      </c>
      <c r="D1506" s="0" t="s">
        <v>8741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6</v>
      </c>
      <c r="L1506" s="0" t="n">
        <v>115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</row>
    <row r="1507" customFormat="false" ht="14.4" hidden="false" customHeight="false" outlineLevel="0" collapsed="false">
      <c r="A1507" s="0" t="s">
        <v>3</v>
      </c>
      <c r="B1507" s="0" t="s">
        <v>10274</v>
      </c>
      <c r="C1507" s="0" t="s">
        <v>8741</v>
      </c>
      <c r="D1507" s="0" t="s">
        <v>8745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8</v>
      </c>
      <c r="L1507" s="0" t="n">
        <v>139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</row>
    <row r="1508" customFormat="false" ht="14.4" hidden="false" customHeight="false" outlineLevel="0" collapsed="false">
      <c r="A1508" s="0" t="s">
        <v>3</v>
      </c>
      <c r="B1508" s="0" t="s">
        <v>10275</v>
      </c>
      <c r="C1508" s="0" t="s">
        <v>8745</v>
      </c>
      <c r="D1508" s="0" t="s">
        <v>8741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10</v>
      </c>
      <c r="L1508" s="0" t="n">
        <v>145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</row>
    <row r="1509" customFormat="false" ht="14.4" hidden="false" customHeight="false" outlineLevel="0" collapsed="false">
      <c r="A1509" s="0" t="s">
        <v>3</v>
      </c>
      <c r="B1509" s="0" t="s">
        <v>10276</v>
      </c>
      <c r="C1509" s="0" t="s">
        <v>8745</v>
      </c>
      <c r="D1509" s="0" t="s">
        <v>8741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12</v>
      </c>
      <c r="L1509" s="0" t="n">
        <v>182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</row>
    <row r="1510" customFormat="false" ht="14.4" hidden="false" customHeight="false" outlineLevel="0" collapsed="false">
      <c r="A1510" s="0" t="s">
        <v>3</v>
      </c>
      <c r="B1510" s="0" t="s">
        <v>10277</v>
      </c>
      <c r="C1510" s="0" t="s">
        <v>8745</v>
      </c>
      <c r="D1510" s="0" t="s">
        <v>8741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11</v>
      </c>
      <c r="L1510" s="0" t="n">
        <v>198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</row>
    <row r="1511" customFormat="false" ht="14.4" hidden="false" customHeight="false" outlineLevel="0" collapsed="false">
      <c r="A1511" s="0" t="s">
        <v>3</v>
      </c>
      <c r="B1511" s="0" t="s">
        <v>10278</v>
      </c>
      <c r="C1511" s="0" t="s">
        <v>8744</v>
      </c>
      <c r="D1511" s="0" t="s">
        <v>8745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11</v>
      </c>
      <c r="L1511" s="0" t="n">
        <v>192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</row>
    <row r="1512" customFormat="false" ht="14.4" hidden="false" customHeight="false" outlineLevel="0" collapsed="false">
      <c r="A1512" s="0" t="s">
        <v>3</v>
      </c>
      <c r="B1512" s="0" t="s">
        <v>10279</v>
      </c>
      <c r="C1512" s="0" t="s">
        <v>8744</v>
      </c>
      <c r="D1512" s="0" t="s">
        <v>8745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13</v>
      </c>
      <c r="L1512" s="0" t="n">
        <v>209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</row>
    <row r="1513" customFormat="false" ht="14.4" hidden="false" customHeight="false" outlineLevel="0" collapsed="false">
      <c r="A1513" s="0" t="s">
        <v>3</v>
      </c>
      <c r="B1513" s="0" t="s">
        <v>10280</v>
      </c>
      <c r="C1513" s="0" t="s">
        <v>8741</v>
      </c>
      <c r="D1513" s="0" t="s">
        <v>8744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10</v>
      </c>
      <c r="L1513" s="0" t="n">
        <v>136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</row>
    <row r="1514" customFormat="false" ht="14.4" hidden="false" customHeight="false" outlineLevel="0" collapsed="false">
      <c r="A1514" s="0" t="s">
        <v>3</v>
      </c>
      <c r="B1514" s="0" t="s">
        <v>10281</v>
      </c>
      <c r="C1514" s="0" t="s">
        <v>8742</v>
      </c>
      <c r="D1514" s="0" t="s">
        <v>8744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10</v>
      </c>
      <c r="L1514" s="0" t="n">
        <v>169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</row>
    <row r="1515" customFormat="false" ht="14.4" hidden="false" customHeight="false" outlineLevel="0" collapsed="false">
      <c r="A1515" s="0" t="s">
        <v>3</v>
      </c>
      <c r="B1515" s="0" t="s">
        <v>10282</v>
      </c>
      <c r="C1515" s="0" t="s">
        <v>8742</v>
      </c>
      <c r="D1515" s="0" t="s">
        <v>8745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10</v>
      </c>
      <c r="L1515" s="0" t="n">
        <v>191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</row>
    <row r="1516" customFormat="false" ht="14.4" hidden="false" customHeight="false" outlineLevel="0" collapsed="false">
      <c r="A1516" s="0" t="s">
        <v>3</v>
      </c>
      <c r="B1516" s="0" t="s">
        <v>10283</v>
      </c>
      <c r="C1516" s="0" t="s">
        <v>8745</v>
      </c>
      <c r="D1516" s="0" t="s">
        <v>8744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10</v>
      </c>
      <c r="L1516" s="0" t="n">
        <v>188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</row>
    <row r="1517" customFormat="false" ht="14.4" hidden="false" customHeight="false" outlineLevel="0" collapsed="false">
      <c r="A1517" s="0" t="s">
        <v>3</v>
      </c>
      <c r="B1517" s="0" t="s">
        <v>10284</v>
      </c>
      <c r="C1517" s="0" t="s">
        <v>8742</v>
      </c>
      <c r="D1517" s="0" t="s">
        <v>8741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11</v>
      </c>
      <c r="L1517" s="0" t="n">
        <v>195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</row>
    <row r="1518" customFormat="false" ht="14.4" hidden="false" customHeight="false" outlineLevel="0" collapsed="false">
      <c r="A1518" s="0" t="s">
        <v>3</v>
      </c>
      <c r="B1518" s="0" t="s">
        <v>10285</v>
      </c>
      <c r="C1518" s="0" t="s">
        <v>8742</v>
      </c>
      <c r="D1518" s="0" t="s">
        <v>8741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9</v>
      </c>
      <c r="L1518" s="0" t="n">
        <v>169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</row>
    <row r="1519" customFormat="false" ht="14.4" hidden="false" customHeight="false" outlineLevel="0" collapsed="false">
      <c r="A1519" s="0" t="s">
        <v>3</v>
      </c>
      <c r="B1519" s="0" t="s">
        <v>10286</v>
      </c>
      <c r="C1519" s="0" t="s">
        <v>8741</v>
      </c>
      <c r="D1519" s="0" t="s">
        <v>8745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13</v>
      </c>
      <c r="L1519" s="0" t="n">
        <v>232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</row>
    <row r="1520" customFormat="false" ht="14.4" hidden="false" customHeight="false" outlineLevel="0" collapsed="false">
      <c r="A1520" s="0" t="s">
        <v>3</v>
      </c>
      <c r="B1520" s="0" t="s">
        <v>10287</v>
      </c>
      <c r="C1520" s="0" t="s">
        <v>8742</v>
      </c>
      <c r="D1520" s="0" t="s">
        <v>8741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14</v>
      </c>
      <c r="L1520" s="0" t="n">
        <v>229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</row>
    <row r="1521" customFormat="false" ht="14.4" hidden="false" customHeight="false" outlineLevel="0" collapsed="false">
      <c r="A1521" s="0" t="s">
        <v>3</v>
      </c>
      <c r="B1521" s="0" t="s">
        <v>10288</v>
      </c>
      <c r="C1521" s="0" t="s">
        <v>8744</v>
      </c>
      <c r="D1521" s="0" t="s">
        <v>8745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10</v>
      </c>
      <c r="L1521" s="0" t="n">
        <v>184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</row>
    <row r="1522" customFormat="false" ht="14.4" hidden="false" customHeight="false" outlineLevel="0" collapsed="false">
      <c r="A1522" s="0" t="s">
        <v>3</v>
      </c>
      <c r="B1522" s="0" t="s">
        <v>10289</v>
      </c>
      <c r="C1522" s="0" t="s">
        <v>8741</v>
      </c>
      <c r="D1522" s="0" t="s">
        <v>8745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14</v>
      </c>
      <c r="L1522" s="0" t="n">
        <v>259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</row>
    <row r="1523" customFormat="false" ht="14.4" hidden="false" customHeight="false" outlineLevel="0" collapsed="false">
      <c r="A1523" s="0" t="s">
        <v>3</v>
      </c>
      <c r="B1523" s="0" t="s">
        <v>10290</v>
      </c>
      <c r="C1523" s="0" t="s">
        <v>8742</v>
      </c>
      <c r="D1523" s="0" t="s">
        <v>8744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13</v>
      </c>
      <c r="L1523" s="0" t="n">
        <v>189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</row>
    <row r="1524" customFormat="false" ht="14.4" hidden="false" customHeight="false" outlineLevel="0" collapsed="false">
      <c r="A1524" s="0" t="s">
        <v>3</v>
      </c>
      <c r="B1524" s="0" t="s">
        <v>10291</v>
      </c>
      <c r="C1524" s="0" t="s">
        <v>8742</v>
      </c>
      <c r="D1524" s="0" t="s">
        <v>8744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9</v>
      </c>
      <c r="L1524" s="0" t="n">
        <v>165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</row>
    <row r="1525" customFormat="false" ht="14.4" hidden="false" customHeight="false" outlineLevel="0" collapsed="false">
      <c r="A1525" s="0" t="s">
        <v>3</v>
      </c>
      <c r="B1525" s="0" t="s">
        <v>10292</v>
      </c>
      <c r="C1525" s="0" t="s">
        <v>8744</v>
      </c>
      <c r="D1525" s="0" t="s">
        <v>8745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13</v>
      </c>
      <c r="L1525" s="0" t="n">
        <v>242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</row>
    <row r="1526" customFormat="false" ht="14.4" hidden="false" customHeight="false" outlineLevel="0" collapsed="false">
      <c r="A1526" s="0" t="s">
        <v>3</v>
      </c>
      <c r="B1526" s="0" t="s">
        <v>10293</v>
      </c>
      <c r="C1526" s="0" t="s">
        <v>8744</v>
      </c>
      <c r="D1526" s="0" t="s">
        <v>8742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13</v>
      </c>
      <c r="L1526" s="0" t="n">
        <v>257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</row>
    <row r="1527" customFormat="false" ht="14.4" hidden="false" customHeight="false" outlineLevel="0" collapsed="false">
      <c r="A1527" s="0" t="s">
        <v>3</v>
      </c>
      <c r="B1527" s="0" t="s">
        <v>10294</v>
      </c>
      <c r="C1527" s="0" t="s">
        <v>8745</v>
      </c>
      <c r="D1527" s="0" t="s">
        <v>8741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14</v>
      </c>
      <c r="L1527" s="0" t="n">
        <v>242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</row>
    <row r="1528" customFormat="false" ht="14.4" hidden="false" customHeight="false" outlineLevel="0" collapsed="false">
      <c r="A1528" s="0" t="s">
        <v>3</v>
      </c>
      <c r="B1528" s="0" t="s">
        <v>10295</v>
      </c>
      <c r="C1528" s="0" t="s">
        <v>8742</v>
      </c>
      <c r="D1528" s="0" t="s">
        <v>8744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13</v>
      </c>
      <c r="L1528" s="0" t="n">
        <v>248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</row>
    <row r="1529" customFormat="false" ht="14.4" hidden="false" customHeight="false" outlineLevel="0" collapsed="false">
      <c r="A1529" s="0" t="s">
        <v>3</v>
      </c>
      <c r="B1529" s="0" t="s">
        <v>10296</v>
      </c>
      <c r="C1529" s="0" t="s">
        <v>8742</v>
      </c>
      <c r="D1529" s="0" t="s">
        <v>8745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12</v>
      </c>
      <c r="L1529" s="0" t="n">
        <v>227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</row>
    <row r="1530" customFormat="false" ht="14.4" hidden="false" customHeight="false" outlineLevel="0" collapsed="false">
      <c r="A1530" s="0" t="s">
        <v>3</v>
      </c>
      <c r="B1530" s="0" t="s">
        <v>10297</v>
      </c>
      <c r="C1530" s="0" t="s">
        <v>8744</v>
      </c>
      <c r="D1530" s="0" t="s">
        <v>8742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12</v>
      </c>
      <c r="L1530" s="0" t="n">
        <v>202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</row>
    <row r="1531" customFormat="false" ht="14.4" hidden="false" customHeight="false" outlineLevel="0" collapsed="false">
      <c r="A1531" s="0" t="s">
        <v>3</v>
      </c>
      <c r="B1531" s="0" t="s">
        <v>10298</v>
      </c>
      <c r="C1531" s="0" t="s">
        <v>8741</v>
      </c>
      <c r="D1531" s="0" t="s">
        <v>8745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11</v>
      </c>
      <c r="L1531" s="0" t="n">
        <v>161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</row>
    <row r="1532" customFormat="false" ht="14.4" hidden="false" customHeight="false" outlineLevel="0" collapsed="false">
      <c r="A1532" s="0" t="s">
        <v>3</v>
      </c>
      <c r="B1532" s="0" t="s">
        <v>10299</v>
      </c>
      <c r="C1532" s="0" t="s">
        <v>8742</v>
      </c>
      <c r="D1532" s="0" t="s">
        <v>8745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5</v>
      </c>
      <c r="L1532" s="0" t="n">
        <v>94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</row>
    <row r="1533" customFormat="false" ht="14.4" hidden="false" customHeight="false" outlineLevel="0" collapsed="false">
      <c r="A1533" s="0" t="s">
        <v>3</v>
      </c>
      <c r="B1533" s="0" t="s">
        <v>10300</v>
      </c>
      <c r="C1533" s="0" t="s">
        <v>8742</v>
      </c>
      <c r="D1533" s="0" t="s">
        <v>8745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12</v>
      </c>
      <c r="L1533" s="0" t="n">
        <v>144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</row>
    <row r="1534" customFormat="false" ht="14.4" hidden="false" customHeight="false" outlineLevel="0" collapsed="false">
      <c r="A1534" s="0" t="s">
        <v>3</v>
      </c>
      <c r="B1534" s="0" t="s">
        <v>10301</v>
      </c>
      <c r="C1534" s="0" t="s">
        <v>8745</v>
      </c>
      <c r="D1534" s="0" t="s">
        <v>8741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10</v>
      </c>
      <c r="L1534" s="0" t="n">
        <v>152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</row>
    <row r="1535" customFormat="false" ht="14.4" hidden="false" customHeight="false" outlineLevel="0" collapsed="false">
      <c r="A1535" s="0" t="s">
        <v>3</v>
      </c>
      <c r="B1535" s="0" t="s">
        <v>10302</v>
      </c>
      <c r="C1535" s="0" t="s">
        <v>8745</v>
      </c>
      <c r="D1535" s="0" t="s">
        <v>8744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18</v>
      </c>
      <c r="L1535" s="0" t="n">
        <v>192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</row>
    <row r="1536" customFormat="false" ht="14.4" hidden="false" customHeight="false" outlineLevel="0" collapsed="false">
      <c r="A1536" s="0" t="s">
        <v>3</v>
      </c>
      <c r="B1536" s="0" t="s">
        <v>10303</v>
      </c>
      <c r="C1536" s="0" t="s">
        <v>8742</v>
      </c>
      <c r="D1536" s="0" t="s">
        <v>8745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9</v>
      </c>
      <c r="L1536" s="0" t="n">
        <v>162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</row>
    <row r="1537" customFormat="false" ht="14.4" hidden="false" customHeight="false" outlineLevel="0" collapsed="false">
      <c r="A1537" s="0" t="s">
        <v>3</v>
      </c>
      <c r="B1537" s="0" t="s">
        <v>10304</v>
      </c>
      <c r="C1537" s="0" t="s">
        <v>8744</v>
      </c>
      <c r="D1537" s="0" t="s">
        <v>8742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7</v>
      </c>
      <c r="L1537" s="0" t="n">
        <v>116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</row>
    <row r="1538" customFormat="false" ht="14.4" hidden="false" customHeight="false" outlineLevel="0" collapsed="false">
      <c r="A1538" s="0" t="s">
        <v>3</v>
      </c>
      <c r="B1538" s="0" t="s">
        <v>10305</v>
      </c>
      <c r="C1538" s="0" t="s">
        <v>8744</v>
      </c>
      <c r="D1538" s="0" t="s">
        <v>8742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9</v>
      </c>
      <c r="L1538" s="0" t="n">
        <v>116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</row>
    <row r="1539" customFormat="false" ht="14.4" hidden="false" customHeight="false" outlineLevel="0" collapsed="false">
      <c r="A1539" s="0" t="s">
        <v>3</v>
      </c>
      <c r="B1539" s="0" t="s">
        <v>10306</v>
      </c>
      <c r="C1539" s="0" t="s">
        <v>8741</v>
      </c>
      <c r="D1539" s="0" t="s">
        <v>8745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9</v>
      </c>
      <c r="L1539" s="0" t="n">
        <v>153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</row>
    <row r="1540" customFormat="false" ht="14.4" hidden="false" customHeight="false" outlineLevel="0" collapsed="false">
      <c r="A1540" s="0" t="s">
        <v>3</v>
      </c>
      <c r="B1540" s="0" t="s">
        <v>10307</v>
      </c>
      <c r="C1540" s="0" t="s">
        <v>8741</v>
      </c>
      <c r="D1540" s="0" t="s">
        <v>8742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12</v>
      </c>
      <c r="L1540" s="0" t="n">
        <v>211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</row>
    <row r="1541" customFormat="false" ht="14.4" hidden="false" customHeight="false" outlineLevel="0" collapsed="false">
      <c r="A1541" s="0" t="s">
        <v>3</v>
      </c>
      <c r="B1541" s="0" t="s">
        <v>10308</v>
      </c>
      <c r="C1541" s="0" t="s">
        <v>8744</v>
      </c>
      <c r="D1541" s="0" t="s">
        <v>8745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10</v>
      </c>
      <c r="L1541" s="0" t="n">
        <v>161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</row>
    <row r="1542" customFormat="false" ht="14.4" hidden="false" customHeight="false" outlineLevel="0" collapsed="false">
      <c r="A1542" s="0" t="s">
        <v>3</v>
      </c>
      <c r="B1542" s="0" t="s">
        <v>10309</v>
      </c>
      <c r="C1542" s="0" t="s">
        <v>8741</v>
      </c>
      <c r="D1542" s="0" t="s">
        <v>8745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10</v>
      </c>
      <c r="L1542" s="0" t="n">
        <v>163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</row>
    <row r="1543" customFormat="false" ht="14.4" hidden="false" customHeight="false" outlineLevel="0" collapsed="false">
      <c r="A1543" s="0" t="s">
        <v>3</v>
      </c>
      <c r="B1543" s="0" t="s">
        <v>10310</v>
      </c>
      <c r="C1543" s="0" t="s">
        <v>8741</v>
      </c>
      <c r="D1543" s="0" t="s">
        <v>8744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10</v>
      </c>
      <c r="L1543" s="0" t="n">
        <v>159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</row>
    <row r="1544" customFormat="false" ht="14.4" hidden="false" customHeight="false" outlineLevel="0" collapsed="false">
      <c r="A1544" s="0" t="s">
        <v>3</v>
      </c>
      <c r="B1544" s="0" t="s">
        <v>10311</v>
      </c>
      <c r="C1544" s="0" t="s">
        <v>8741</v>
      </c>
      <c r="D1544" s="0" t="s">
        <v>8744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10</v>
      </c>
      <c r="L1544" s="0" t="n">
        <v>161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</row>
    <row r="1545" customFormat="false" ht="14.4" hidden="false" customHeight="false" outlineLevel="0" collapsed="false">
      <c r="A1545" s="0" t="s">
        <v>3</v>
      </c>
      <c r="B1545" s="0" t="s">
        <v>10312</v>
      </c>
      <c r="C1545" s="0" t="s">
        <v>8742</v>
      </c>
      <c r="D1545" s="0" t="s">
        <v>8744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8</v>
      </c>
      <c r="L1545" s="0" t="n">
        <v>150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</row>
    <row r="1546" customFormat="false" ht="14.4" hidden="false" customHeight="false" outlineLevel="0" collapsed="false">
      <c r="A1546" s="0" t="s">
        <v>3</v>
      </c>
      <c r="B1546" s="0" t="s">
        <v>10313</v>
      </c>
      <c r="C1546" s="0" t="s">
        <v>8744</v>
      </c>
      <c r="D1546" s="0" t="s">
        <v>8745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9</v>
      </c>
      <c r="L1546" s="0" t="n">
        <v>154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</row>
    <row r="1547" customFormat="false" ht="14.4" hidden="false" customHeight="false" outlineLevel="0" collapsed="false">
      <c r="A1547" s="0" t="s">
        <v>3</v>
      </c>
      <c r="B1547" s="0" t="s">
        <v>10314</v>
      </c>
      <c r="C1547" s="0" t="s">
        <v>8742</v>
      </c>
      <c r="D1547" s="0" t="s">
        <v>8745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7</v>
      </c>
      <c r="L1547" s="0" t="n">
        <v>126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</row>
    <row r="1548" customFormat="false" ht="14.4" hidden="false" customHeight="false" outlineLevel="0" collapsed="false">
      <c r="A1548" s="0" t="s">
        <v>3</v>
      </c>
      <c r="B1548" s="0" t="s">
        <v>10315</v>
      </c>
      <c r="C1548" s="0" t="s">
        <v>8744</v>
      </c>
      <c r="D1548" s="0" t="s">
        <v>8745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7</v>
      </c>
      <c r="L1548" s="0" t="n">
        <v>126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</row>
    <row r="1549" customFormat="false" ht="14.4" hidden="false" customHeight="false" outlineLevel="0" collapsed="false">
      <c r="A1549" s="0" t="s">
        <v>3</v>
      </c>
      <c r="B1549" s="0" t="s">
        <v>10316</v>
      </c>
      <c r="C1549" s="0" t="s">
        <v>8744</v>
      </c>
      <c r="D1549" s="0" t="s">
        <v>8745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7</v>
      </c>
      <c r="L1549" s="0" t="n">
        <v>126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</row>
    <row r="1550" customFormat="false" ht="14.4" hidden="false" customHeight="false" outlineLevel="0" collapsed="false">
      <c r="A1550" s="0" t="s">
        <v>3</v>
      </c>
      <c r="B1550" s="0" t="s">
        <v>10317</v>
      </c>
      <c r="C1550" s="0" t="s">
        <v>8742</v>
      </c>
      <c r="D1550" s="0" t="s">
        <v>8744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9</v>
      </c>
      <c r="L1550" s="0" t="n">
        <v>129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</row>
    <row r="1551" customFormat="false" ht="14.4" hidden="false" customHeight="false" outlineLevel="0" collapsed="false">
      <c r="A1551" s="0" t="s">
        <v>3</v>
      </c>
      <c r="B1551" s="0" t="s">
        <v>10318</v>
      </c>
      <c r="C1551" s="0" t="s">
        <v>8745</v>
      </c>
      <c r="D1551" s="0" t="s">
        <v>8742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9</v>
      </c>
      <c r="L1551" s="0" t="n">
        <v>129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</row>
    <row r="1552" customFormat="false" ht="14.4" hidden="false" customHeight="false" outlineLevel="0" collapsed="false">
      <c r="A1552" s="0" t="s">
        <v>3</v>
      </c>
      <c r="B1552" s="0" t="s">
        <v>10319</v>
      </c>
      <c r="C1552" s="0" t="s">
        <v>8745</v>
      </c>
      <c r="D1552" s="0" t="s">
        <v>8744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10</v>
      </c>
      <c r="L1552" s="0" t="n">
        <v>147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</row>
    <row r="1553" customFormat="false" ht="14.4" hidden="false" customHeight="false" outlineLevel="0" collapsed="false">
      <c r="A1553" s="0" t="s">
        <v>3</v>
      </c>
      <c r="B1553" s="0" t="s">
        <v>10320</v>
      </c>
      <c r="C1553" s="0" t="s">
        <v>8744</v>
      </c>
      <c r="D1553" s="0" t="s">
        <v>8745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8</v>
      </c>
      <c r="L1553" s="0" t="n">
        <v>125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</row>
    <row r="1554" customFormat="false" ht="14.4" hidden="false" customHeight="false" outlineLevel="0" collapsed="false">
      <c r="A1554" s="0" t="s">
        <v>3</v>
      </c>
      <c r="B1554" s="0" t="s">
        <v>10321</v>
      </c>
      <c r="C1554" s="0" t="s">
        <v>8741</v>
      </c>
      <c r="D1554" s="0" t="s">
        <v>8745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10</v>
      </c>
      <c r="L1554" s="0" t="n">
        <v>148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</row>
    <row r="1555" customFormat="false" ht="14.4" hidden="false" customHeight="false" outlineLevel="0" collapsed="false">
      <c r="A1555" s="0" t="s">
        <v>3</v>
      </c>
      <c r="B1555" s="0" t="s">
        <v>10322</v>
      </c>
      <c r="C1555" s="0" t="s">
        <v>8744</v>
      </c>
      <c r="D1555" s="0" t="s">
        <v>8742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12</v>
      </c>
      <c r="L1555" s="0" t="n">
        <v>124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</row>
    <row r="1556" customFormat="false" ht="14.4" hidden="false" customHeight="false" outlineLevel="0" collapsed="false">
      <c r="A1556" s="0" t="s">
        <v>3</v>
      </c>
      <c r="B1556" s="0" t="s">
        <v>10323</v>
      </c>
      <c r="C1556" s="0" t="s">
        <v>8744</v>
      </c>
      <c r="D1556" s="0" t="s">
        <v>8742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8</v>
      </c>
      <c r="L1556" s="0" t="n">
        <v>114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</row>
    <row r="1557" customFormat="false" ht="14.4" hidden="false" customHeight="false" outlineLevel="0" collapsed="false">
      <c r="A1557" s="0" t="s">
        <v>3</v>
      </c>
      <c r="B1557" s="0" t="s">
        <v>10324</v>
      </c>
      <c r="C1557" s="0" t="s">
        <v>8745</v>
      </c>
      <c r="D1557" s="0" t="s">
        <v>8741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11</v>
      </c>
      <c r="L1557" s="0" t="n">
        <v>145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</row>
    <row r="1558" customFormat="false" ht="14.4" hidden="false" customHeight="false" outlineLevel="0" collapsed="false">
      <c r="A1558" s="0" t="s">
        <v>3</v>
      </c>
      <c r="B1558" s="0" t="s">
        <v>10325</v>
      </c>
      <c r="C1558" s="0" t="s">
        <v>10326</v>
      </c>
      <c r="D1558" s="0" t="s">
        <v>8745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11</v>
      </c>
      <c r="L1558" s="0" t="s">
        <v>10327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</row>
    <row r="1559" customFormat="false" ht="14.4" hidden="false" customHeight="false" outlineLevel="0" collapsed="false">
      <c r="A1559" s="0" t="s">
        <v>3</v>
      </c>
      <c r="B1559" s="0" t="s">
        <v>10328</v>
      </c>
      <c r="C1559" s="0" t="s">
        <v>8745</v>
      </c>
      <c r="D1559" s="0" t="s">
        <v>8742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9</v>
      </c>
      <c r="L1559" s="0" t="n">
        <v>157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</row>
    <row r="1560" customFormat="false" ht="14.4" hidden="false" customHeight="false" outlineLevel="0" collapsed="false">
      <c r="A1560" s="0" t="s">
        <v>3</v>
      </c>
      <c r="B1560" s="0" t="s">
        <v>10328</v>
      </c>
      <c r="C1560" s="0" t="s">
        <v>10329</v>
      </c>
      <c r="D1560" s="0" t="s">
        <v>8745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9</v>
      </c>
      <c r="L1560" s="0" t="n">
        <v>154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</row>
    <row r="1561" customFormat="false" ht="14.4" hidden="false" customHeight="false" outlineLevel="0" collapsed="false">
      <c r="A1561" s="0" t="s">
        <v>3</v>
      </c>
      <c r="B1561" s="0" t="s">
        <v>10330</v>
      </c>
      <c r="C1561" s="0" t="s">
        <v>8741</v>
      </c>
      <c r="D1561" s="0" t="s">
        <v>8745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12</v>
      </c>
      <c r="L1561" s="0" t="n">
        <v>182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</row>
    <row r="1562" customFormat="false" ht="14.4" hidden="false" customHeight="false" outlineLevel="0" collapsed="false">
      <c r="A1562" s="0" t="s">
        <v>3</v>
      </c>
      <c r="B1562" s="0" t="s">
        <v>10331</v>
      </c>
      <c r="C1562" s="0" t="s">
        <v>10332</v>
      </c>
      <c r="D1562" s="0" t="s">
        <v>8744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11</v>
      </c>
      <c r="L1562" s="0" t="s">
        <v>10333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</row>
    <row r="1563" customFormat="false" ht="14.4" hidden="false" customHeight="false" outlineLevel="0" collapsed="false">
      <c r="A1563" s="0" t="s">
        <v>3</v>
      </c>
      <c r="B1563" s="0" t="s">
        <v>10334</v>
      </c>
      <c r="C1563" s="0" t="s">
        <v>8745</v>
      </c>
      <c r="D1563" s="0" t="s">
        <v>8741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5</v>
      </c>
      <c r="L1563" s="0" t="n">
        <v>82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</row>
    <row r="1564" customFormat="false" ht="14.4" hidden="false" customHeight="false" outlineLevel="0" collapsed="false">
      <c r="A1564" s="0" t="s">
        <v>3</v>
      </c>
      <c r="B1564" s="0" t="s">
        <v>10335</v>
      </c>
      <c r="C1564" s="0" t="s">
        <v>8741</v>
      </c>
      <c r="D1564" s="0" t="s">
        <v>8745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7</v>
      </c>
      <c r="L1564" s="0" t="n">
        <v>125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</row>
    <row r="1565" customFormat="false" ht="14.4" hidden="false" customHeight="false" outlineLevel="0" collapsed="false">
      <c r="A1565" s="0" t="s">
        <v>3</v>
      </c>
      <c r="B1565" s="0" t="s">
        <v>10336</v>
      </c>
      <c r="C1565" s="0" t="s">
        <v>8742</v>
      </c>
      <c r="D1565" s="0" t="s">
        <v>8741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9</v>
      </c>
      <c r="L1565" s="0" t="n">
        <v>101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</row>
    <row r="1566" customFormat="false" ht="14.4" hidden="false" customHeight="false" outlineLevel="0" collapsed="false">
      <c r="A1566" s="0" t="s">
        <v>3</v>
      </c>
      <c r="B1566" s="0" t="s">
        <v>10337</v>
      </c>
      <c r="C1566" s="0" t="s">
        <v>8745</v>
      </c>
      <c r="D1566" s="0" t="s">
        <v>8741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11</v>
      </c>
      <c r="L1566" s="0" t="n">
        <v>161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</row>
    <row r="1567" customFormat="false" ht="14.4" hidden="false" customHeight="false" outlineLevel="0" collapsed="false">
      <c r="A1567" s="0" t="s">
        <v>3</v>
      </c>
      <c r="B1567" s="0" t="s">
        <v>10338</v>
      </c>
      <c r="C1567" s="0" t="s">
        <v>8745</v>
      </c>
      <c r="D1567" s="0" t="s">
        <v>8741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11</v>
      </c>
      <c r="L1567" s="0" t="n">
        <v>200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</row>
    <row r="1568" customFormat="false" ht="14.4" hidden="false" customHeight="false" outlineLevel="0" collapsed="false">
      <c r="A1568" s="0" t="s">
        <v>3</v>
      </c>
      <c r="B1568" s="0" t="s">
        <v>10339</v>
      </c>
      <c r="C1568" s="0" t="s">
        <v>8745</v>
      </c>
      <c r="D1568" s="0" t="s">
        <v>8741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12</v>
      </c>
      <c r="L1568" s="0" t="n">
        <v>227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</row>
    <row r="1569" customFormat="false" ht="14.4" hidden="false" customHeight="false" outlineLevel="0" collapsed="false">
      <c r="A1569" s="0" t="s">
        <v>3</v>
      </c>
      <c r="B1569" s="0" t="s">
        <v>10340</v>
      </c>
      <c r="C1569" s="0" t="s">
        <v>8742</v>
      </c>
      <c r="D1569" s="0" t="s">
        <v>8744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12</v>
      </c>
      <c r="L1569" s="0" t="n">
        <v>227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</row>
    <row r="1570" customFormat="false" ht="14.4" hidden="false" customHeight="false" outlineLevel="0" collapsed="false">
      <c r="A1570" s="0" t="s">
        <v>3</v>
      </c>
      <c r="B1570" s="0" t="s">
        <v>10341</v>
      </c>
      <c r="C1570" s="0" t="s">
        <v>8742</v>
      </c>
      <c r="D1570" s="0" t="s">
        <v>8741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12</v>
      </c>
      <c r="L1570" s="0" t="n">
        <v>230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</row>
    <row r="1571" customFormat="false" ht="14.4" hidden="false" customHeight="false" outlineLevel="0" collapsed="false">
      <c r="A1571" s="0" t="s">
        <v>3</v>
      </c>
      <c r="B1571" s="0" t="s">
        <v>10342</v>
      </c>
      <c r="C1571" s="0" t="s">
        <v>8745</v>
      </c>
      <c r="D1571" s="0" t="s">
        <v>8741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13</v>
      </c>
      <c r="L1571" s="0" t="n">
        <v>175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</row>
    <row r="1572" customFormat="false" ht="14.4" hidden="false" customHeight="false" outlineLevel="0" collapsed="false">
      <c r="A1572" s="0" t="s">
        <v>3</v>
      </c>
      <c r="B1572" s="0" t="s">
        <v>10343</v>
      </c>
      <c r="C1572" s="0" t="s">
        <v>8742</v>
      </c>
      <c r="D1572" s="0" t="s">
        <v>8745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13</v>
      </c>
      <c r="L1572" s="0" t="n">
        <v>220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</row>
    <row r="1573" customFormat="false" ht="14.4" hidden="false" customHeight="false" outlineLevel="0" collapsed="false">
      <c r="A1573" s="0" t="s">
        <v>3</v>
      </c>
      <c r="B1573" s="0" t="s">
        <v>10344</v>
      </c>
      <c r="C1573" s="0" t="s">
        <v>8745</v>
      </c>
      <c r="D1573" s="0" t="s">
        <v>8741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17</v>
      </c>
      <c r="L1573" s="0" t="n">
        <v>191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</row>
    <row r="1574" customFormat="false" ht="14.4" hidden="false" customHeight="false" outlineLevel="0" collapsed="false">
      <c r="A1574" s="0" t="s">
        <v>3</v>
      </c>
      <c r="B1574" s="0" t="s">
        <v>10345</v>
      </c>
      <c r="C1574" s="0" t="s">
        <v>8745</v>
      </c>
      <c r="D1574" s="0" t="s">
        <v>8744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13</v>
      </c>
      <c r="L1574" s="0" t="n">
        <v>174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</row>
    <row r="1575" customFormat="false" ht="14.4" hidden="false" customHeight="false" outlineLevel="0" collapsed="false">
      <c r="A1575" s="0" t="s">
        <v>3</v>
      </c>
      <c r="B1575" s="0" t="s">
        <v>10346</v>
      </c>
      <c r="C1575" s="0" t="s">
        <v>8744</v>
      </c>
      <c r="D1575" s="0" t="s">
        <v>8742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13</v>
      </c>
      <c r="L1575" s="0" t="n">
        <v>130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</row>
    <row r="1576" customFormat="false" ht="14.4" hidden="false" customHeight="false" outlineLevel="0" collapsed="false">
      <c r="A1576" s="0" t="s">
        <v>3</v>
      </c>
      <c r="B1576" s="0" t="s">
        <v>10347</v>
      </c>
      <c r="C1576" s="0" t="s">
        <v>8744</v>
      </c>
      <c r="D1576" s="0" t="s">
        <v>8745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10</v>
      </c>
      <c r="L1576" s="0" t="n">
        <v>127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</row>
    <row r="1577" customFormat="false" ht="14.4" hidden="false" customHeight="false" outlineLevel="0" collapsed="false">
      <c r="A1577" s="0" t="s">
        <v>3</v>
      </c>
      <c r="B1577" s="0" t="s">
        <v>10348</v>
      </c>
      <c r="C1577" s="0" t="s">
        <v>8745</v>
      </c>
      <c r="D1577" s="0" t="s">
        <v>8741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10</v>
      </c>
      <c r="L1577" s="0" t="n">
        <v>114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</row>
    <row r="1578" customFormat="false" ht="14.4" hidden="false" customHeight="false" outlineLevel="0" collapsed="false">
      <c r="A1578" s="0" t="s">
        <v>3</v>
      </c>
      <c r="B1578" s="0" t="s">
        <v>10349</v>
      </c>
      <c r="C1578" s="0" t="s">
        <v>8741</v>
      </c>
      <c r="D1578" s="0" t="s">
        <v>8745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11</v>
      </c>
      <c r="L1578" s="0" t="n">
        <v>211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</row>
    <row r="1579" customFormat="false" ht="14.4" hidden="false" customHeight="false" outlineLevel="0" collapsed="false">
      <c r="A1579" s="0" t="s">
        <v>3</v>
      </c>
      <c r="B1579" s="0" t="s">
        <v>10350</v>
      </c>
      <c r="C1579" s="0" t="s">
        <v>8741</v>
      </c>
      <c r="D1579" s="0" t="s">
        <v>8742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11</v>
      </c>
      <c r="L1579" s="0" t="n">
        <v>179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</row>
    <row r="1580" customFormat="false" ht="14.4" hidden="false" customHeight="false" outlineLevel="0" collapsed="false">
      <c r="A1580" s="0" t="s">
        <v>3</v>
      </c>
      <c r="B1580" s="0" t="s">
        <v>10351</v>
      </c>
      <c r="C1580" s="0" t="s">
        <v>8744</v>
      </c>
      <c r="D1580" s="0" t="s">
        <v>8742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13</v>
      </c>
      <c r="L1580" s="0" t="n">
        <v>201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</row>
    <row r="1581" customFormat="false" ht="14.4" hidden="false" customHeight="false" outlineLevel="0" collapsed="false">
      <c r="A1581" s="0" t="s">
        <v>3</v>
      </c>
      <c r="B1581" s="0" t="s">
        <v>10352</v>
      </c>
      <c r="C1581" s="0" t="s">
        <v>8745</v>
      </c>
      <c r="D1581" s="0" t="s">
        <v>8742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16</v>
      </c>
      <c r="L1581" s="0" t="n">
        <v>224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</row>
    <row r="1582" customFormat="false" ht="14.4" hidden="false" customHeight="false" outlineLevel="0" collapsed="false">
      <c r="A1582" s="0" t="s">
        <v>3</v>
      </c>
      <c r="B1582" s="0" t="s">
        <v>10353</v>
      </c>
      <c r="C1582" s="0" t="s">
        <v>8741</v>
      </c>
      <c r="D1582" s="0" t="s">
        <v>8745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10</v>
      </c>
      <c r="L1582" s="0" t="n">
        <v>195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</row>
    <row r="1583" customFormat="false" ht="14.4" hidden="false" customHeight="false" outlineLevel="0" collapsed="false">
      <c r="A1583" s="0" t="s">
        <v>3</v>
      </c>
      <c r="B1583" s="0" t="s">
        <v>10354</v>
      </c>
      <c r="C1583" s="0" t="s">
        <v>8742</v>
      </c>
      <c r="D1583" s="0" t="s">
        <v>8745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12</v>
      </c>
      <c r="L1583" s="0" t="n">
        <v>221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</row>
    <row r="1584" customFormat="false" ht="14.4" hidden="false" customHeight="false" outlineLevel="0" collapsed="false">
      <c r="A1584" s="0" t="s">
        <v>3</v>
      </c>
      <c r="B1584" s="0" t="s">
        <v>10355</v>
      </c>
      <c r="C1584" s="0" t="s">
        <v>8742</v>
      </c>
      <c r="D1584" s="0" t="s">
        <v>8741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12</v>
      </c>
      <c r="L1584" s="0" t="n">
        <v>221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</row>
    <row r="1585" customFormat="false" ht="14.4" hidden="false" customHeight="false" outlineLevel="0" collapsed="false">
      <c r="A1585" s="0" t="s">
        <v>3</v>
      </c>
      <c r="B1585" s="0" t="s">
        <v>10356</v>
      </c>
      <c r="C1585" s="0" t="s">
        <v>8742</v>
      </c>
      <c r="D1585" s="0" t="s">
        <v>8745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11</v>
      </c>
      <c r="L1585" s="0" t="n">
        <v>218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</row>
    <row r="1586" customFormat="false" ht="14.4" hidden="false" customHeight="false" outlineLevel="0" collapsed="false">
      <c r="A1586" s="0" t="s">
        <v>3</v>
      </c>
      <c r="B1586" s="0" t="s">
        <v>10357</v>
      </c>
      <c r="C1586" s="0" t="s">
        <v>8745</v>
      </c>
      <c r="D1586" s="0" t="s">
        <v>8742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12</v>
      </c>
      <c r="L1586" s="0" t="n">
        <v>199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</row>
    <row r="1587" customFormat="false" ht="14.4" hidden="false" customHeight="false" outlineLevel="0" collapsed="false">
      <c r="A1587" s="0" t="s">
        <v>3</v>
      </c>
      <c r="B1587" s="0" t="s">
        <v>10358</v>
      </c>
      <c r="C1587" s="0" t="s">
        <v>8745</v>
      </c>
      <c r="D1587" s="0" t="s">
        <v>8744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13</v>
      </c>
      <c r="L1587" s="0" t="n">
        <v>225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</row>
    <row r="1588" customFormat="false" ht="14.4" hidden="false" customHeight="false" outlineLevel="0" collapsed="false">
      <c r="A1588" s="0" t="s">
        <v>3</v>
      </c>
      <c r="B1588" s="0" t="s">
        <v>10359</v>
      </c>
      <c r="C1588" s="0" t="s">
        <v>8745</v>
      </c>
      <c r="D1588" s="0" t="s">
        <v>8742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13</v>
      </c>
      <c r="L1588" s="0" t="n">
        <v>234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</row>
    <row r="1589" customFormat="false" ht="14.4" hidden="false" customHeight="false" outlineLevel="0" collapsed="false">
      <c r="A1589" s="0" t="s">
        <v>3</v>
      </c>
      <c r="B1589" s="0" t="s">
        <v>10360</v>
      </c>
      <c r="C1589" s="0" t="s">
        <v>8742</v>
      </c>
      <c r="D1589" s="0" t="s">
        <v>8744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12</v>
      </c>
      <c r="L1589" s="0" t="n">
        <v>233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</row>
    <row r="1590" customFormat="false" ht="14.4" hidden="false" customHeight="false" outlineLevel="0" collapsed="false">
      <c r="A1590" s="0" t="s">
        <v>3</v>
      </c>
      <c r="B1590" s="0" t="s">
        <v>10361</v>
      </c>
      <c r="C1590" s="0" t="s">
        <v>8741</v>
      </c>
      <c r="D1590" s="0" t="s">
        <v>8745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12</v>
      </c>
      <c r="L1590" s="0" t="n">
        <v>164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</row>
    <row r="1591" customFormat="false" ht="14.4" hidden="false" customHeight="false" outlineLevel="0" collapsed="false">
      <c r="A1591" s="0" t="s">
        <v>3</v>
      </c>
      <c r="B1591" s="0" t="s">
        <v>10362</v>
      </c>
      <c r="C1591" s="0" t="s">
        <v>8744</v>
      </c>
      <c r="D1591" s="0" t="s">
        <v>8745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9</v>
      </c>
      <c r="L1591" s="0" t="n">
        <v>169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</row>
    <row r="1592" customFormat="false" ht="14.4" hidden="false" customHeight="false" outlineLevel="0" collapsed="false">
      <c r="A1592" s="0" t="s">
        <v>3</v>
      </c>
      <c r="B1592" s="0" t="s">
        <v>10363</v>
      </c>
      <c r="C1592" s="0" t="s">
        <v>8741</v>
      </c>
      <c r="D1592" s="0" t="s">
        <v>8745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9</v>
      </c>
      <c r="L1592" s="0" t="n">
        <v>173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</row>
    <row r="1593" customFormat="false" ht="14.4" hidden="false" customHeight="false" outlineLevel="0" collapsed="false">
      <c r="A1593" s="0" t="s">
        <v>3</v>
      </c>
      <c r="B1593" s="0" t="s">
        <v>10364</v>
      </c>
      <c r="C1593" s="0" t="s">
        <v>8745</v>
      </c>
      <c r="D1593" s="0" t="s">
        <v>8742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11</v>
      </c>
      <c r="L1593" s="0" t="n">
        <v>163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</row>
    <row r="1594" customFormat="false" ht="14.4" hidden="false" customHeight="false" outlineLevel="0" collapsed="false">
      <c r="A1594" s="0" t="s">
        <v>3</v>
      </c>
      <c r="B1594" s="0" t="s">
        <v>10365</v>
      </c>
      <c r="C1594" s="0" t="s">
        <v>8742</v>
      </c>
      <c r="D1594" s="0" t="s">
        <v>8744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10</v>
      </c>
      <c r="L1594" s="0" t="n">
        <v>191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</row>
    <row r="1595" customFormat="false" ht="14.4" hidden="false" customHeight="false" outlineLevel="0" collapsed="false">
      <c r="A1595" s="0" t="s">
        <v>3</v>
      </c>
      <c r="B1595" s="0" t="s">
        <v>10366</v>
      </c>
      <c r="C1595" s="0" t="s">
        <v>8745</v>
      </c>
      <c r="D1595" s="0" t="s">
        <v>8742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10</v>
      </c>
      <c r="L1595" s="0" t="n">
        <v>191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</row>
    <row r="1596" customFormat="false" ht="14.4" hidden="false" customHeight="false" outlineLevel="0" collapsed="false">
      <c r="A1596" s="0" t="s">
        <v>3</v>
      </c>
      <c r="B1596" s="0" t="s">
        <v>10367</v>
      </c>
      <c r="C1596" s="0" t="s">
        <v>8742</v>
      </c>
      <c r="D1596" s="0" t="s">
        <v>8744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10</v>
      </c>
      <c r="L1596" s="0" t="n">
        <v>193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</row>
    <row r="1597" customFormat="false" ht="14.4" hidden="false" customHeight="false" outlineLevel="0" collapsed="false">
      <c r="A1597" s="0" t="s">
        <v>3</v>
      </c>
      <c r="B1597" s="0" t="s">
        <v>10368</v>
      </c>
      <c r="C1597" s="0" t="s">
        <v>8744</v>
      </c>
      <c r="D1597" s="0" t="s">
        <v>8745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10</v>
      </c>
      <c r="L1597" s="0" t="n">
        <v>196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</row>
    <row r="1598" customFormat="false" ht="14.4" hidden="false" customHeight="false" outlineLevel="0" collapsed="false">
      <c r="A1598" s="0" t="s">
        <v>3</v>
      </c>
      <c r="B1598" s="0" t="s">
        <v>10369</v>
      </c>
      <c r="C1598" s="0" t="s">
        <v>8744</v>
      </c>
      <c r="D1598" s="0" t="s">
        <v>8742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12</v>
      </c>
      <c r="L1598" s="0" t="n">
        <v>205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</row>
    <row r="1599" customFormat="false" ht="14.4" hidden="false" customHeight="false" outlineLevel="0" collapsed="false">
      <c r="A1599" s="0" t="s">
        <v>3</v>
      </c>
      <c r="B1599" s="0" t="s">
        <v>10370</v>
      </c>
      <c r="C1599" s="0" t="s">
        <v>8744</v>
      </c>
      <c r="D1599" s="0" t="s">
        <v>8742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12</v>
      </c>
      <c r="L1599" s="0" t="n">
        <v>190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</row>
    <row r="1600" customFormat="false" ht="14.4" hidden="false" customHeight="false" outlineLevel="0" collapsed="false">
      <c r="A1600" s="0" t="s">
        <v>3</v>
      </c>
      <c r="B1600" s="0" t="s">
        <v>10371</v>
      </c>
      <c r="C1600" s="0" t="s">
        <v>8741</v>
      </c>
      <c r="D1600" s="0" t="s">
        <v>8745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13</v>
      </c>
      <c r="L1600" s="0" t="n">
        <v>165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</row>
    <row r="1601" customFormat="false" ht="14.4" hidden="false" customHeight="false" outlineLevel="0" collapsed="false">
      <c r="A1601" s="0" t="s">
        <v>3</v>
      </c>
      <c r="B1601" s="0" t="s">
        <v>10372</v>
      </c>
      <c r="C1601" s="0" t="s">
        <v>8744</v>
      </c>
      <c r="D1601" s="0" t="s">
        <v>8742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10</v>
      </c>
      <c r="L1601" s="0" t="n">
        <v>165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</row>
    <row r="1602" customFormat="false" ht="14.4" hidden="false" customHeight="false" outlineLevel="0" collapsed="false">
      <c r="A1602" s="0" t="s">
        <v>3</v>
      </c>
      <c r="B1602" s="0" t="s">
        <v>10373</v>
      </c>
      <c r="C1602" s="0" t="s">
        <v>8742</v>
      </c>
      <c r="D1602" s="0" t="s">
        <v>8745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12</v>
      </c>
      <c r="L1602" s="0" t="n">
        <v>165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</row>
    <row r="1603" customFormat="false" ht="14.4" hidden="false" customHeight="false" outlineLevel="0" collapsed="false">
      <c r="A1603" s="0" t="s">
        <v>3</v>
      </c>
      <c r="B1603" s="0" t="s">
        <v>10374</v>
      </c>
      <c r="C1603" s="0" t="s">
        <v>8745</v>
      </c>
      <c r="D1603" s="0" t="s">
        <v>8742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11</v>
      </c>
      <c r="L1603" s="0" t="n">
        <v>164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</row>
    <row r="1604" customFormat="false" ht="14.4" hidden="false" customHeight="false" outlineLevel="0" collapsed="false">
      <c r="A1604" s="0" t="s">
        <v>3</v>
      </c>
      <c r="B1604" s="0" t="s">
        <v>10375</v>
      </c>
      <c r="C1604" s="0" t="s">
        <v>8742</v>
      </c>
      <c r="D1604" s="0" t="s">
        <v>8744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13</v>
      </c>
      <c r="L1604" s="0" t="n">
        <v>155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</row>
    <row r="1605" customFormat="false" ht="14.4" hidden="false" customHeight="false" outlineLevel="0" collapsed="false">
      <c r="A1605" s="0" t="s">
        <v>3</v>
      </c>
      <c r="B1605" s="0" t="s">
        <v>10376</v>
      </c>
      <c r="C1605" s="0" t="s">
        <v>8742</v>
      </c>
      <c r="D1605" s="0" t="s">
        <v>8744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13</v>
      </c>
      <c r="L1605" s="0" t="n">
        <v>155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</row>
    <row r="1606" customFormat="false" ht="14.4" hidden="false" customHeight="false" outlineLevel="0" collapsed="false">
      <c r="A1606" s="0" t="s">
        <v>3</v>
      </c>
      <c r="B1606" s="0" t="s">
        <v>10377</v>
      </c>
      <c r="C1606" s="0" t="s">
        <v>8742</v>
      </c>
      <c r="D1606" s="0" t="s">
        <v>8745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9</v>
      </c>
      <c r="L1606" s="0" t="n">
        <v>162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</row>
    <row r="1607" customFormat="false" ht="14.4" hidden="false" customHeight="false" outlineLevel="0" collapsed="false">
      <c r="A1607" s="0" t="s">
        <v>3</v>
      </c>
      <c r="B1607" s="0" t="s">
        <v>10378</v>
      </c>
      <c r="C1607" s="0" t="s">
        <v>8744</v>
      </c>
      <c r="D1607" s="0" t="s">
        <v>8742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15</v>
      </c>
      <c r="L1607" s="0" t="n">
        <v>204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</row>
    <row r="1608" customFormat="false" ht="14.4" hidden="false" customHeight="false" outlineLevel="0" collapsed="false">
      <c r="A1608" s="0" t="s">
        <v>3</v>
      </c>
      <c r="B1608" s="0" t="s">
        <v>10379</v>
      </c>
      <c r="C1608" s="0" t="s">
        <v>8745</v>
      </c>
      <c r="D1608" s="0" t="s">
        <v>8741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11</v>
      </c>
      <c r="L1608" s="0" t="n">
        <v>196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</row>
    <row r="1609" customFormat="false" ht="14.4" hidden="false" customHeight="false" outlineLevel="0" collapsed="false">
      <c r="A1609" s="0" t="s">
        <v>3</v>
      </c>
      <c r="B1609" s="0" t="s">
        <v>10380</v>
      </c>
      <c r="C1609" s="0" t="s">
        <v>8745</v>
      </c>
      <c r="D1609" s="0" t="s">
        <v>8742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11</v>
      </c>
      <c r="L1609" s="0" t="n">
        <v>202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</row>
    <row r="1610" customFormat="false" ht="14.4" hidden="false" customHeight="false" outlineLevel="0" collapsed="false">
      <c r="A1610" s="0" t="s">
        <v>3</v>
      </c>
      <c r="B1610" s="0" t="s">
        <v>10381</v>
      </c>
      <c r="C1610" s="0" t="s">
        <v>8744</v>
      </c>
      <c r="D1610" s="0" t="s">
        <v>8745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11</v>
      </c>
      <c r="L1610" s="0" t="n">
        <v>190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</row>
    <row r="1611" customFormat="false" ht="14.4" hidden="false" customHeight="false" outlineLevel="0" collapsed="false">
      <c r="A1611" s="0" t="s">
        <v>3</v>
      </c>
      <c r="B1611" s="0" t="s">
        <v>10382</v>
      </c>
      <c r="C1611" s="0" t="s">
        <v>8744</v>
      </c>
      <c r="D1611" s="0" t="s">
        <v>8741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14</v>
      </c>
      <c r="L1611" s="0" t="n">
        <v>224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</row>
    <row r="1612" customFormat="false" ht="14.4" hidden="false" customHeight="false" outlineLevel="0" collapsed="false">
      <c r="A1612" s="0" t="s">
        <v>3</v>
      </c>
      <c r="B1612" s="0" t="s">
        <v>10383</v>
      </c>
      <c r="C1612" s="0" t="s">
        <v>8741</v>
      </c>
      <c r="D1612" s="0" t="s">
        <v>8745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9</v>
      </c>
      <c r="L1612" s="0" t="n">
        <v>164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</row>
    <row r="1613" customFormat="false" ht="14.4" hidden="false" customHeight="false" outlineLevel="0" collapsed="false">
      <c r="A1613" s="0" t="s">
        <v>3</v>
      </c>
      <c r="B1613" s="0" t="s">
        <v>10384</v>
      </c>
      <c r="C1613" s="0" t="s">
        <v>8742</v>
      </c>
      <c r="D1613" s="0" t="s">
        <v>8744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12</v>
      </c>
      <c r="L1613" s="0" t="n">
        <v>190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</row>
    <row r="1614" customFormat="false" ht="14.4" hidden="false" customHeight="false" outlineLevel="0" collapsed="false">
      <c r="A1614" s="0" t="s">
        <v>3</v>
      </c>
      <c r="B1614" s="0" t="s">
        <v>10385</v>
      </c>
      <c r="C1614" s="0" t="s">
        <v>8745</v>
      </c>
      <c r="D1614" s="0" t="s">
        <v>8742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15</v>
      </c>
      <c r="L1614" s="0" t="n">
        <v>201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</row>
    <row r="1615" customFormat="false" ht="14.4" hidden="false" customHeight="false" outlineLevel="0" collapsed="false">
      <c r="A1615" s="0" t="s">
        <v>3</v>
      </c>
      <c r="B1615" s="0" t="s">
        <v>10386</v>
      </c>
      <c r="C1615" s="0" t="s">
        <v>8742</v>
      </c>
      <c r="D1615" s="0" t="s">
        <v>8745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12</v>
      </c>
      <c r="L1615" s="0" t="n">
        <v>153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</row>
    <row r="1616" customFormat="false" ht="14.4" hidden="false" customHeight="false" outlineLevel="0" collapsed="false">
      <c r="A1616" s="0" t="s">
        <v>3</v>
      </c>
      <c r="B1616" s="0" t="s">
        <v>10387</v>
      </c>
      <c r="C1616" s="0" t="s">
        <v>8742</v>
      </c>
      <c r="D1616" s="0" t="s">
        <v>8744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13</v>
      </c>
      <c r="L1616" s="0" t="n">
        <v>153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</row>
    <row r="1617" customFormat="false" ht="14.4" hidden="false" customHeight="false" outlineLevel="0" collapsed="false">
      <c r="A1617" s="0" t="s">
        <v>3</v>
      </c>
      <c r="B1617" s="0" t="s">
        <v>10388</v>
      </c>
      <c r="C1617" s="0" t="s">
        <v>8744</v>
      </c>
      <c r="D1617" s="0" t="s">
        <v>8745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10</v>
      </c>
      <c r="L1617" s="0" t="n">
        <v>173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</row>
    <row r="1618" customFormat="false" ht="14.4" hidden="false" customHeight="false" outlineLevel="0" collapsed="false">
      <c r="A1618" s="0" t="s">
        <v>3</v>
      </c>
      <c r="B1618" s="0" t="s">
        <v>10389</v>
      </c>
      <c r="C1618" s="0" t="s">
        <v>8742</v>
      </c>
      <c r="D1618" s="0" t="s">
        <v>8745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9</v>
      </c>
      <c r="L1618" s="0" t="n">
        <v>153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</row>
    <row r="1619" customFormat="false" ht="14.4" hidden="false" customHeight="false" outlineLevel="0" collapsed="false">
      <c r="A1619" s="0" t="s">
        <v>3</v>
      </c>
      <c r="B1619" s="0" t="s">
        <v>10390</v>
      </c>
      <c r="C1619" s="0" t="s">
        <v>8741</v>
      </c>
      <c r="D1619" s="0" t="s">
        <v>8744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17</v>
      </c>
      <c r="L1619" s="0" t="n">
        <v>218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</row>
    <row r="1620" customFormat="false" ht="14.4" hidden="false" customHeight="false" outlineLevel="0" collapsed="false">
      <c r="A1620" s="0" t="s">
        <v>3</v>
      </c>
      <c r="B1620" s="0" t="s">
        <v>10391</v>
      </c>
      <c r="C1620" s="0" t="s">
        <v>8744</v>
      </c>
      <c r="D1620" s="0" t="s">
        <v>8741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10</v>
      </c>
      <c r="L1620" s="0" t="n">
        <v>191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</row>
    <row r="1621" customFormat="false" ht="14.4" hidden="false" customHeight="false" outlineLevel="0" collapsed="false">
      <c r="A1621" s="0" t="s">
        <v>3</v>
      </c>
      <c r="B1621" s="0" t="s">
        <v>10392</v>
      </c>
      <c r="C1621" s="0" t="s">
        <v>8745</v>
      </c>
      <c r="D1621" s="0" t="s">
        <v>8741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9</v>
      </c>
      <c r="L1621" s="0" t="n">
        <v>140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</row>
    <row r="1622" customFormat="false" ht="14.4" hidden="false" customHeight="false" outlineLevel="0" collapsed="false">
      <c r="A1622" s="0" t="s">
        <v>3</v>
      </c>
      <c r="B1622" s="0" t="s">
        <v>10393</v>
      </c>
      <c r="C1622" s="0" t="s">
        <v>8745</v>
      </c>
      <c r="D1622" s="0" t="s">
        <v>8741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6</v>
      </c>
      <c r="L1622" s="0" t="n">
        <v>107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</row>
    <row r="1623" customFormat="false" ht="14.4" hidden="false" customHeight="false" outlineLevel="0" collapsed="false">
      <c r="A1623" s="0" t="s">
        <v>3</v>
      </c>
      <c r="B1623" s="0" t="s">
        <v>10394</v>
      </c>
      <c r="C1623" s="0" t="s">
        <v>8742</v>
      </c>
      <c r="D1623" s="0" t="s">
        <v>8744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7</v>
      </c>
      <c r="L1623" s="0" t="n">
        <v>134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</row>
    <row r="1624" customFormat="false" ht="14.4" hidden="false" customHeight="false" outlineLevel="0" collapsed="false">
      <c r="A1624" s="0" t="s">
        <v>3</v>
      </c>
      <c r="B1624" s="0" t="s">
        <v>10395</v>
      </c>
      <c r="C1624" s="0" t="s">
        <v>8742</v>
      </c>
      <c r="D1624" s="0" t="s">
        <v>8744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11</v>
      </c>
      <c r="L1624" s="0" t="n">
        <v>176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</row>
    <row r="1625" customFormat="false" ht="14.4" hidden="false" customHeight="false" outlineLevel="0" collapsed="false">
      <c r="A1625" s="0" t="s">
        <v>3</v>
      </c>
      <c r="B1625" s="0" t="s">
        <v>10396</v>
      </c>
      <c r="C1625" s="0" t="s">
        <v>8744</v>
      </c>
      <c r="D1625" s="0" t="s">
        <v>8742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13</v>
      </c>
      <c r="L1625" s="0" t="n">
        <v>167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</row>
    <row r="1626" customFormat="false" ht="14.4" hidden="false" customHeight="false" outlineLevel="0" collapsed="false">
      <c r="A1626" s="0" t="s">
        <v>3</v>
      </c>
      <c r="B1626" s="0" t="s">
        <v>10397</v>
      </c>
      <c r="C1626" s="0" t="s">
        <v>8745</v>
      </c>
      <c r="D1626" s="0" t="s">
        <v>8741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11</v>
      </c>
      <c r="L1626" s="0" t="n">
        <v>162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</row>
    <row r="1627" customFormat="false" ht="14.4" hidden="false" customHeight="false" outlineLevel="0" collapsed="false">
      <c r="A1627" s="0" t="s">
        <v>3</v>
      </c>
      <c r="B1627" s="0" t="s">
        <v>10398</v>
      </c>
      <c r="C1627" s="0" t="s">
        <v>8744</v>
      </c>
      <c r="D1627" s="0" t="s">
        <v>8745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11</v>
      </c>
      <c r="L1627" s="0" t="n">
        <v>157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</row>
    <row r="1628" customFormat="false" ht="14.4" hidden="false" customHeight="false" outlineLevel="0" collapsed="false">
      <c r="A1628" s="0" t="s">
        <v>3</v>
      </c>
      <c r="B1628" s="0" t="s">
        <v>10399</v>
      </c>
      <c r="C1628" s="0" t="s">
        <v>8742</v>
      </c>
      <c r="D1628" s="0" t="s">
        <v>8744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11</v>
      </c>
      <c r="L1628" s="0" t="n">
        <v>152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</row>
    <row r="1629" customFormat="false" ht="14.4" hidden="false" customHeight="false" outlineLevel="0" collapsed="false">
      <c r="A1629" s="0" t="s">
        <v>3</v>
      </c>
      <c r="B1629" s="0" t="s">
        <v>10400</v>
      </c>
      <c r="C1629" s="0" t="s">
        <v>8744</v>
      </c>
      <c r="D1629" s="0" t="s">
        <v>8742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12</v>
      </c>
      <c r="L1629" s="0" t="n">
        <v>132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</row>
    <row r="1630" customFormat="false" ht="14.4" hidden="false" customHeight="false" outlineLevel="0" collapsed="false">
      <c r="A1630" s="0" t="s">
        <v>3</v>
      </c>
      <c r="B1630" s="0" t="s">
        <v>10401</v>
      </c>
      <c r="C1630" s="0" t="s">
        <v>8742</v>
      </c>
      <c r="D1630" s="0" t="s">
        <v>8744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10</v>
      </c>
      <c r="L1630" s="0" t="n">
        <v>175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</row>
    <row r="1631" customFormat="false" ht="14.4" hidden="false" customHeight="false" outlineLevel="0" collapsed="false">
      <c r="A1631" s="0" t="s">
        <v>3</v>
      </c>
      <c r="B1631" s="0" t="s">
        <v>10402</v>
      </c>
      <c r="C1631" s="0" t="s">
        <v>8745</v>
      </c>
      <c r="D1631" s="0" t="s">
        <v>8744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10</v>
      </c>
      <c r="L1631" s="0" t="n">
        <v>177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</row>
    <row r="1632" customFormat="false" ht="14.4" hidden="false" customHeight="false" outlineLevel="0" collapsed="false">
      <c r="A1632" s="0" t="s">
        <v>3</v>
      </c>
      <c r="B1632" s="0" t="s">
        <v>10403</v>
      </c>
      <c r="C1632" s="0" t="s">
        <v>8745</v>
      </c>
      <c r="D1632" s="0" t="s">
        <v>8741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10</v>
      </c>
      <c r="L1632" s="0" t="n">
        <v>180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</row>
    <row r="1633" customFormat="false" ht="14.4" hidden="false" customHeight="false" outlineLevel="0" collapsed="false">
      <c r="A1633" s="0" t="s">
        <v>3</v>
      </c>
      <c r="B1633" s="0" t="s">
        <v>10404</v>
      </c>
      <c r="C1633" s="0" t="s">
        <v>8744</v>
      </c>
      <c r="D1633" s="0" t="s">
        <v>8742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12</v>
      </c>
      <c r="L1633" s="0" t="n">
        <v>182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</row>
    <row r="1634" customFormat="false" ht="14.4" hidden="false" customHeight="false" outlineLevel="0" collapsed="false">
      <c r="A1634" s="0" t="s">
        <v>3</v>
      </c>
      <c r="B1634" s="0" t="s">
        <v>10405</v>
      </c>
      <c r="C1634" s="0" t="s">
        <v>8744</v>
      </c>
      <c r="D1634" s="0" t="s">
        <v>8742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12</v>
      </c>
      <c r="L1634" s="0" t="n">
        <v>208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</row>
    <row r="1635" customFormat="false" ht="14.4" hidden="false" customHeight="false" outlineLevel="0" collapsed="false">
      <c r="A1635" s="0" t="s">
        <v>3</v>
      </c>
      <c r="B1635" s="0" t="s">
        <v>10406</v>
      </c>
      <c r="C1635" s="0" t="s">
        <v>8745</v>
      </c>
      <c r="D1635" s="0" t="s">
        <v>8744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15</v>
      </c>
      <c r="L1635" s="0" t="n">
        <v>214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</row>
    <row r="1636" customFormat="false" ht="14.4" hidden="false" customHeight="false" outlineLevel="0" collapsed="false">
      <c r="A1636" s="0" t="s">
        <v>3</v>
      </c>
      <c r="B1636" s="0" t="s">
        <v>10407</v>
      </c>
      <c r="C1636" s="0" t="s">
        <v>8744</v>
      </c>
      <c r="D1636" s="0" t="s">
        <v>8742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11</v>
      </c>
      <c r="L1636" s="0" t="n">
        <v>206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</row>
    <row r="1637" customFormat="false" ht="14.4" hidden="false" customHeight="false" outlineLevel="0" collapsed="false">
      <c r="A1637" s="0" t="s">
        <v>3</v>
      </c>
      <c r="B1637" s="0" t="s">
        <v>10408</v>
      </c>
      <c r="C1637" s="0" t="s">
        <v>8742</v>
      </c>
      <c r="D1637" s="0" t="s">
        <v>8741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14</v>
      </c>
      <c r="L1637" s="0" t="n">
        <v>184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</row>
    <row r="1638" customFormat="false" ht="14.4" hidden="false" customHeight="false" outlineLevel="0" collapsed="false">
      <c r="A1638" s="0" t="s">
        <v>3</v>
      </c>
      <c r="B1638" s="0" t="s">
        <v>10409</v>
      </c>
      <c r="C1638" s="0" t="s">
        <v>8741</v>
      </c>
      <c r="D1638" s="0" t="s">
        <v>8745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11</v>
      </c>
      <c r="L1638" s="0" t="n">
        <v>177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</row>
    <row r="1639" customFormat="false" ht="14.4" hidden="false" customHeight="false" outlineLevel="0" collapsed="false">
      <c r="A1639" s="0" t="s">
        <v>3</v>
      </c>
      <c r="B1639" s="0" t="s">
        <v>10410</v>
      </c>
      <c r="C1639" s="0" t="s">
        <v>8745</v>
      </c>
      <c r="D1639" s="0" t="s">
        <v>8741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11</v>
      </c>
      <c r="L1639" s="0" t="n">
        <v>169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</row>
    <row r="1640" customFormat="false" ht="14.4" hidden="false" customHeight="false" outlineLevel="0" collapsed="false">
      <c r="A1640" s="0" t="s">
        <v>3</v>
      </c>
      <c r="B1640" s="0" t="s">
        <v>10411</v>
      </c>
      <c r="C1640" s="0" t="s">
        <v>8742</v>
      </c>
      <c r="D1640" s="0" t="s">
        <v>8744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14</v>
      </c>
      <c r="L1640" s="0" t="n">
        <v>164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</row>
    <row r="1641" customFormat="false" ht="14.4" hidden="false" customHeight="false" outlineLevel="0" collapsed="false">
      <c r="A1641" s="0" t="s">
        <v>3</v>
      </c>
      <c r="B1641" s="0" t="s">
        <v>10412</v>
      </c>
      <c r="C1641" s="0" t="s">
        <v>8744</v>
      </c>
      <c r="D1641" s="0" t="s">
        <v>8742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8</v>
      </c>
      <c r="L1641" s="0" t="n">
        <v>113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</row>
    <row r="1642" customFormat="false" ht="14.4" hidden="false" customHeight="false" outlineLevel="0" collapsed="false">
      <c r="A1642" s="0" t="s">
        <v>3</v>
      </c>
      <c r="B1642" s="0" t="s">
        <v>10413</v>
      </c>
      <c r="C1642" s="0" t="s">
        <v>8742</v>
      </c>
      <c r="D1642" s="0" t="s">
        <v>8741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9</v>
      </c>
      <c r="L1642" s="0" t="n">
        <v>176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</row>
    <row r="1643" customFormat="false" ht="14.4" hidden="false" customHeight="false" outlineLevel="0" collapsed="false">
      <c r="A1643" s="0" t="s">
        <v>3</v>
      </c>
      <c r="B1643" s="0" t="s">
        <v>10414</v>
      </c>
      <c r="C1643" s="0" t="s">
        <v>8744</v>
      </c>
      <c r="D1643" s="0" t="s">
        <v>8742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9</v>
      </c>
      <c r="L1643" s="0" t="n">
        <v>177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</row>
    <row r="1644" customFormat="false" ht="14.4" hidden="false" customHeight="false" outlineLevel="0" collapsed="false">
      <c r="A1644" s="0" t="s">
        <v>3</v>
      </c>
      <c r="B1644" s="0" t="s">
        <v>10415</v>
      </c>
      <c r="C1644" s="0" t="s">
        <v>8741</v>
      </c>
      <c r="D1644" s="0" t="s">
        <v>8742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18</v>
      </c>
      <c r="L1644" s="0" t="n">
        <v>171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</row>
    <row r="1645" customFormat="false" ht="14.4" hidden="false" customHeight="false" outlineLevel="0" collapsed="false">
      <c r="A1645" s="0" t="s">
        <v>3</v>
      </c>
      <c r="B1645" s="0" t="s">
        <v>10416</v>
      </c>
      <c r="C1645" s="0" t="s">
        <v>8744</v>
      </c>
      <c r="D1645" s="0" t="s">
        <v>8745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18</v>
      </c>
      <c r="L1645" s="0" t="n">
        <v>168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</row>
    <row r="1646" customFormat="false" ht="14.4" hidden="false" customHeight="false" outlineLevel="0" collapsed="false">
      <c r="A1646" s="0" t="s">
        <v>3</v>
      </c>
      <c r="B1646" s="0" t="s">
        <v>10417</v>
      </c>
      <c r="C1646" s="0" t="s">
        <v>8744</v>
      </c>
      <c r="D1646" s="0" t="s">
        <v>8742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12</v>
      </c>
      <c r="L1646" s="0" t="n">
        <v>179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</row>
    <row r="1647" customFormat="false" ht="14.4" hidden="false" customHeight="false" outlineLevel="0" collapsed="false">
      <c r="A1647" s="0" t="s">
        <v>3</v>
      </c>
      <c r="B1647" s="0" t="s">
        <v>10418</v>
      </c>
      <c r="C1647" s="0" t="s">
        <v>8745</v>
      </c>
      <c r="D1647" s="0" t="s">
        <v>8741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11</v>
      </c>
      <c r="L1647" s="0" t="n">
        <v>178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</row>
    <row r="1648" customFormat="false" ht="14.4" hidden="false" customHeight="false" outlineLevel="0" collapsed="false">
      <c r="A1648" s="0" t="s">
        <v>3</v>
      </c>
      <c r="B1648" s="0" t="s">
        <v>10419</v>
      </c>
      <c r="C1648" s="0" t="s">
        <v>8741</v>
      </c>
      <c r="D1648" s="0" t="s">
        <v>8745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11</v>
      </c>
      <c r="L1648" s="0" t="n">
        <v>178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</row>
    <row r="1649" customFormat="false" ht="14.4" hidden="false" customHeight="false" outlineLevel="0" collapsed="false">
      <c r="A1649" s="0" t="s">
        <v>3</v>
      </c>
      <c r="B1649" s="0" t="s">
        <v>10420</v>
      </c>
      <c r="C1649" s="0" t="s">
        <v>8744</v>
      </c>
      <c r="D1649" s="0" t="s">
        <v>8741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13</v>
      </c>
      <c r="L1649" s="0" t="n">
        <v>191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</row>
    <row r="1650" customFormat="false" ht="14.4" hidden="false" customHeight="false" outlineLevel="0" collapsed="false">
      <c r="A1650" s="0" t="s">
        <v>3</v>
      </c>
      <c r="B1650" s="0" t="s">
        <v>10421</v>
      </c>
      <c r="C1650" s="0" t="s">
        <v>8742</v>
      </c>
      <c r="D1650" s="0" t="s">
        <v>8744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13</v>
      </c>
      <c r="L1650" s="0" t="n">
        <v>190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</row>
    <row r="1651" customFormat="false" ht="14.4" hidden="false" customHeight="false" outlineLevel="0" collapsed="false">
      <c r="A1651" s="0" t="s">
        <v>3</v>
      </c>
      <c r="B1651" s="0" t="s">
        <v>10422</v>
      </c>
      <c r="C1651" s="0" t="s">
        <v>8742</v>
      </c>
      <c r="D1651" s="0" t="s">
        <v>8745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13</v>
      </c>
      <c r="L1651" s="0" t="n">
        <v>198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</row>
    <row r="1652" customFormat="false" ht="14.4" hidden="false" customHeight="false" outlineLevel="0" collapsed="false">
      <c r="A1652" s="0" t="s">
        <v>3</v>
      </c>
      <c r="B1652" s="0" t="s">
        <v>10423</v>
      </c>
      <c r="C1652" s="0" t="s">
        <v>8745</v>
      </c>
      <c r="D1652" s="0" t="s">
        <v>8741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13</v>
      </c>
      <c r="L1652" s="0" t="n">
        <v>195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</row>
    <row r="1653" customFormat="false" ht="14.4" hidden="false" customHeight="false" outlineLevel="0" collapsed="false">
      <c r="A1653" s="0" t="s">
        <v>3</v>
      </c>
      <c r="B1653" s="0" t="s">
        <v>10424</v>
      </c>
      <c r="C1653" s="0" t="s">
        <v>8741</v>
      </c>
      <c r="D1653" s="0" t="s">
        <v>8745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10</v>
      </c>
      <c r="L1653" s="0" t="n">
        <v>186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</row>
    <row r="1654" customFormat="false" ht="14.4" hidden="false" customHeight="false" outlineLevel="0" collapsed="false">
      <c r="A1654" s="0" t="s">
        <v>3</v>
      </c>
      <c r="B1654" s="0" t="s">
        <v>10425</v>
      </c>
      <c r="C1654" s="0" t="s">
        <v>8741</v>
      </c>
      <c r="D1654" s="0" t="s">
        <v>8742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10</v>
      </c>
      <c r="L1654" s="0" t="n">
        <v>184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</row>
    <row r="1655" customFormat="false" ht="14.4" hidden="false" customHeight="false" outlineLevel="0" collapsed="false">
      <c r="A1655" s="0" t="s">
        <v>3</v>
      </c>
      <c r="B1655" s="0" t="s">
        <v>10426</v>
      </c>
      <c r="C1655" s="0" t="s">
        <v>8741</v>
      </c>
      <c r="D1655" s="0" t="s">
        <v>8745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10</v>
      </c>
      <c r="L1655" s="0" t="n">
        <v>198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</row>
    <row r="1656" customFormat="false" ht="14.4" hidden="false" customHeight="false" outlineLevel="0" collapsed="false">
      <c r="A1656" s="0" t="s">
        <v>3</v>
      </c>
      <c r="B1656" s="0" t="s">
        <v>10427</v>
      </c>
      <c r="C1656" s="0" t="s">
        <v>8741</v>
      </c>
      <c r="D1656" s="0" t="s">
        <v>8742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15</v>
      </c>
      <c r="L1656" s="0" t="n">
        <v>160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</row>
    <row r="1657" customFormat="false" ht="14.4" hidden="false" customHeight="false" outlineLevel="0" collapsed="false">
      <c r="A1657" s="0" t="s">
        <v>3</v>
      </c>
      <c r="B1657" s="0" t="s">
        <v>10428</v>
      </c>
      <c r="C1657" s="0" t="s">
        <v>8742</v>
      </c>
      <c r="D1657" s="0" t="s">
        <v>8745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14</v>
      </c>
      <c r="L1657" s="0" t="n">
        <v>142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</row>
    <row r="1658" customFormat="false" ht="14.4" hidden="false" customHeight="false" outlineLevel="0" collapsed="false">
      <c r="A1658" s="0" t="s">
        <v>3</v>
      </c>
      <c r="B1658" s="0" t="s">
        <v>10429</v>
      </c>
      <c r="C1658" s="0" t="s">
        <v>8742</v>
      </c>
      <c r="D1658" s="0" t="s">
        <v>8744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13</v>
      </c>
      <c r="L1658" s="0" t="n">
        <v>175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</row>
    <row r="1659" customFormat="false" ht="14.4" hidden="false" customHeight="false" outlineLevel="0" collapsed="false">
      <c r="A1659" s="0" t="s">
        <v>3</v>
      </c>
      <c r="B1659" s="0" t="s">
        <v>10430</v>
      </c>
      <c r="C1659" s="0" t="s">
        <v>9700</v>
      </c>
      <c r="D1659" s="0" t="s">
        <v>8742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9</v>
      </c>
      <c r="L1659" s="0" t="n">
        <v>150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</row>
    <row r="1660" customFormat="false" ht="14.4" hidden="false" customHeight="false" outlineLevel="0" collapsed="false">
      <c r="A1660" s="0" t="s">
        <v>3</v>
      </c>
      <c r="B1660" s="0" t="s">
        <v>10431</v>
      </c>
      <c r="C1660" s="0" t="s">
        <v>8741</v>
      </c>
      <c r="D1660" s="0" t="s">
        <v>8745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9</v>
      </c>
      <c r="L1660" s="0" t="n">
        <v>141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</row>
    <row r="1661" customFormat="false" ht="14.4" hidden="false" customHeight="false" outlineLevel="0" collapsed="false">
      <c r="A1661" s="0" t="s">
        <v>3</v>
      </c>
      <c r="B1661" s="0" t="s">
        <v>10432</v>
      </c>
      <c r="C1661" s="0" t="s">
        <v>8742</v>
      </c>
      <c r="D1661" s="0" t="s">
        <v>8744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9</v>
      </c>
      <c r="L1661" s="0" t="n">
        <v>163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</row>
    <row r="1662" customFormat="false" ht="14.4" hidden="false" customHeight="false" outlineLevel="0" collapsed="false">
      <c r="A1662" s="0" t="s">
        <v>3</v>
      </c>
      <c r="B1662" s="0" t="s">
        <v>10433</v>
      </c>
      <c r="C1662" s="0" t="s">
        <v>8745</v>
      </c>
      <c r="D1662" s="0" t="s">
        <v>8744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9</v>
      </c>
      <c r="L1662" s="0" t="n">
        <v>169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</row>
    <row r="1663" customFormat="false" ht="14.4" hidden="false" customHeight="false" outlineLevel="0" collapsed="false">
      <c r="A1663" s="0" t="s">
        <v>3</v>
      </c>
      <c r="B1663" s="0" t="s">
        <v>10434</v>
      </c>
      <c r="C1663" s="0" t="s">
        <v>8745</v>
      </c>
      <c r="D1663" s="0" t="s">
        <v>8741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9</v>
      </c>
      <c r="L1663" s="0" t="n">
        <v>173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</row>
    <row r="1664" customFormat="false" ht="14.4" hidden="false" customHeight="false" outlineLevel="0" collapsed="false">
      <c r="A1664" s="0" t="s">
        <v>3</v>
      </c>
      <c r="B1664" s="0" t="s">
        <v>10435</v>
      </c>
      <c r="C1664" s="0" t="s">
        <v>8741</v>
      </c>
      <c r="D1664" s="0" t="s">
        <v>8745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9</v>
      </c>
      <c r="L1664" s="0" t="n">
        <v>171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</row>
    <row r="1665" customFormat="false" ht="14.4" hidden="false" customHeight="false" outlineLevel="0" collapsed="false">
      <c r="A1665" s="0" t="s">
        <v>3</v>
      </c>
      <c r="B1665" s="0" t="s">
        <v>10436</v>
      </c>
      <c r="C1665" s="0" t="s">
        <v>8744</v>
      </c>
      <c r="D1665" s="0" t="s">
        <v>8745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18</v>
      </c>
      <c r="L1665" s="0" t="n">
        <v>153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</row>
    <row r="1666" customFormat="false" ht="14.4" hidden="false" customHeight="false" outlineLevel="0" collapsed="false">
      <c r="A1666" s="0" t="s">
        <v>3</v>
      </c>
      <c r="B1666" s="0" t="s">
        <v>10437</v>
      </c>
      <c r="C1666" s="0" t="s">
        <v>8744</v>
      </c>
      <c r="D1666" s="0" t="s">
        <v>8741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8</v>
      </c>
      <c r="L1666" s="0" t="n">
        <v>122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</row>
    <row r="1667" customFormat="false" ht="14.4" hidden="false" customHeight="false" outlineLevel="0" collapsed="false">
      <c r="A1667" s="0" t="s">
        <v>3</v>
      </c>
      <c r="B1667" s="0" t="s">
        <v>10438</v>
      </c>
      <c r="C1667" s="0" t="s">
        <v>8742</v>
      </c>
      <c r="D1667" s="0" t="s">
        <v>8744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10</v>
      </c>
      <c r="L1667" s="0" t="n">
        <v>190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</row>
    <row r="1668" customFormat="false" ht="14.4" hidden="false" customHeight="false" outlineLevel="0" collapsed="false">
      <c r="A1668" s="0" t="s">
        <v>3</v>
      </c>
      <c r="B1668" s="0" t="s">
        <v>10439</v>
      </c>
      <c r="C1668" s="0" t="s">
        <v>8744</v>
      </c>
      <c r="D1668" s="0" t="s">
        <v>8742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12</v>
      </c>
      <c r="L1668" s="0" t="n">
        <v>141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</row>
    <row r="1669" customFormat="false" ht="14.4" hidden="false" customHeight="false" outlineLevel="0" collapsed="false">
      <c r="A1669" s="0" t="s">
        <v>3</v>
      </c>
      <c r="B1669" s="0" t="s">
        <v>10440</v>
      </c>
      <c r="C1669" s="0" t="s">
        <v>8742</v>
      </c>
      <c r="D1669" s="0" t="s">
        <v>8744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10</v>
      </c>
      <c r="L1669" s="0" t="n">
        <v>169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</row>
    <row r="1670" customFormat="false" ht="14.4" hidden="false" customHeight="false" outlineLevel="0" collapsed="false">
      <c r="A1670" s="0" t="s">
        <v>3</v>
      </c>
      <c r="B1670" s="0" t="s">
        <v>10441</v>
      </c>
      <c r="C1670" s="0" t="s">
        <v>8742</v>
      </c>
      <c r="D1670" s="0" t="s">
        <v>8744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8</v>
      </c>
      <c r="L1670" s="0" t="n">
        <v>157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</row>
    <row r="1671" customFormat="false" ht="14.4" hidden="false" customHeight="false" outlineLevel="0" collapsed="false">
      <c r="A1671" s="0" t="s">
        <v>3</v>
      </c>
      <c r="B1671" s="0" t="s">
        <v>10442</v>
      </c>
      <c r="C1671" s="0" t="s">
        <v>8742</v>
      </c>
      <c r="D1671" s="0" t="s">
        <v>8744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10</v>
      </c>
      <c r="L1671" s="0" t="n">
        <v>185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</row>
    <row r="1672" customFormat="false" ht="14.4" hidden="false" customHeight="false" outlineLevel="0" collapsed="false">
      <c r="A1672" s="0" t="s">
        <v>3</v>
      </c>
      <c r="B1672" s="0" t="s">
        <v>10443</v>
      </c>
      <c r="C1672" s="0" t="s">
        <v>8742</v>
      </c>
      <c r="D1672" s="0" t="s">
        <v>8744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6</v>
      </c>
      <c r="L1672" s="0" t="n">
        <v>119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</row>
    <row r="1673" customFormat="false" ht="14.4" hidden="false" customHeight="false" outlineLevel="0" collapsed="false">
      <c r="A1673" s="0" t="s">
        <v>3</v>
      </c>
      <c r="B1673" s="0" t="s">
        <v>10444</v>
      </c>
      <c r="C1673" s="0" t="s">
        <v>8744</v>
      </c>
      <c r="D1673" s="0" t="s">
        <v>8742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9</v>
      </c>
      <c r="L1673" s="0" t="n">
        <v>109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</row>
    <row r="1674" customFormat="false" ht="14.4" hidden="false" customHeight="false" outlineLevel="0" collapsed="false">
      <c r="A1674" s="0" t="s">
        <v>3</v>
      </c>
      <c r="B1674" s="0" t="s">
        <v>10445</v>
      </c>
      <c r="C1674" s="0" t="s">
        <v>8742</v>
      </c>
      <c r="D1674" s="0" t="s">
        <v>8744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10</v>
      </c>
      <c r="L1674" s="0" t="n">
        <v>127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</row>
    <row r="1675" customFormat="false" ht="14.4" hidden="false" customHeight="false" outlineLevel="0" collapsed="false">
      <c r="A1675" s="0" t="s">
        <v>3</v>
      </c>
      <c r="B1675" s="0" t="s">
        <v>10446</v>
      </c>
      <c r="C1675" s="0" t="s">
        <v>8745</v>
      </c>
      <c r="D1675" s="0" t="s">
        <v>8741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14</v>
      </c>
      <c r="L1675" s="0" t="n">
        <v>230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</row>
    <row r="1676" customFormat="false" ht="14.4" hidden="false" customHeight="false" outlineLevel="0" collapsed="false">
      <c r="A1676" s="0" t="s">
        <v>3</v>
      </c>
      <c r="B1676" s="0" t="s">
        <v>10447</v>
      </c>
      <c r="C1676" s="0" t="s">
        <v>8741</v>
      </c>
      <c r="D1676" s="0" t="s">
        <v>8745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13</v>
      </c>
      <c r="L1676" s="0" t="n">
        <v>223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</row>
    <row r="1677" customFormat="false" ht="14.4" hidden="false" customHeight="false" outlineLevel="0" collapsed="false">
      <c r="A1677" s="0" t="s">
        <v>3</v>
      </c>
      <c r="B1677" s="0" t="s">
        <v>10448</v>
      </c>
      <c r="C1677" s="0" t="s">
        <v>8745</v>
      </c>
      <c r="D1677" s="0" t="s">
        <v>8741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16</v>
      </c>
      <c r="L1677" s="0" t="n">
        <v>241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</row>
    <row r="1678" customFormat="false" ht="14.4" hidden="false" customHeight="false" outlineLevel="0" collapsed="false">
      <c r="A1678" s="0" t="s">
        <v>3</v>
      </c>
      <c r="B1678" s="0" t="s">
        <v>10449</v>
      </c>
      <c r="C1678" s="0" t="s">
        <v>8742</v>
      </c>
      <c r="D1678" s="0" t="s">
        <v>8745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18</v>
      </c>
      <c r="L1678" s="0" t="n">
        <v>238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</row>
    <row r="1679" customFormat="false" ht="14.4" hidden="false" customHeight="false" outlineLevel="0" collapsed="false">
      <c r="A1679" s="0" t="s">
        <v>3</v>
      </c>
      <c r="B1679" s="0" t="s">
        <v>10450</v>
      </c>
      <c r="C1679" s="0" t="s">
        <v>8744</v>
      </c>
      <c r="D1679" s="0" t="s">
        <v>8745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12</v>
      </c>
      <c r="L1679" s="0" t="n">
        <v>231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</row>
    <row r="1680" customFormat="false" ht="14.4" hidden="false" customHeight="false" outlineLevel="0" collapsed="false">
      <c r="A1680" s="0" t="s">
        <v>3</v>
      </c>
      <c r="B1680" s="0" t="s">
        <v>10451</v>
      </c>
      <c r="C1680" s="0" t="s">
        <v>8741</v>
      </c>
      <c r="D1680" s="0" t="s">
        <v>8745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8</v>
      </c>
      <c r="L1680" s="0" t="n">
        <v>122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</row>
    <row r="1681" customFormat="false" ht="14.4" hidden="false" customHeight="false" outlineLevel="0" collapsed="false">
      <c r="A1681" s="0" t="s">
        <v>3</v>
      </c>
      <c r="B1681" s="0" t="s">
        <v>10452</v>
      </c>
      <c r="C1681" s="0" t="s">
        <v>8741</v>
      </c>
      <c r="D1681" s="0" t="s">
        <v>8742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8</v>
      </c>
      <c r="L1681" s="0" t="n">
        <v>125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</row>
    <row r="1682" customFormat="false" ht="14.4" hidden="false" customHeight="false" outlineLevel="0" collapsed="false">
      <c r="A1682" s="0" t="s">
        <v>3</v>
      </c>
      <c r="B1682" s="0" t="s">
        <v>10453</v>
      </c>
      <c r="C1682" s="0" t="s">
        <v>8741</v>
      </c>
      <c r="D1682" s="0" t="s">
        <v>8742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13</v>
      </c>
      <c r="L1682" s="0" t="n">
        <v>155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</row>
    <row r="1683" customFormat="false" ht="14.4" hidden="false" customHeight="false" outlineLevel="0" collapsed="false">
      <c r="A1683" s="0" t="s">
        <v>3</v>
      </c>
      <c r="B1683" s="0" t="s">
        <v>10454</v>
      </c>
      <c r="C1683" s="0" t="s">
        <v>8744</v>
      </c>
      <c r="D1683" s="0" t="s">
        <v>8742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6</v>
      </c>
      <c r="L1683" s="0" t="n">
        <v>98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</row>
    <row r="1684" customFormat="false" ht="14.4" hidden="false" customHeight="false" outlineLevel="0" collapsed="false">
      <c r="A1684" s="0" t="s">
        <v>3</v>
      </c>
      <c r="B1684" s="0" t="s">
        <v>10455</v>
      </c>
      <c r="C1684" s="0" t="s">
        <v>8744</v>
      </c>
      <c r="D1684" s="0" t="s">
        <v>8742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7</v>
      </c>
      <c r="L1684" s="0" t="n">
        <v>96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</row>
    <row r="1685" customFormat="false" ht="14.4" hidden="false" customHeight="false" outlineLevel="0" collapsed="false">
      <c r="A1685" s="0" t="s">
        <v>3</v>
      </c>
      <c r="B1685" s="0" t="s">
        <v>10456</v>
      </c>
      <c r="C1685" s="0" t="s">
        <v>8745</v>
      </c>
      <c r="D1685" s="0" t="s">
        <v>8742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7</v>
      </c>
      <c r="L1685" s="0" t="n">
        <v>79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</row>
    <row r="1686" customFormat="false" ht="14.4" hidden="false" customHeight="false" outlineLevel="0" collapsed="false">
      <c r="A1686" s="0" t="s">
        <v>3</v>
      </c>
      <c r="B1686" s="0" t="s">
        <v>10457</v>
      </c>
      <c r="C1686" s="0" t="s">
        <v>8744</v>
      </c>
      <c r="D1686" s="0" t="s">
        <v>8742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7</v>
      </c>
      <c r="L1686" s="0" t="n">
        <v>77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</row>
    <row r="1687" customFormat="false" ht="14.4" hidden="false" customHeight="false" outlineLevel="0" collapsed="false">
      <c r="A1687" s="0" t="s">
        <v>3</v>
      </c>
      <c r="B1687" s="0" t="s">
        <v>10458</v>
      </c>
      <c r="C1687" s="0" t="s">
        <v>8744</v>
      </c>
      <c r="D1687" s="0" t="s">
        <v>8742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7</v>
      </c>
      <c r="L1687" s="0" t="n">
        <v>77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</row>
    <row r="1688" customFormat="false" ht="14.4" hidden="false" customHeight="false" outlineLevel="0" collapsed="false">
      <c r="A1688" s="0" t="s">
        <v>3</v>
      </c>
      <c r="B1688" s="0" t="s">
        <v>10459</v>
      </c>
      <c r="C1688" s="0" t="s">
        <v>8742</v>
      </c>
      <c r="D1688" s="0" t="s">
        <v>8744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7</v>
      </c>
      <c r="L1688" s="0" t="n">
        <v>77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</row>
    <row r="1689" customFormat="false" ht="14.4" hidden="false" customHeight="false" outlineLevel="0" collapsed="false">
      <c r="A1689" s="0" t="s">
        <v>3</v>
      </c>
      <c r="B1689" s="0" t="s">
        <v>10460</v>
      </c>
      <c r="C1689" s="0" t="s">
        <v>8744</v>
      </c>
      <c r="D1689" s="0" t="s">
        <v>8742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8</v>
      </c>
      <c r="L1689" s="0" t="n">
        <v>104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</row>
    <row r="1690" customFormat="false" ht="14.4" hidden="false" customHeight="false" outlineLevel="0" collapsed="false">
      <c r="A1690" s="0" t="s">
        <v>3</v>
      </c>
      <c r="B1690" s="0" t="s">
        <v>10461</v>
      </c>
      <c r="C1690" s="0" t="s">
        <v>8741</v>
      </c>
      <c r="D1690" s="0" t="s">
        <v>8744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8</v>
      </c>
      <c r="L1690" s="0" t="n">
        <v>113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</row>
    <row r="1691" customFormat="false" ht="14.4" hidden="false" customHeight="false" outlineLevel="0" collapsed="false">
      <c r="A1691" s="0" t="s">
        <v>3</v>
      </c>
      <c r="B1691" s="0" t="s">
        <v>10462</v>
      </c>
      <c r="C1691" s="0" t="s">
        <v>8745</v>
      </c>
      <c r="D1691" s="0" t="s">
        <v>8741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9</v>
      </c>
      <c r="L1691" s="0" t="n">
        <v>110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</row>
    <row r="1692" customFormat="false" ht="14.4" hidden="false" customHeight="false" outlineLevel="0" collapsed="false">
      <c r="A1692" s="0" t="s">
        <v>3</v>
      </c>
      <c r="B1692" s="0" t="s">
        <v>10463</v>
      </c>
      <c r="C1692" s="0" t="s">
        <v>8745</v>
      </c>
      <c r="D1692" s="0" t="s">
        <v>8742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13</v>
      </c>
      <c r="L1692" s="0" t="n">
        <v>177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</row>
    <row r="1693" customFormat="false" ht="14.4" hidden="false" customHeight="false" outlineLevel="0" collapsed="false">
      <c r="A1693" s="0" t="s">
        <v>3</v>
      </c>
      <c r="B1693" s="0" t="s">
        <v>10464</v>
      </c>
      <c r="C1693" s="0" t="s">
        <v>8744</v>
      </c>
      <c r="D1693" s="0" t="s">
        <v>8742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13</v>
      </c>
      <c r="L1693" s="0" t="n">
        <v>171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</row>
    <row r="1694" customFormat="false" ht="14.4" hidden="false" customHeight="false" outlineLevel="0" collapsed="false">
      <c r="A1694" s="0" t="s">
        <v>3</v>
      </c>
      <c r="B1694" s="0" t="s">
        <v>10465</v>
      </c>
      <c r="C1694" s="0" t="s">
        <v>8744</v>
      </c>
      <c r="D1694" s="0" t="s">
        <v>8741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11</v>
      </c>
      <c r="L1694" s="0" t="n">
        <v>202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</row>
    <row r="1695" customFormat="false" ht="14.4" hidden="false" customHeight="false" outlineLevel="0" collapsed="false">
      <c r="A1695" s="0" t="s">
        <v>3</v>
      </c>
      <c r="B1695" s="0" t="s">
        <v>10466</v>
      </c>
      <c r="C1695" s="0" t="s">
        <v>8744</v>
      </c>
      <c r="D1695" s="0" t="s">
        <v>8742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14</v>
      </c>
      <c r="L1695" s="0" t="n">
        <v>170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</row>
    <row r="1696" customFormat="false" ht="14.4" hidden="false" customHeight="false" outlineLevel="0" collapsed="false">
      <c r="A1696" s="0" t="s">
        <v>3</v>
      </c>
      <c r="B1696" s="0" t="s">
        <v>10467</v>
      </c>
      <c r="C1696" s="0" t="s">
        <v>8744</v>
      </c>
      <c r="D1696" s="0" t="s">
        <v>8745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9</v>
      </c>
      <c r="L1696" s="0" t="n">
        <v>163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</row>
    <row r="1697" customFormat="false" ht="14.4" hidden="false" customHeight="false" outlineLevel="0" collapsed="false">
      <c r="A1697" s="0" t="s">
        <v>3</v>
      </c>
      <c r="B1697" s="0" t="s">
        <v>10468</v>
      </c>
      <c r="C1697" s="0" t="s">
        <v>8741</v>
      </c>
      <c r="D1697" s="0" t="s">
        <v>8745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9</v>
      </c>
      <c r="L1697" s="0" t="n">
        <v>167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</row>
    <row r="1698" customFormat="false" ht="14.4" hidden="false" customHeight="false" outlineLevel="0" collapsed="false">
      <c r="A1698" s="0" t="s">
        <v>3</v>
      </c>
      <c r="B1698" s="0" t="s">
        <v>10469</v>
      </c>
      <c r="C1698" s="0" t="s">
        <v>8741</v>
      </c>
      <c r="D1698" s="0" t="s">
        <v>8745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16</v>
      </c>
      <c r="L1698" s="0" t="n">
        <v>208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</row>
    <row r="1699" customFormat="false" ht="14.4" hidden="false" customHeight="false" outlineLevel="0" collapsed="false">
      <c r="A1699" s="0" t="s">
        <v>3</v>
      </c>
      <c r="B1699" s="0" t="s">
        <v>10470</v>
      </c>
      <c r="C1699" s="0" t="s">
        <v>8741</v>
      </c>
      <c r="D1699" s="0" t="s">
        <v>8745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14</v>
      </c>
      <c r="L1699" s="0" t="n">
        <v>203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</row>
    <row r="1700" customFormat="false" ht="14.4" hidden="false" customHeight="false" outlineLevel="0" collapsed="false">
      <c r="A1700" s="0" t="s">
        <v>3</v>
      </c>
      <c r="B1700" s="0" t="s">
        <v>10471</v>
      </c>
      <c r="C1700" s="0" t="s">
        <v>8742</v>
      </c>
      <c r="D1700" s="0" t="s">
        <v>8744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11</v>
      </c>
      <c r="L1700" s="0" t="n">
        <v>217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</row>
    <row r="1701" customFormat="false" ht="14.4" hidden="false" customHeight="false" outlineLevel="0" collapsed="false">
      <c r="A1701" s="0" t="s">
        <v>3</v>
      </c>
      <c r="B1701" s="0" t="s">
        <v>10472</v>
      </c>
      <c r="C1701" s="0" t="s">
        <v>8742</v>
      </c>
      <c r="D1701" s="0" t="s">
        <v>8744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14</v>
      </c>
      <c r="L1701" s="0" t="n">
        <v>230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</row>
    <row r="1702" customFormat="false" ht="14.4" hidden="false" customHeight="false" outlineLevel="0" collapsed="false">
      <c r="A1702" s="0" t="s">
        <v>3</v>
      </c>
      <c r="B1702" s="0" t="s">
        <v>10473</v>
      </c>
      <c r="C1702" s="0" t="s">
        <v>8745</v>
      </c>
      <c r="D1702" s="0" t="s">
        <v>8741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15</v>
      </c>
      <c r="L1702" s="0" t="n">
        <v>231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</row>
    <row r="1703" customFormat="false" ht="14.4" hidden="false" customHeight="false" outlineLevel="0" collapsed="false">
      <c r="A1703" s="0" t="s">
        <v>3</v>
      </c>
      <c r="B1703" s="0" t="s">
        <v>10474</v>
      </c>
      <c r="C1703" s="0" t="s">
        <v>8744</v>
      </c>
      <c r="D1703" s="0" t="s">
        <v>8742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15</v>
      </c>
      <c r="L1703" s="0" t="n">
        <v>252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</row>
    <row r="1704" customFormat="false" ht="14.4" hidden="false" customHeight="false" outlineLevel="0" collapsed="false">
      <c r="A1704" s="0" t="s">
        <v>3</v>
      </c>
      <c r="B1704" s="0" t="s">
        <v>10475</v>
      </c>
      <c r="C1704" s="0" t="s">
        <v>8745</v>
      </c>
      <c r="D1704" s="0" t="s">
        <v>8741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15</v>
      </c>
      <c r="L1704" s="0" t="n">
        <v>245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</row>
    <row r="1705" customFormat="false" ht="14.4" hidden="false" customHeight="false" outlineLevel="0" collapsed="false">
      <c r="A1705" s="0" t="s">
        <v>3</v>
      </c>
      <c r="B1705" s="0" t="s">
        <v>10476</v>
      </c>
      <c r="C1705" s="0" t="s">
        <v>8744</v>
      </c>
      <c r="D1705" s="0" t="s">
        <v>8745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13</v>
      </c>
      <c r="L1705" s="0" t="n">
        <v>219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</row>
    <row r="1706" customFormat="false" ht="14.4" hidden="false" customHeight="false" outlineLevel="0" collapsed="false">
      <c r="A1706" s="0" t="s">
        <v>3</v>
      </c>
      <c r="B1706" s="0" t="s">
        <v>10477</v>
      </c>
      <c r="C1706" s="0" t="s">
        <v>8742</v>
      </c>
      <c r="D1706" s="0" t="s">
        <v>8744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12</v>
      </c>
      <c r="L1706" s="0" t="n">
        <v>227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</row>
    <row r="1707" customFormat="false" ht="14.4" hidden="false" customHeight="false" outlineLevel="0" collapsed="false">
      <c r="A1707" s="0" t="s">
        <v>3</v>
      </c>
      <c r="B1707" s="0" t="s">
        <v>10478</v>
      </c>
      <c r="C1707" s="0" t="s">
        <v>8745</v>
      </c>
      <c r="D1707" s="0" t="s">
        <v>8741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13</v>
      </c>
      <c r="L1707" s="0" t="n">
        <v>240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</row>
    <row r="1708" customFormat="false" ht="14.4" hidden="false" customHeight="false" outlineLevel="0" collapsed="false">
      <c r="A1708" s="0" t="s">
        <v>3</v>
      </c>
      <c r="B1708" s="0" t="s">
        <v>10479</v>
      </c>
      <c r="C1708" s="0" t="s">
        <v>8742</v>
      </c>
      <c r="D1708" s="0" t="s">
        <v>8744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19</v>
      </c>
      <c r="L1708" s="0" t="n">
        <v>213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</row>
    <row r="1709" customFormat="false" ht="14.4" hidden="false" customHeight="false" outlineLevel="0" collapsed="false">
      <c r="A1709" s="0" t="s">
        <v>3</v>
      </c>
      <c r="B1709" s="0" t="s">
        <v>10480</v>
      </c>
      <c r="C1709" s="0" t="s">
        <v>8745</v>
      </c>
      <c r="D1709" s="0" t="s">
        <v>8741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20</v>
      </c>
      <c r="L1709" s="0" t="n">
        <v>206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</row>
    <row r="1710" customFormat="false" ht="14.4" hidden="false" customHeight="false" outlineLevel="0" collapsed="false">
      <c r="A1710" s="0" t="s">
        <v>3</v>
      </c>
      <c r="B1710" s="0" t="s">
        <v>10481</v>
      </c>
      <c r="C1710" s="0" t="s">
        <v>8744</v>
      </c>
      <c r="D1710" s="0" t="s">
        <v>8742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12</v>
      </c>
      <c r="L1710" s="0" t="n">
        <v>227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</row>
    <row r="1711" customFormat="false" ht="14.4" hidden="false" customHeight="false" outlineLevel="0" collapsed="false">
      <c r="A1711" s="0" t="s">
        <v>3</v>
      </c>
      <c r="B1711" s="0" t="s">
        <v>10482</v>
      </c>
      <c r="C1711" s="0" t="s">
        <v>8745</v>
      </c>
      <c r="D1711" s="0" t="s">
        <v>8741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10</v>
      </c>
      <c r="L1711" s="0" t="n">
        <v>160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</row>
    <row r="1712" customFormat="false" ht="14.4" hidden="false" customHeight="false" outlineLevel="0" collapsed="false">
      <c r="A1712" s="0" t="s">
        <v>3</v>
      </c>
      <c r="B1712" s="0" t="s">
        <v>10483</v>
      </c>
      <c r="C1712" s="0" t="s">
        <v>8741</v>
      </c>
      <c r="D1712" s="0" t="s">
        <v>8745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13</v>
      </c>
      <c r="L1712" s="0" t="n">
        <v>178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</row>
    <row r="1713" customFormat="false" ht="14.4" hidden="false" customHeight="false" outlineLevel="0" collapsed="false">
      <c r="A1713" s="0" t="s">
        <v>3</v>
      </c>
      <c r="B1713" s="0" t="s">
        <v>10484</v>
      </c>
      <c r="C1713" s="0" t="s">
        <v>8742</v>
      </c>
      <c r="D1713" s="0" t="s">
        <v>8741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13</v>
      </c>
      <c r="L1713" s="0" t="n">
        <v>178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</row>
    <row r="1714" customFormat="false" ht="14.4" hidden="false" customHeight="false" outlineLevel="0" collapsed="false">
      <c r="A1714" s="0" t="s">
        <v>3</v>
      </c>
      <c r="B1714" s="0" t="s">
        <v>10485</v>
      </c>
      <c r="C1714" s="0" t="s">
        <v>8741</v>
      </c>
      <c r="D1714" s="0" t="s">
        <v>8744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14</v>
      </c>
      <c r="L1714" s="0" t="n">
        <v>186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</row>
    <row r="1715" customFormat="false" ht="14.4" hidden="false" customHeight="false" outlineLevel="0" collapsed="false">
      <c r="A1715" s="0" t="s">
        <v>3</v>
      </c>
      <c r="B1715" s="0" t="s">
        <v>10486</v>
      </c>
      <c r="C1715" s="0" t="s">
        <v>8742</v>
      </c>
      <c r="D1715" s="0" t="s">
        <v>8741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11</v>
      </c>
      <c r="L1715" s="0" t="n">
        <v>180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</row>
    <row r="1716" customFormat="false" ht="14.4" hidden="false" customHeight="false" outlineLevel="0" collapsed="false">
      <c r="A1716" s="0" t="s">
        <v>3</v>
      </c>
      <c r="B1716" s="0" t="s">
        <v>10487</v>
      </c>
      <c r="C1716" s="0" t="s">
        <v>8742</v>
      </c>
      <c r="D1716" s="0" t="s">
        <v>8744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10</v>
      </c>
      <c r="L1716" s="0" t="n">
        <v>163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</row>
    <row r="1717" customFormat="false" ht="14.4" hidden="false" customHeight="false" outlineLevel="0" collapsed="false">
      <c r="A1717" s="0" t="s">
        <v>3</v>
      </c>
      <c r="B1717" s="0" t="s">
        <v>10488</v>
      </c>
      <c r="C1717" s="0" t="s">
        <v>8744</v>
      </c>
      <c r="D1717" s="0" t="s">
        <v>8742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9</v>
      </c>
      <c r="L1717" s="0" t="n">
        <v>173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</row>
    <row r="1718" customFormat="false" ht="14.4" hidden="false" customHeight="false" outlineLevel="0" collapsed="false">
      <c r="A1718" s="0" t="s">
        <v>3</v>
      </c>
      <c r="B1718" s="0" t="s">
        <v>10489</v>
      </c>
      <c r="C1718" s="0" t="s">
        <v>8741</v>
      </c>
      <c r="D1718" s="0" t="s">
        <v>8745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9</v>
      </c>
      <c r="L1718" s="0" t="n">
        <v>167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</row>
    <row r="1719" customFormat="false" ht="14.4" hidden="false" customHeight="false" outlineLevel="0" collapsed="false">
      <c r="A1719" s="0" t="s">
        <v>3</v>
      </c>
      <c r="B1719" s="0" t="s">
        <v>10490</v>
      </c>
      <c r="C1719" s="0" t="s">
        <v>8741</v>
      </c>
      <c r="D1719" s="0" t="s">
        <v>8745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10</v>
      </c>
      <c r="L1719" s="0" t="n">
        <v>186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</row>
    <row r="1720" customFormat="false" ht="14.4" hidden="false" customHeight="false" outlineLevel="0" collapsed="false">
      <c r="A1720" s="0" t="s">
        <v>3</v>
      </c>
      <c r="B1720" s="0" t="s">
        <v>10491</v>
      </c>
      <c r="C1720" s="0" t="s">
        <v>8744</v>
      </c>
      <c r="D1720" s="0" t="s">
        <v>8745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12</v>
      </c>
      <c r="L1720" s="0" t="n">
        <v>171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</row>
    <row r="1721" customFormat="false" ht="14.4" hidden="false" customHeight="false" outlineLevel="0" collapsed="false">
      <c r="A1721" s="0" t="s">
        <v>3</v>
      </c>
      <c r="B1721" s="0" t="s">
        <v>10492</v>
      </c>
      <c r="C1721" s="0" t="s">
        <v>8741</v>
      </c>
      <c r="D1721" s="0" t="s">
        <v>8745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13</v>
      </c>
      <c r="L1721" s="0" t="n">
        <v>196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</row>
    <row r="1722" customFormat="false" ht="14.4" hidden="false" customHeight="false" outlineLevel="0" collapsed="false">
      <c r="A1722" s="0" t="s">
        <v>3</v>
      </c>
      <c r="B1722" s="0" t="s">
        <v>10493</v>
      </c>
      <c r="C1722" s="0" t="s">
        <v>8741</v>
      </c>
      <c r="D1722" s="0" t="s">
        <v>8742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9</v>
      </c>
      <c r="L1722" s="0" t="n">
        <v>176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</row>
    <row r="1723" customFormat="false" ht="14.4" hidden="false" customHeight="false" outlineLevel="0" collapsed="false">
      <c r="A1723" s="0" t="s">
        <v>3</v>
      </c>
      <c r="B1723" s="0" t="s">
        <v>10494</v>
      </c>
      <c r="C1723" s="0" t="s">
        <v>8741</v>
      </c>
      <c r="D1723" s="0" t="s">
        <v>8742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11</v>
      </c>
      <c r="L1723" s="0" t="n">
        <v>172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</row>
    <row r="1724" customFormat="false" ht="14.4" hidden="false" customHeight="false" outlineLevel="0" collapsed="false">
      <c r="A1724" s="0" t="s">
        <v>3</v>
      </c>
      <c r="B1724" s="0" t="s">
        <v>10495</v>
      </c>
      <c r="C1724" s="0" t="s">
        <v>8742</v>
      </c>
      <c r="D1724" s="0" t="s">
        <v>8744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9</v>
      </c>
      <c r="L1724" s="0" t="n">
        <v>172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</row>
    <row r="1725" customFormat="false" ht="14.4" hidden="false" customHeight="false" outlineLevel="0" collapsed="false">
      <c r="A1725" s="0" t="s">
        <v>3</v>
      </c>
      <c r="B1725" s="0" t="s">
        <v>10496</v>
      </c>
      <c r="C1725" s="0" t="s">
        <v>8745</v>
      </c>
      <c r="D1725" s="0" t="s">
        <v>8741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11</v>
      </c>
      <c r="L1725" s="0" t="n">
        <v>215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</row>
    <row r="1726" customFormat="false" ht="14.4" hidden="false" customHeight="false" outlineLevel="0" collapsed="false">
      <c r="A1726" s="0" t="s">
        <v>3</v>
      </c>
      <c r="B1726" s="0" t="s">
        <v>10497</v>
      </c>
      <c r="C1726" s="0" t="s">
        <v>8745</v>
      </c>
      <c r="D1726" s="0" t="s">
        <v>8741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11</v>
      </c>
      <c r="L1726" s="0" t="n">
        <v>213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</row>
    <row r="1727" customFormat="false" ht="14.4" hidden="false" customHeight="false" outlineLevel="0" collapsed="false">
      <c r="A1727" s="0" t="s">
        <v>3</v>
      </c>
      <c r="B1727" s="0" t="s">
        <v>10498</v>
      </c>
      <c r="C1727" s="0" t="s">
        <v>8742</v>
      </c>
      <c r="D1727" s="0" t="s">
        <v>8741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12</v>
      </c>
      <c r="L1727" s="0" t="n">
        <v>188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</row>
    <row r="1728" customFormat="false" ht="14.4" hidden="false" customHeight="false" outlineLevel="0" collapsed="false">
      <c r="A1728" s="0" t="s">
        <v>3</v>
      </c>
      <c r="B1728" s="0" t="s">
        <v>10499</v>
      </c>
      <c r="C1728" s="0" t="s">
        <v>8745</v>
      </c>
      <c r="D1728" s="0" t="s">
        <v>8741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12</v>
      </c>
      <c r="L1728" s="0" t="n">
        <v>186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</row>
    <row r="1729" customFormat="false" ht="14.4" hidden="false" customHeight="false" outlineLevel="0" collapsed="false">
      <c r="A1729" s="0" t="s">
        <v>3</v>
      </c>
      <c r="B1729" s="0" t="s">
        <v>10500</v>
      </c>
      <c r="C1729" s="0" t="s">
        <v>8742</v>
      </c>
      <c r="D1729" s="0" t="s">
        <v>8744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15</v>
      </c>
      <c r="L1729" s="0" t="n">
        <v>207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</row>
    <row r="1730" customFormat="false" ht="14.4" hidden="false" customHeight="false" outlineLevel="0" collapsed="false">
      <c r="A1730" s="0" t="s">
        <v>3</v>
      </c>
      <c r="B1730" s="0" t="s">
        <v>10501</v>
      </c>
      <c r="C1730" s="0" t="s">
        <v>8744</v>
      </c>
      <c r="D1730" s="0" t="s">
        <v>8742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16</v>
      </c>
      <c r="L1730" s="0" t="n">
        <v>228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</row>
    <row r="1731" customFormat="false" ht="14.4" hidden="false" customHeight="false" outlineLevel="0" collapsed="false">
      <c r="A1731" s="0" t="s">
        <v>3</v>
      </c>
      <c r="B1731" s="0" t="s">
        <v>10502</v>
      </c>
      <c r="C1731" s="0" t="s">
        <v>8744</v>
      </c>
      <c r="D1731" s="0" t="s">
        <v>8745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12</v>
      </c>
      <c r="L1731" s="0" t="n">
        <v>223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</row>
    <row r="1732" customFormat="false" ht="14.4" hidden="false" customHeight="false" outlineLevel="0" collapsed="false">
      <c r="A1732" s="0" t="s">
        <v>3</v>
      </c>
      <c r="B1732" s="0" t="s">
        <v>10503</v>
      </c>
      <c r="C1732" s="0" t="s">
        <v>8741</v>
      </c>
      <c r="D1732" s="0" t="s">
        <v>8742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12</v>
      </c>
      <c r="L1732" s="0" t="n">
        <v>229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</row>
    <row r="1733" customFormat="false" ht="14.4" hidden="false" customHeight="false" outlineLevel="0" collapsed="false">
      <c r="A1733" s="0" t="s">
        <v>3</v>
      </c>
      <c r="B1733" s="0" t="s">
        <v>10504</v>
      </c>
      <c r="C1733" s="0" t="s">
        <v>8744</v>
      </c>
      <c r="D1733" s="0" t="s">
        <v>8742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12</v>
      </c>
      <c r="L1733" s="0" t="n">
        <v>226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</row>
    <row r="1734" customFormat="false" ht="14.4" hidden="false" customHeight="false" outlineLevel="0" collapsed="false">
      <c r="A1734" s="0" t="s">
        <v>3</v>
      </c>
      <c r="B1734" s="0" t="s">
        <v>10505</v>
      </c>
      <c r="C1734" s="0" t="s">
        <v>8745</v>
      </c>
      <c r="D1734" s="0" t="s">
        <v>8742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11</v>
      </c>
      <c r="L1734" s="0" t="n">
        <v>162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</row>
    <row r="1735" customFormat="false" ht="14.4" hidden="false" customHeight="false" outlineLevel="0" collapsed="false">
      <c r="A1735" s="0" t="s">
        <v>3</v>
      </c>
      <c r="B1735" s="0" t="s">
        <v>10506</v>
      </c>
      <c r="C1735" s="0" t="s">
        <v>8745</v>
      </c>
      <c r="D1735" s="0" t="s">
        <v>8744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11</v>
      </c>
      <c r="L1735" s="0" t="n">
        <v>146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</row>
    <row r="1736" customFormat="false" ht="14.4" hidden="false" customHeight="false" outlineLevel="0" collapsed="false">
      <c r="A1736" s="0" t="s">
        <v>3</v>
      </c>
      <c r="B1736" s="0" t="s">
        <v>10507</v>
      </c>
      <c r="C1736" s="0" t="s">
        <v>8742</v>
      </c>
      <c r="D1736" s="0" t="s">
        <v>8744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11</v>
      </c>
      <c r="L1736" s="0" t="n">
        <v>146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</row>
    <row r="1737" customFormat="false" ht="14.4" hidden="false" customHeight="false" outlineLevel="0" collapsed="false">
      <c r="A1737" s="0" t="s">
        <v>3</v>
      </c>
      <c r="B1737" s="0" t="s">
        <v>10508</v>
      </c>
      <c r="C1737" s="0" t="s">
        <v>8744</v>
      </c>
      <c r="D1737" s="0" t="s">
        <v>8742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12</v>
      </c>
      <c r="L1737" s="0" t="n">
        <v>215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</row>
    <row r="1738" customFormat="false" ht="14.4" hidden="false" customHeight="false" outlineLevel="0" collapsed="false">
      <c r="A1738" s="0" t="s">
        <v>3</v>
      </c>
      <c r="B1738" s="0" t="s">
        <v>10509</v>
      </c>
      <c r="C1738" s="0" t="s">
        <v>8745</v>
      </c>
      <c r="D1738" s="0" t="s">
        <v>8741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11</v>
      </c>
      <c r="L1738" s="0" t="n">
        <v>218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</row>
    <row r="1739" customFormat="false" ht="14.4" hidden="false" customHeight="false" outlineLevel="0" collapsed="false">
      <c r="A1739" s="0" t="s">
        <v>3</v>
      </c>
      <c r="B1739" s="0" t="s">
        <v>10510</v>
      </c>
      <c r="C1739" s="0" t="s">
        <v>8742</v>
      </c>
      <c r="D1739" s="0" t="s">
        <v>8744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11</v>
      </c>
      <c r="L1739" s="0" t="n">
        <v>203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</row>
    <row r="1740" customFormat="false" ht="14.4" hidden="false" customHeight="false" outlineLevel="0" collapsed="false">
      <c r="A1740" s="0" t="s">
        <v>3</v>
      </c>
      <c r="B1740" s="0" t="s">
        <v>10511</v>
      </c>
      <c r="C1740" s="0" t="s">
        <v>8742</v>
      </c>
      <c r="D1740" s="0" t="s">
        <v>8744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9</v>
      </c>
      <c r="L1740" s="0" t="n">
        <v>128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</row>
    <row r="1741" customFormat="false" ht="14.4" hidden="false" customHeight="false" outlineLevel="0" collapsed="false">
      <c r="A1741" s="0" t="s">
        <v>3</v>
      </c>
      <c r="B1741" s="0" t="s">
        <v>10512</v>
      </c>
      <c r="C1741" s="0" t="s">
        <v>8742</v>
      </c>
      <c r="D1741" s="0" t="s">
        <v>8744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9</v>
      </c>
      <c r="L1741" s="0" t="n">
        <v>112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</row>
    <row r="1742" customFormat="false" ht="14.4" hidden="false" customHeight="false" outlineLevel="0" collapsed="false">
      <c r="A1742" s="0" t="s">
        <v>3</v>
      </c>
      <c r="B1742" s="0" t="s">
        <v>10513</v>
      </c>
      <c r="C1742" s="0" t="s">
        <v>8742</v>
      </c>
      <c r="D1742" s="0" t="s">
        <v>8744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9</v>
      </c>
      <c r="L1742" s="0" t="n">
        <v>119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</row>
    <row r="1743" customFormat="false" ht="14.4" hidden="false" customHeight="false" outlineLevel="0" collapsed="false">
      <c r="A1743" s="0" t="s">
        <v>3</v>
      </c>
      <c r="B1743" s="0" t="s">
        <v>10514</v>
      </c>
      <c r="C1743" s="0" t="s">
        <v>8741</v>
      </c>
      <c r="D1743" s="0" t="s">
        <v>8745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10</v>
      </c>
      <c r="L1743" s="0" t="n">
        <v>151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</row>
    <row r="1744" customFormat="false" ht="14.4" hidden="false" customHeight="false" outlineLevel="0" collapsed="false">
      <c r="A1744" s="0" t="s">
        <v>3</v>
      </c>
      <c r="B1744" s="0" t="s">
        <v>10515</v>
      </c>
      <c r="C1744" s="0" t="s">
        <v>8745</v>
      </c>
      <c r="D1744" s="0" t="s">
        <v>8741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11</v>
      </c>
      <c r="L1744" s="0" t="n">
        <v>171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</row>
    <row r="1745" customFormat="false" ht="14.4" hidden="false" customHeight="false" outlineLevel="0" collapsed="false">
      <c r="A1745" s="0" t="s">
        <v>3</v>
      </c>
      <c r="B1745" s="0" t="s">
        <v>10516</v>
      </c>
      <c r="C1745" s="0" t="s">
        <v>8742</v>
      </c>
      <c r="D1745" s="0" t="s">
        <v>8744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10</v>
      </c>
      <c r="L1745" s="0" t="n">
        <v>138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</row>
    <row r="1746" customFormat="false" ht="14.4" hidden="false" customHeight="false" outlineLevel="0" collapsed="false">
      <c r="A1746" s="0" t="s">
        <v>3</v>
      </c>
      <c r="B1746" s="0" t="s">
        <v>10517</v>
      </c>
      <c r="C1746" s="0" t="s">
        <v>8745</v>
      </c>
      <c r="D1746" s="0" t="s">
        <v>8744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6</v>
      </c>
      <c r="L1746" s="0" t="n">
        <v>118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</row>
    <row r="1747" customFormat="false" ht="14.4" hidden="false" customHeight="false" outlineLevel="0" collapsed="false">
      <c r="A1747" s="0" t="s">
        <v>3</v>
      </c>
      <c r="B1747" s="0" t="s">
        <v>10518</v>
      </c>
      <c r="C1747" s="0" t="s">
        <v>8742</v>
      </c>
      <c r="D1747" s="0" t="s">
        <v>8741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9</v>
      </c>
      <c r="L1747" s="0" t="n">
        <v>132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</row>
    <row r="1748" customFormat="false" ht="14.4" hidden="false" customHeight="false" outlineLevel="0" collapsed="false">
      <c r="A1748" s="0" t="s">
        <v>3</v>
      </c>
      <c r="B1748" s="0" t="s">
        <v>10519</v>
      </c>
      <c r="C1748" s="0" t="s">
        <v>8744</v>
      </c>
      <c r="D1748" s="0" t="s">
        <v>8742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10</v>
      </c>
      <c r="L1748" s="0" t="n">
        <v>170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</row>
    <row r="1749" customFormat="false" ht="14.4" hidden="false" customHeight="false" outlineLevel="0" collapsed="false">
      <c r="A1749" s="0" t="s">
        <v>3</v>
      </c>
      <c r="B1749" s="0" t="s">
        <v>10520</v>
      </c>
      <c r="C1749" s="0" t="s">
        <v>8745</v>
      </c>
      <c r="D1749" s="0" t="s">
        <v>8741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11</v>
      </c>
      <c r="L1749" s="0" t="n">
        <v>198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</row>
    <row r="1750" customFormat="false" ht="14.4" hidden="false" customHeight="false" outlineLevel="0" collapsed="false">
      <c r="A1750" s="0" t="s">
        <v>3</v>
      </c>
      <c r="B1750" s="0" t="s">
        <v>10521</v>
      </c>
      <c r="C1750" s="0" t="s">
        <v>8741</v>
      </c>
      <c r="D1750" s="0" t="s">
        <v>8745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8</v>
      </c>
      <c r="L1750" s="0" t="n">
        <v>138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</row>
    <row r="1751" customFormat="false" ht="14.4" hidden="false" customHeight="false" outlineLevel="0" collapsed="false">
      <c r="A1751" s="0" t="s">
        <v>3</v>
      </c>
      <c r="B1751" s="0" t="s">
        <v>10522</v>
      </c>
      <c r="C1751" s="0" t="s">
        <v>8741</v>
      </c>
      <c r="D1751" s="0" t="s">
        <v>8742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12</v>
      </c>
      <c r="L1751" s="0" t="n">
        <v>185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</row>
    <row r="1752" customFormat="false" ht="14.4" hidden="false" customHeight="false" outlineLevel="0" collapsed="false">
      <c r="A1752" s="0" t="s">
        <v>3</v>
      </c>
      <c r="B1752" s="0" t="s">
        <v>10523</v>
      </c>
      <c r="C1752" s="0" t="s">
        <v>8742</v>
      </c>
      <c r="D1752" s="0" t="s">
        <v>8744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15</v>
      </c>
      <c r="L1752" s="0" t="n">
        <v>240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</row>
    <row r="1753" customFormat="false" ht="14.4" hidden="false" customHeight="false" outlineLevel="0" collapsed="false">
      <c r="A1753" s="0" t="s">
        <v>3</v>
      </c>
      <c r="B1753" s="0" t="s">
        <v>10524</v>
      </c>
      <c r="C1753" s="0" t="s">
        <v>8744</v>
      </c>
      <c r="D1753" s="0" t="s">
        <v>8742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16</v>
      </c>
      <c r="L1753" s="0" t="n">
        <v>236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</row>
    <row r="1754" customFormat="false" ht="14.4" hidden="false" customHeight="false" outlineLevel="0" collapsed="false">
      <c r="A1754" s="0" t="s">
        <v>3</v>
      </c>
      <c r="B1754" s="0" t="s">
        <v>10525</v>
      </c>
      <c r="C1754" s="0" t="s">
        <v>8744</v>
      </c>
      <c r="D1754" s="0" t="s">
        <v>8742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13</v>
      </c>
      <c r="L1754" s="0" t="n">
        <v>253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</row>
    <row r="1755" customFormat="false" ht="14.4" hidden="false" customHeight="false" outlineLevel="0" collapsed="false">
      <c r="A1755" s="0" t="s">
        <v>3</v>
      </c>
      <c r="B1755" s="0" t="s">
        <v>10526</v>
      </c>
      <c r="C1755" s="0" t="s">
        <v>8745</v>
      </c>
      <c r="D1755" s="0" t="s">
        <v>8744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12</v>
      </c>
      <c r="L1755" s="0" t="n">
        <v>227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</row>
    <row r="1756" customFormat="false" ht="14.4" hidden="false" customHeight="false" outlineLevel="0" collapsed="false">
      <c r="A1756" s="0" t="s">
        <v>3</v>
      </c>
      <c r="B1756" s="0" t="s">
        <v>10527</v>
      </c>
      <c r="C1756" s="0" t="s">
        <v>8744</v>
      </c>
      <c r="D1756" s="0" t="s">
        <v>8742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14</v>
      </c>
      <c r="L1756" s="0" t="n">
        <v>241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</row>
    <row r="1757" customFormat="false" ht="14.4" hidden="false" customHeight="false" outlineLevel="0" collapsed="false">
      <c r="A1757" s="0" t="s">
        <v>3</v>
      </c>
      <c r="B1757" s="0" t="s">
        <v>10528</v>
      </c>
      <c r="C1757" s="0" t="s">
        <v>8742</v>
      </c>
      <c r="D1757" s="0" t="s">
        <v>8744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10</v>
      </c>
      <c r="L1757" s="0" t="n">
        <v>192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</row>
    <row r="1758" customFormat="false" ht="14.4" hidden="false" customHeight="false" outlineLevel="0" collapsed="false">
      <c r="A1758" s="0" t="s">
        <v>3</v>
      </c>
      <c r="B1758" s="0" t="s">
        <v>10529</v>
      </c>
      <c r="C1758" s="0" t="s">
        <v>8744</v>
      </c>
      <c r="D1758" s="0" t="s">
        <v>8742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11</v>
      </c>
      <c r="L1758" s="0" t="n">
        <v>184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</row>
    <row r="1759" customFormat="false" ht="14.4" hidden="false" customHeight="false" outlineLevel="0" collapsed="false">
      <c r="A1759" s="0" t="s">
        <v>3</v>
      </c>
      <c r="B1759" s="0" t="s">
        <v>10530</v>
      </c>
      <c r="C1759" s="0" t="s">
        <v>8745</v>
      </c>
      <c r="D1759" s="0" t="s">
        <v>8744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11</v>
      </c>
      <c r="L1759" s="0" t="n">
        <v>193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</row>
    <row r="1760" customFormat="false" ht="14.4" hidden="false" customHeight="false" outlineLevel="0" collapsed="false">
      <c r="A1760" s="0" t="s">
        <v>3</v>
      </c>
      <c r="B1760" s="0" t="s">
        <v>10531</v>
      </c>
      <c r="C1760" s="0" t="s">
        <v>8742</v>
      </c>
      <c r="D1760" s="0" t="s">
        <v>8744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12</v>
      </c>
      <c r="L1760" s="0" t="n">
        <v>178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</row>
    <row r="1761" customFormat="false" ht="14.4" hidden="false" customHeight="false" outlineLevel="0" collapsed="false">
      <c r="A1761" s="0" t="s">
        <v>3</v>
      </c>
      <c r="B1761" s="0" t="s">
        <v>10532</v>
      </c>
      <c r="C1761" s="0" t="s">
        <v>8741</v>
      </c>
      <c r="D1761" s="0" t="s">
        <v>8745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11</v>
      </c>
      <c r="L1761" s="0" t="n">
        <v>201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</row>
    <row r="1762" customFormat="false" ht="14.4" hidden="false" customHeight="false" outlineLevel="0" collapsed="false">
      <c r="A1762" s="0" t="s">
        <v>3</v>
      </c>
      <c r="B1762" s="0" t="s">
        <v>10533</v>
      </c>
      <c r="C1762" s="0" t="s">
        <v>8745</v>
      </c>
      <c r="D1762" s="0" t="s">
        <v>8742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12</v>
      </c>
      <c r="L1762" s="0" t="n">
        <v>198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</row>
    <row r="1763" customFormat="false" ht="14.4" hidden="false" customHeight="false" outlineLevel="0" collapsed="false">
      <c r="A1763" s="0" t="s">
        <v>3</v>
      </c>
      <c r="B1763" s="0" t="s">
        <v>10534</v>
      </c>
      <c r="C1763" s="0" t="s">
        <v>8745</v>
      </c>
      <c r="D1763" s="0" t="s">
        <v>8741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10</v>
      </c>
      <c r="L1763" s="0" t="n">
        <v>186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</row>
    <row r="1764" customFormat="false" ht="14.4" hidden="false" customHeight="false" outlineLevel="0" collapsed="false">
      <c r="A1764" s="0" t="s">
        <v>3</v>
      </c>
      <c r="B1764" s="0" t="s">
        <v>10535</v>
      </c>
      <c r="C1764" s="0" t="s">
        <v>8742</v>
      </c>
      <c r="D1764" s="0" t="s">
        <v>8744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14</v>
      </c>
      <c r="L1764" s="0" t="n">
        <v>211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</row>
    <row r="1765" customFormat="false" ht="14.4" hidden="false" customHeight="false" outlineLevel="0" collapsed="false">
      <c r="A1765" s="0" t="s">
        <v>3</v>
      </c>
      <c r="B1765" s="0" t="s">
        <v>10536</v>
      </c>
      <c r="C1765" s="0" t="s">
        <v>8742</v>
      </c>
      <c r="D1765" s="0" t="s">
        <v>8745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10</v>
      </c>
      <c r="L1765" s="0" t="n">
        <v>190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</row>
    <row r="1766" customFormat="false" ht="14.4" hidden="false" customHeight="false" outlineLevel="0" collapsed="false">
      <c r="A1766" s="0" t="s">
        <v>3</v>
      </c>
      <c r="B1766" s="0" t="s">
        <v>10537</v>
      </c>
      <c r="C1766" s="0" t="s">
        <v>8745</v>
      </c>
      <c r="D1766" s="0" t="s">
        <v>8741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11</v>
      </c>
      <c r="L1766" s="0" t="n">
        <v>212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</row>
    <row r="1767" customFormat="false" ht="14.4" hidden="false" customHeight="false" outlineLevel="0" collapsed="false">
      <c r="A1767" s="0" t="s">
        <v>3</v>
      </c>
      <c r="B1767" s="0" t="s">
        <v>10538</v>
      </c>
      <c r="C1767" s="0" t="s">
        <v>8742</v>
      </c>
      <c r="D1767" s="0" t="s">
        <v>8744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14</v>
      </c>
      <c r="L1767" s="0" t="n">
        <v>207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</row>
    <row r="1768" customFormat="false" ht="14.4" hidden="false" customHeight="false" outlineLevel="0" collapsed="false">
      <c r="A1768" s="0" t="s">
        <v>3</v>
      </c>
      <c r="B1768" s="0" t="s">
        <v>10539</v>
      </c>
      <c r="C1768" s="0" t="s">
        <v>8745</v>
      </c>
      <c r="D1768" s="0" t="s">
        <v>8741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15</v>
      </c>
      <c r="L1768" s="0" t="n">
        <v>204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</row>
    <row r="1769" customFormat="false" ht="14.4" hidden="false" customHeight="false" outlineLevel="0" collapsed="false">
      <c r="A1769" s="0" t="s">
        <v>3</v>
      </c>
      <c r="B1769" s="0" t="s">
        <v>10540</v>
      </c>
      <c r="C1769" s="0" t="s">
        <v>8744</v>
      </c>
      <c r="D1769" s="0" t="s">
        <v>8742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12</v>
      </c>
      <c r="L1769" s="0" t="n">
        <v>176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</row>
    <row r="1770" customFormat="false" ht="14.4" hidden="false" customHeight="false" outlineLevel="0" collapsed="false">
      <c r="A1770" s="0" t="s">
        <v>3</v>
      </c>
      <c r="B1770" s="0" t="s">
        <v>10541</v>
      </c>
      <c r="C1770" s="0" t="s">
        <v>8744</v>
      </c>
      <c r="D1770" s="0" t="s">
        <v>8741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15</v>
      </c>
      <c r="L1770" s="0" t="n">
        <v>149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</row>
    <row r="1771" customFormat="false" ht="14.4" hidden="false" customHeight="false" outlineLevel="0" collapsed="false">
      <c r="A1771" s="0" t="s">
        <v>3</v>
      </c>
      <c r="B1771" s="0" t="s">
        <v>10542</v>
      </c>
      <c r="C1771" s="0" t="s">
        <v>8742</v>
      </c>
      <c r="D1771" s="0" t="s">
        <v>8744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15</v>
      </c>
      <c r="L1771" s="0" t="n">
        <v>250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</row>
    <row r="1772" customFormat="false" ht="14.4" hidden="false" customHeight="false" outlineLevel="0" collapsed="false">
      <c r="A1772" s="0" t="s">
        <v>3</v>
      </c>
      <c r="B1772" s="0" t="s">
        <v>10543</v>
      </c>
      <c r="C1772" s="0" t="s">
        <v>8745</v>
      </c>
      <c r="D1772" s="0" t="s">
        <v>8741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11</v>
      </c>
      <c r="L1772" s="0" t="n">
        <v>160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</row>
    <row r="1773" customFormat="false" ht="14.4" hidden="false" customHeight="false" outlineLevel="0" collapsed="false">
      <c r="A1773" s="0" t="s">
        <v>3</v>
      </c>
      <c r="B1773" s="0" t="s">
        <v>10544</v>
      </c>
      <c r="C1773" s="0" t="s">
        <v>8745</v>
      </c>
      <c r="D1773" s="0" t="s">
        <v>8741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14</v>
      </c>
      <c r="L1773" s="0" t="n">
        <v>226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</row>
    <row r="1774" customFormat="false" ht="14.4" hidden="false" customHeight="false" outlineLevel="0" collapsed="false">
      <c r="A1774" s="0" t="s">
        <v>3</v>
      </c>
      <c r="B1774" s="0" t="s">
        <v>10545</v>
      </c>
      <c r="C1774" s="0" t="s">
        <v>8744</v>
      </c>
      <c r="D1774" s="0" t="s">
        <v>8742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15</v>
      </c>
      <c r="L1774" s="0" t="n">
        <v>225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</row>
    <row r="1775" customFormat="false" ht="14.4" hidden="false" customHeight="false" outlineLevel="0" collapsed="false">
      <c r="A1775" s="0" t="s">
        <v>3</v>
      </c>
      <c r="B1775" s="0" t="s">
        <v>10546</v>
      </c>
      <c r="C1775" s="0" t="s">
        <v>8744</v>
      </c>
      <c r="D1775" s="0" t="s">
        <v>8742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16</v>
      </c>
      <c r="L1775" s="0" t="n">
        <v>241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</row>
    <row r="1776" customFormat="false" ht="14.4" hidden="false" customHeight="false" outlineLevel="0" collapsed="false">
      <c r="A1776" s="0" t="s">
        <v>3</v>
      </c>
      <c r="B1776" s="0" t="s">
        <v>10547</v>
      </c>
      <c r="C1776" s="0" t="s">
        <v>8742</v>
      </c>
      <c r="D1776" s="0" t="s">
        <v>8745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16</v>
      </c>
      <c r="L1776" s="0" t="n">
        <v>243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</row>
    <row r="1777" customFormat="false" ht="14.4" hidden="false" customHeight="false" outlineLevel="0" collapsed="false">
      <c r="A1777" s="0" t="s">
        <v>3</v>
      </c>
      <c r="B1777" s="0" t="s">
        <v>10548</v>
      </c>
      <c r="C1777" s="0" t="s">
        <v>8744</v>
      </c>
      <c r="D1777" s="0" t="s">
        <v>8741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13</v>
      </c>
      <c r="L1777" s="0" t="n">
        <v>164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</row>
    <row r="1778" customFormat="false" ht="14.4" hidden="false" customHeight="false" outlineLevel="0" collapsed="false">
      <c r="A1778" s="0" t="s">
        <v>3</v>
      </c>
      <c r="B1778" s="0" t="s">
        <v>10549</v>
      </c>
      <c r="C1778" s="0" t="s">
        <v>8745</v>
      </c>
      <c r="D1778" s="0" t="s">
        <v>8741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9</v>
      </c>
      <c r="L1778" s="0" t="n">
        <v>177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</row>
    <row r="1779" customFormat="false" ht="14.4" hidden="false" customHeight="false" outlineLevel="0" collapsed="false">
      <c r="A1779" s="0" t="s">
        <v>3</v>
      </c>
      <c r="B1779" s="0" t="s">
        <v>10550</v>
      </c>
      <c r="C1779" s="0" t="s">
        <v>8741</v>
      </c>
      <c r="D1779" s="0" t="s">
        <v>8744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10</v>
      </c>
      <c r="L1779" s="0" t="n">
        <v>166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</row>
    <row r="1780" customFormat="false" ht="14.4" hidden="false" customHeight="false" outlineLevel="0" collapsed="false">
      <c r="A1780" s="0" t="s">
        <v>3</v>
      </c>
      <c r="B1780" s="0" t="s">
        <v>10551</v>
      </c>
      <c r="C1780" s="0" t="s">
        <v>8741</v>
      </c>
      <c r="D1780" s="0" t="s">
        <v>8745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11</v>
      </c>
      <c r="L1780" s="0" t="n">
        <v>163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</row>
    <row r="1781" customFormat="false" ht="14.4" hidden="false" customHeight="false" outlineLevel="0" collapsed="false">
      <c r="A1781" s="0" t="s">
        <v>3</v>
      </c>
      <c r="B1781" s="0" t="s">
        <v>10552</v>
      </c>
      <c r="C1781" s="0" t="s">
        <v>8742</v>
      </c>
      <c r="D1781" s="0" t="s">
        <v>8744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9</v>
      </c>
      <c r="L1781" s="0" t="n">
        <v>133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</row>
    <row r="1782" customFormat="false" ht="14.4" hidden="false" customHeight="false" outlineLevel="0" collapsed="false">
      <c r="A1782" s="0" t="s">
        <v>3</v>
      </c>
      <c r="B1782" s="0" t="s">
        <v>10553</v>
      </c>
      <c r="C1782" s="0" t="s">
        <v>8741</v>
      </c>
      <c r="D1782" s="0" t="s">
        <v>8745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14</v>
      </c>
      <c r="L1782" s="0" t="n">
        <v>193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</row>
    <row r="1783" customFormat="false" ht="14.4" hidden="false" customHeight="false" outlineLevel="0" collapsed="false">
      <c r="A1783" s="0" t="s">
        <v>3</v>
      </c>
      <c r="B1783" s="0" t="s">
        <v>10554</v>
      </c>
      <c r="C1783" s="0" t="s">
        <v>8745</v>
      </c>
      <c r="D1783" s="0" t="s">
        <v>8741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13</v>
      </c>
      <c r="L1783" s="0" t="n">
        <v>218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</row>
    <row r="1784" customFormat="false" ht="14.4" hidden="false" customHeight="false" outlineLevel="0" collapsed="false">
      <c r="A1784" s="0" t="s">
        <v>3</v>
      </c>
      <c r="B1784" s="0" t="s">
        <v>10555</v>
      </c>
      <c r="C1784" s="0" t="s">
        <v>8744</v>
      </c>
      <c r="D1784" s="0" t="s">
        <v>8742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13</v>
      </c>
      <c r="L1784" s="0" t="n">
        <v>164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</row>
    <row r="1785" customFormat="false" ht="14.4" hidden="false" customHeight="false" outlineLevel="0" collapsed="false">
      <c r="A1785" s="0" t="s">
        <v>3</v>
      </c>
      <c r="B1785" s="0" t="s">
        <v>10556</v>
      </c>
      <c r="C1785" s="0" t="s">
        <v>8745</v>
      </c>
      <c r="D1785" s="0" t="s">
        <v>8741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10</v>
      </c>
      <c r="L1785" s="0" t="n">
        <v>190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</row>
    <row r="1786" customFormat="false" ht="14.4" hidden="false" customHeight="false" outlineLevel="0" collapsed="false">
      <c r="A1786" s="0" t="s">
        <v>3</v>
      </c>
      <c r="B1786" s="0" t="s">
        <v>10557</v>
      </c>
      <c r="C1786" s="0" t="s">
        <v>8742</v>
      </c>
      <c r="D1786" s="0" t="s">
        <v>8744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11</v>
      </c>
      <c r="L1786" s="0" t="n">
        <v>168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</row>
    <row r="1787" customFormat="false" ht="14.4" hidden="false" customHeight="false" outlineLevel="0" collapsed="false">
      <c r="A1787" s="0" t="s">
        <v>3</v>
      </c>
      <c r="B1787" s="0" t="s">
        <v>10558</v>
      </c>
      <c r="C1787" s="0" t="s">
        <v>8741</v>
      </c>
      <c r="D1787" s="0" t="s">
        <v>8745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9</v>
      </c>
      <c r="L1787" s="0" t="n">
        <v>176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</row>
    <row r="1788" customFormat="false" ht="14.4" hidden="false" customHeight="false" outlineLevel="0" collapsed="false">
      <c r="A1788" s="0" t="s">
        <v>3</v>
      </c>
      <c r="B1788" s="0" t="s">
        <v>10559</v>
      </c>
      <c r="C1788" s="0" t="s">
        <v>8745</v>
      </c>
      <c r="D1788" s="0" t="s">
        <v>8741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10</v>
      </c>
      <c r="L1788" s="0" t="n">
        <v>152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</row>
    <row r="1789" customFormat="false" ht="14.4" hidden="false" customHeight="false" outlineLevel="0" collapsed="false">
      <c r="A1789" s="0" t="s">
        <v>3</v>
      </c>
      <c r="B1789" s="0" t="s">
        <v>10560</v>
      </c>
      <c r="C1789" s="0" t="s">
        <v>8744</v>
      </c>
      <c r="D1789" s="0" t="s">
        <v>8742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16</v>
      </c>
      <c r="L1789" s="0" t="n">
        <v>159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</row>
    <row r="1790" customFormat="false" ht="14.4" hidden="false" customHeight="false" outlineLevel="0" collapsed="false">
      <c r="A1790" s="0" t="s">
        <v>3</v>
      </c>
      <c r="B1790" s="0" t="s">
        <v>10561</v>
      </c>
      <c r="C1790" s="0" t="s">
        <v>8742</v>
      </c>
      <c r="D1790" s="0" t="s">
        <v>8744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16</v>
      </c>
      <c r="L1790" s="0" t="n">
        <v>167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</row>
    <row r="1791" customFormat="false" ht="14.4" hidden="false" customHeight="false" outlineLevel="0" collapsed="false">
      <c r="A1791" s="0" t="s">
        <v>3</v>
      </c>
      <c r="B1791" s="0" t="s">
        <v>10562</v>
      </c>
      <c r="C1791" s="0" t="s">
        <v>8744</v>
      </c>
      <c r="D1791" s="0" t="s">
        <v>8742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13</v>
      </c>
      <c r="L1791" s="0" t="n">
        <v>155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</row>
    <row r="1792" customFormat="false" ht="14.4" hidden="false" customHeight="false" outlineLevel="0" collapsed="false">
      <c r="A1792" s="0" t="s">
        <v>3</v>
      </c>
      <c r="B1792" s="0" t="s">
        <v>10563</v>
      </c>
      <c r="C1792" s="0" t="s">
        <v>8742</v>
      </c>
      <c r="D1792" s="0" t="s">
        <v>8741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7</v>
      </c>
      <c r="L1792" s="0" t="n">
        <v>132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</row>
    <row r="1793" customFormat="false" ht="14.4" hidden="false" customHeight="false" outlineLevel="0" collapsed="false">
      <c r="A1793" s="0" t="s">
        <v>3</v>
      </c>
      <c r="B1793" s="0" t="s">
        <v>10564</v>
      </c>
      <c r="C1793" s="0" t="s">
        <v>8744</v>
      </c>
      <c r="D1793" s="0" t="s">
        <v>8742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9</v>
      </c>
      <c r="L1793" s="0" t="n">
        <v>159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</row>
    <row r="1794" customFormat="false" ht="14.4" hidden="false" customHeight="false" outlineLevel="0" collapsed="false">
      <c r="A1794" s="0" t="s">
        <v>3</v>
      </c>
      <c r="B1794" s="0" t="s">
        <v>10565</v>
      </c>
      <c r="C1794" s="0" t="s">
        <v>8745</v>
      </c>
      <c r="D1794" s="0" t="s">
        <v>8741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9</v>
      </c>
      <c r="L1794" s="0" t="n">
        <v>161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</row>
    <row r="1795" customFormat="false" ht="14.4" hidden="false" customHeight="false" outlineLevel="0" collapsed="false">
      <c r="A1795" s="0" t="s">
        <v>3</v>
      </c>
      <c r="B1795" s="0" t="s">
        <v>10566</v>
      </c>
      <c r="C1795" s="0" t="s">
        <v>8741</v>
      </c>
      <c r="D1795" s="0" t="s">
        <v>8745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9</v>
      </c>
      <c r="L1795" s="0" t="n">
        <v>116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</row>
    <row r="1796" customFormat="false" ht="14.4" hidden="false" customHeight="false" outlineLevel="0" collapsed="false">
      <c r="A1796" s="0" t="s">
        <v>3</v>
      </c>
      <c r="B1796" s="0" t="s">
        <v>10567</v>
      </c>
      <c r="C1796" s="0" t="s">
        <v>8742</v>
      </c>
      <c r="D1796" s="0" t="s">
        <v>8744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8</v>
      </c>
      <c r="L1796" s="0" t="n">
        <v>109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</row>
    <row r="1797" customFormat="false" ht="14.4" hidden="false" customHeight="false" outlineLevel="0" collapsed="false">
      <c r="A1797" s="0" t="s">
        <v>3</v>
      </c>
      <c r="B1797" s="0" t="s">
        <v>10568</v>
      </c>
      <c r="C1797" s="0" t="s">
        <v>8742</v>
      </c>
      <c r="D1797" s="0" t="s">
        <v>8744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9</v>
      </c>
      <c r="L1797" s="0" t="n">
        <v>143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</row>
    <row r="1798" customFormat="false" ht="14.4" hidden="false" customHeight="false" outlineLevel="0" collapsed="false">
      <c r="A1798" s="0" t="s">
        <v>3</v>
      </c>
      <c r="B1798" s="0" t="s">
        <v>10569</v>
      </c>
      <c r="C1798" s="0" t="s">
        <v>8741</v>
      </c>
      <c r="D1798" s="0" t="s">
        <v>8745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8</v>
      </c>
      <c r="L1798" s="0" t="n">
        <v>144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</row>
    <row r="1799" customFormat="false" ht="14.4" hidden="false" customHeight="false" outlineLevel="0" collapsed="false">
      <c r="A1799" s="0" t="s">
        <v>3</v>
      </c>
      <c r="B1799" s="0" t="s">
        <v>10570</v>
      </c>
      <c r="C1799" s="0" t="s">
        <v>8745</v>
      </c>
      <c r="D1799" s="0" t="s">
        <v>8741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10</v>
      </c>
      <c r="L1799" s="0" t="n">
        <v>193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</row>
    <row r="1800" customFormat="false" ht="14.4" hidden="false" customHeight="false" outlineLevel="0" collapsed="false">
      <c r="A1800" s="0" t="s">
        <v>3</v>
      </c>
      <c r="B1800" s="0" t="s">
        <v>10571</v>
      </c>
      <c r="C1800" s="0" t="s">
        <v>8741</v>
      </c>
      <c r="D1800" s="0" t="s">
        <v>8745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15</v>
      </c>
      <c r="L1800" s="0" t="n">
        <v>169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</row>
    <row r="1801" customFormat="false" ht="14.4" hidden="false" customHeight="false" outlineLevel="0" collapsed="false">
      <c r="A1801" s="0" t="s">
        <v>3</v>
      </c>
      <c r="B1801" s="0" t="s">
        <v>10572</v>
      </c>
      <c r="C1801" s="0" t="s">
        <v>8742</v>
      </c>
      <c r="D1801" s="0" t="s">
        <v>8745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15</v>
      </c>
      <c r="L1801" s="0" t="n">
        <v>165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</row>
    <row r="1802" customFormat="false" ht="14.4" hidden="false" customHeight="false" outlineLevel="0" collapsed="false">
      <c r="A1802" s="0" t="s">
        <v>3</v>
      </c>
      <c r="B1802" s="0" t="s">
        <v>10573</v>
      </c>
      <c r="C1802" s="0" t="s">
        <v>8744</v>
      </c>
      <c r="D1802" s="0" t="s">
        <v>8745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12</v>
      </c>
      <c r="L1802" s="0" t="n">
        <v>172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</row>
    <row r="1803" customFormat="false" ht="14.4" hidden="false" customHeight="false" outlineLevel="0" collapsed="false">
      <c r="A1803" s="0" t="s">
        <v>3</v>
      </c>
      <c r="B1803" s="0" t="s">
        <v>10574</v>
      </c>
      <c r="C1803" s="0" t="s">
        <v>8744</v>
      </c>
      <c r="D1803" s="0" t="s">
        <v>8742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10</v>
      </c>
      <c r="L1803" s="0" t="n">
        <v>168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</row>
    <row r="1804" customFormat="false" ht="14.4" hidden="false" customHeight="false" outlineLevel="0" collapsed="false">
      <c r="A1804" s="0" t="s">
        <v>3</v>
      </c>
      <c r="B1804" s="0" t="s">
        <v>10575</v>
      </c>
      <c r="C1804" s="0" t="s">
        <v>8742</v>
      </c>
      <c r="D1804" s="0" t="s">
        <v>8744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6</v>
      </c>
      <c r="L1804" s="0" t="n">
        <v>108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</row>
    <row r="1805" customFormat="false" ht="14.4" hidden="false" customHeight="false" outlineLevel="0" collapsed="false">
      <c r="A1805" s="0" t="s">
        <v>3</v>
      </c>
      <c r="B1805" s="0" t="s">
        <v>10576</v>
      </c>
      <c r="C1805" s="0" t="s">
        <v>8745</v>
      </c>
      <c r="D1805" s="0" t="s">
        <v>8744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15</v>
      </c>
      <c r="L1805" s="0" t="n">
        <v>196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</row>
    <row r="1806" customFormat="false" ht="14.4" hidden="false" customHeight="false" outlineLevel="0" collapsed="false">
      <c r="A1806" s="0" t="s">
        <v>3</v>
      </c>
      <c r="B1806" s="0" t="s">
        <v>10577</v>
      </c>
      <c r="C1806" s="0" t="s">
        <v>8741</v>
      </c>
      <c r="D1806" s="0" t="s">
        <v>8742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8</v>
      </c>
      <c r="L1806" s="0" t="n">
        <v>156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</row>
    <row r="1807" customFormat="false" ht="14.4" hidden="false" customHeight="false" outlineLevel="0" collapsed="false">
      <c r="A1807" s="0" t="s">
        <v>3</v>
      </c>
      <c r="B1807" s="0" t="s">
        <v>10578</v>
      </c>
      <c r="C1807" s="0" t="s">
        <v>8745</v>
      </c>
      <c r="D1807" s="0" t="s">
        <v>8741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9</v>
      </c>
      <c r="L1807" s="0" t="n">
        <v>168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</row>
    <row r="1808" customFormat="false" ht="14.4" hidden="false" customHeight="false" outlineLevel="0" collapsed="false">
      <c r="A1808" s="0" t="s">
        <v>3</v>
      </c>
      <c r="B1808" s="0" t="s">
        <v>10579</v>
      </c>
      <c r="C1808" s="0" t="s">
        <v>8742</v>
      </c>
      <c r="D1808" s="0" t="s">
        <v>8745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13</v>
      </c>
      <c r="L1808" s="0" t="n">
        <v>223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</row>
    <row r="1809" customFormat="false" ht="14.4" hidden="false" customHeight="false" outlineLevel="0" collapsed="false">
      <c r="A1809" s="0" t="s">
        <v>3</v>
      </c>
      <c r="B1809" s="0" t="s">
        <v>10580</v>
      </c>
      <c r="C1809" s="0" t="s">
        <v>8745</v>
      </c>
      <c r="D1809" s="0" t="s">
        <v>8741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7</v>
      </c>
      <c r="L1809" s="0" t="n">
        <v>127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</row>
    <row r="1810" customFormat="false" ht="14.4" hidden="false" customHeight="false" outlineLevel="0" collapsed="false">
      <c r="A1810" s="0" t="s">
        <v>3</v>
      </c>
      <c r="B1810" s="0" t="s">
        <v>10581</v>
      </c>
      <c r="C1810" s="0" t="s">
        <v>8742</v>
      </c>
      <c r="D1810" s="0" t="s">
        <v>8741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8</v>
      </c>
      <c r="L1810" s="0" t="n">
        <v>150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</row>
    <row r="1811" customFormat="false" ht="14.4" hidden="false" customHeight="false" outlineLevel="0" collapsed="false">
      <c r="A1811" s="0" t="s">
        <v>3</v>
      </c>
      <c r="B1811" s="0" t="s">
        <v>10582</v>
      </c>
      <c r="C1811" s="0" t="s">
        <v>8742</v>
      </c>
      <c r="D1811" s="0" t="s">
        <v>8744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10</v>
      </c>
      <c r="L1811" s="0" t="n">
        <v>161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</row>
    <row r="1812" customFormat="false" ht="14.4" hidden="false" customHeight="false" outlineLevel="0" collapsed="false">
      <c r="A1812" s="0" t="s">
        <v>3</v>
      </c>
      <c r="B1812" s="0" t="s">
        <v>10583</v>
      </c>
      <c r="C1812" s="0" t="s">
        <v>8742</v>
      </c>
      <c r="D1812" s="0" t="s">
        <v>8744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7</v>
      </c>
      <c r="L1812" s="0" t="n">
        <v>123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</row>
    <row r="1813" customFormat="false" ht="14.4" hidden="false" customHeight="false" outlineLevel="0" collapsed="false">
      <c r="A1813" s="0" t="s">
        <v>3</v>
      </c>
      <c r="B1813" s="0" t="s">
        <v>10584</v>
      </c>
      <c r="C1813" s="0" t="s">
        <v>8745</v>
      </c>
      <c r="D1813" s="0" t="s">
        <v>8741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8</v>
      </c>
      <c r="L1813" s="0" t="n">
        <v>147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</row>
    <row r="1814" customFormat="false" ht="14.4" hidden="false" customHeight="false" outlineLevel="0" collapsed="false">
      <c r="A1814" s="0" t="s">
        <v>3</v>
      </c>
      <c r="B1814" s="0" t="s">
        <v>10585</v>
      </c>
      <c r="C1814" s="0" t="s">
        <v>8742</v>
      </c>
      <c r="D1814" s="0" t="s">
        <v>8741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11</v>
      </c>
      <c r="L1814" s="0" t="n">
        <v>160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</row>
    <row r="1815" customFormat="false" ht="14.4" hidden="false" customHeight="false" outlineLevel="0" collapsed="false">
      <c r="A1815" s="0" t="s">
        <v>3</v>
      </c>
      <c r="B1815" s="0" t="s">
        <v>10586</v>
      </c>
      <c r="C1815" s="0" t="s">
        <v>8744</v>
      </c>
      <c r="D1815" s="0" t="s">
        <v>8742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14</v>
      </c>
      <c r="L1815" s="0" t="n">
        <v>239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</row>
    <row r="1816" customFormat="false" ht="14.4" hidden="false" customHeight="false" outlineLevel="0" collapsed="false">
      <c r="A1816" s="0" t="s">
        <v>3</v>
      </c>
      <c r="B1816" s="0" t="s">
        <v>10587</v>
      </c>
      <c r="C1816" s="0" t="s">
        <v>8742</v>
      </c>
      <c r="D1816" s="0" t="s">
        <v>8744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13</v>
      </c>
      <c r="L1816" s="0" t="n">
        <v>224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</row>
    <row r="1817" customFormat="false" ht="14.4" hidden="false" customHeight="false" outlineLevel="0" collapsed="false">
      <c r="A1817" s="0" t="s">
        <v>3</v>
      </c>
      <c r="B1817" s="0" t="s">
        <v>10588</v>
      </c>
      <c r="C1817" s="0" t="s">
        <v>8742</v>
      </c>
      <c r="D1817" s="0" t="s">
        <v>8741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16</v>
      </c>
      <c r="L1817" s="0" t="n">
        <v>241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</row>
    <row r="1818" customFormat="false" ht="14.4" hidden="false" customHeight="false" outlineLevel="0" collapsed="false">
      <c r="A1818" s="0" t="s">
        <v>3</v>
      </c>
      <c r="B1818" s="0" t="s">
        <v>10589</v>
      </c>
      <c r="C1818" s="0" t="s">
        <v>8745</v>
      </c>
      <c r="D1818" s="0" t="s">
        <v>8744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15</v>
      </c>
      <c r="L1818" s="0" t="n">
        <v>224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</row>
    <row r="1819" customFormat="false" ht="14.4" hidden="false" customHeight="false" outlineLevel="0" collapsed="false">
      <c r="A1819" s="0" t="s">
        <v>3</v>
      </c>
      <c r="B1819" s="0" t="s">
        <v>10590</v>
      </c>
      <c r="C1819" s="0" t="s">
        <v>8742</v>
      </c>
      <c r="D1819" s="0" t="s">
        <v>8745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12</v>
      </c>
      <c r="L1819" s="0" t="n">
        <v>184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</row>
    <row r="1820" customFormat="false" ht="14.4" hidden="false" customHeight="false" outlineLevel="0" collapsed="false">
      <c r="A1820" s="0" t="s">
        <v>3</v>
      </c>
      <c r="B1820" s="0" t="s">
        <v>10591</v>
      </c>
      <c r="C1820" s="0" t="s">
        <v>8742</v>
      </c>
      <c r="D1820" s="0" t="s">
        <v>8745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17</v>
      </c>
      <c r="L1820" s="0" t="n">
        <v>197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</row>
    <row r="1821" customFormat="false" ht="14.4" hidden="false" customHeight="false" outlineLevel="0" collapsed="false">
      <c r="A1821" s="0" t="s">
        <v>3</v>
      </c>
      <c r="B1821" s="0" t="s">
        <v>10592</v>
      </c>
      <c r="C1821" s="0" t="s">
        <v>8741</v>
      </c>
      <c r="D1821" s="0" t="s">
        <v>8745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17</v>
      </c>
      <c r="L1821" s="0" t="n">
        <v>210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</row>
    <row r="1822" customFormat="false" ht="14.4" hidden="false" customHeight="false" outlineLevel="0" collapsed="false">
      <c r="A1822" s="0" t="s">
        <v>3</v>
      </c>
      <c r="B1822" s="0" t="s">
        <v>10593</v>
      </c>
      <c r="C1822" s="0" t="s">
        <v>8744</v>
      </c>
      <c r="D1822" s="0" t="s">
        <v>8742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20</v>
      </c>
      <c r="L1822" s="0" t="n">
        <v>235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</row>
    <row r="1823" customFormat="false" ht="14.4" hidden="false" customHeight="false" outlineLevel="0" collapsed="false">
      <c r="A1823" s="0" t="s">
        <v>3</v>
      </c>
      <c r="B1823" s="0" t="s">
        <v>10594</v>
      </c>
      <c r="C1823" s="0" t="s">
        <v>8741</v>
      </c>
      <c r="D1823" s="0" t="s">
        <v>8745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12</v>
      </c>
      <c r="L1823" s="0" t="n">
        <v>197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</row>
    <row r="1824" customFormat="false" ht="14.4" hidden="false" customHeight="false" outlineLevel="0" collapsed="false">
      <c r="A1824" s="0" t="s">
        <v>3</v>
      </c>
      <c r="B1824" s="0" t="s">
        <v>10595</v>
      </c>
      <c r="C1824" s="0" t="s">
        <v>8745</v>
      </c>
      <c r="D1824" s="0" t="s">
        <v>8741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9</v>
      </c>
      <c r="L1824" s="0" t="n">
        <v>176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</row>
    <row r="1825" customFormat="false" ht="14.4" hidden="false" customHeight="false" outlineLevel="0" collapsed="false">
      <c r="A1825" s="0" t="s">
        <v>3</v>
      </c>
      <c r="B1825" s="0" t="s">
        <v>10596</v>
      </c>
      <c r="C1825" s="0" t="s">
        <v>8742</v>
      </c>
      <c r="D1825" s="0" t="s">
        <v>8744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13</v>
      </c>
      <c r="L1825" s="0" t="n">
        <v>184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</row>
    <row r="1826" customFormat="false" ht="14.4" hidden="false" customHeight="false" outlineLevel="0" collapsed="false">
      <c r="A1826" s="0" t="s">
        <v>3</v>
      </c>
      <c r="B1826" s="0" t="s">
        <v>10597</v>
      </c>
      <c r="C1826" s="0" t="s">
        <v>8741</v>
      </c>
      <c r="D1826" s="0" t="s">
        <v>8745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12</v>
      </c>
      <c r="L1826" s="0" t="n">
        <v>194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</row>
    <row r="1827" customFormat="false" ht="14.4" hidden="false" customHeight="false" outlineLevel="0" collapsed="false">
      <c r="A1827" s="0" t="s">
        <v>3</v>
      </c>
      <c r="B1827" s="0" t="s">
        <v>10598</v>
      </c>
      <c r="C1827" s="0" t="s">
        <v>8744</v>
      </c>
      <c r="D1827" s="0" t="s">
        <v>8742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8</v>
      </c>
      <c r="L1827" s="0" t="n">
        <v>155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</row>
    <row r="1828" customFormat="false" ht="14.4" hidden="false" customHeight="false" outlineLevel="0" collapsed="false">
      <c r="A1828" s="0" t="s">
        <v>3</v>
      </c>
      <c r="B1828" s="0" t="s">
        <v>10599</v>
      </c>
      <c r="C1828" s="0" t="s">
        <v>8745</v>
      </c>
      <c r="D1828" s="0" t="s">
        <v>8741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13</v>
      </c>
      <c r="L1828" s="0" t="n">
        <v>194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</row>
    <row r="1829" customFormat="false" ht="14.4" hidden="false" customHeight="false" outlineLevel="0" collapsed="false">
      <c r="A1829" s="0" t="s">
        <v>3</v>
      </c>
      <c r="B1829" s="0" t="s">
        <v>10600</v>
      </c>
      <c r="C1829" s="0" t="s">
        <v>8745</v>
      </c>
      <c r="D1829" s="0" t="s">
        <v>8741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13</v>
      </c>
      <c r="L1829" s="0" t="n">
        <v>174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</row>
    <row r="1830" customFormat="false" ht="14.4" hidden="false" customHeight="false" outlineLevel="0" collapsed="false">
      <c r="A1830" s="0" t="s">
        <v>3</v>
      </c>
      <c r="B1830" s="0" t="s">
        <v>10601</v>
      </c>
      <c r="C1830" s="0" t="s">
        <v>8742</v>
      </c>
      <c r="D1830" s="0" t="s">
        <v>8744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14</v>
      </c>
      <c r="L1830" s="0" t="n">
        <v>181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</row>
    <row r="1831" customFormat="false" ht="14.4" hidden="false" customHeight="false" outlineLevel="0" collapsed="false">
      <c r="A1831" s="0" t="s">
        <v>3</v>
      </c>
      <c r="B1831" s="0" t="s">
        <v>10602</v>
      </c>
      <c r="C1831" s="0" t="s">
        <v>8742</v>
      </c>
      <c r="D1831" s="0" t="s">
        <v>8741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13</v>
      </c>
      <c r="L1831" s="0" t="n">
        <v>197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</row>
    <row r="1832" customFormat="false" ht="14.4" hidden="false" customHeight="false" outlineLevel="0" collapsed="false">
      <c r="A1832" s="0" t="s">
        <v>3</v>
      </c>
      <c r="B1832" s="0" t="s">
        <v>10603</v>
      </c>
      <c r="C1832" s="0" t="s">
        <v>8741</v>
      </c>
      <c r="D1832" s="0" t="s">
        <v>8745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11</v>
      </c>
      <c r="L1832" s="0" t="n">
        <v>199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</row>
    <row r="1833" customFormat="false" ht="14.4" hidden="false" customHeight="false" outlineLevel="0" collapsed="false">
      <c r="A1833" s="0" t="s">
        <v>3</v>
      </c>
      <c r="B1833" s="0" t="s">
        <v>10604</v>
      </c>
      <c r="C1833" s="0" t="s">
        <v>8745</v>
      </c>
      <c r="D1833" s="0" t="s">
        <v>8741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11</v>
      </c>
      <c r="L1833" s="0" t="n">
        <v>205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</row>
    <row r="1834" customFormat="false" ht="14.4" hidden="false" customHeight="false" outlineLevel="0" collapsed="false">
      <c r="A1834" s="0" t="s">
        <v>3</v>
      </c>
      <c r="B1834" s="0" t="s">
        <v>10605</v>
      </c>
      <c r="C1834" s="0" t="s">
        <v>8744</v>
      </c>
      <c r="D1834" s="0" t="s">
        <v>8745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11</v>
      </c>
      <c r="L1834" s="0" t="n">
        <v>191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</row>
    <row r="1835" customFormat="false" ht="14.4" hidden="false" customHeight="false" outlineLevel="0" collapsed="false">
      <c r="A1835" s="0" t="s">
        <v>3</v>
      </c>
      <c r="B1835" s="0" t="s">
        <v>10606</v>
      </c>
      <c r="C1835" s="0" t="s">
        <v>8742</v>
      </c>
      <c r="D1835" s="0" t="s">
        <v>8741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14</v>
      </c>
      <c r="L1835" s="0" t="n">
        <v>183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</row>
    <row r="1836" customFormat="false" ht="14.4" hidden="false" customHeight="false" outlineLevel="0" collapsed="false">
      <c r="A1836" s="0" t="s">
        <v>3</v>
      </c>
      <c r="B1836" s="0" t="s">
        <v>10607</v>
      </c>
      <c r="C1836" s="0" t="s">
        <v>8744</v>
      </c>
      <c r="D1836" s="0" t="s">
        <v>8742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9</v>
      </c>
      <c r="L1836" s="0" t="n">
        <v>172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</row>
    <row r="1837" customFormat="false" ht="14.4" hidden="false" customHeight="false" outlineLevel="0" collapsed="false">
      <c r="A1837" s="0" t="s">
        <v>3</v>
      </c>
      <c r="B1837" s="0" t="s">
        <v>10608</v>
      </c>
      <c r="C1837" s="0" t="s">
        <v>8742</v>
      </c>
      <c r="D1837" s="0" t="s">
        <v>8744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10</v>
      </c>
      <c r="L1837" s="0" t="n">
        <v>192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</row>
    <row r="1838" customFormat="false" ht="14.4" hidden="false" customHeight="false" outlineLevel="0" collapsed="false">
      <c r="A1838" s="0" t="s">
        <v>3</v>
      </c>
      <c r="B1838" s="0" t="s">
        <v>10609</v>
      </c>
      <c r="C1838" s="0" t="s">
        <v>8745</v>
      </c>
      <c r="D1838" s="0" t="s">
        <v>8741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14</v>
      </c>
      <c r="L1838" s="0" t="n">
        <v>210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</row>
    <row r="1839" customFormat="false" ht="14.4" hidden="false" customHeight="false" outlineLevel="0" collapsed="false">
      <c r="A1839" s="0" t="s">
        <v>3</v>
      </c>
      <c r="B1839" s="0" t="s">
        <v>10610</v>
      </c>
      <c r="C1839" s="0" t="s">
        <v>8745</v>
      </c>
      <c r="D1839" s="0" t="s">
        <v>8741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12</v>
      </c>
      <c r="L1839" s="0" t="n">
        <v>155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</row>
    <row r="1840" customFormat="false" ht="14.4" hidden="false" customHeight="false" outlineLevel="0" collapsed="false">
      <c r="A1840" s="0" t="s">
        <v>3</v>
      </c>
      <c r="B1840" s="0" t="s">
        <v>10611</v>
      </c>
      <c r="C1840" s="0" t="s">
        <v>8745</v>
      </c>
      <c r="D1840" s="0" t="s">
        <v>8741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13</v>
      </c>
      <c r="L1840" s="0" t="n">
        <v>175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</row>
    <row r="1841" customFormat="false" ht="14.4" hidden="false" customHeight="false" outlineLevel="0" collapsed="false">
      <c r="A1841" s="0" t="s">
        <v>3</v>
      </c>
      <c r="B1841" s="0" t="s">
        <v>10612</v>
      </c>
      <c r="C1841" s="0" t="s">
        <v>8744</v>
      </c>
      <c r="D1841" s="0" t="s">
        <v>8742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9</v>
      </c>
      <c r="L1841" s="0" t="n">
        <v>157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</row>
    <row r="1842" customFormat="false" ht="14.4" hidden="false" customHeight="false" outlineLevel="0" collapsed="false">
      <c r="A1842" s="0" t="s">
        <v>3</v>
      </c>
      <c r="B1842" s="0" t="s">
        <v>10613</v>
      </c>
      <c r="C1842" s="0" t="s">
        <v>8744</v>
      </c>
      <c r="D1842" s="0" t="s">
        <v>8742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8</v>
      </c>
      <c r="L1842" s="0" t="n">
        <v>153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</row>
    <row r="1843" customFormat="false" ht="14.4" hidden="false" customHeight="false" outlineLevel="0" collapsed="false">
      <c r="A1843" s="0" t="s">
        <v>3</v>
      </c>
      <c r="B1843" s="0" t="s">
        <v>10614</v>
      </c>
      <c r="C1843" s="0" t="s">
        <v>8741</v>
      </c>
      <c r="D1843" s="0" t="s">
        <v>8745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9</v>
      </c>
      <c r="L1843" s="0" t="n">
        <v>129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</row>
    <row r="1844" customFormat="false" ht="14.4" hidden="false" customHeight="false" outlineLevel="0" collapsed="false">
      <c r="A1844" s="0" t="s">
        <v>3</v>
      </c>
      <c r="B1844" s="0" t="s">
        <v>10615</v>
      </c>
      <c r="C1844" s="0" t="s">
        <v>8741</v>
      </c>
      <c r="D1844" s="0" t="s">
        <v>8745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9</v>
      </c>
      <c r="L1844" s="0" t="n">
        <v>175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</row>
    <row r="1845" customFormat="false" ht="14.4" hidden="false" customHeight="false" outlineLevel="0" collapsed="false">
      <c r="A1845" s="0" t="s">
        <v>3</v>
      </c>
      <c r="B1845" s="0" t="s">
        <v>10616</v>
      </c>
      <c r="C1845" s="0" t="s">
        <v>8744</v>
      </c>
      <c r="D1845" s="0" t="s">
        <v>8742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11</v>
      </c>
      <c r="L1845" s="0" t="n">
        <v>203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</row>
    <row r="1846" customFormat="false" ht="14.4" hidden="false" customHeight="false" outlineLevel="0" collapsed="false">
      <c r="A1846" s="0" t="s">
        <v>3</v>
      </c>
      <c r="B1846" s="0" t="s">
        <v>10617</v>
      </c>
      <c r="C1846" s="0" t="s">
        <v>8745</v>
      </c>
      <c r="D1846" s="0" t="s">
        <v>8741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12</v>
      </c>
      <c r="L1846" s="0" t="n">
        <v>180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</row>
    <row r="1847" customFormat="false" ht="14.4" hidden="false" customHeight="false" outlineLevel="0" collapsed="false">
      <c r="A1847" s="0" t="s">
        <v>3</v>
      </c>
      <c r="B1847" s="0" t="s">
        <v>10618</v>
      </c>
      <c r="C1847" s="0" t="s">
        <v>8741</v>
      </c>
      <c r="D1847" s="0" t="s">
        <v>8745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14</v>
      </c>
      <c r="L1847" s="0" t="n">
        <v>195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</row>
    <row r="1848" customFormat="false" ht="14.4" hidden="false" customHeight="false" outlineLevel="0" collapsed="false">
      <c r="A1848" s="0" t="s">
        <v>3</v>
      </c>
      <c r="B1848" s="0" t="s">
        <v>10619</v>
      </c>
      <c r="C1848" s="0" t="s">
        <v>8744</v>
      </c>
      <c r="D1848" s="0" t="s">
        <v>8742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11</v>
      </c>
      <c r="L1848" s="0" t="n">
        <v>181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</row>
    <row r="1849" customFormat="false" ht="14.4" hidden="false" customHeight="false" outlineLevel="0" collapsed="false">
      <c r="A1849" s="0" t="s">
        <v>3</v>
      </c>
      <c r="B1849" s="0" t="s">
        <v>10620</v>
      </c>
      <c r="C1849" s="0" t="s">
        <v>8745</v>
      </c>
      <c r="D1849" s="0" t="s">
        <v>8741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11</v>
      </c>
      <c r="L1849" s="0" t="n">
        <v>196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</row>
    <row r="1850" customFormat="false" ht="14.4" hidden="false" customHeight="false" outlineLevel="0" collapsed="false">
      <c r="A1850" s="0" t="s">
        <v>3</v>
      </c>
      <c r="B1850" s="0" t="s">
        <v>10621</v>
      </c>
      <c r="C1850" s="0" t="s">
        <v>8744</v>
      </c>
      <c r="D1850" s="0" t="s">
        <v>8741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22</v>
      </c>
      <c r="L1850" s="0" t="n">
        <v>225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</row>
    <row r="1851" customFormat="false" ht="14.4" hidden="false" customHeight="false" outlineLevel="0" collapsed="false">
      <c r="A1851" s="0" t="s">
        <v>3</v>
      </c>
      <c r="B1851" s="0" t="s">
        <v>10622</v>
      </c>
      <c r="C1851" s="0" t="s">
        <v>8744</v>
      </c>
      <c r="D1851" s="0" t="s">
        <v>8742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23</v>
      </c>
      <c r="L1851" s="0" t="n">
        <v>210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</row>
    <row r="1852" customFormat="false" ht="14.4" hidden="false" customHeight="false" outlineLevel="0" collapsed="false">
      <c r="A1852" s="0" t="s">
        <v>3</v>
      </c>
      <c r="B1852" s="0" t="s">
        <v>10623</v>
      </c>
      <c r="C1852" s="0" t="s">
        <v>8741</v>
      </c>
      <c r="D1852" s="0" t="s">
        <v>8742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11</v>
      </c>
      <c r="L1852" s="0" t="n">
        <v>205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</row>
    <row r="1853" customFormat="false" ht="14.4" hidden="false" customHeight="false" outlineLevel="0" collapsed="false">
      <c r="A1853" s="0" t="s">
        <v>3</v>
      </c>
      <c r="B1853" s="0" t="s">
        <v>10624</v>
      </c>
      <c r="C1853" s="0" t="s">
        <v>8742</v>
      </c>
      <c r="D1853" s="0" t="s">
        <v>8745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15</v>
      </c>
      <c r="L1853" s="0" t="n">
        <v>236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</row>
    <row r="1854" customFormat="false" ht="14.4" hidden="false" customHeight="false" outlineLevel="0" collapsed="false">
      <c r="A1854" s="0" t="s">
        <v>3</v>
      </c>
      <c r="B1854" s="0" t="s">
        <v>10625</v>
      </c>
      <c r="C1854" s="0" t="s">
        <v>8742</v>
      </c>
      <c r="D1854" s="0" t="s">
        <v>8744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9</v>
      </c>
      <c r="L1854" s="0" t="n">
        <v>159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</row>
    <row r="1855" customFormat="false" ht="14.4" hidden="false" customHeight="false" outlineLevel="0" collapsed="false">
      <c r="A1855" s="0" t="s">
        <v>3</v>
      </c>
      <c r="B1855" s="0" t="s">
        <v>10626</v>
      </c>
      <c r="C1855" s="0" t="s">
        <v>8741</v>
      </c>
      <c r="D1855" s="0" t="s">
        <v>8745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14</v>
      </c>
      <c r="L1855" s="0" t="n">
        <v>238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</row>
    <row r="1856" customFormat="false" ht="14.4" hidden="false" customHeight="false" outlineLevel="0" collapsed="false">
      <c r="A1856" s="0" t="s">
        <v>3</v>
      </c>
      <c r="B1856" s="0" t="s">
        <v>10627</v>
      </c>
      <c r="C1856" s="0" t="s">
        <v>8742</v>
      </c>
      <c r="D1856" s="0" t="s">
        <v>8744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11</v>
      </c>
      <c r="L1856" s="0" t="n">
        <v>163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</row>
    <row r="1857" customFormat="false" ht="14.4" hidden="false" customHeight="false" outlineLevel="0" collapsed="false">
      <c r="A1857" s="0" t="s">
        <v>3</v>
      </c>
      <c r="B1857" s="0" t="s">
        <v>10628</v>
      </c>
      <c r="C1857" s="0" t="s">
        <v>8741</v>
      </c>
      <c r="D1857" s="0" t="s">
        <v>8745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10</v>
      </c>
      <c r="L1857" s="0" t="n">
        <v>196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</row>
    <row r="1858" customFormat="false" ht="14.4" hidden="false" customHeight="false" outlineLevel="0" collapsed="false">
      <c r="A1858" s="0" t="s">
        <v>3</v>
      </c>
      <c r="B1858" s="0" t="s">
        <v>10629</v>
      </c>
      <c r="C1858" s="0" t="s">
        <v>8745</v>
      </c>
      <c r="D1858" s="0" t="s">
        <v>8741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8</v>
      </c>
      <c r="L1858" s="0" t="n">
        <v>153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</row>
    <row r="1859" customFormat="false" ht="14.4" hidden="false" customHeight="false" outlineLevel="0" collapsed="false">
      <c r="A1859" s="0" t="s">
        <v>3</v>
      </c>
      <c r="B1859" s="0" t="s">
        <v>10630</v>
      </c>
      <c r="C1859" s="0" t="s">
        <v>8742</v>
      </c>
      <c r="D1859" s="0" t="s">
        <v>8744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9</v>
      </c>
      <c r="L1859" s="0" t="n">
        <v>156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</row>
    <row r="1860" customFormat="false" ht="14.4" hidden="false" customHeight="false" outlineLevel="0" collapsed="false">
      <c r="A1860" s="0" t="s">
        <v>3</v>
      </c>
      <c r="B1860" s="0" t="s">
        <v>10631</v>
      </c>
      <c r="C1860" s="0" t="s">
        <v>8744</v>
      </c>
      <c r="D1860" s="0" t="s">
        <v>8742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10</v>
      </c>
      <c r="L1860" s="0" t="n">
        <v>150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</row>
    <row r="1861" customFormat="false" ht="14.4" hidden="false" customHeight="false" outlineLevel="0" collapsed="false">
      <c r="A1861" s="0" t="s">
        <v>3</v>
      </c>
      <c r="B1861" s="0" t="s">
        <v>10632</v>
      </c>
      <c r="C1861" s="0" t="s">
        <v>8745</v>
      </c>
      <c r="D1861" s="0" t="s">
        <v>8741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8</v>
      </c>
      <c r="L1861" s="0" t="n">
        <v>159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</row>
    <row r="1862" customFormat="false" ht="14.4" hidden="false" customHeight="false" outlineLevel="0" collapsed="false">
      <c r="A1862" s="0" t="s">
        <v>3</v>
      </c>
      <c r="B1862" s="0" t="s">
        <v>10633</v>
      </c>
      <c r="C1862" s="0" t="s">
        <v>8745</v>
      </c>
      <c r="D1862" s="0" t="s">
        <v>8741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11</v>
      </c>
      <c r="L1862" s="0" t="n">
        <v>127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</row>
    <row r="1863" customFormat="false" ht="14.4" hidden="false" customHeight="false" outlineLevel="0" collapsed="false">
      <c r="A1863" s="0" t="s">
        <v>3</v>
      </c>
      <c r="B1863" s="0" t="s">
        <v>10634</v>
      </c>
      <c r="C1863" s="0" t="s">
        <v>8742</v>
      </c>
      <c r="D1863" s="0" t="s">
        <v>8745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8</v>
      </c>
      <c r="L1863" s="0" t="n">
        <v>119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</row>
    <row r="1864" customFormat="false" ht="14.4" hidden="false" customHeight="false" outlineLevel="0" collapsed="false">
      <c r="A1864" s="0" t="s">
        <v>3</v>
      </c>
      <c r="B1864" s="0" t="s">
        <v>10635</v>
      </c>
      <c r="C1864" s="0" t="s">
        <v>8745</v>
      </c>
      <c r="D1864" s="0" t="s">
        <v>8742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11</v>
      </c>
      <c r="L1864" s="0" t="n">
        <v>154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</row>
    <row r="1865" customFormat="false" ht="14.4" hidden="false" customHeight="false" outlineLevel="0" collapsed="false">
      <c r="A1865" s="0" t="s">
        <v>3</v>
      </c>
      <c r="B1865" s="0" t="s">
        <v>10636</v>
      </c>
      <c r="C1865" s="0" t="s">
        <v>8744</v>
      </c>
      <c r="D1865" s="0" t="s">
        <v>8745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11</v>
      </c>
      <c r="L1865" s="0" t="n">
        <v>169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</row>
    <row r="1866" customFormat="false" ht="14.4" hidden="false" customHeight="false" outlineLevel="0" collapsed="false">
      <c r="A1866" s="0" t="s">
        <v>3</v>
      </c>
      <c r="B1866" s="0" t="s">
        <v>10637</v>
      </c>
      <c r="C1866" s="0" t="s">
        <v>8742</v>
      </c>
      <c r="D1866" s="0" t="s">
        <v>8745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12</v>
      </c>
      <c r="L1866" s="0" t="n">
        <v>168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</row>
    <row r="1867" customFormat="false" ht="14.4" hidden="false" customHeight="false" outlineLevel="0" collapsed="false">
      <c r="A1867" s="0" t="s">
        <v>3</v>
      </c>
      <c r="B1867" s="0" t="s">
        <v>10638</v>
      </c>
      <c r="C1867" s="0" t="s">
        <v>8744</v>
      </c>
      <c r="D1867" s="0" t="s">
        <v>8742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11</v>
      </c>
      <c r="L1867" s="0" t="n">
        <v>161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</row>
    <row r="1868" customFormat="false" ht="14.4" hidden="false" customHeight="false" outlineLevel="0" collapsed="false">
      <c r="A1868" s="0" t="s">
        <v>3</v>
      </c>
      <c r="B1868" s="0" t="s">
        <v>10639</v>
      </c>
      <c r="C1868" s="0" t="s">
        <v>8745</v>
      </c>
      <c r="D1868" s="0" t="s">
        <v>8741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11</v>
      </c>
      <c r="L1868" s="0" t="n">
        <v>147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</row>
    <row r="1869" customFormat="false" ht="14.4" hidden="false" customHeight="false" outlineLevel="0" collapsed="false">
      <c r="A1869" s="0" t="s">
        <v>3</v>
      </c>
      <c r="B1869" s="0" t="s">
        <v>10640</v>
      </c>
      <c r="C1869" s="0" t="s">
        <v>8742</v>
      </c>
      <c r="D1869" s="0" t="s">
        <v>8744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14</v>
      </c>
      <c r="L1869" s="0" t="n">
        <v>162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</row>
    <row r="1870" customFormat="false" ht="14.4" hidden="false" customHeight="false" outlineLevel="0" collapsed="false">
      <c r="A1870" s="0" t="s">
        <v>3</v>
      </c>
      <c r="B1870" s="0" t="s">
        <v>10641</v>
      </c>
      <c r="C1870" s="0" t="s">
        <v>8745</v>
      </c>
      <c r="D1870" s="0" t="s">
        <v>8741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10</v>
      </c>
      <c r="L1870" s="0" t="n">
        <v>150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</row>
    <row r="1871" customFormat="false" ht="14.4" hidden="false" customHeight="false" outlineLevel="0" collapsed="false">
      <c r="A1871" s="0" t="s">
        <v>3</v>
      </c>
      <c r="B1871" s="0" t="s">
        <v>10642</v>
      </c>
      <c r="C1871" s="0" t="s">
        <v>8742</v>
      </c>
      <c r="D1871" s="0" t="s">
        <v>8744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10</v>
      </c>
      <c r="L1871" s="0" t="n">
        <v>148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</row>
    <row r="1872" customFormat="false" ht="14.4" hidden="false" customHeight="false" outlineLevel="0" collapsed="false">
      <c r="A1872" s="0" t="s">
        <v>3</v>
      </c>
      <c r="B1872" s="0" t="s">
        <v>10643</v>
      </c>
      <c r="C1872" s="0" t="s">
        <v>8742</v>
      </c>
      <c r="D1872" s="0" t="s">
        <v>8745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10</v>
      </c>
      <c r="L1872" s="0" t="n">
        <v>148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</row>
    <row r="1873" customFormat="false" ht="14.4" hidden="false" customHeight="false" outlineLevel="0" collapsed="false">
      <c r="A1873" s="0" t="s">
        <v>3</v>
      </c>
      <c r="B1873" s="0" t="s">
        <v>10644</v>
      </c>
      <c r="C1873" s="0" t="s">
        <v>8741</v>
      </c>
      <c r="D1873" s="0" t="s">
        <v>8745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10</v>
      </c>
      <c r="L1873" s="0" t="n">
        <v>155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</row>
    <row r="1874" customFormat="false" ht="14.4" hidden="false" customHeight="false" outlineLevel="0" collapsed="false">
      <c r="A1874" s="0" t="s">
        <v>3</v>
      </c>
      <c r="B1874" s="0" t="s">
        <v>10645</v>
      </c>
      <c r="C1874" s="0" t="s">
        <v>8744</v>
      </c>
      <c r="D1874" s="0" t="s">
        <v>8745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10</v>
      </c>
      <c r="L1874" s="0" t="n">
        <v>156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</row>
    <row r="1875" customFormat="false" ht="14.4" hidden="false" customHeight="false" outlineLevel="0" collapsed="false">
      <c r="A1875" s="0" t="s">
        <v>3</v>
      </c>
      <c r="B1875" s="0" t="s">
        <v>10646</v>
      </c>
      <c r="C1875" s="0" t="s">
        <v>8741</v>
      </c>
      <c r="D1875" s="0" t="s">
        <v>8745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7</v>
      </c>
      <c r="L1875" s="0" t="n">
        <v>130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</row>
    <row r="1876" customFormat="false" ht="14.4" hidden="false" customHeight="false" outlineLevel="0" collapsed="false">
      <c r="A1876" s="0" t="s">
        <v>3</v>
      </c>
      <c r="B1876" s="0" t="s">
        <v>10647</v>
      </c>
      <c r="C1876" s="0" t="s">
        <v>8741</v>
      </c>
      <c r="D1876" s="0" t="s">
        <v>8744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8</v>
      </c>
      <c r="L1876" s="0" t="n">
        <v>131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</row>
    <row r="1877" customFormat="false" ht="14.4" hidden="false" customHeight="false" outlineLevel="0" collapsed="false">
      <c r="A1877" s="0" t="s">
        <v>3</v>
      </c>
      <c r="B1877" s="0" t="s">
        <v>10648</v>
      </c>
      <c r="C1877" s="0" t="s">
        <v>8742</v>
      </c>
      <c r="D1877" s="0" t="s">
        <v>8744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14</v>
      </c>
      <c r="L1877" s="0" t="n">
        <v>111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</row>
    <row r="1878" customFormat="false" ht="14.4" hidden="false" customHeight="false" outlineLevel="0" collapsed="false">
      <c r="A1878" s="0" t="s">
        <v>3</v>
      </c>
      <c r="B1878" s="0" t="s">
        <v>10649</v>
      </c>
      <c r="C1878" s="0" t="s">
        <v>8744</v>
      </c>
      <c r="D1878" s="0" t="s">
        <v>8742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16</v>
      </c>
      <c r="L1878" s="0" t="n">
        <v>128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</row>
    <row r="1879" customFormat="false" ht="14.4" hidden="false" customHeight="false" outlineLevel="0" collapsed="false">
      <c r="A1879" s="0" t="s">
        <v>3</v>
      </c>
      <c r="B1879" s="0" t="s">
        <v>10650</v>
      </c>
      <c r="C1879" s="0" t="s">
        <v>8741</v>
      </c>
      <c r="D1879" s="0" t="s">
        <v>8745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16</v>
      </c>
      <c r="L1879" s="0" t="n">
        <v>129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</row>
    <row r="1880" customFormat="false" ht="14.4" hidden="false" customHeight="false" outlineLevel="0" collapsed="false">
      <c r="A1880" s="0" t="s">
        <v>3</v>
      </c>
      <c r="B1880" s="0" t="s">
        <v>10651</v>
      </c>
      <c r="C1880" s="0" t="s">
        <v>8742</v>
      </c>
      <c r="D1880" s="0" t="s">
        <v>8744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10</v>
      </c>
      <c r="L1880" s="0" t="n">
        <v>147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</row>
    <row r="1881" customFormat="false" ht="14.4" hidden="false" customHeight="false" outlineLevel="0" collapsed="false">
      <c r="A1881" s="0" t="s">
        <v>3</v>
      </c>
      <c r="B1881" s="0" t="s">
        <v>10652</v>
      </c>
      <c r="C1881" s="0" t="s">
        <v>8742</v>
      </c>
      <c r="D1881" s="0" t="s">
        <v>8745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10</v>
      </c>
      <c r="L1881" s="0" t="n">
        <v>150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</row>
    <row r="1882" customFormat="false" ht="14.4" hidden="false" customHeight="false" outlineLevel="0" collapsed="false">
      <c r="A1882" s="0" t="s">
        <v>3</v>
      </c>
      <c r="B1882" s="0" t="s">
        <v>10653</v>
      </c>
      <c r="C1882" s="0" t="s">
        <v>8745</v>
      </c>
      <c r="D1882" s="0" t="s">
        <v>8741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10</v>
      </c>
      <c r="L1882" s="0" t="n">
        <v>148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</row>
    <row r="1883" customFormat="false" ht="14.4" hidden="false" customHeight="false" outlineLevel="0" collapsed="false">
      <c r="A1883" s="0" t="s">
        <v>3</v>
      </c>
      <c r="B1883" s="0" t="s">
        <v>10654</v>
      </c>
      <c r="C1883" s="0" t="s">
        <v>8744</v>
      </c>
      <c r="D1883" s="0" t="s">
        <v>8742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10</v>
      </c>
      <c r="L1883" s="0" t="n">
        <v>189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</row>
    <row r="1884" customFormat="false" ht="14.4" hidden="false" customHeight="false" outlineLevel="0" collapsed="false">
      <c r="A1884" s="0" t="s">
        <v>3</v>
      </c>
      <c r="B1884" s="0" t="s">
        <v>10655</v>
      </c>
      <c r="C1884" s="0" t="s">
        <v>8742</v>
      </c>
      <c r="D1884" s="0" t="s">
        <v>8744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10</v>
      </c>
      <c r="L1884" s="0" t="n">
        <v>181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</row>
    <row r="1885" customFormat="false" ht="14.4" hidden="false" customHeight="false" outlineLevel="0" collapsed="false">
      <c r="A1885" s="0" t="s">
        <v>3</v>
      </c>
      <c r="B1885" s="0" t="s">
        <v>10656</v>
      </c>
      <c r="C1885" s="0" t="s">
        <v>8744</v>
      </c>
      <c r="D1885" s="0" t="s">
        <v>8745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10</v>
      </c>
      <c r="L1885" s="0" t="n">
        <v>172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</row>
    <row r="1886" customFormat="false" ht="14.4" hidden="false" customHeight="false" outlineLevel="0" collapsed="false">
      <c r="A1886" s="0" t="s">
        <v>3</v>
      </c>
      <c r="B1886" s="0" t="s">
        <v>10657</v>
      </c>
      <c r="C1886" s="0" t="s">
        <v>8742</v>
      </c>
      <c r="D1886" s="0" t="s">
        <v>8744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8</v>
      </c>
      <c r="L1886" s="0" t="n">
        <v>157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</row>
    <row r="1887" customFormat="false" ht="14.4" hidden="false" customHeight="false" outlineLevel="0" collapsed="false">
      <c r="A1887" s="0" t="s">
        <v>3</v>
      </c>
      <c r="B1887" s="0" t="s">
        <v>10658</v>
      </c>
      <c r="C1887" s="0" t="s">
        <v>8742</v>
      </c>
      <c r="D1887" s="0" t="s">
        <v>8741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16</v>
      </c>
      <c r="L1887" s="0" t="n">
        <v>277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</row>
    <row r="1888" customFormat="false" ht="14.4" hidden="false" customHeight="false" outlineLevel="0" collapsed="false">
      <c r="A1888" s="0" t="s">
        <v>3</v>
      </c>
      <c r="B1888" s="0" t="s">
        <v>10659</v>
      </c>
      <c r="C1888" s="0" t="s">
        <v>8745</v>
      </c>
      <c r="D1888" s="0" t="s">
        <v>8741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13</v>
      </c>
      <c r="L1888" s="0" t="n">
        <v>188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</row>
    <row r="1889" customFormat="false" ht="14.4" hidden="false" customHeight="false" outlineLevel="0" collapsed="false">
      <c r="A1889" s="0" t="s">
        <v>3</v>
      </c>
      <c r="B1889" s="0" t="s">
        <v>10660</v>
      </c>
      <c r="C1889" s="0" t="s">
        <v>8745</v>
      </c>
      <c r="D1889" s="0" t="s">
        <v>8741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14</v>
      </c>
      <c r="L1889" s="0" t="n">
        <v>228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</row>
    <row r="1890" customFormat="false" ht="14.4" hidden="false" customHeight="false" outlineLevel="0" collapsed="false">
      <c r="A1890" s="0" t="s">
        <v>3</v>
      </c>
      <c r="B1890" s="0" t="s">
        <v>10661</v>
      </c>
      <c r="C1890" s="0" t="s">
        <v>8742</v>
      </c>
      <c r="D1890" s="0" t="s">
        <v>8744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9</v>
      </c>
      <c r="L1890" s="0" t="n">
        <v>175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</row>
    <row r="1891" customFormat="false" ht="14.4" hidden="false" customHeight="false" outlineLevel="0" collapsed="false">
      <c r="A1891" s="0" t="s">
        <v>3</v>
      </c>
      <c r="B1891" s="0" t="s">
        <v>10662</v>
      </c>
      <c r="C1891" s="0" t="s">
        <v>8742</v>
      </c>
      <c r="D1891" s="0" t="s">
        <v>8744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7</v>
      </c>
      <c r="L1891" s="0" t="n">
        <v>128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</row>
    <row r="1892" customFormat="false" ht="14.4" hidden="false" customHeight="false" outlineLevel="0" collapsed="false">
      <c r="A1892" s="0" t="s">
        <v>3</v>
      </c>
      <c r="B1892" s="0" t="s">
        <v>10663</v>
      </c>
      <c r="C1892" s="0" t="s">
        <v>8744</v>
      </c>
      <c r="D1892" s="0" t="s">
        <v>8742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20</v>
      </c>
      <c r="L1892" s="0" t="n">
        <v>342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</row>
    <row r="1893" customFormat="false" ht="14.4" hidden="false" customHeight="false" outlineLevel="0" collapsed="false">
      <c r="A1893" s="0" t="s">
        <v>3</v>
      </c>
      <c r="B1893" s="0" t="s">
        <v>10664</v>
      </c>
      <c r="C1893" s="0" t="s">
        <v>8742</v>
      </c>
      <c r="D1893" s="0" t="s">
        <v>8744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27</v>
      </c>
      <c r="L1893" s="0" t="n">
        <v>355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</row>
    <row r="1894" customFormat="false" ht="14.4" hidden="false" customHeight="false" outlineLevel="0" collapsed="false">
      <c r="A1894" s="0" t="s">
        <v>3</v>
      </c>
      <c r="B1894" s="0" t="s">
        <v>10665</v>
      </c>
      <c r="C1894" s="0" t="s">
        <v>8744</v>
      </c>
      <c r="D1894" s="0" t="s">
        <v>8745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21</v>
      </c>
      <c r="L1894" s="0" t="n">
        <v>331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</row>
    <row r="1895" customFormat="false" ht="14.4" hidden="false" customHeight="false" outlineLevel="0" collapsed="false">
      <c r="A1895" s="0" t="s">
        <v>3</v>
      </c>
      <c r="B1895" s="0" t="s">
        <v>10666</v>
      </c>
      <c r="C1895" s="0" t="s">
        <v>8745</v>
      </c>
      <c r="D1895" s="0" t="s">
        <v>8742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21</v>
      </c>
      <c r="L1895" s="0" t="n">
        <v>323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</row>
    <row r="1896" customFormat="false" ht="14.4" hidden="false" customHeight="false" outlineLevel="0" collapsed="false">
      <c r="A1896" s="0" t="s">
        <v>3</v>
      </c>
      <c r="B1896" s="0" t="s">
        <v>10667</v>
      </c>
      <c r="C1896" s="0" t="s">
        <v>8745</v>
      </c>
      <c r="D1896" s="0" t="s">
        <v>8741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22</v>
      </c>
      <c r="L1896" s="0" t="n">
        <v>323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</row>
    <row r="1897" customFormat="false" ht="14.4" hidden="false" customHeight="false" outlineLevel="0" collapsed="false">
      <c r="A1897" s="0" t="s">
        <v>3</v>
      </c>
      <c r="B1897" s="0" t="s">
        <v>10668</v>
      </c>
      <c r="C1897" s="0" t="s">
        <v>8745</v>
      </c>
      <c r="D1897" s="0" t="s">
        <v>8741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20</v>
      </c>
      <c r="L1897" s="0" t="n">
        <v>326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</row>
    <row r="1898" customFormat="false" ht="14.4" hidden="false" customHeight="false" outlineLevel="0" collapsed="false">
      <c r="A1898" s="0" t="s">
        <v>3</v>
      </c>
      <c r="B1898" s="0" t="s">
        <v>10669</v>
      </c>
      <c r="C1898" s="0" t="s">
        <v>8741</v>
      </c>
      <c r="D1898" s="0" t="s">
        <v>8745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20</v>
      </c>
      <c r="L1898" s="0" t="n">
        <v>327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</row>
    <row r="1899" customFormat="false" ht="14.4" hidden="false" customHeight="false" outlineLevel="0" collapsed="false">
      <c r="A1899" s="0" t="s">
        <v>3</v>
      </c>
      <c r="B1899" s="0" t="s">
        <v>10670</v>
      </c>
      <c r="C1899" s="0" t="s">
        <v>8742</v>
      </c>
      <c r="D1899" s="0" t="s">
        <v>8744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15</v>
      </c>
      <c r="L1899" s="0" t="n">
        <v>289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</row>
    <row r="1900" customFormat="false" ht="14.4" hidden="false" customHeight="false" outlineLevel="0" collapsed="false">
      <c r="A1900" s="0" t="s">
        <v>3</v>
      </c>
      <c r="B1900" s="0" t="s">
        <v>10671</v>
      </c>
      <c r="C1900" s="0" t="s">
        <v>8741</v>
      </c>
      <c r="D1900" s="0" t="s">
        <v>8745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15</v>
      </c>
      <c r="L1900" s="0" t="n">
        <v>192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</row>
    <row r="1901" customFormat="false" ht="14.4" hidden="false" customHeight="false" outlineLevel="0" collapsed="false">
      <c r="A1901" s="0" t="s">
        <v>3</v>
      </c>
      <c r="B1901" s="0" t="s">
        <v>10672</v>
      </c>
      <c r="C1901" s="0" t="s">
        <v>8744</v>
      </c>
      <c r="D1901" s="0" t="s">
        <v>8742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10</v>
      </c>
      <c r="L1901" s="0" t="n">
        <v>179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</row>
    <row r="1902" customFormat="false" ht="14.4" hidden="false" customHeight="false" outlineLevel="0" collapsed="false">
      <c r="A1902" s="0" t="s">
        <v>3</v>
      </c>
      <c r="B1902" s="0" t="s">
        <v>10673</v>
      </c>
      <c r="C1902" s="0" t="s">
        <v>8742</v>
      </c>
      <c r="D1902" s="0" t="s">
        <v>8744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12</v>
      </c>
      <c r="L1902" s="0" t="n">
        <v>191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</row>
    <row r="1903" customFormat="false" ht="14.4" hidden="false" customHeight="false" outlineLevel="0" collapsed="false">
      <c r="A1903" s="0" t="s">
        <v>3</v>
      </c>
      <c r="B1903" s="0" t="s">
        <v>10674</v>
      </c>
      <c r="C1903" s="0" t="s">
        <v>8742</v>
      </c>
      <c r="D1903" s="0" t="s">
        <v>8745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9</v>
      </c>
      <c r="L1903" s="0" t="n">
        <v>172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</row>
    <row r="1904" customFormat="false" ht="14.4" hidden="false" customHeight="false" outlineLevel="0" collapsed="false">
      <c r="A1904" s="0" t="s">
        <v>3</v>
      </c>
      <c r="B1904" s="0" t="s">
        <v>10675</v>
      </c>
      <c r="C1904" s="0" t="s">
        <v>8744</v>
      </c>
      <c r="D1904" s="0" t="s">
        <v>8741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13</v>
      </c>
      <c r="L1904" s="0" t="n">
        <v>160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</row>
    <row r="1905" customFormat="false" ht="14.4" hidden="false" customHeight="false" outlineLevel="0" collapsed="false">
      <c r="A1905" s="0" t="s">
        <v>3</v>
      </c>
      <c r="B1905" s="0" t="s">
        <v>10676</v>
      </c>
      <c r="C1905" s="0" t="s">
        <v>8741</v>
      </c>
      <c r="D1905" s="0" t="s">
        <v>8742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12</v>
      </c>
      <c r="L1905" s="0" t="n">
        <v>201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</row>
    <row r="1906" customFormat="false" ht="14.4" hidden="false" customHeight="false" outlineLevel="0" collapsed="false">
      <c r="A1906" s="0" t="s">
        <v>3</v>
      </c>
      <c r="B1906" s="0" t="s">
        <v>10677</v>
      </c>
      <c r="C1906" s="0" t="s">
        <v>8741</v>
      </c>
      <c r="D1906" s="0" t="s">
        <v>8744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14</v>
      </c>
      <c r="L1906" s="0" t="n">
        <v>214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</row>
    <row r="1907" customFormat="false" ht="14.4" hidden="false" customHeight="false" outlineLevel="0" collapsed="false">
      <c r="A1907" s="0" t="s">
        <v>3</v>
      </c>
      <c r="B1907" s="0" t="s">
        <v>10678</v>
      </c>
      <c r="C1907" s="0" t="s">
        <v>8741</v>
      </c>
      <c r="D1907" s="0" t="s">
        <v>8742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13</v>
      </c>
      <c r="L1907" s="0" t="n">
        <v>197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</row>
    <row r="1908" customFormat="false" ht="14.4" hidden="false" customHeight="false" outlineLevel="0" collapsed="false">
      <c r="A1908" s="0" t="s">
        <v>3</v>
      </c>
      <c r="B1908" s="0" t="s">
        <v>10679</v>
      </c>
      <c r="C1908" s="0" t="s">
        <v>8741</v>
      </c>
      <c r="D1908" s="0" t="s">
        <v>8745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13</v>
      </c>
      <c r="L1908" s="0" t="n">
        <v>203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</row>
    <row r="1909" customFormat="false" ht="14.4" hidden="false" customHeight="false" outlineLevel="0" collapsed="false">
      <c r="A1909" s="0" t="s">
        <v>3</v>
      </c>
      <c r="B1909" s="0" t="s">
        <v>10680</v>
      </c>
      <c r="C1909" s="0" t="s">
        <v>8742</v>
      </c>
      <c r="D1909" s="0" t="s">
        <v>8745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9</v>
      </c>
      <c r="L1909" s="0" t="n">
        <v>162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</row>
    <row r="1910" customFormat="false" ht="14.4" hidden="false" customHeight="false" outlineLevel="0" collapsed="false">
      <c r="A1910" s="0" t="s">
        <v>3</v>
      </c>
      <c r="B1910" s="0" t="s">
        <v>10681</v>
      </c>
      <c r="C1910" s="0" t="s">
        <v>8745</v>
      </c>
      <c r="D1910" s="0" t="s">
        <v>8742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13</v>
      </c>
      <c r="L1910" s="0" t="n">
        <v>176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</row>
    <row r="1911" customFormat="false" ht="14.4" hidden="false" customHeight="false" outlineLevel="0" collapsed="false">
      <c r="A1911" s="0" t="s">
        <v>3</v>
      </c>
      <c r="B1911" s="0" t="s">
        <v>10682</v>
      </c>
      <c r="C1911" s="0" t="s">
        <v>8745</v>
      </c>
      <c r="D1911" s="0" t="s">
        <v>8741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13</v>
      </c>
      <c r="L1911" s="0" t="n">
        <v>173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</row>
    <row r="1912" customFormat="false" ht="14.4" hidden="false" customHeight="false" outlineLevel="0" collapsed="false">
      <c r="A1912" s="0" t="s">
        <v>3</v>
      </c>
      <c r="B1912" s="0" t="s">
        <v>10683</v>
      </c>
      <c r="C1912" s="0" t="s">
        <v>8745</v>
      </c>
      <c r="D1912" s="0" t="s">
        <v>8742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10</v>
      </c>
      <c r="L1912" s="0" t="n">
        <v>187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</row>
    <row r="1913" customFormat="false" ht="14.4" hidden="false" customHeight="false" outlineLevel="0" collapsed="false">
      <c r="A1913" s="0" t="s">
        <v>3</v>
      </c>
      <c r="B1913" s="0" t="s">
        <v>10684</v>
      </c>
      <c r="C1913" s="0" t="s">
        <v>8742</v>
      </c>
      <c r="D1913" s="0" t="s">
        <v>8744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12</v>
      </c>
      <c r="L1913" s="0" t="n">
        <v>160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</row>
    <row r="1914" customFormat="false" ht="14.4" hidden="false" customHeight="false" outlineLevel="0" collapsed="false">
      <c r="A1914" s="0" t="s">
        <v>3</v>
      </c>
      <c r="B1914" s="0" t="s">
        <v>10685</v>
      </c>
      <c r="C1914" s="0" t="s">
        <v>8741</v>
      </c>
      <c r="D1914" s="0" t="s">
        <v>8742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18</v>
      </c>
      <c r="L1914" s="0" t="n">
        <v>221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</row>
    <row r="1915" customFormat="false" ht="14.4" hidden="false" customHeight="false" outlineLevel="0" collapsed="false">
      <c r="A1915" s="0" t="s">
        <v>3</v>
      </c>
      <c r="B1915" s="0" t="s">
        <v>10686</v>
      </c>
      <c r="C1915" s="0" t="s">
        <v>8741</v>
      </c>
      <c r="D1915" s="0" t="s">
        <v>8745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10</v>
      </c>
      <c r="L1915" s="0" t="n">
        <v>193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</row>
    <row r="1916" customFormat="false" ht="14.4" hidden="false" customHeight="false" outlineLevel="0" collapsed="false">
      <c r="A1916" s="0" t="s">
        <v>3</v>
      </c>
      <c r="B1916" s="0" t="s">
        <v>10687</v>
      </c>
      <c r="C1916" s="0" t="s">
        <v>8745</v>
      </c>
      <c r="D1916" s="0" t="s">
        <v>8741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10</v>
      </c>
      <c r="L1916" s="0" t="n">
        <v>194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</row>
    <row r="1917" customFormat="false" ht="14.4" hidden="false" customHeight="false" outlineLevel="0" collapsed="false">
      <c r="A1917" s="0" t="s">
        <v>3</v>
      </c>
      <c r="B1917" s="0" t="s">
        <v>10688</v>
      </c>
      <c r="C1917" s="0" t="s">
        <v>8742</v>
      </c>
      <c r="D1917" s="0" t="s">
        <v>8741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11</v>
      </c>
      <c r="L1917" s="0" t="n">
        <v>205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</row>
    <row r="1918" customFormat="false" ht="14.4" hidden="false" customHeight="false" outlineLevel="0" collapsed="false">
      <c r="A1918" s="0" t="s">
        <v>3</v>
      </c>
      <c r="B1918" s="0" t="s">
        <v>10689</v>
      </c>
      <c r="C1918" s="0" t="s">
        <v>8744</v>
      </c>
      <c r="D1918" s="0" t="s">
        <v>8742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10</v>
      </c>
      <c r="L1918" s="0" t="n">
        <v>178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</row>
    <row r="1919" customFormat="false" ht="14.4" hidden="false" customHeight="false" outlineLevel="0" collapsed="false">
      <c r="A1919" s="0" t="s">
        <v>3</v>
      </c>
      <c r="B1919" s="0" t="s">
        <v>10690</v>
      </c>
      <c r="C1919" s="0" t="s">
        <v>8741</v>
      </c>
      <c r="D1919" s="0" t="s">
        <v>8745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11</v>
      </c>
      <c r="L1919" s="0" t="n">
        <v>185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</row>
    <row r="1920" customFormat="false" ht="14.4" hidden="false" customHeight="false" outlineLevel="0" collapsed="false">
      <c r="A1920" s="0" t="s">
        <v>3</v>
      </c>
      <c r="B1920" s="0" t="s">
        <v>10691</v>
      </c>
      <c r="C1920" s="0" t="s">
        <v>8741</v>
      </c>
      <c r="D1920" s="0" t="s">
        <v>8745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12</v>
      </c>
      <c r="L1920" s="0" t="n">
        <v>178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</row>
    <row r="1921" customFormat="false" ht="14.4" hidden="false" customHeight="false" outlineLevel="0" collapsed="false">
      <c r="A1921" s="0" t="s">
        <v>3</v>
      </c>
      <c r="B1921" s="0" t="s">
        <v>10692</v>
      </c>
      <c r="C1921" s="0" t="s">
        <v>8741</v>
      </c>
      <c r="D1921" s="0" t="s">
        <v>8745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11</v>
      </c>
      <c r="L1921" s="0" t="n">
        <v>186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</row>
    <row r="1922" customFormat="false" ht="14.4" hidden="false" customHeight="false" outlineLevel="0" collapsed="false">
      <c r="A1922" s="0" t="s">
        <v>3</v>
      </c>
      <c r="B1922" s="0" t="s">
        <v>10693</v>
      </c>
      <c r="C1922" s="0" t="s">
        <v>8741</v>
      </c>
      <c r="D1922" s="0" t="s">
        <v>8745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11</v>
      </c>
      <c r="L1922" s="0" t="n">
        <v>186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</row>
    <row r="1923" customFormat="false" ht="14.4" hidden="false" customHeight="false" outlineLevel="0" collapsed="false">
      <c r="A1923" s="0" t="s">
        <v>3</v>
      </c>
      <c r="B1923" s="0" t="s">
        <v>10694</v>
      </c>
      <c r="C1923" s="0" t="s">
        <v>8745</v>
      </c>
      <c r="D1923" s="0" t="s">
        <v>8744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11</v>
      </c>
      <c r="L1923" s="0" t="n">
        <v>194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</row>
    <row r="1924" customFormat="false" ht="14.4" hidden="false" customHeight="false" outlineLevel="0" collapsed="false">
      <c r="A1924" s="0" t="s">
        <v>3</v>
      </c>
      <c r="B1924" s="0" t="s">
        <v>10695</v>
      </c>
      <c r="C1924" s="0" t="s">
        <v>8741</v>
      </c>
      <c r="D1924" s="0" t="s">
        <v>8745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10</v>
      </c>
      <c r="L1924" s="0" t="n">
        <v>177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</row>
    <row r="1925" customFormat="false" ht="14.4" hidden="false" customHeight="false" outlineLevel="0" collapsed="false">
      <c r="A1925" s="0" t="s">
        <v>3</v>
      </c>
      <c r="B1925" s="0" t="s">
        <v>10696</v>
      </c>
      <c r="C1925" s="0" t="s">
        <v>8742</v>
      </c>
      <c r="D1925" s="0" t="s">
        <v>8744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9</v>
      </c>
      <c r="L1925" s="0" t="n">
        <v>140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</row>
    <row r="1926" customFormat="false" ht="14.4" hidden="false" customHeight="false" outlineLevel="0" collapsed="false">
      <c r="A1926" s="0" t="s">
        <v>3</v>
      </c>
      <c r="B1926" s="0" t="s">
        <v>10697</v>
      </c>
      <c r="C1926" s="0" t="s">
        <v>8741</v>
      </c>
      <c r="D1926" s="0" t="s">
        <v>8742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10</v>
      </c>
      <c r="L1926" s="0" t="n">
        <v>187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</row>
    <row r="1927" customFormat="false" ht="14.4" hidden="false" customHeight="false" outlineLevel="0" collapsed="false">
      <c r="A1927" s="0" t="s">
        <v>3</v>
      </c>
      <c r="B1927" s="0" t="s">
        <v>10698</v>
      </c>
      <c r="C1927" s="0" t="s">
        <v>8741</v>
      </c>
      <c r="D1927" s="0" t="s">
        <v>8745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12</v>
      </c>
      <c r="L1927" s="0" t="n">
        <v>195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</row>
    <row r="1928" customFormat="false" ht="14.4" hidden="false" customHeight="false" outlineLevel="0" collapsed="false">
      <c r="A1928" s="0" t="s">
        <v>3</v>
      </c>
      <c r="B1928" s="0" t="s">
        <v>10699</v>
      </c>
      <c r="C1928" s="0" t="s">
        <v>8741</v>
      </c>
      <c r="D1928" s="0" t="s">
        <v>8745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10</v>
      </c>
      <c r="L1928" s="0" t="n">
        <v>191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</row>
    <row r="1929" customFormat="false" ht="14.4" hidden="false" customHeight="false" outlineLevel="0" collapsed="false">
      <c r="A1929" s="0" t="s">
        <v>3</v>
      </c>
      <c r="B1929" s="0" t="s">
        <v>10700</v>
      </c>
      <c r="C1929" s="0" t="s">
        <v>8745</v>
      </c>
      <c r="D1929" s="0" t="s">
        <v>8741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9</v>
      </c>
      <c r="L1929" s="0" t="n">
        <v>163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</row>
    <row r="1930" customFormat="false" ht="14.4" hidden="false" customHeight="false" outlineLevel="0" collapsed="false">
      <c r="A1930" s="0" t="s">
        <v>3</v>
      </c>
      <c r="B1930" s="0" t="s">
        <v>10701</v>
      </c>
      <c r="C1930" s="0" t="s">
        <v>8742</v>
      </c>
      <c r="D1930" s="0" t="s">
        <v>8741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11</v>
      </c>
      <c r="L1930" s="0" t="n">
        <v>215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</row>
    <row r="1931" customFormat="false" ht="14.4" hidden="false" customHeight="false" outlineLevel="0" collapsed="false">
      <c r="A1931" s="0" t="s">
        <v>3</v>
      </c>
      <c r="B1931" s="0" t="s">
        <v>10702</v>
      </c>
      <c r="C1931" s="0" t="s">
        <v>8741</v>
      </c>
      <c r="D1931" s="0" t="s">
        <v>8745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8</v>
      </c>
      <c r="L1931" s="0" t="n">
        <v>141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</row>
    <row r="1932" customFormat="false" ht="14.4" hidden="false" customHeight="false" outlineLevel="0" collapsed="false">
      <c r="A1932" s="0" t="s">
        <v>3</v>
      </c>
      <c r="B1932" s="0" t="s">
        <v>10703</v>
      </c>
      <c r="C1932" s="0" t="s">
        <v>8745</v>
      </c>
      <c r="D1932" s="0" t="s">
        <v>8741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14</v>
      </c>
      <c r="L1932" s="0" t="n">
        <v>175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</row>
    <row r="1933" customFormat="false" ht="14.4" hidden="false" customHeight="false" outlineLevel="0" collapsed="false">
      <c r="A1933" s="0" t="s">
        <v>3</v>
      </c>
      <c r="B1933" s="0" t="s">
        <v>10704</v>
      </c>
      <c r="C1933" s="0" t="s">
        <v>8745</v>
      </c>
      <c r="D1933" s="0" t="s">
        <v>8741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10</v>
      </c>
      <c r="L1933" s="0" t="n">
        <v>160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</row>
    <row r="1934" customFormat="false" ht="14.4" hidden="false" customHeight="false" outlineLevel="0" collapsed="false">
      <c r="A1934" s="0" t="s">
        <v>3</v>
      </c>
      <c r="B1934" s="0" t="s">
        <v>10705</v>
      </c>
      <c r="C1934" s="0" t="s">
        <v>8741</v>
      </c>
      <c r="D1934" s="0" t="s">
        <v>8742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18</v>
      </c>
      <c r="L1934" s="0" t="n">
        <v>275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</row>
    <row r="1935" customFormat="false" ht="14.4" hidden="false" customHeight="false" outlineLevel="0" collapsed="false">
      <c r="A1935" s="0" t="s">
        <v>3</v>
      </c>
      <c r="B1935" s="0" t="s">
        <v>10706</v>
      </c>
      <c r="C1935" s="0" t="s">
        <v>8741</v>
      </c>
      <c r="D1935" s="0" t="s">
        <v>8745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18</v>
      </c>
      <c r="L1935" s="0" t="n">
        <v>226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</row>
    <row r="1936" customFormat="false" ht="14.4" hidden="false" customHeight="false" outlineLevel="0" collapsed="false">
      <c r="A1936" s="0" t="s">
        <v>3</v>
      </c>
      <c r="B1936" s="0" t="s">
        <v>10707</v>
      </c>
      <c r="C1936" s="0" t="s">
        <v>8742</v>
      </c>
      <c r="D1936" s="0" t="s">
        <v>8744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12</v>
      </c>
      <c r="L1936" s="0" t="n">
        <v>206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</row>
    <row r="1937" customFormat="false" ht="14.4" hidden="false" customHeight="false" outlineLevel="0" collapsed="false">
      <c r="A1937" s="0" t="s">
        <v>3</v>
      </c>
      <c r="B1937" s="0" t="s">
        <v>10708</v>
      </c>
      <c r="C1937" s="0" t="s">
        <v>8744</v>
      </c>
      <c r="D1937" s="0" t="s">
        <v>8745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19</v>
      </c>
      <c r="L1937" s="0" t="n">
        <v>208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</row>
    <row r="1938" customFormat="false" ht="14.4" hidden="false" customHeight="false" outlineLevel="0" collapsed="false">
      <c r="A1938" s="0" t="s">
        <v>3</v>
      </c>
      <c r="B1938" s="0" t="s">
        <v>10709</v>
      </c>
      <c r="C1938" s="0" t="s">
        <v>8745</v>
      </c>
      <c r="D1938" s="0" t="s">
        <v>8741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10</v>
      </c>
      <c r="L1938" s="0" t="n">
        <v>197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</row>
    <row r="1939" customFormat="false" ht="14.4" hidden="false" customHeight="false" outlineLevel="0" collapsed="false">
      <c r="A1939" s="0" t="s">
        <v>3</v>
      </c>
      <c r="B1939" s="0" t="s">
        <v>10710</v>
      </c>
      <c r="C1939" s="0" t="s">
        <v>8745</v>
      </c>
      <c r="D1939" s="0" t="s">
        <v>8741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9</v>
      </c>
      <c r="L1939" s="0" t="n">
        <v>159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</row>
    <row r="1940" customFormat="false" ht="14.4" hidden="false" customHeight="false" outlineLevel="0" collapsed="false">
      <c r="A1940" s="0" t="s">
        <v>3</v>
      </c>
      <c r="B1940" s="0" t="s">
        <v>10711</v>
      </c>
      <c r="C1940" s="0" t="s">
        <v>8744</v>
      </c>
      <c r="D1940" s="0" t="s">
        <v>8742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9</v>
      </c>
      <c r="L1940" s="0" t="n">
        <v>159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</row>
    <row r="1941" customFormat="false" ht="14.4" hidden="false" customHeight="false" outlineLevel="0" collapsed="false">
      <c r="A1941" s="0" t="s">
        <v>3</v>
      </c>
      <c r="B1941" s="0" t="s">
        <v>10712</v>
      </c>
      <c r="C1941" s="0" t="s">
        <v>8745</v>
      </c>
      <c r="D1941" s="0" t="s">
        <v>8741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9</v>
      </c>
      <c r="L1941" s="0" t="n">
        <v>176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</row>
    <row r="1942" customFormat="false" ht="14.4" hidden="false" customHeight="false" outlineLevel="0" collapsed="false">
      <c r="A1942" s="0" t="s">
        <v>3</v>
      </c>
      <c r="B1942" s="0" t="s">
        <v>10713</v>
      </c>
      <c r="C1942" s="0" t="s">
        <v>8741</v>
      </c>
      <c r="D1942" s="0" t="s">
        <v>8745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10</v>
      </c>
      <c r="L1942" s="0" t="n">
        <v>162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</row>
    <row r="1943" customFormat="false" ht="14.4" hidden="false" customHeight="false" outlineLevel="0" collapsed="false">
      <c r="A1943" s="0" t="s">
        <v>3</v>
      </c>
      <c r="B1943" s="0" t="s">
        <v>10714</v>
      </c>
      <c r="C1943" s="0" t="s">
        <v>8742</v>
      </c>
      <c r="D1943" s="0" t="s">
        <v>8745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11</v>
      </c>
      <c r="L1943" s="0" t="n">
        <v>198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</row>
    <row r="1944" customFormat="false" ht="14.4" hidden="false" customHeight="false" outlineLevel="0" collapsed="false">
      <c r="A1944" s="0" t="s">
        <v>3</v>
      </c>
      <c r="B1944" s="0" t="s">
        <v>10715</v>
      </c>
      <c r="C1944" s="0" t="s">
        <v>8744</v>
      </c>
      <c r="D1944" s="0" t="s">
        <v>8741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15</v>
      </c>
      <c r="L1944" s="0" t="n">
        <v>223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</row>
    <row r="1945" customFormat="false" ht="14.4" hidden="false" customHeight="false" outlineLevel="0" collapsed="false">
      <c r="A1945" s="0" t="s">
        <v>3</v>
      </c>
      <c r="B1945" s="0" t="s">
        <v>10716</v>
      </c>
      <c r="C1945" s="0" t="s">
        <v>8741</v>
      </c>
      <c r="D1945" s="0" t="s">
        <v>8745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15</v>
      </c>
      <c r="L1945" s="0" t="n">
        <v>219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</row>
    <row r="1946" customFormat="false" ht="14.4" hidden="false" customHeight="false" outlineLevel="0" collapsed="false">
      <c r="A1946" s="0" t="s">
        <v>3</v>
      </c>
      <c r="B1946" s="0" t="s">
        <v>10717</v>
      </c>
      <c r="C1946" s="0" t="s">
        <v>8745</v>
      </c>
      <c r="D1946" s="0" t="s">
        <v>8742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21</v>
      </c>
      <c r="L1946" s="0" t="n">
        <v>224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</row>
    <row r="1947" customFormat="false" ht="14.4" hidden="false" customHeight="false" outlineLevel="0" collapsed="false">
      <c r="A1947" s="0" t="s">
        <v>3</v>
      </c>
      <c r="B1947" s="0" t="s">
        <v>10718</v>
      </c>
      <c r="C1947" s="0" t="s">
        <v>8741</v>
      </c>
      <c r="D1947" s="0" t="s">
        <v>8745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17</v>
      </c>
      <c r="L1947" s="0" t="n">
        <v>248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</row>
    <row r="1948" customFormat="false" ht="14.4" hidden="false" customHeight="false" outlineLevel="0" collapsed="false">
      <c r="A1948" s="0" t="s">
        <v>3</v>
      </c>
      <c r="B1948" s="0" t="s">
        <v>10719</v>
      </c>
      <c r="C1948" s="0" t="s">
        <v>8744</v>
      </c>
      <c r="D1948" s="0" t="s">
        <v>8742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21</v>
      </c>
      <c r="L1948" s="0" t="n">
        <v>298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</row>
    <row r="1949" customFormat="false" ht="14.4" hidden="false" customHeight="false" outlineLevel="0" collapsed="false">
      <c r="A1949" s="0" t="s">
        <v>3</v>
      </c>
      <c r="B1949" s="0" t="s">
        <v>10720</v>
      </c>
      <c r="C1949" s="0" t="s">
        <v>8744</v>
      </c>
      <c r="D1949" s="0" t="s">
        <v>8742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21</v>
      </c>
      <c r="L1949" s="0" t="n">
        <v>269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</row>
    <row r="1950" customFormat="false" ht="14.4" hidden="false" customHeight="false" outlineLevel="0" collapsed="false">
      <c r="A1950" s="0" t="s">
        <v>3</v>
      </c>
      <c r="B1950" s="0" t="s">
        <v>10721</v>
      </c>
      <c r="C1950" s="0" t="s">
        <v>8745</v>
      </c>
      <c r="D1950" s="0" t="s">
        <v>8741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19</v>
      </c>
      <c r="L1950" s="0" t="n">
        <v>283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</row>
    <row r="1951" customFormat="false" ht="14.4" hidden="false" customHeight="false" outlineLevel="0" collapsed="false">
      <c r="A1951" s="0" t="s">
        <v>3</v>
      </c>
      <c r="B1951" s="0" t="s">
        <v>10722</v>
      </c>
      <c r="C1951" s="0" t="s">
        <v>8745</v>
      </c>
      <c r="D1951" s="0" t="s">
        <v>8741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19</v>
      </c>
      <c r="L1951" s="0" t="n">
        <v>284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</row>
    <row r="1952" customFormat="false" ht="14.4" hidden="false" customHeight="false" outlineLevel="0" collapsed="false">
      <c r="A1952" s="0" t="s">
        <v>3</v>
      </c>
      <c r="B1952" s="0" t="s">
        <v>10723</v>
      </c>
      <c r="C1952" s="0" t="s">
        <v>8745</v>
      </c>
      <c r="D1952" s="0" t="s">
        <v>8741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14</v>
      </c>
      <c r="L1952" s="0" t="n">
        <v>268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</row>
    <row r="1953" customFormat="false" ht="14.4" hidden="false" customHeight="false" outlineLevel="0" collapsed="false">
      <c r="A1953" s="0" t="s">
        <v>3</v>
      </c>
      <c r="B1953" s="0" t="s">
        <v>10724</v>
      </c>
      <c r="C1953" s="0" t="s">
        <v>8744</v>
      </c>
      <c r="D1953" s="0" t="s">
        <v>8741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12</v>
      </c>
      <c r="L1953" s="0" t="n">
        <v>185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</row>
    <row r="1954" customFormat="false" ht="14.4" hidden="false" customHeight="false" outlineLevel="0" collapsed="false">
      <c r="A1954" s="0" t="s">
        <v>3</v>
      </c>
      <c r="B1954" s="0" t="s">
        <v>10725</v>
      </c>
      <c r="C1954" s="0" t="s">
        <v>8745</v>
      </c>
      <c r="D1954" s="0" t="s">
        <v>8741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14</v>
      </c>
      <c r="L1954" s="0" t="n">
        <v>242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</row>
    <row r="1955" customFormat="false" ht="14.4" hidden="false" customHeight="false" outlineLevel="0" collapsed="false">
      <c r="A1955" s="0" t="s">
        <v>3</v>
      </c>
      <c r="B1955" s="0" t="s">
        <v>10726</v>
      </c>
      <c r="C1955" s="0" t="s">
        <v>8742</v>
      </c>
      <c r="D1955" s="0" t="s">
        <v>8744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20</v>
      </c>
      <c r="L1955" s="0" t="n">
        <v>285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</row>
    <row r="1956" customFormat="false" ht="14.4" hidden="false" customHeight="false" outlineLevel="0" collapsed="false">
      <c r="A1956" s="0" t="s">
        <v>3</v>
      </c>
      <c r="B1956" s="0" t="s">
        <v>10727</v>
      </c>
      <c r="C1956" s="0" t="s">
        <v>8744</v>
      </c>
      <c r="D1956" s="0" t="s">
        <v>8745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16</v>
      </c>
      <c r="L1956" s="0" t="n">
        <v>258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</row>
    <row r="1957" customFormat="false" ht="14.4" hidden="false" customHeight="false" outlineLevel="0" collapsed="false">
      <c r="A1957" s="0" t="s">
        <v>3</v>
      </c>
      <c r="B1957" s="0" t="s">
        <v>10728</v>
      </c>
      <c r="C1957" s="0" t="s">
        <v>8745</v>
      </c>
      <c r="D1957" s="0" t="s">
        <v>8742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12</v>
      </c>
      <c r="L1957" s="0" t="n">
        <v>197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</row>
    <row r="1958" customFormat="false" ht="14.4" hidden="false" customHeight="false" outlineLevel="0" collapsed="false">
      <c r="A1958" s="0" t="s">
        <v>3</v>
      </c>
      <c r="B1958" s="0" t="s">
        <v>10729</v>
      </c>
      <c r="C1958" s="0" t="s">
        <v>8742</v>
      </c>
      <c r="D1958" s="0" t="s">
        <v>8744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13</v>
      </c>
      <c r="L1958" s="0" t="n">
        <v>258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</row>
    <row r="1959" customFormat="false" ht="14.4" hidden="false" customHeight="false" outlineLevel="0" collapsed="false">
      <c r="A1959" s="0" t="s">
        <v>3</v>
      </c>
      <c r="B1959" s="0" t="s">
        <v>10730</v>
      </c>
      <c r="C1959" s="0" t="s">
        <v>8741</v>
      </c>
      <c r="D1959" s="0" t="s">
        <v>8742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12</v>
      </c>
      <c r="L1959" s="0" t="n">
        <v>209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</row>
    <row r="1960" customFormat="false" ht="14.4" hidden="false" customHeight="false" outlineLevel="0" collapsed="false">
      <c r="A1960" s="0" t="s">
        <v>3</v>
      </c>
      <c r="B1960" s="0" t="s">
        <v>10731</v>
      </c>
      <c r="C1960" s="0" t="s">
        <v>8745</v>
      </c>
      <c r="D1960" s="0" t="s">
        <v>8741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14</v>
      </c>
      <c r="L1960" s="0" t="n">
        <v>209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</row>
    <row r="1961" customFormat="false" ht="14.4" hidden="false" customHeight="false" outlineLevel="0" collapsed="false">
      <c r="A1961" s="0" t="s">
        <v>3</v>
      </c>
      <c r="B1961" s="0" t="s">
        <v>10732</v>
      </c>
      <c r="C1961" s="0" t="s">
        <v>8742</v>
      </c>
      <c r="D1961" s="0" t="s">
        <v>8744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13</v>
      </c>
      <c r="L1961" s="0" t="n">
        <v>248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</row>
    <row r="1962" customFormat="false" ht="14.4" hidden="false" customHeight="false" outlineLevel="0" collapsed="false">
      <c r="A1962" s="0" t="s">
        <v>3</v>
      </c>
      <c r="B1962" s="0" t="s">
        <v>10733</v>
      </c>
      <c r="C1962" s="0" t="s">
        <v>8744</v>
      </c>
      <c r="D1962" s="0" t="s">
        <v>8742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13</v>
      </c>
      <c r="L1962" s="0" t="n">
        <v>253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</row>
    <row r="1963" customFormat="false" ht="14.4" hidden="false" customHeight="false" outlineLevel="0" collapsed="false">
      <c r="A1963" s="0" t="s">
        <v>3</v>
      </c>
      <c r="B1963" s="0" t="s">
        <v>10734</v>
      </c>
      <c r="C1963" s="0" t="s">
        <v>8742</v>
      </c>
      <c r="D1963" s="0" t="s">
        <v>8745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28</v>
      </c>
      <c r="L1963" s="0" t="n">
        <v>348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</row>
    <row r="1964" customFormat="false" ht="14.4" hidden="false" customHeight="false" outlineLevel="0" collapsed="false">
      <c r="A1964" s="0" t="s">
        <v>3</v>
      </c>
      <c r="B1964" s="0" t="s">
        <v>10735</v>
      </c>
      <c r="C1964" s="0" t="s">
        <v>8741</v>
      </c>
      <c r="D1964" s="0" t="s">
        <v>8745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33</v>
      </c>
      <c r="L1964" s="0" t="n">
        <v>398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</row>
    <row r="1965" customFormat="false" ht="14.4" hidden="false" customHeight="false" outlineLevel="0" collapsed="false">
      <c r="A1965" s="0" t="s">
        <v>3</v>
      </c>
      <c r="B1965" s="0" t="s">
        <v>10736</v>
      </c>
      <c r="C1965" s="0" t="s">
        <v>8742</v>
      </c>
      <c r="D1965" s="0" t="s">
        <v>8744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27</v>
      </c>
      <c r="L1965" s="0" t="n">
        <v>306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</row>
    <row r="1966" customFormat="false" ht="14.4" hidden="false" customHeight="false" outlineLevel="0" collapsed="false">
      <c r="A1966" s="0" t="s">
        <v>3</v>
      </c>
      <c r="B1966" s="0" t="s">
        <v>10737</v>
      </c>
      <c r="C1966" s="0" t="s">
        <v>8741</v>
      </c>
      <c r="D1966" s="0" t="s">
        <v>8745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23</v>
      </c>
      <c r="L1966" s="0" t="n">
        <v>331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</row>
    <row r="1967" customFormat="false" ht="14.4" hidden="false" customHeight="false" outlineLevel="0" collapsed="false">
      <c r="A1967" s="0" t="s">
        <v>3</v>
      </c>
      <c r="B1967" s="0" t="s">
        <v>10738</v>
      </c>
      <c r="C1967" s="0" t="s">
        <v>8744</v>
      </c>
      <c r="D1967" s="0" t="s">
        <v>8745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21</v>
      </c>
      <c r="L1967" s="0" t="n">
        <v>337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</row>
    <row r="1968" customFormat="false" ht="14.4" hidden="false" customHeight="false" outlineLevel="0" collapsed="false">
      <c r="A1968" s="0" t="s">
        <v>3</v>
      </c>
      <c r="B1968" s="0" t="s">
        <v>10739</v>
      </c>
      <c r="C1968" s="0" t="s">
        <v>8741</v>
      </c>
      <c r="D1968" s="0" t="s">
        <v>8745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21</v>
      </c>
      <c r="L1968" s="0" t="n">
        <v>307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</row>
    <row r="1969" customFormat="false" ht="14.4" hidden="false" customHeight="false" outlineLevel="0" collapsed="false">
      <c r="A1969" s="0" t="s">
        <v>3</v>
      </c>
      <c r="B1969" s="0" t="s">
        <v>10740</v>
      </c>
      <c r="C1969" s="0" t="s">
        <v>8741</v>
      </c>
      <c r="D1969" s="0" t="s">
        <v>8745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12</v>
      </c>
      <c r="L1969" s="0" t="n">
        <v>193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</row>
    <row r="1970" customFormat="false" ht="14.4" hidden="false" customHeight="false" outlineLevel="0" collapsed="false">
      <c r="A1970" s="0" t="s">
        <v>3</v>
      </c>
      <c r="B1970" s="0" t="s">
        <v>10741</v>
      </c>
      <c r="C1970" s="0" t="s">
        <v>8741</v>
      </c>
      <c r="D1970" s="0" t="s">
        <v>8745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12</v>
      </c>
      <c r="L1970" s="0" t="n">
        <v>193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</row>
    <row r="1971" customFormat="false" ht="14.4" hidden="false" customHeight="false" outlineLevel="0" collapsed="false">
      <c r="A1971" s="0" t="s">
        <v>3</v>
      </c>
      <c r="B1971" s="0" t="s">
        <v>10742</v>
      </c>
      <c r="C1971" s="0" t="s">
        <v>8742</v>
      </c>
      <c r="D1971" s="0" t="s">
        <v>8745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13</v>
      </c>
      <c r="L1971" s="0" t="n">
        <v>199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</row>
    <row r="1972" customFormat="false" ht="14.4" hidden="false" customHeight="false" outlineLevel="0" collapsed="false">
      <c r="A1972" s="0" t="s">
        <v>3</v>
      </c>
      <c r="B1972" s="0" t="s">
        <v>10743</v>
      </c>
      <c r="C1972" s="0" t="s">
        <v>8745</v>
      </c>
      <c r="D1972" s="0" t="s">
        <v>8741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13</v>
      </c>
      <c r="L1972" s="0" t="n">
        <v>182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</row>
    <row r="1973" customFormat="false" ht="14.4" hidden="false" customHeight="false" outlineLevel="0" collapsed="false">
      <c r="A1973" s="0" t="s">
        <v>3</v>
      </c>
      <c r="B1973" s="0" t="s">
        <v>10744</v>
      </c>
      <c r="C1973" s="0" t="s">
        <v>8741</v>
      </c>
      <c r="D1973" s="0" t="s">
        <v>8745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14</v>
      </c>
      <c r="L1973" s="0" t="n">
        <v>185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</row>
    <row r="1974" customFormat="false" ht="14.4" hidden="false" customHeight="false" outlineLevel="0" collapsed="false">
      <c r="A1974" s="0" t="s">
        <v>3</v>
      </c>
      <c r="B1974" s="0" t="s">
        <v>10745</v>
      </c>
      <c r="C1974" s="0" t="s">
        <v>8741</v>
      </c>
      <c r="D1974" s="0" t="s">
        <v>8745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14</v>
      </c>
      <c r="L1974" s="0" t="n">
        <v>185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</row>
    <row r="1975" customFormat="false" ht="14.4" hidden="false" customHeight="false" outlineLevel="0" collapsed="false">
      <c r="A1975" s="0" t="s">
        <v>3</v>
      </c>
      <c r="B1975" s="0" t="s">
        <v>10746</v>
      </c>
      <c r="C1975" s="0" t="s">
        <v>8744</v>
      </c>
      <c r="D1975" s="0" t="s">
        <v>8741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14</v>
      </c>
      <c r="L1975" s="0" t="n">
        <v>186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</row>
    <row r="1976" customFormat="false" ht="14.4" hidden="false" customHeight="false" outlineLevel="0" collapsed="false">
      <c r="A1976" s="0" t="s">
        <v>3</v>
      </c>
      <c r="B1976" s="0" t="s">
        <v>10747</v>
      </c>
      <c r="C1976" s="0" t="s">
        <v>8744</v>
      </c>
      <c r="D1976" s="0" t="s">
        <v>8742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9</v>
      </c>
      <c r="L1976" s="0" t="n">
        <v>174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</row>
    <row r="1977" customFormat="false" ht="14.4" hidden="false" customHeight="false" outlineLevel="0" collapsed="false">
      <c r="A1977" s="0" t="s">
        <v>3</v>
      </c>
      <c r="B1977" s="0" t="s">
        <v>10748</v>
      </c>
      <c r="C1977" s="0" t="s">
        <v>8744</v>
      </c>
      <c r="D1977" s="0" t="s">
        <v>8742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8</v>
      </c>
      <c r="L1977" s="0" t="n">
        <v>100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</row>
    <row r="1978" customFormat="false" ht="14.4" hidden="false" customHeight="false" outlineLevel="0" collapsed="false">
      <c r="A1978" s="0" t="s">
        <v>3</v>
      </c>
      <c r="B1978" s="0" t="s">
        <v>10749</v>
      </c>
      <c r="C1978" s="0" t="s">
        <v>8741</v>
      </c>
      <c r="D1978" s="0" t="s">
        <v>8745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8</v>
      </c>
      <c r="L1978" s="0" t="n">
        <v>98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</row>
    <row r="1979" customFormat="false" ht="14.4" hidden="false" customHeight="false" outlineLevel="0" collapsed="false">
      <c r="A1979" s="0" t="s">
        <v>3</v>
      </c>
      <c r="B1979" s="0" t="s">
        <v>10750</v>
      </c>
      <c r="C1979" s="0" t="s">
        <v>8741</v>
      </c>
      <c r="D1979" s="0" t="s">
        <v>8745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7</v>
      </c>
      <c r="L1979" s="0" t="n">
        <v>124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</row>
    <row r="1980" customFormat="false" ht="14.4" hidden="false" customHeight="false" outlineLevel="0" collapsed="false">
      <c r="A1980" s="0" t="s">
        <v>3</v>
      </c>
      <c r="B1980" s="0" t="s">
        <v>10751</v>
      </c>
      <c r="C1980" s="0" t="s">
        <v>8741</v>
      </c>
      <c r="D1980" s="0" t="s">
        <v>8745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13</v>
      </c>
      <c r="L1980" s="0" t="n">
        <v>213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</row>
    <row r="1981" customFormat="false" ht="14.4" hidden="false" customHeight="false" outlineLevel="0" collapsed="false">
      <c r="A1981" s="0" t="s">
        <v>3</v>
      </c>
      <c r="B1981" s="0" t="s">
        <v>10752</v>
      </c>
      <c r="C1981" s="0" t="s">
        <v>8745</v>
      </c>
      <c r="D1981" s="0" t="s">
        <v>8742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16</v>
      </c>
      <c r="L1981" s="0" t="n">
        <v>223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</row>
    <row r="1982" customFormat="false" ht="14.4" hidden="false" customHeight="false" outlineLevel="0" collapsed="false">
      <c r="A1982" s="0" t="s">
        <v>3</v>
      </c>
      <c r="B1982" s="0" t="s">
        <v>10753</v>
      </c>
      <c r="C1982" s="0" t="s">
        <v>8742</v>
      </c>
      <c r="D1982" s="0" t="s">
        <v>8745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10</v>
      </c>
      <c r="L1982" s="0" t="n">
        <v>178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</row>
    <row r="1983" customFormat="false" ht="14.4" hidden="false" customHeight="false" outlineLevel="0" collapsed="false">
      <c r="A1983" s="0" t="s">
        <v>3</v>
      </c>
      <c r="B1983" s="0" t="s">
        <v>10754</v>
      </c>
      <c r="C1983" s="0" t="s">
        <v>8742</v>
      </c>
      <c r="D1983" s="0" t="s">
        <v>8744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11</v>
      </c>
      <c r="L1983" s="0" t="n">
        <v>213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</row>
    <row r="1984" customFormat="false" ht="14.4" hidden="false" customHeight="false" outlineLevel="0" collapsed="false">
      <c r="A1984" s="0" t="s">
        <v>3</v>
      </c>
      <c r="B1984" s="0" t="s">
        <v>10755</v>
      </c>
      <c r="C1984" s="0" t="s">
        <v>8745</v>
      </c>
      <c r="D1984" s="0" t="s">
        <v>8741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13</v>
      </c>
      <c r="L1984" s="0" t="n">
        <v>195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</row>
    <row r="1985" customFormat="false" ht="14.4" hidden="false" customHeight="false" outlineLevel="0" collapsed="false">
      <c r="A1985" s="0" t="s">
        <v>3</v>
      </c>
      <c r="B1985" s="0" t="s">
        <v>10756</v>
      </c>
      <c r="C1985" s="0" t="s">
        <v>8742</v>
      </c>
      <c r="D1985" s="0" t="s">
        <v>8741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11</v>
      </c>
      <c r="L1985" s="0" t="n">
        <v>187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</row>
    <row r="1986" customFormat="false" ht="14.4" hidden="false" customHeight="false" outlineLevel="0" collapsed="false">
      <c r="A1986" s="0" t="s">
        <v>3</v>
      </c>
      <c r="B1986" s="0" t="s">
        <v>10757</v>
      </c>
      <c r="C1986" s="0" t="s">
        <v>8741</v>
      </c>
      <c r="D1986" s="0" t="s">
        <v>8745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13</v>
      </c>
      <c r="L1986" s="0" t="n">
        <v>155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</row>
    <row r="1987" customFormat="false" ht="14.4" hidden="false" customHeight="false" outlineLevel="0" collapsed="false">
      <c r="A1987" s="0" t="s">
        <v>3</v>
      </c>
      <c r="B1987" s="0" t="s">
        <v>10758</v>
      </c>
      <c r="C1987" s="0" t="s">
        <v>8741</v>
      </c>
      <c r="D1987" s="0" t="s">
        <v>8745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11</v>
      </c>
      <c r="L1987" s="0" t="n">
        <v>183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</row>
    <row r="1988" customFormat="false" ht="14.4" hidden="false" customHeight="false" outlineLevel="0" collapsed="false">
      <c r="A1988" s="0" t="s">
        <v>3</v>
      </c>
      <c r="B1988" s="0" t="s">
        <v>10759</v>
      </c>
      <c r="C1988" s="0" t="s">
        <v>8741</v>
      </c>
      <c r="D1988" s="0" t="s">
        <v>8745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18</v>
      </c>
      <c r="L1988" s="0" t="n">
        <v>170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</row>
    <row r="1989" customFormat="false" ht="14.4" hidden="false" customHeight="false" outlineLevel="0" collapsed="false">
      <c r="A1989" s="0" t="s">
        <v>3</v>
      </c>
      <c r="B1989" s="0" t="s">
        <v>10760</v>
      </c>
      <c r="C1989" s="0" t="s">
        <v>8744</v>
      </c>
      <c r="D1989" s="0" t="s">
        <v>8741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15</v>
      </c>
      <c r="L1989" s="0" t="n">
        <v>192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</row>
    <row r="1990" customFormat="false" ht="14.4" hidden="false" customHeight="false" outlineLevel="0" collapsed="false">
      <c r="A1990" s="0" t="s">
        <v>3</v>
      </c>
      <c r="B1990" s="0" t="s">
        <v>10761</v>
      </c>
      <c r="C1990" s="0" t="s">
        <v>8741</v>
      </c>
      <c r="D1990" s="0" t="s">
        <v>8745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12</v>
      </c>
      <c r="L1990" s="0" t="n">
        <v>171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</row>
    <row r="1991" customFormat="false" ht="14.4" hidden="false" customHeight="false" outlineLevel="0" collapsed="false">
      <c r="A1991" s="0" t="s">
        <v>3</v>
      </c>
      <c r="B1991" s="0" t="s">
        <v>10762</v>
      </c>
      <c r="C1991" s="0" t="s">
        <v>8741</v>
      </c>
      <c r="D1991" s="0" t="s">
        <v>8745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12</v>
      </c>
      <c r="L1991" s="0" t="n">
        <v>171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</row>
    <row r="1992" customFormat="false" ht="14.4" hidden="false" customHeight="false" outlineLevel="0" collapsed="false">
      <c r="A1992" s="0" t="s">
        <v>3</v>
      </c>
      <c r="B1992" s="0" t="s">
        <v>10763</v>
      </c>
      <c r="C1992" s="0" t="s">
        <v>8744</v>
      </c>
      <c r="D1992" s="0" t="s">
        <v>8742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7</v>
      </c>
      <c r="L1992" s="0" t="n">
        <v>125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</row>
    <row r="1993" customFormat="false" ht="14.4" hidden="false" customHeight="false" outlineLevel="0" collapsed="false">
      <c r="A1993" s="0" t="s">
        <v>3</v>
      </c>
      <c r="B1993" s="0" t="s">
        <v>10764</v>
      </c>
      <c r="C1993" s="0" t="s">
        <v>8745</v>
      </c>
      <c r="D1993" s="0" t="s">
        <v>8742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12</v>
      </c>
      <c r="L1993" s="0" t="n">
        <v>229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</row>
    <row r="1994" customFormat="false" ht="14.4" hidden="false" customHeight="false" outlineLevel="0" collapsed="false">
      <c r="A1994" s="0" t="s">
        <v>3</v>
      </c>
      <c r="B1994" s="0" t="s">
        <v>10765</v>
      </c>
      <c r="C1994" s="0" t="s">
        <v>8742</v>
      </c>
      <c r="D1994" s="0" t="s">
        <v>8744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12</v>
      </c>
      <c r="L1994" s="0" t="n">
        <v>218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</row>
    <row r="1995" customFormat="false" ht="14.4" hidden="false" customHeight="false" outlineLevel="0" collapsed="false">
      <c r="A1995" s="0" t="s">
        <v>3</v>
      </c>
      <c r="B1995" s="0" t="s">
        <v>10766</v>
      </c>
      <c r="C1995" s="0" t="s">
        <v>8745</v>
      </c>
      <c r="D1995" s="0" t="s">
        <v>8741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13</v>
      </c>
      <c r="L1995" s="0" t="n">
        <v>237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</row>
    <row r="1996" customFormat="false" ht="14.4" hidden="false" customHeight="false" outlineLevel="0" collapsed="false">
      <c r="A1996" s="0" t="s">
        <v>3</v>
      </c>
      <c r="B1996" s="0" t="s">
        <v>10767</v>
      </c>
      <c r="C1996" s="0" t="s">
        <v>8744</v>
      </c>
      <c r="D1996" s="0" t="s">
        <v>8742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13</v>
      </c>
      <c r="L1996" s="0" t="n">
        <v>238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</row>
    <row r="1997" customFormat="false" ht="14.4" hidden="false" customHeight="false" outlineLevel="0" collapsed="false">
      <c r="A1997" s="0" t="s">
        <v>3</v>
      </c>
      <c r="B1997" s="0" t="s">
        <v>10768</v>
      </c>
      <c r="C1997" s="0" t="s">
        <v>8741</v>
      </c>
      <c r="D1997" s="0" t="s">
        <v>8745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13</v>
      </c>
      <c r="L1997" s="0" t="n">
        <v>231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</row>
    <row r="1998" customFormat="false" ht="14.4" hidden="false" customHeight="false" outlineLevel="0" collapsed="false">
      <c r="A1998" s="0" t="s">
        <v>3</v>
      </c>
      <c r="B1998" s="0" t="s">
        <v>10769</v>
      </c>
      <c r="C1998" s="0" t="s">
        <v>8741</v>
      </c>
      <c r="D1998" s="0" t="s">
        <v>8745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12</v>
      </c>
      <c r="L1998" s="0" t="n">
        <v>220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</row>
    <row r="1999" customFormat="false" ht="14.4" hidden="false" customHeight="false" outlineLevel="0" collapsed="false">
      <c r="A1999" s="0" t="s">
        <v>3</v>
      </c>
      <c r="B1999" s="0" t="s">
        <v>10770</v>
      </c>
      <c r="C1999" s="0" t="s">
        <v>8741</v>
      </c>
      <c r="D1999" s="0" t="s">
        <v>8745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11</v>
      </c>
      <c r="L1999" s="0" t="n">
        <v>193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</row>
    <row r="2000" customFormat="false" ht="14.4" hidden="false" customHeight="false" outlineLevel="0" collapsed="false">
      <c r="A2000" s="0" t="s">
        <v>3</v>
      </c>
      <c r="B2000" s="0" t="s">
        <v>10771</v>
      </c>
      <c r="C2000" s="0" t="s">
        <v>8742</v>
      </c>
      <c r="D2000" s="0" t="s">
        <v>8745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11</v>
      </c>
      <c r="L2000" s="0" t="n">
        <v>192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</row>
    <row r="2001" customFormat="false" ht="14.4" hidden="false" customHeight="false" outlineLevel="0" collapsed="false">
      <c r="A2001" s="0" t="s">
        <v>3</v>
      </c>
      <c r="B2001" s="0" t="s">
        <v>10772</v>
      </c>
      <c r="C2001" s="0" t="s">
        <v>8741</v>
      </c>
      <c r="D2001" s="0" t="s">
        <v>8745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11</v>
      </c>
      <c r="L2001" s="0" t="n">
        <v>188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</row>
    <row r="2002" customFormat="false" ht="14.4" hidden="false" customHeight="false" outlineLevel="0" collapsed="false">
      <c r="A2002" s="0" t="s">
        <v>3</v>
      </c>
      <c r="B2002" s="0" t="s">
        <v>10773</v>
      </c>
      <c r="C2002" s="0" t="s">
        <v>8745</v>
      </c>
      <c r="D2002" s="0" t="s">
        <v>8741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11</v>
      </c>
      <c r="L2002" s="0" t="n">
        <v>173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</row>
    <row r="2003" customFormat="false" ht="14.4" hidden="false" customHeight="false" outlineLevel="0" collapsed="false">
      <c r="A2003" s="0" t="s">
        <v>3</v>
      </c>
      <c r="B2003" s="0" t="s">
        <v>10774</v>
      </c>
      <c r="C2003" s="0" t="s">
        <v>8742</v>
      </c>
      <c r="D2003" s="0" t="s">
        <v>8745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12</v>
      </c>
      <c r="L2003" s="0" t="n">
        <v>238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</row>
    <row r="2004" customFormat="false" ht="14.4" hidden="false" customHeight="false" outlineLevel="0" collapsed="false">
      <c r="A2004" s="0" t="s">
        <v>3</v>
      </c>
      <c r="B2004" s="0" t="s">
        <v>10775</v>
      </c>
      <c r="C2004" s="0" t="s">
        <v>8744</v>
      </c>
      <c r="D2004" s="0" t="s">
        <v>8745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13</v>
      </c>
      <c r="L2004" s="0" t="n">
        <v>200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</row>
    <row r="2005" customFormat="false" ht="14.4" hidden="false" customHeight="false" outlineLevel="0" collapsed="false">
      <c r="A2005" s="0" t="s">
        <v>3</v>
      </c>
      <c r="B2005" s="0" t="s">
        <v>10776</v>
      </c>
      <c r="C2005" s="0" t="s">
        <v>8745</v>
      </c>
      <c r="D2005" s="0" t="s">
        <v>8741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12</v>
      </c>
      <c r="L2005" s="0" t="n">
        <v>191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</row>
    <row r="2006" customFormat="false" ht="14.4" hidden="false" customHeight="false" outlineLevel="0" collapsed="false">
      <c r="A2006" s="0" t="s">
        <v>3</v>
      </c>
      <c r="B2006" s="0" t="s">
        <v>10777</v>
      </c>
      <c r="C2006" s="0" t="s">
        <v>8741</v>
      </c>
      <c r="D2006" s="0" t="s">
        <v>8744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9</v>
      </c>
      <c r="L2006" s="0" t="n">
        <v>160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</row>
    <row r="2007" customFormat="false" ht="14.4" hidden="false" customHeight="false" outlineLevel="0" collapsed="false">
      <c r="A2007" s="0" t="s">
        <v>3</v>
      </c>
      <c r="B2007" s="0" t="s">
        <v>10778</v>
      </c>
      <c r="C2007" s="0" t="s">
        <v>8742</v>
      </c>
      <c r="D2007" s="0" t="s">
        <v>8744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11</v>
      </c>
      <c r="L2007" s="0" t="n">
        <v>189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</row>
    <row r="2008" customFormat="false" ht="14.4" hidden="false" customHeight="false" outlineLevel="0" collapsed="false">
      <c r="A2008" s="0" t="s">
        <v>3</v>
      </c>
      <c r="B2008" s="0" t="s">
        <v>10779</v>
      </c>
      <c r="C2008" s="0" t="s">
        <v>8745</v>
      </c>
      <c r="D2008" s="0" t="s">
        <v>8742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13</v>
      </c>
      <c r="L2008" s="0" t="n">
        <v>236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</row>
    <row r="2009" customFormat="false" ht="14.4" hidden="false" customHeight="false" outlineLevel="0" collapsed="false">
      <c r="A2009" s="0" t="s">
        <v>3</v>
      </c>
      <c r="B2009" s="0" t="s">
        <v>10780</v>
      </c>
      <c r="C2009" s="0" t="s">
        <v>8741</v>
      </c>
      <c r="D2009" s="0" t="s">
        <v>8742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7</v>
      </c>
      <c r="L2009" s="0" t="n">
        <v>127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</row>
    <row r="2010" customFormat="false" ht="14.4" hidden="false" customHeight="false" outlineLevel="0" collapsed="false">
      <c r="A2010" s="0" t="s">
        <v>3</v>
      </c>
      <c r="B2010" s="0" t="s">
        <v>10781</v>
      </c>
      <c r="C2010" s="0" t="s">
        <v>8742</v>
      </c>
      <c r="D2010" s="0" t="s">
        <v>8744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8</v>
      </c>
      <c r="L2010" s="0" t="n">
        <v>131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</row>
    <row r="2011" customFormat="false" ht="14.4" hidden="false" customHeight="false" outlineLevel="0" collapsed="false">
      <c r="A2011" s="0" t="s">
        <v>3</v>
      </c>
      <c r="B2011" s="0" t="s">
        <v>10782</v>
      </c>
      <c r="C2011" s="0" t="s">
        <v>8741</v>
      </c>
      <c r="D2011" s="0" t="s">
        <v>8745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9</v>
      </c>
      <c r="L2011" s="0" t="n">
        <v>138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</row>
    <row r="2012" customFormat="false" ht="14.4" hidden="false" customHeight="false" outlineLevel="0" collapsed="false">
      <c r="A2012" s="0" t="s">
        <v>3</v>
      </c>
      <c r="B2012" s="0" t="s">
        <v>10783</v>
      </c>
      <c r="C2012" s="0" t="s">
        <v>8741</v>
      </c>
      <c r="D2012" s="0" t="s">
        <v>8745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10</v>
      </c>
      <c r="L2012" s="0" t="n">
        <v>138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</row>
    <row r="2013" customFormat="false" ht="14.4" hidden="false" customHeight="false" outlineLevel="0" collapsed="false">
      <c r="A2013" s="0" t="s">
        <v>3</v>
      </c>
      <c r="B2013" s="0" t="s">
        <v>10784</v>
      </c>
      <c r="C2013" s="0" t="s">
        <v>8741</v>
      </c>
      <c r="D2013" s="0" t="s">
        <v>8745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10</v>
      </c>
      <c r="L2013" s="0" t="n">
        <v>140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</row>
    <row r="2014" customFormat="false" ht="14.4" hidden="false" customHeight="false" outlineLevel="0" collapsed="false">
      <c r="A2014" s="0" t="s">
        <v>3</v>
      </c>
      <c r="B2014" s="0" t="s">
        <v>10785</v>
      </c>
      <c r="C2014" s="0" t="s">
        <v>8744</v>
      </c>
      <c r="D2014" s="0" t="s">
        <v>8741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10</v>
      </c>
      <c r="L2014" s="0" t="n">
        <v>146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</row>
    <row r="2015" customFormat="false" ht="14.4" hidden="false" customHeight="false" outlineLevel="0" collapsed="false">
      <c r="A2015" s="0" t="s">
        <v>3</v>
      </c>
      <c r="B2015" s="0" t="s">
        <v>10786</v>
      </c>
      <c r="C2015" s="0" t="s">
        <v>8742</v>
      </c>
      <c r="D2015" s="0" t="s">
        <v>8744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10</v>
      </c>
      <c r="L2015" s="0" t="n">
        <v>164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</row>
    <row r="2016" customFormat="false" ht="14.4" hidden="false" customHeight="false" outlineLevel="0" collapsed="false">
      <c r="A2016" s="0" t="s">
        <v>3</v>
      </c>
      <c r="B2016" s="0" t="s">
        <v>10787</v>
      </c>
      <c r="C2016" s="0" t="s">
        <v>8745</v>
      </c>
      <c r="D2016" s="0" t="s">
        <v>8741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15</v>
      </c>
      <c r="L2016" s="0" t="n">
        <v>262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</row>
    <row r="2017" customFormat="false" ht="14.4" hidden="false" customHeight="false" outlineLevel="0" collapsed="false">
      <c r="A2017" s="0" t="s">
        <v>3</v>
      </c>
      <c r="B2017" s="0" t="s">
        <v>10788</v>
      </c>
      <c r="C2017" s="0" t="s">
        <v>8745</v>
      </c>
      <c r="D2017" s="0" t="s">
        <v>8742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14</v>
      </c>
      <c r="L2017" s="0" t="n">
        <v>256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</row>
    <row r="2018" customFormat="false" ht="14.4" hidden="false" customHeight="false" outlineLevel="0" collapsed="false">
      <c r="A2018" s="0" t="s">
        <v>3</v>
      </c>
      <c r="B2018" s="0" t="s">
        <v>10789</v>
      </c>
      <c r="C2018" s="0" t="s">
        <v>8741</v>
      </c>
      <c r="D2018" s="0" t="s">
        <v>8742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14</v>
      </c>
      <c r="L2018" s="0" t="n">
        <v>269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</row>
    <row r="2019" customFormat="false" ht="14.4" hidden="false" customHeight="false" outlineLevel="0" collapsed="false">
      <c r="A2019" s="0" t="s">
        <v>3</v>
      </c>
      <c r="B2019" s="0" t="s">
        <v>10790</v>
      </c>
      <c r="C2019" s="0" t="s">
        <v>8742</v>
      </c>
      <c r="D2019" s="0" t="s">
        <v>8744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13</v>
      </c>
      <c r="L2019" s="0" t="n">
        <v>259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</row>
    <row r="2020" customFormat="false" ht="14.4" hidden="false" customHeight="false" outlineLevel="0" collapsed="false">
      <c r="A2020" s="0" t="s">
        <v>3</v>
      </c>
      <c r="B2020" s="0" t="s">
        <v>10791</v>
      </c>
      <c r="C2020" s="0" t="s">
        <v>8744</v>
      </c>
      <c r="D2020" s="0" t="s">
        <v>8742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13</v>
      </c>
      <c r="L2020" s="0" t="n">
        <v>255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</row>
    <row r="2021" customFormat="false" ht="14.4" hidden="false" customHeight="false" outlineLevel="0" collapsed="false">
      <c r="A2021" s="0" t="s">
        <v>3</v>
      </c>
      <c r="B2021" s="0" t="s">
        <v>10792</v>
      </c>
      <c r="C2021" s="0" t="s">
        <v>8744</v>
      </c>
      <c r="D2021" s="0" t="s">
        <v>8745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14</v>
      </c>
      <c r="L2021" s="0" t="n">
        <v>260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</row>
    <row r="2022" customFormat="false" ht="14.4" hidden="false" customHeight="false" outlineLevel="0" collapsed="false">
      <c r="A2022" s="0" t="s">
        <v>3</v>
      </c>
      <c r="B2022" s="0" t="s">
        <v>10793</v>
      </c>
      <c r="C2022" s="0" t="s">
        <v>8745</v>
      </c>
      <c r="D2022" s="0" t="s">
        <v>8741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14</v>
      </c>
      <c r="L2022" s="0" t="n">
        <v>257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</row>
    <row r="2023" customFormat="false" ht="14.4" hidden="false" customHeight="false" outlineLevel="0" collapsed="false">
      <c r="A2023" s="0" t="s">
        <v>3</v>
      </c>
      <c r="B2023" s="0" t="s">
        <v>10794</v>
      </c>
      <c r="C2023" s="0" t="s">
        <v>8741</v>
      </c>
      <c r="D2023" s="0" t="s">
        <v>8745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13</v>
      </c>
      <c r="L2023" s="0" t="n">
        <v>240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</row>
    <row r="2024" customFormat="false" ht="14.4" hidden="false" customHeight="false" outlineLevel="0" collapsed="false">
      <c r="A2024" s="0" t="s">
        <v>3</v>
      </c>
      <c r="B2024" s="0" t="s">
        <v>10795</v>
      </c>
      <c r="C2024" s="0" t="s">
        <v>8741</v>
      </c>
      <c r="D2024" s="0" t="s">
        <v>8745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21</v>
      </c>
      <c r="L2024" s="0" t="n">
        <v>238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</row>
    <row r="2025" customFormat="false" ht="14.4" hidden="false" customHeight="false" outlineLevel="0" collapsed="false">
      <c r="A2025" s="0" t="s">
        <v>3</v>
      </c>
      <c r="B2025" s="0" t="s">
        <v>10796</v>
      </c>
      <c r="C2025" s="0" t="s">
        <v>8744</v>
      </c>
      <c r="D2025" s="0" t="s">
        <v>8742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19</v>
      </c>
      <c r="L2025" s="0" t="n">
        <v>241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</row>
    <row r="2026" customFormat="false" ht="14.4" hidden="false" customHeight="false" outlineLevel="0" collapsed="false">
      <c r="A2026" s="0" t="s">
        <v>3</v>
      </c>
      <c r="B2026" s="0" t="s">
        <v>10797</v>
      </c>
      <c r="C2026" s="0" t="s">
        <v>8745</v>
      </c>
      <c r="D2026" s="0" t="s">
        <v>8744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16</v>
      </c>
      <c r="L2026" s="0" t="n">
        <v>249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</row>
    <row r="2027" customFormat="false" ht="14.4" hidden="false" customHeight="false" outlineLevel="0" collapsed="false">
      <c r="A2027" s="0" t="s">
        <v>3</v>
      </c>
      <c r="B2027" s="0" t="s">
        <v>10798</v>
      </c>
      <c r="C2027" s="0" t="s">
        <v>8745</v>
      </c>
      <c r="D2027" s="0" t="s">
        <v>8741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24</v>
      </c>
      <c r="L2027" s="0" t="n">
        <v>233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</row>
    <row r="2028" customFormat="false" ht="14.4" hidden="false" customHeight="false" outlineLevel="0" collapsed="false">
      <c r="A2028" s="0" t="s">
        <v>3</v>
      </c>
      <c r="B2028" s="0" t="s">
        <v>10799</v>
      </c>
      <c r="C2028" s="0" t="s">
        <v>8745</v>
      </c>
      <c r="D2028" s="0" t="s">
        <v>8741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16</v>
      </c>
      <c r="L2028" s="0" t="n">
        <v>239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</row>
    <row r="2029" customFormat="false" ht="14.4" hidden="false" customHeight="false" outlineLevel="0" collapsed="false">
      <c r="A2029" s="0" t="s">
        <v>3</v>
      </c>
      <c r="B2029" s="0" t="s">
        <v>10800</v>
      </c>
      <c r="C2029" s="0" t="s">
        <v>8741</v>
      </c>
      <c r="D2029" s="0" t="s">
        <v>8745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15</v>
      </c>
      <c r="L2029" s="0" t="n">
        <v>234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</row>
    <row r="2030" customFormat="false" ht="14.4" hidden="false" customHeight="false" outlineLevel="0" collapsed="false">
      <c r="A2030" s="0" t="s">
        <v>3</v>
      </c>
      <c r="B2030" s="0" t="s">
        <v>10801</v>
      </c>
      <c r="C2030" s="0" t="s">
        <v>8741</v>
      </c>
      <c r="D2030" s="0" t="s">
        <v>8745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14</v>
      </c>
      <c r="L2030" s="0" t="n">
        <v>232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</row>
    <row r="2031" customFormat="false" ht="14.4" hidden="false" customHeight="false" outlineLevel="0" collapsed="false">
      <c r="A2031" s="0" t="s">
        <v>3</v>
      </c>
      <c r="B2031" s="0" t="s">
        <v>10802</v>
      </c>
      <c r="C2031" s="0" t="s">
        <v>8741</v>
      </c>
      <c r="D2031" s="0" t="s">
        <v>8745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16</v>
      </c>
      <c r="L2031" s="0" t="n">
        <v>236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</row>
    <row r="2032" customFormat="false" ht="14.4" hidden="false" customHeight="false" outlineLevel="0" collapsed="false">
      <c r="A2032" s="0" t="s">
        <v>3</v>
      </c>
      <c r="B2032" s="0" t="s">
        <v>10803</v>
      </c>
      <c r="C2032" s="0" t="s">
        <v>8741</v>
      </c>
      <c r="D2032" s="0" t="s">
        <v>8745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13</v>
      </c>
      <c r="L2032" s="0" t="n">
        <v>222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</row>
    <row r="2033" customFormat="false" ht="14.4" hidden="false" customHeight="false" outlineLevel="0" collapsed="false">
      <c r="A2033" s="0" t="s">
        <v>3</v>
      </c>
      <c r="B2033" s="0" t="s">
        <v>10804</v>
      </c>
      <c r="C2033" s="0" t="s">
        <v>8741</v>
      </c>
      <c r="D2033" s="0" t="s">
        <v>8745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13</v>
      </c>
      <c r="L2033" s="0" t="n">
        <v>221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</row>
    <row r="2034" customFormat="false" ht="14.4" hidden="false" customHeight="false" outlineLevel="0" collapsed="false">
      <c r="A2034" s="0" t="s">
        <v>3</v>
      </c>
      <c r="B2034" s="0" t="s">
        <v>10805</v>
      </c>
      <c r="C2034" s="0" t="s">
        <v>8741</v>
      </c>
      <c r="D2034" s="0" t="s">
        <v>8745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13</v>
      </c>
      <c r="L2034" s="0" t="n">
        <v>222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</row>
    <row r="2035" customFormat="false" ht="14.4" hidden="false" customHeight="false" outlineLevel="0" collapsed="false">
      <c r="A2035" s="0" t="s">
        <v>3</v>
      </c>
      <c r="B2035" s="0" t="s">
        <v>10806</v>
      </c>
      <c r="C2035" s="0" t="s">
        <v>8742</v>
      </c>
      <c r="D2035" s="0" t="s">
        <v>8744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13</v>
      </c>
      <c r="L2035" s="0" t="n">
        <v>221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</row>
    <row r="2036" customFormat="false" ht="14.4" hidden="false" customHeight="false" outlineLevel="0" collapsed="false">
      <c r="A2036" s="0" t="s">
        <v>3</v>
      </c>
      <c r="B2036" s="0" t="s">
        <v>10807</v>
      </c>
      <c r="C2036" s="0" t="s">
        <v>8745</v>
      </c>
      <c r="D2036" s="0" t="s">
        <v>8741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12</v>
      </c>
      <c r="L2036" s="0" t="n">
        <v>220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</row>
    <row r="2037" customFormat="false" ht="14.4" hidden="false" customHeight="false" outlineLevel="0" collapsed="false">
      <c r="A2037" s="0" t="s">
        <v>3</v>
      </c>
      <c r="B2037" s="0" t="s">
        <v>10808</v>
      </c>
      <c r="C2037" s="0" t="s">
        <v>8741</v>
      </c>
      <c r="D2037" s="0" t="s">
        <v>8745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12</v>
      </c>
      <c r="L2037" s="0" t="n">
        <v>234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</row>
    <row r="2038" customFormat="false" ht="14.4" hidden="false" customHeight="false" outlineLevel="0" collapsed="false">
      <c r="A2038" s="0" t="s">
        <v>3</v>
      </c>
      <c r="B2038" s="0" t="s">
        <v>10809</v>
      </c>
      <c r="C2038" s="0" t="s">
        <v>8744</v>
      </c>
      <c r="D2038" s="0" t="s">
        <v>8742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12</v>
      </c>
      <c r="L2038" s="0" t="n">
        <v>215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</row>
    <row r="2039" customFormat="false" ht="14.4" hidden="false" customHeight="false" outlineLevel="0" collapsed="false">
      <c r="A2039" s="0" t="s">
        <v>3</v>
      </c>
      <c r="B2039" s="0" t="s">
        <v>10810</v>
      </c>
      <c r="C2039" s="0" t="s">
        <v>8741</v>
      </c>
      <c r="D2039" s="0" t="s">
        <v>8745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21</v>
      </c>
      <c r="L2039" s="0" t="n">
        <v>365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</row>
    <row r="2040" customFormat="false" ht="14.4" hidden="false" customHeight="false" outlineLevel="0" collapsed="false">
      <c r="A2040" s="0" t="s">
        <v>3</v>
      </c>
      <c r="B2040" s="0" t="s">
        <v>10811</v>
      </c>
      <c r="C2040" s="0" t="s">
        <v>8742</v>
      </c>
      <c r="D2040" s="0" t="s">
        <v>8741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8</v>
      </c>
      <c r="L2040" s="0" t="n">
        <v>142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</row>
    <row r="2041" customFormat="false" ht="14.4" hidden="false" customHeight="false" outlineLevel="0" collapsed="false">
      <c r="A2041" s="0" t="s">
        <v>3</v>
      </c>
      <c r="B2041" s="0" t="s">
        <v>10812</v>
      </c>
      <c r="C2041" s="0" t="s">
        <v>8741</v>
      </c>
      <c r="D2041" s="0" t="s">
        <v>8744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11</v>
      </c>
      <c r="L2041" s="0" t="n">
        <v>199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</row>
    <row r="2042" customFormat="false" ht="14.4" hidden="false" customHeight="false" outlineLevel="0" collapsed="false">
      <c r="A2042" s="0" t="s">
        <v>3</v>
      </c>
      <c r="B2042" s="0" t="s">
        <v>10813</v>
      </c>
      <c r="C2042" s="0" t="s">
        <v>8744</v>
      </c>
      <c r="D2042" s="0" t="s">
        <v>8745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11</v>
      </c>
      <c r="L2042" s="0" t="n">
        <v>209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</row>
    <row r="2043" customFormat="false" ht="14.4" hidden="false" customHeight="false" outlineLevel="0" collapsed="false">
      <c r="A2043" s="0" t="s">
        <v>3</v>
      </c>
      <c r="B2043" s="0" t="s">
        <v>10814</v>
      </c>
      <c r="C2043" s="0" t="s">
        <v>8744</v>
      </c>
      <c r="D2043" s="0" t="s">
        <v>8742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10</v>
      </c>
      <c r="L2043" s="0" t="n">
        <v>176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</row>
    <row r="2044" customFormat="false" ht="14.4" hidden="false" customHeight="false" outlineLevel="0" collapsed="false">
      <c r="A2044" s="0" t="s">
        <v>3</v>
      </c>
      <c r="B2044" s="0" t="s">
        <v>10815</v>
      </c>
      <c r="C2044" s="0" t="s">
        <v>8742</v>
      </c>
      <c r="D2044" s="0" t="s">
        <v>8744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10</v>
      </c>
      <c r="L2044" s="0" t="n">
        <v>197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</row>
    <row r="2045" customFormat="false" ht="14.4" hidden="false" customHeight="false" outlineLevel="0" collapsed="false">
      <c r="A2045" s="0" t="s">
        <v>3</v>
      </c>
      <c r="B2045" s="0" t="s">
        <v>10816</v>
      </c>
      <c r="C2045" s="0" t="s">
        <v>8742</v>
      </c>
      <c r="D2045" s="0" t="s">
        <v>8741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15</v>
      </c>
      <c r="L2045" s="0" t="n">
        <v>191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</row>
    <row r="2046" customFormat="false" ht="14.4" hidden="false" customHeight="false" outlineLevel="0" collapsed="false">
      <c r="A2046" s="0" t="s">
        <v>3</v>
      </c>
      <c r="B2046" s="0" t="s">
        <v>10817</v>
      </c>
      <c r="C2046" s="0" t="s">
        <v>8744</v>
      </c>
      <c r="D2046" s="0" t="s">
        <v>8742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14</v>
      </c>
      <c r="L2046" s="0" t="n">
        <v>189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</row>
    <row r="2047" customFormat="false" ht="14.4" hidden="false" customHeight="false" outlineLevel="0" collapsed="false">
      <c r="A2047" s="0" t="s">
        <v>3</v>
      </c>
      <c r="B2047" s="0" t="s">
        <v>10818</v>
      </c>
      <c r="C2047" s="0" t="s">
        <v>8741</v>
      </c>
      <c r="D2047" s="0" t="s">
        <v>8745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14</v>
      </c>
      <c r="L2047" s="0" t="n">
        <v>188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</row>
    <row r="2048" customFormat="false" ht="14.4" hidden="false" customHeight="false" outlineLevel="0" collapsed="false">
      <c r="A2048" s="0" t="s">
        <v>3</v>
      </c>
      <c r="B2048" s="0" t="s">
        <v>10819</v>
      </c>
      <c r="C2048" s="0" t="s">
        <v>8741</v>
      </c>
      <c r="D2048" s="0" t="s">
        <v>8745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14</v>
      </c>
      <c r="L2048" s="0" t="n">
        <v>188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</row>
    <row r="2049" customFormat="false" ht="14.4" hidden="false" customHeight="false" outlineLevel="0" collapsed="false">
      <c r="A2049" s="0" t="s">
        <v>3</v>
      </c>
      <c r="B2049" s="0" t="s">
        <v>10820</v>
      </c>
      <c r="C2049" s="0" t="s">
        <v>8741</v>
      </c>
      <c r="D2049" s="0" t="s">
        <v>8744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14</v>
      </c>
      <c r="L2049" s="0" t="n">
        <v>188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</row>
    <row r="2050" customFormat="false" ht="14.4" hidden="false" customHeight="false" outlineLevel="0" collapsed="false">
      <c r="A2050" s="0" t="s">
        <v>3</v>
      </c>
      <c r="B2050" s="0" t="s">
        <v>10821</v>
      </c>
      <c r="C2050" s="0" t="s">
        <v>8742</v>
      </c>
      <c r="D2050" s="0" t="s">
        <v>8744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11</v>
      </c>
      <c r="L2050" s="0" t="n">
        <v>203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</row>
    <row r="2051" customFormat="false" ht="14.4" hidden="false" customHeight="false" outlineLevel="0" collapsed="false">
      <c r="A2051" s="0" t="s">
        <v>3</v>
      </c>
      <c r="B2051" s="0" t="s">
        <v>10822</v>
      </c>
      <c r="C2051" s="0" t="s">
        <v>8745</v>
      </c>
      <c r="D2051" s="0" t="s">
        <v>8744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11</v>
      </c>
      <c r="L2051" s="0" t="n">
        <v>153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</row>
    <row r="2052" customFormat="false" ht="14.4" hidden="false" customHeight="false" outlineLevel="0" collapsed="false">
      <c r="A2052" s="0" t="s">
        <v>3</v>
      </c>
      <c r="B2052" s="0" t="s">
        <v>10823</v>
      </c>
      <c r="C2052" s="0" t="s">
        <v>8741</v>
      </c>
      <c r="D2052" s="0" t="s">
        <v>8744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13</v>
      </c>
      <c r="L2052" s="0" t="n">
        <v>154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</row>
    <row r="2053" customFormat="false" ht="14.4" hidden="false" customHeight="false" outlineLevel="0" collapsed="false">
      <c r="A2053" s="0" t="s">
        <v>3</v>
      </c>
      <c r="B2053" s="0" t="s">
        <v>10824</v>
      </c>
      <c r="C2053" s="0" t="s">
        <v>8742</v>
      </c>
      <c r="D2053" s="0" t="s">
        <v>8744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12</v>
      </c>
      <c r="L2053" s="0" t="n">
        <v>195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</row>
    <row r="2054" customFormat="false" ht="14.4" hidden="false" customHeight="false" outlineLevel="0" collapsed="false">
      <c r="A2054" s="0" t="s">
        <v>3</v>
      </c>
      <c r="B2054" s="0" t="s">
        <v>10825</v>
      </c>
      <c r="C2054" s="0" t="s">
        <v>8742</v>
      </c>
      <c r="D2054" s="0" t="s">
        <v>8744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12</v>
      </c>
      <c r="L2054" s="0" t="n">
        <v>195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</row>
    <row r="2055" customFormat="false" ht="14.4" hidden="false" customHeight="false" outlineLevel="0" collapsed="false">
      <c r="A2055" s="0" t="s">
        <v>3</v>
      </c>
      <c r="B2055" s="0" t="s">
        <v>10826</v>
      </c>
      <c r="C2055" s="0" t="s">
        <v>8745</v>
      </c>
      <c r="D2055" s="0" t="s">
        <v>8741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12</v>
      </c>
      <c r="L2055" s="0" t="n">
        <v>186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</row>
    <row r="2056" customFormat="false" ht="14.4" hidden="false" customHeight="false" outlineLevel="0" collapsed="false">
      <c r="A2056" s="0" t="s">
        <v>3</v>
      </c>
      <c r="B2056" s="0" t="s">
        <v>10827</v>
      </c>
      <c r="C2056" s="0" t="s">
        <v>8744</v>
      </c>
      <c r="D2056" s="0" t="s">
        <v>8741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9</v>
      </c>
      <c r="L2056" s="0" t="n">
        <v>172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</row>
    <row r="2057" customFormat="false" ht="14.4" hidden="false" customHeight="false" outlineLevel="0" collapsed="false">
      <c r="A2057" s="0" t="s">
        <v>3</v>
      </c>
      <c r="B2057" s="0" t="s">
        <v>10828</v>
      </c>
      <c r="C2057" s="0" t="s">
        <v>8742</v>
      </c>
      <c r="D2057" s="0" t="s">
        <v>8744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12</v>
      </c>
      <c r="L2057" s="0" t="n">
        <v>148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</row>
    <row r="2058" customFormat="false" ht="14.4" hidden="false" customHeight="false" outlineLevel="0" collapsed="false">
      <c r="A2058" s="0" t="s">
        <v>3</v>
      </c>
      <c r="B2058" s="0" t="s">
        <v>10829</v>
      </c>
      <c r="C2058" s="0" t="s">
        <v>8744</v>
      </c>
      <c r="D2058" s="0" t="s">
        <v>8741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12</v>
      </c>
      <c r="L2058" s="0" t="n">
        <v>150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</row>
    <row r="2059" customFormat="false" ht="14.4" hidden="false" customHeight="false" outlineLevel="0" collapsed="false">
      <c r="A2059" s="0" t="s">
        <v>3</v>
      </c>
      <c r="B2059" s="0" t="s">
        <v>10830</v>
      </c>
      <c r="C2059" s="0" t="s">
        <v>8745</v>
      </c>
      <c r="D2059" s="0" t="s">
        <v>8741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12</v>
      </c>
      <c r="L2059" s="0" t="n">
        <v>171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</row>
    <row r="2060" customFormat="false" ht="14.4" hidden="false" customHeight="false" outlineLevel="0" collapsed="false">
      <c r="A2060" s="0" t="s">
        <v>3</v>
      </c>
      <c r="B2060" s="0" t="s">
        <v>10831</v>
      </c>
      <c r="C2060" s="0" t="s">
        <v>8744</v>
      </c>
      <c r="D2060" s="0" t="s">
        <v>8742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17</v>
      </c>
      <c r="L2060" s="0" t="n">
        <v>226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</row>
    <row r="2061" customFormat="false" ht="14.4" hidden="false" customHeight="false" outlineLevel="0" collapsed="false">
      <c r="A2061" s="0" t="s">
        <v>3</v>
      </c>
      <c r="B2061" s="0" t="s">
        <v>10832</v>
      </c>
      <c r="C2061" s="0" t="s">
        <v>8745</v>
      </c>
      <c r="D2061" s="0" t="s">
        <v>8741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12</v>
      </c>
      <c r="L2061" s="0" t="n">
        <v>169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</row>
    <row r="2062" customFormat="false" ht="14.4" hidden="false" customHeight="false" outlineLevel="0" collapsed="false">
      <c r="A2062" s="0" t="s">
        <v>3</v>
      </c>
      <c r="B2062" s="0" t="s">
        <v>10833</v>
      </c>
      <c r="C2062" s="0" t="s">
        <v>8744</v>
      </c>
      <c r="D2062" s="0" t="s">
        <v>8742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13</v>
      </c>
      <c r="L2062" s="0" t="n">
        <v>234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</row>
    <row r="2063" customFormat="false" ht="14.4" hidden="false" customHeight="false" outlineLevel="0" collapsed="false">
      <c r="A2063" s="0" t="s">
        <v>3</v>
      </c>
      <c r="B2063" s="0" t="s">
        <v>10834</v>
      </c>
      <c r="C2063" s="0" t="s">
        <v>8745</v>
      </c>
      <c r="D2063" s="0" t="s">
        <v>8741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11</v>
      </c>
      <c r="L2063" s="0" t="n">
        <v>195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</row>
    <row r="2064" customFormat="false" ht="14.4" hidden="false" customHeight="false" outlineLevel="0" collapsed="false">
      <c r="A2064" s="0" t="s">
        <v>3</v>
      </c>
      <c r="B2064" s="0" t="s">
        <v>10835</v>
      </c>
      <c r="C2064" s="0" t="s">
        <v>8742</v>
      </c>
      <c r="D2064" s="0" t="s">
        <v>8745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11</v>
      </c>
      <c r="L2064" s="0" t="n">
        <v>187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</row>
    <row r="2065" customFormat="false" ht="14.4" hidden="false" customHeight="false" outlineLevel="0" collapsed="false">
      <c r="A2065" s="0" t="s">
        <v>3</v>
      </c>
      <c r="B2065" s="0" t="s">
        <v>10836</v>
      </c>
      <c r="C2065" s="0" t="s">
        <v>8741</v>
      </c>
      <c r="D2065" s="0" t="s">
        <v>8745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12</v>
      </c>
      <c r="L2065" s="0" t="n">
        <v>205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</row>
    <row r="2066" customFormat="false" ht="14.4" hidden="false" customHeight="false" outlineLevel="0" collapsed="false">
      <c r="A2066" s="0" t="s">
        <v>3</v>
      </c>
      <c r="B2066" s="0" t="s">
        <v>10837</v>
      </c>
      <c r="C2066" s="0" t="s">
        <v>8745</v>
      </c>
      <c r="D2066" s="0" t="s">
        <v>8741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11</v>
      </c>
      <c r="L2066" s="0" t="n">
        <v>201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</row>
    <row r="2067" customFormat="false" ht="14.4" hidden="false" customHeight="false" outlineLevel="0" collapsed="false">
      <c r="A2067" s="0" t="s">
        <v>3</v>
      </c>
      <c r="B2067" s="0" t="s">
        <v>10838</v>
      </c>
      <c r="C2067" s="0" t="s">
        <v>8745</v>
      </c>
      <c r="D2067" s="0" t="s">
        <v>8742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10</v>
      </c>
      <c r="L2067" s="0" t="n">
        <v>195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</row>
    <row r="2068" customFormat="false" ht="14.4" hidden="false" customHeight="false" outlineLevel="0" collapsed="false">
      <c r="A2068" s="0" t="s">
        <v>3</v>
      </c>
      <c r="B2068" s="0" t="s">
        <v>10839</v>
      </c>
      <c r="C2068" s="0" t="s">
        <v>8744</v>
      </c>
      <c r="D2068" s="0" t="s">
        <v>8742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13</v>
      </c>
      <c r="L2068" s="0" t="n">
        <v>194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</row>
    <row r="2069" customFormat="false" ht="14.4" hidden="false" customHeight="false" outlineLevel="0" collapsed="false">
      <c r="A2069" s="0" t="s">
        <v>3</v>
      </c>
      <c r="B2069" s="0" t="s">
        <v>10840</v>
      </c>
      <c r="C2069" s="0" t="s">
        <v>8745</v>
      </c>
      <c r="D2069" s="0" t="s">
        <v>8741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13</v>
      </c>
      <c r="L2069" s="0" t="n">
        <v>197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</row>
    <row r="2070" customFormat="false" ht="14.4" hidden="false" customHeight="false" outlineLevel="0" collapsed="false">
      <c r="A2070" s="0" t="s">
        <v>3</v>
      </c>
      <c r="B2070" s="0" t="s">
        <v>10841</v>
      </c>
      <c r="C2070" s="0" t="s">
        <v>8741</v>
      </c>
      <c r="D2070" s="0" t="s">
        <v>8745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12</v>
      </c>
      <c r="L2070" s="0" t="n">
        <v>230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</row>
    <row r="2071" customFormat="false" ht="14.4" hidden="false" customHeight="false" outlineLevel="0" collapsed="false">
      <c r="A2071" s="0" t="s">
        <v>3</v>
      </c>
      <c r="B2071" s="0" t="s">
        <v>10842</v>
      </c>
      <c r="C2071" s="0" t="s">
        <v>8741</v>
      </c>
      <c r="D2071" s="0" t="s">
        <v>8745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14</v>
      </c>
      <c r="L2071" s="0" t="n">
        <v>267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</row>
    <row r="2072" customFormat="false" ht="14.4" hidden="false" customHeight="false" outlineLevel="0" collapsed="false">
      <c r="A2072" s="0" t="s">
        <v>3</v>
      </c>
      <c r="B2072" s="0" t="s">
        <v>10843</v>
      </c>
      <c r="C2072" s="0" t="s">
        <v>8745</v>
      </c>
      <c r="D2072" s="0" t="s">
        <v>8741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12</v>
      </c>
      <c r="L2072" s="0" t="n">
        <v>190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</row>
    <row r="2073" customFormat="false" ht="14.4" hidden="false" customHeight="false" outlineLevel="0" collapsed="false">
      <c r="A2073" s="0" t="s">
        <v>3</v>
      </c>
      <c r="B2073" s="0" t="s">
        <v>10844</v>
      </c>
      <c r="C2073" s="0" t="s">
        <v>8745</v>
      </c>
      <c r="D2073" s="0" t="s">
        <v>8744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14</v>
      </c>
      <c r="L2073" s="0" t="n">
        <v>264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</row>
    <row r="2074" customFormat="false" ht="14.4" hidden="false" customHeight="false" outlineLevel="0" collapsed="false">
      <c r="A2074" s="0" t="s">
        <v>3</v>
      </c>
      <c r="B2074" s="0" t="s">
        <v>10845</v>
      </c>
      <c r="C2074" s="0" t="s">
        <v>8744</v>
      </c>
      <c r="D2074" s="0" t="s">
        <v>8742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12</v>
      </c>
      <c r="L2074" s="0" t="n">
        <v>233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</row>
    <row r="2075" customFormat="false" ht="14.4" hidden="false" customHeight="false" outlineLevel="0" collapsed="false">
      <c r="A2075" s="0" t="s">
        <v>3</v>
      </c>
      <c r="B2075" s="0" t="s">
        <v>10846</v>
      </c>
      <c r="C2075" s="0" t="s">
        <v>8745</v>
      </c>
      <c r="D2075" s="0" t="s">
        <v>8744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16</v>
      </c>
      <c r="L2075" s="0" t="n">
        <v>187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</row>
    <row r="2076" customFormat="false" ht="14.4" hidden="false" customHeight="false" outlineLevel="0" collapsed="false">
      <c r="A2076" s="0" t="s">
        <v>3</v>
      </c>
      <c r="B2076" s="0" t="s">
        <v>10847</v>
      </c>
      <c r="C2076" s="0" t="s">
        <v>8741</v>
      </c>
      <c r="D2076" s="0" t="s">
        <v>8745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15</v>
      </c>
      <c r="L2076" s="0" t="n">
        <v>204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</row>
    <row r="2077" customFormat="false" ht="14.4" hidden="false" customHeight="false" outlineLevel="0" collapsed="false">
      <c r="A2077" s="0" t="s">
        <v>3</v>
      </c>
      <c r="B2077" s="0" t="s">
        <v>10848</v>
      </c>
      <c r="C2077" s="0" t="s">
        <v>8745</v>
      </c>
      <c r="D2077" s="0" t="s">
        <v>8741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16</v>
      </c>
      <c r="L2077" s="0" t="n">
        <v>234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</row>
    <row r="2078" customFormat="false" ht="14.4" hidden="false" customHeight="false" outlineLevel="0" collapsed="false">
      <c r="A2078" s="0" t="s">
        <v>3</v>
      </c>
      <c r="B2078" s="0" t="s">
        <v>10849</v>
      </c>
      <c r="C2078" s="0" t="s">
        <v>8744</v>
      </c>
      <c r="D2078" s="0" t="s">
        <v>8742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12</v>
      </c>
      <c r="L2078" s="0" t="n">
        <v>159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</row>
    <row r="2079" customFormat="false" ht="14.4" hidden="false" customHeight="false" outlineLevel="0" collapsed="false">
      <c r="A2079" s="0" t="s">
        <v>3</v>
      </c>
      <c r="B2079" s="0" t="s">
        <v>10850</v>
      </c>
      <c r="C2079" s="0" t="s">
        <v>8742</v>
      </c>
      <c r="D2079" s="0" t="s">
        <v>8744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15</v>
      </c>
      <c r="L2079" s="0" t="n">
        <v>216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</row>
    <row r="2080" customFormat="false" ht="14.4" hidden="false" customHeight="false" outlineLevel="0" collapsed="false">
      <c r="A2080" s="0" t="s">
        <v>3</v>
      </c>
      <c r="B2080" s="0" t="s">
        <v>10851</v>
      </c>
      <c r="C2080" s="0" t="s">
        <v>8744</v>
      </c>
      <c r="D2080" s="0" t="s">
        <v>8742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15</v>
      </c>
      <c r="L2080" s="0" t="n">
        <v>211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</row>
    <row r="2081" customFormat="false" ht="14.4" hidden="false" customHeight="false" outlineLevel="0" collapsed="false">
      <c r="A2081" s="0" t="s">
        <v>3</v>
      </c>
      <c r="B2081" s="0" t="s">
        <v>10852</v>
      </c>
      <c r="C2081" s="0" t="s">
        <v>8741</v>
      </c>
      <c r="D2081" s="0" t="s">
        <v>8745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12</v>
      </c>
      <c r="L2081" s="0" t="n">
        <v>184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</row>
    <row r="2082" customFormat="false" ht="14.4" hidden="false" customHeight="false" outlineLevel="0" collapsed="false">
      <c r="A2082" s="0" t="s">
        <v>3</v>
      </c>
      <c r="B2082" s="0" t="s">
        <v>10853</v>
      </c>
      <c r="C2082" s="0" t="s">
        <v>8744</v>
      </c>
      <c r="D2082" s="0" t="s">
        <v>8742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9</v>
      </c>
      <c r="L2082" s="0" t="n">
        <v>159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</row>
    <row r="2083" customFormat="false" ht="14.4" hidden="false" customHeight="false" outlineLevel="0" collapsed="false">
      <c r="A2083" s="0" t="s">
        <v>3</v>
      </c>
      <c r="B2083" s="0" t="s">
        <v>10854</v>
      </c>
      <c r="C2083" s="0" t="s">
        <v>8741</v>
      </c>
      <c r="D2083" s="0" t="s">
        <v>8745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9</v>
      </c>
      <c r="L2083" s="0" t="n">
        <v>156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</row>
    <row r="2084" customFormat="false" ht="14.4" hidden="false" customHeight="false" outlineLevel="0" collapsed="false">
      <c r="A2084" s="0" t="s">
        <v>3</v>
      </c>
      <c r="B2084" s="0" t="s">
        <v>10855</v>
      </c>
      <c r="C2084" s="0" t="s">
        <v>8742</v>
      </c>
      <c r="D2084" s="0" t="s">
        <v>8745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9</v>
      </c>
      <c r="L2084" s="0" t="n">
        <v>159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</row>
    <row r="2085" customFormat="false" ht="14.4" hidden="false" customHeight="false" outlineLevel="0" collapsed="false">
      <c r="A2085" s="0" t="s">
        <v>3</v>
      </c>
      <c r="B2085" s="0" t="s">
        <v>10856</v>
      </c>
      <c r="C2085" s="0" t="s">
        <v>8744</v>
      </c>
      <c r="D2085" s="0" t="s">
        <v>8742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9</v>
      </c>
      <c r="L2085" s="0" t="n">
        <v>163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</row>
    <row r="2086" customFormat="false" ht="14.4" hidden="false" customHeight="false" outlineLevel="0" collapsed="false">
      <c r="A2086" s="0" t="s">
        <v>3</v>
      </c>
      <c r="B2086" s="0" t="s">
        <v>10857</v>
      </c>
      <c r="C2086" s="0" t="s">
        <v>8745</v>
      </c>
      <c r="D2086" s="0" t="s">
        <v>8741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9</v>
      </c>
      <c r="L2086" s="0" t="n">
        <v>158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</row>
    <row r="2087" customFormat="false" ht="14.4" hidden="false" customHeight="false" outlineLevel="0" collapsed="false">
      <c r="A2087" s="0" t="s">
        <v>3</v>
      </c>
      <c r="B2087" s="0" t="s">
        <v>10858</v>
      </c>
      <c r="C2087" s="0" t="s">
        <v>8745</v>
      </c>
      <c r="D2087" s="0" t="s">
        <v>8741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9</v>
      </c>
      <c r="L2087" s="0" t="n">
        <v>169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</row>
    <row r="2088" customFormat="false" ht="14.4" hidden="false" customHeight="false" outlineLevel="0" collapsed="false">
      <c r="A2088" s="0" t="s">
        <v>3</v>
      </c>
      <c r="B2088" s="0" t="s">
        <v>10859</v>
      </c>
      <c r="C2088" s="0" t="s">
        <v>8742</v>
      </c>
      <c r="D2088" s="0" t="s">
        <v>8744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9</v>
      </c>
      <c r="L2088" s="0" t="n">
        <v>175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</row>
    <row r="2089" customFormat="false" ht="14.4" hidden="false" customHeight="false" outlineLevel="0" collapsed="false">
      <c r="A2089" s="0" t="s">
        <v>3</v>
      </c>
      <c r="B2089" s="0" t="s">
        <v>10860</v>
      </c>
      <c r="C2089" s="0" t="s">
        <v>8745</v>
      </c>
      <c r="D2089" s="0" t="s">
        <v>8741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12</v>
      </c>
      <c r="L2089" s="0" t="n">
        <v>203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</row>
    <row r="2090" customFormat="false" ht="14.4" hidden="false" customHeight="false" outlineLevel="0" collapsed="false">
      <c r="A2090" s="0" t="s">
        <v>3</v>
      </c>
      <c r="B2090" s="0" t="s">
        <v>10861</v>
      </c>
      <c r="C2090" s="0" t="s">
        <v>8742</v>
      </c>
      <c r="D2090" s="0" t="s">
        <v>8745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18</v>
      </c>
      <c r="L2090" s="0" t="n">
        <v>230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</row>
    <row r="2091" customFormat="false" ht="14.4" hidden="false" customHeight="false" outlineLevel="0" collapsed="false">
      <c r="A2091" s="0" t="s">
        <v>3</v>
      </c>
      <c r="B2091" s="0" t="s">
        <v>10862</v>
      </c>
      <c r="C2091" s="0" t="s">
        <v>8741</v>
      </c>
      <c r="D2091" s="0" t="s">
        <v>8745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14</v>
      </c>
      <c r="L2091" s="0" t="n">
        <v>219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</row>
    <row r="2092" customFormat="false" ht="14.4" hidden="false" customHeight="false" outlineLevel="0" collapsed="false">
      <c r="A2092" s="0" t="s">
        <v>3</v>
      </c>
      <c r="B2092" s="0" t="s">
        <v>10863</v>
      </c>
      <c r="C2092" s="0" t="s">
        <v>8745</v>
      </c>
      <c r="D2092" s="0" t="s">
        <v>8741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15</v>
      </c>
      <c r="L2092" s="0" t="n">
        <v>236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</row>
    <row r="2093" customFormat="false" ht="14.4" hidden="false" customHeight="false" outlineLevel="0" collapsed="false">
      <c r="A2093" s="0" t="s">
        <v>3</v>
      </c>
      <c r="B2093" s="0" t="s">
        <v>10864</v>
      </c>
      <c r="C2093" s="0" t="s">
        <v>8741</v>
      </c>
      <c r="D2093" s="0" t="s">
        <v>8742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10</v>
      </c>
      <c r="L2093" s="0" t="n">
        <v>189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</row>
    <row r="2094" customFormat="false" ht="14.4" hidden="false" customHeight="false" outlineLevel="0" collapsed="false">
      <c r="A2094" s="0" t="s">
        <v>3</v>
      </c>
      <c r="B2094" s="0" t="s">
        <v>10865</v>
      </c>
      <c r="C2094" s="0" t="s">
        <v>8744</v>
      </c>
      <c r="D2094" s="0" t="s">
        <v>8745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16</v>
      </c>
      <c r="L2094" s="0" t="n">
        <v>195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</row>
    <row r="2095" customFormat="false" ht="14.4" hidden="false" customHeight="false" outlineLevel="0" collapsed="false">
      <c r="A2095" s="0" t="s">
        <v>3</v>
      </c>
      <c r="B2095" s="0" t="s">
        <v>10866</v>
      </c>
      <c r="C2095" s="0" t="s">
        <v>8744</v>
      </c>
      <c r="D2095" s="0" t="s">
        <v>8742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15</v>
      </c>
      <c r="L2095" s="0" t="n">
        <v>212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</row>
    <row r="2096" customFormat="false" ht="14.4" hidden="false" customHeight="false" outlineLevel="0" collapsed="false">
      <c r="A2096" s="0" t="s">
        <v>3</v>
      </c>
      <c r="B2096" s="0" t="s">
        <v>10867</v>
      </c>
      <c r="C2096" s="0" t="s">
        <v>8742</v>
      </c>
      <c r="D2096" s="0" t="s">
        <v>8745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16</v>
      </c>
      <c r="L2096" s="0" t="n">
        <v>237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</row>
    <row r="2097" customFormat="false" ht="14.4" hidden="false" customHeight="false" outlineLevel="0" collapsed="false">
      <c r="A2097" s="0" t="s">
        <v>3</v>
      </c>
      <c r="B2097" s="0" t="s">
        <v>10868</v>
      </c>
      <c r="C2097" s="0" t="s">
        <v>8742</v>
      </c>
      <c r="D2097" s="0" t="s">
        <v>8741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14</v>
      </c>
      <c r="L2097" s="0" t="n">
        <v>241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</row>
    <row r="2098" customFormat="false" ht="14.4" hidden="false" customHeight="false" outlineLevel="0" collapsed="false">
      <c r="A2098" s="0" t="s">
        <v>3</v>
      </c>
      <c r="B2098" s="0" t="s">
        <v>10869</v>
      </c>
      <c r="C2098" s="0" t="s">
        <v>8741</v>
      </c>
      <c r="D2098" s="0" t="s">
        <v>8745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14</v>
      </c>
      <c r="L2098" s="0" t="n">
        <v>225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</row>
    <row r="2099" customFormat="false" ht="14.4" hidden="false" customHeight="false" outlineLevel="0" collapsed="false">
      <c r="A2099" s="0" t="s">
        <v>3</v>
      </c>
      <c r="B2099" s="0" t="s">
        <v>10870</v>
      </c>
      <c r="C2099" s="0" t="s">
        <v>8741</v>
      </c>
      <c r="D2099" s="0" t="s">
        <v>8744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21</v>
      </c>
      <c r="L2099" s="0" t="n">
        <v>207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</row>
    <row r="2100" customFormat="false" ht="14.4" hidden="false" customHeight="false" outlineLevel="0" collapsed="false">
      <c r="A2100" s="0" t="s">
        <v>3</v>
      </c>
      <c r="B2100" s="0" t="s">
        <v>10871</v>
      </c>
      <c r="C2100" s="0" t="s">
        <v>8742</v>
      </c>
      <c r="D2100" s="0" t="s">
        <v>8744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22</v>
      </c>
      <c r="L2100" s="0" t="n">
        <v>201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</row>
    <row r="2101" customFormat="false" ht="14.4" hidden="false" customHeight="false" outlineLevel="0" collapsed="false">
      <c r="A2101" s="0" t="s">
        <v>3</v>
      </c>
      <c r="B2101" s="0" t="s">
        <v>10872</v>
      </c>
      <c r="C2101" s="0" t="s">
        <v>8742</v>
      </c>
      <c r="D2101" s="0" t="s">
        <v>8744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11</v>
      </c>
      <c r="L2101" s="0" t="n">
        <v>177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</row>
    <row r="2102" customFormat="false" ht="14.4" hidden="false" customHeight="false" outlineLevel="0" collapsed="false">
      <c r="A2102" s="0" t="s">
        <v>3</v>
      </c>
      <c r="B2102" s="0" t="s">
        <v>10873</v>
      </c>
      <c r="C2102" s="0" t="s">
        <v>8744</v>
      </c>
      <c r="D2102" s="0" t="s">
        <v>8742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8</v>
      </c>
      <c r="L2102" s="0" t="n">
        <v>119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</row>
    <row r="2103" customFormat="false" ht="14.4" hidden="false" customHeight="false" outlineLevel="0" collapsed="false">
      <c r="A2103" s="0" t="s">
        <v>3</v>
      </c>
      <c r="B2103" s="0" t="s">
        <v>10874</v>
      </c>
      <c r="C2103" s="0" t="s">
        <v>8745</v>
      </c>
      <c r="D2103" s="0" t="s">
        <v>8741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7</v>
      </c>
      <c r="L2103" s="0" t="n">
        <v>132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</row>
    <row r="2104" customFormat="false" ht="14.4" hidden="false" customHeight="false" outlineLevel="0" collapsed="false">
      <c r="A2104" s="0" t="s">
        <v>3</v>
      </c>
      <c r="B2104" s="0" t="s">
        <v>10875</v>
      </c>
      <c r="C2104" s="0" t="s">
        <v>8744</v>
      </c>
      <c r="D2104" s="0" t="s">
        <v>8742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15</v>
      </c>
      <c r="L2104" s="0" t="n">
        <v>253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</row>
    <row r="2105" customFormat="false" ht="14.4" hidden="false" customHeight="false" outlineLevel="0" collapsed="false">
      <c r="A2105" s="0" t="s">
        <v>3</v>
      </c>
      <c r="B2105" s="0" t="s">
        <v>10876</v>
      </c>
      <c r="C2105" s="0" t="s">
        <v>8744</v>
      </c>
      <c r="D2105" s="0" t="s">
        <v>8742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14</v>
      </c>
      <c r="L2105" s="0" t="n">
        <v>271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</row>
    <row r="2106" customFormat="false" ht="14.4" hidden="false" customHeight="false" outlineLevel="0" collapsed="false">
      <c r="A2106" s="0" t="s">
        <v>3</v>
      </c>
      <c r="B2106" s="0" t="s">
        <v>10877</v>
      </c>
      <c r="C2106" s="0" t="s">
        <v>8741</v>
      </c>
      <c r="D2106" s="0" t="s">
        <v>8742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15</v>
      </c>
      <c r="L2106" s="0" t="n">
        <v>273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</row>
    <row r="2107" customFormat="false" ht="14.4" hidden="false" customHeight="false" outlineLevel="0" collapsed="false">
      <c r="A2107" s="0" t="s">
        <v>3</v>
      </c>
      <c r="B2107" s="0" t="s">
        <v>10878</v>
      </c>
      <c r="C2107" s="0" t="s">
        <v>8744</v>
      </c>
      <c r="D2107" s="0" t="s">
        <v>8742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22</v>
      </c>
      <c r="L2107" s="0" t="n">
        <v>436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</row>
    <row r="2108" customFormat="false" ht="14.4" hidden="false" customHeight="false" outlineLevel="0" collapsed="false">
      <c r="A2108" s="0" t="s">
        <v>3</v>
      </c>
      <c r="B2108" s="0" t="s">
        <v>10879</v>
      </c>
      <c r="C2108" s="0" t="s">
        <v>8741</v>
      </c>
      <c r="D2108" s="0" t="s">
        <v>8745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13</v>
      </c>
      <c r="L2108" s="0" t="n">
        <v>233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</row>
    <row r="2109" customFormat="false" ht="14.4" hidden="false" customHeight="false" outlineLevel="0" collapsed="false">
      <c r="A2109" s="0" t="s">
        <v>3</v>
      </c>
      <c r="B2109" s="0" t="s">
        <v>10880</v>
      </c>
      <c r="C2109" s="0" t="s">
        <v>8741</v>
      </c>
      <c r="D2109" s="0" t="s">
        <v>8745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16</v>
      </c>
      <c r="L2109" s="0" t="n">
        <v>233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</row>
    <row r="2110" customFormat="false" ht="14.4" hidden="false" customHeight="false" outlineLevel="0" collapsed="false">
      <c r="A2110" s="0" t="s">
        <v>3</v>
      </c>
      <c r="B2110" s="0" t="s">
        <v>10881</v>
      </c>
      <c r="C2110" s="0" t="s">
        <v>8745</v>
      </c>
      <c r="D2110" s="0" t="s">
        <v>8741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18</v>
      </c>
      <c r="L2110" s="0" t="n">
        <v>191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</row>
    <row r="2111" customFormat="false" ht="14.4" hidden="false" customHeight="false" outlineLevel="0" collapsed="false">
      <c r="A2111" s="0" t="s">
        <v>3</v>
      </c>
      <c r="B2111" s="0" t="s">
        <v>10882</v>
      </c>
      <c r="C2111" s="0" t="s">
        <v>8742</v>
      </c>
      <c r="D2111" s="0" t="s">
        <v>8744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13</v>
      </c>
      <c r="L2111" s="0" t="n">
        <v>162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</row>
    <row r="2112" customFormat="false" ht="14.4" hidden="false" customHeight="false" outlineLevel="0" collapsed="false">
      <c r="A2112" s="0" t="s">
        <v>3</v>
      </c>
      <c r="B2112" s="0" t="s">
        <v>10883</v>
      </c>
      <c r="C2112" s="0" t="s">
        <v>8742</v>
      </c>
      <c r="D2112" s="0" t="s">
        <v>8741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9</v>
      </c>
      <c r="L2112" s="0" t="n">
        <v>151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</row>
    <row r="2113" customFormat="false" ht="14.4" hidden="false" customHeight="false" outlineLevel="0" collapsed="false">
      <c r="A2113" s="0" t="s">
        <v>3</v>
      </c>
      <c r="B2113" s="0" t="s">
        <v>10884</v>
      </c>
      <c r="C2113" s="0" t="s">
        <v>8745</v>
      </c>
      <c r="D2113" s="0" t="s">
        <v>8742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12</v>
      </c>
      <c r="L2113" s="0" t="n">
        <v>166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</row>
    <row r="2114" customFormat="false" ht="14.4" hidden="false" customHeight="false" outlineLevel="0" collapsed="false">
      <c r="A2114" s="0" t="s">
        <v>3</v>
      </c>
      <c r="B2114" s="0" t="s">
        <v>10885</v>
      </c>
      <c r="C2114" s="0" t="s">
        <v>8745</v>
      </c>
      <c r="D2114" s="0" t="s">
        <v>8741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11</v>
      </c>
      <c r="L2114" s="0" t="n">
        <v>175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</row>
    <row r="2115" customFormat="false" ht="14.4" hidden="false" customHeight="false" outlineLevel="0" collapsed="false">
      <c r="A2115" s="0" t="s">
        <v>3</v>
      </c>
      <c r="B2115" s="0" t="s">
        <v>10886</v>
      </c>
      <c r="C2115" s="0" t="s">
        <v>8741</v>
      </c>
      <c r="D2115" s="0" t="s">
        <v>8745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11</v>
      </c>
      <c r="L2115" s="0" t="n">
        <v>173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</row>
    <row r="2116" customFormat="false" ht="14.4" hidden="false" customHeight="false" outlineLevel="0" collapsed="false">
      <c r="A2116" s="0" t="s">
        <v>3</v>
      </c>
      <c r="B2116" s="0" t="s">
        <v>10887</v>
      </c>
      <c r="C2116" s="0" t="s">
        <v>8742</v>
      </c>
      <c r="D2116" s="0" t="s">
        <v>8741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11</v>
      </c>
      <c r="L2116" s="0" t="n">
        <v>171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</row>
    <row r="2117" customFormat="false" ht="14.4" hidden="false" customHeight="false" outlineLevel="0" collapsed="false">
      <c r="A2117" s="0" t="s">
        <v>3</v>
      </c>
      <c r="B2117" s="0" t="s">
        <v>10888</v>
      </c>
      <c r="C2117" s="0" t="s">
        <v>8741</v>
      </c>
      <c r="D2117" s="0" t="s">
        <v>8745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11</v>
      </c>
      <c r="L2117" s="0" t="n">
        <v>181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</row>
    <row r="2118" customFormat="false" ht="14.4" hidden="false" customHeight="false" outlineLevel="0" collapsed="false">
      <c r="A2118" s="0" t="s">
        <v>3</v>
      </c>
      <c r="B2118" s="0" t="s">
        <v>10889</v>
      </c>
      <c r="C2118" s="0" t="s">
        <v>8741</v>
      </c>
      <c r="D2118" s="0" t="s">
        <v>8742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8</v>
      </c>
      <c r="L2118" s="0" t="n">
        <v>158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</row>
    <row r="2119" customFormat="false" ht="14.4" hidden="false" customHeight="false" outlineLevel="0" collapsed="false">
      <c r="A2119" s="0" t="s">
        <v>3</v>
      </c>
      <c r="B2119" s="0" t="s">
        <v>10890</v>
      </c>
      <c r="C2119" s="0" t="s">
        <v>8742</v>
      </c>
      <c r="D2119" s="0" t="s">
        <v>8744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8</v>
      </c>
      <c r="L2119" s="0" t="n">
        <v>158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</row>
    <row r="2120" customFormat="false" ht="14.4" hidden="false" customHeight="false" outlineLevel="0" collapsed="false">
      <c r="A2120" s="0" t="s">
        <v>3</v>
      </c>
      <c r="B2120" s="0" t="s">
        <v>10891</v>
      </c>
      <c r="C2120" s="0" t="s">
        <v>8745</v>
      </c>
      <c r="D2120" s="0" t="s">
        <v>8742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17</v>
      </c>
      <c r="L2120" s="0" t="n">
        <v>214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</row>
    <row r="2121" customFormat="false" ht="14.4" hidden="false" customHeight="false" outlineLevel="0" collapsed="false">
      <c r="A2121" s="0" t="s">
        <v>3</v>
      </c>
      <c r="B2121" s="0" t="s">
        <v>10892</v>
      </c>
      <c r="C2121" s="0" t="s">
        <v>8741</v>
      </c>
      <c r="D2121" s="0" t="s">
        <v>8745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8</v>
      </c>
      <c r="L2121" s="0" t="n">
        <v>159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</row>
    <row r="2122" customFormat="false" ht="14.4" hidden="false" customHeight="false" outlineLevel="0" collapsed="false">
      <c r="A2122" s="0" t="s">
        <v>3</v>
      </c>
      <c r="B2122" s="0" t="s">
        <v>10893</v>
      </c>
      <c r="C2122" s="0" t="s">
        <v>8745</v>
      </c>
      <c r="D2122" s="0" t="s">
        <v>8741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8</v>
      </c>
      <c r="L2122" s="0" t="n">
        <v>149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</row>
    <row r="2123" customFormat="false" ht="14.4" hidden="false" customHeight="false" outlineLevel="0" collapsed="false">
      <c r="A2123" s="0" t="s">
        <v>3</v>
      </c>
      <c r="B2123" s="0" t="s">
        <v>10894</v>
      </c>
      <c r="C2123" s="0" t="s">
        <v>8741</v>
      </c>
      <c r="D2123" s="0" t="s">
        <v>8744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16</v>
      </c>
      <c r="L2123" s="0" t="n">
        <v>215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</row>
    <row r="2124" customFormat="false" ht="14.4" hidden="false" customHeight="false" outlineLevel="0" collapsed="false">
      <c r="A2124" s="0" t="s">
        <v>3</v>
      </c>
      <c r="B2124" s="0" t="s">
        <v>10895</v>
      </c>
      <c r="C2124" s="0" t="s">
        <v>8745</v>
      </c>
      <c r="D2124" s="0" t="s">
        <v>8741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10</v>
      </c>
      <c r="L2124" s="0" t="n">
        <v>182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</row>
    <row r="2125" customFormat="false" ht="14.4" hidden="false" customHeight="false" outlineLevel="0" collapsed="false">
      <c r="A2125" s="0" t="s">
        <v>3</v>
      </c>
      <c r="B2125" s="0" t="s">
        <v>10896</v>
      </c>
      <c r="C2125" s="0" t="s">
        <v>8742</v>
      </c>
      <c r="D2125" s="0" t="s">
        <v>8744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11</v>
      </c>
      <c r="L2125" s="0" t="n">
        <v>213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</row>
    <row r="2126" customFormat="false" ht="14.4" hidden="false" customHeight="false" outlineLevel="0" collapsed="false">
      <c r="A2126" s="0" t="s">
        <v>3</v>
      </c>
      <c r="B2126" s="0" t="s">
        <v>10897</v>
      </c>
      <c r="C2126" s="0" t="s">
        <v>8742</v>
      </c>
      <c r="D2126" s="0" t="s">
        <v>8744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12</v>
      </c>
      <c r="L2126" s="0" t="n">
        <v>198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</row>
    <row r="2127" customFormat="false" ht="14.4" hidden="false" customHeight="false" outlineLevel="0" collapsed="false">
      <c r="A2127" s="0" t="s">
        <v>3</v>
      </c>
      <c r="B2127" s="0" t="s">
        <v>10898</v>
      </c>
      <c r="C2127" s="0" t="s">
        <v>8744</v>
      </c>
      <c r="D2127" s="0" t="s">
        <v>8742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10</v>
      </c>
      <c r="L2127" s="0" t="n">
        <v>169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</row>
    <row r="2128" customFormat="false" ht="14.4" hidden="false" customHeight="false" outlineLevel="0" collapsed="false">
      <c r="A2128" s="0" t="s">
        <v>3</v>
      </c>
      <c r="B2128" s="0" t="s">
        <v>10899</v>
      </c>
      <c r="C2128" s="0" t="s">
        <v>8745</v>
      </c>
      <c r="D2128" s="0" t="s">
        <v>8741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12</v>
      </c>
      <c r="L2128" s="0" t="n">
        <v>208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</row>
    <row r="2129" customFormat="false" ht="14.4" hidden="false" customHeight="false" outlineLevel="0" collapsed="false">
      <c r="A2129" s="0" t="s">
        <v>3</v>
      </c>
      <c r="B2129" s="0" t="s">
        <v>10900</v>
      </c>
      <c r="C2129" s="0" t="s">
        <v>8741</v>
      </c>
      <c r="D2129" s="0" t="s">
        <v>8745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13</v>
      </c>
      <c r="L2129" s="0" t="n">
        <v>202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</row>
    <row r="2130" customFormat="false" ht="14.4" hidden="false" customHeight="false" outlineLevel="0" collapsed="false">
      <c r="A2130" s="0" t="s">
        <v>3</v>
      </c>
      <c r="B2130" s="0" t="s">
        <v>10901</v>
      </c>
      <c r="C2130" s="0" t="s">
        <v>8742</v>
      </c>
      <c r="D2130" s="0" t="s">
        <v>8744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10</v>
      </c>
      <c r="L2130" s="0" t="n">
        <v>162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</row>
    <row r="2131" customFormat="false" ht="14.4" hidden="false" customHeight="false" outlineLevel="0" collapsed="false">
      <c r="A2131" s="0" t="s">
        <v>3</v>
      </c>
      <c r="B2131" s="0" t="s">
        <v>10902</v>
      </c>
      <c r="C2131" s="0" t="s">
        <v>8744</v>
      </c>
      <c r="D2131" s="0" t="s">
        <v>8742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10</v>
      </c>
      <c r="L2131" s="0" t="n">
        <v>122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</row>
    <row r="2132" customFormat="false" ht="14.4" hidden="false" customHeight="false" outlineLevel="0" collapsed="false">
      <c r="A2132" s="0" t="s">
        <v>3</v>
      </c>
      <c r="B2132" s="0" t="s">
        <v>10903</v>
      </c>
      <c r="C2132" s="0" t="s">
        <v>8744</v>
      </c>
      <c r="D2132" s="0" t="s">
        <v>8741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25</v>
      </c>
      <c r="L2132" s="0" t="n">
        <v>323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</row>
    <row r="2133" customFormat="false" ht="14.4" hidden="false" customHeight="false" outlineLevel="0" collapsed="false">
      <c r="A2133" s="0" t="s">
        <v>3</v>
      </c>
      <c r="B2133" s="0" t="s">
        <v>10904</v>
      </c>
      <c r="C2133" s="0" t="s">
        <v>8742</v>
      </c>
      <c r="D2133" s="0" t="s">
        <v>8744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24</v>
      </c>
      <c r="L2133" s="0" t="n">
        <v>320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</row>
    <row r="2134" customFormat="false" ht="14.4" hidden="false" customHeight="false" outlineLevel="0" collapsed="false">
      <c r="A2134" s="0" t="s">
        <v>3</v>
      </c>
      <c r="B2134" s="0" t="s">
        <v>10905</v>
      </c>
      <c r="C2134" s="0" t="s">
        <v>8741</v>
      </c>
      <c r="D2134" s="0" t="s">
        <v>8742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19</v>
      </c>
      <c r="L2134" s="0" t="n">
        <v>285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</row>
    <row r="2135" customFormat="false" ht="14.4" hidden="false" customHeight="false" outlineLevel="0" collapsed="false">
      <c r="A2135" s="0" t="s">
        <v>3</v>
      </c>
      <c r="B2135" s="0" t="s">
        <v>10906</v>
      </c>
      <c r="C2135" s="0" t="s">
        <v>8741</v>
      </c>
      <c r="D2135" s="0" t="s">
        <v>8745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13</v>
      </c>
      <c r="L2135" s="0" t="n">
        <v>254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</row>
    <row r="2136" customFormat="false" ht="14.4" hidden="false" customHeight="false" outlineLevel="0" collapsed="false">
      <c r="A2136" s="0" t="s">
        <v>3</v>
      </c>
      <c r="B2136" s="0" t="s">
        <v>10907</v>
      </c>
      <c r="C2136" s="0" t="s">
        <v>8745</v>
      </c>
      <c r="D2136" s="0" t="s">
        <v>8741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14</v>
      </c>
      <c r="L2136" s="0" t="n">
        <v>279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</row>
    <row r="2137" customFormat="false" ht="14.4" hidden="false" customHeight="false" outlineLevel="0" collapsed="false">
      <c r="A2137" s="0" t="s">
        <v>3</v>
      </c>
      <c r="B2137" s="0" t="s">
        <v>10908</v>
      </c>
      <c r="C2137" s="0" t="s">
        <v>8742</v>
      </c>
      <c r="D2137" s="0" t="s">
        <v>8741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13</v>
      </c>
      <c r="L2137" s="0" t="n">
        <v>242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</row>
    <row r="2138" customFormat="false" ht="14.4" hidden="false" customHeight="false" outlineLevel="0" collapsed="false">
      <c r="A2138" s="0" t="s">
        <v>3</v>
      </c>
      <c r="B2138" s="0" t="s">
        <v>10909</v>
      </c>
      <c r="C2138" s="0" t="s">
        <v>8741</v>
      </c>
      <c r="D2138" s="0" t="s">
        <v>8745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13</v>
      </c>
      <c r="L2138" s="0" t="n">
        <v>242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</row>
    <row r="2139" customFormat="false" ht="14.4" hidden="false" customHeight="false" outlineLevel="0" collapsed="false">
      <c r="A2139" s="0" t="s">
        <v>3</v>
      </c>
      <c r="B2139" s="0" t="s">
        <v>10910</v>
      </c>
      <c r="C2139" s="0" t="s">
        <v>8741</v>
      </c>
      <c r="D2139" s="0" t="s">
        <v>8745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14</v>
      </c>
      <c r="L2139" s="0" t="n">
        <v>226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</row>
    <row r="2140" customFormat="false" ht="14.4" hidden="false" customHeight="false" outlineLevel="0" collapsed="false">
      <c r="A2140" s="0" t="s">
        <v>3</v>
      </c>
      <c r="B2140" s="0" t="s">
        <v>10911</v>
      </c>
      <c r="C2140" s="0" t="s">
        <v>8745</v>
      </c>
      <c r="D2140" s="0" t="s">
        <v>8741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14</v>
      </c>
      <c r="L2140" s="0" t="n">
        <v>279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</row>
    <row r="2141" customFormat="false" ht="14.4" hidden="false" customHeight="false" outlineLevel="0" collapsed="false">
      <c r="A2141" s="0" t="s">
        <v>3</v>
      </c>
      <c r="B2141" s="0" t="s">
        <v>10912</v>
      </c>
      <c r="C2141" s="0" t="s">
        <v>8744</v>
      </c>
      <c r="D2141" s="0" t="s">
        <v>8742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14</v>
      </c>
      <c r="L2141" s="0" t="n">
        <v>259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</row>
    <row r="2142" customFormat="false" ht="14.4" hidden="false" customHeight="false" outlineLevel="0" collapsed="false">
      <c r="A2142" s="0" t="s">
        <v>3</v>
      </c>
      <c r="B2142" s="0" t="s">
        <v>10913</v>
      </c>
      <c r="C2142" s="0" t="s">
        <v>8742</v>
      </c>
      <c r="D2142" s="0" t="s">
        <v>8745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11</v>
      </c>
      <c r="L2142" s="0" t="n">
        <v>204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</row>
    <row r="2143" customFormat="false" ht="14.4" hidden="false" customHeight="false" outlineLevel="0" collapsed="false">
      <c r="A2143" s="0" t="s">
        <v>3</v>
      </c>
      <c r="B2143" s="0" t="s">
        <v>10914</v>
      </c>
      <c r="C2143" s="0" t="s">
        <v>8742</v>
      </c>
      <c r="D2143" s="0" t="s">
        <v>8744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13</v>
      </c>
      <c r="L2143" s="0" t="n">
        <v>177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</row>
    <row r="2144" customFormat="false" ht="14.4" hidden="false" customHeight="false" outlineLevel="0" collapsed="false">
      <c r="A2144" s="0" t="s">
        <v>3</v>
      </c>
      <c r="B2144" s="0" t="s">
        <v>10915</v>
      </c>
      <c r="C2144" s="0" t="s">
        <v>8742</v>
      </c>
      <c r="D2144" s="0" t="s">
        <v>8741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11</v>
      </c>
      <c r="L2144" s="0" t="n">
        <v>147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</row>
    <row r="2145" customFormat="false" ht="14.4" hidden="false" customHeight="false" outlineLevel="0" collapsed="false">
      <c r="A2145" s="0" t="s">
        <v>3</v>
      </c>
      <c r="B2145" s="0" t="s">
        <v>10916</v>
      </c>
      <c r="C2145" s="0" t="s">
        <v>8744</v>
      </c>
      <c r="D2145" s="0" t="s">
        <v>8745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8</v>
      </c>
      <c r="L2145" s="0" t="n">
        <v>139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</row>
    <row r="2146" customFormat="false" ht="14.4" hidden="false" customHeight="false" outlineLevel="0" collapsed="false">
      <c r="A2146" s="0" t="s">
        <v>3</v>
      </c>
      <c r="B2146" s="0" t="s">
        <v>10917</v>
      </c>
      <c r="C2146" s="0" t="s">
        <v>8744</v>
      </c>
      <c r="D2146" s="0" t="s">
        <v>8742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14</v>
      </c>
      <c r="L2146" s="0" t="n">
        <v>257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</row>
    <row r="2147" customFormat="false" ht="14.4" hidden="false" customHeight="false" outlineLevel="0" collapsed="false">
      <c r="A2147" s="0" t="s">
        <v>3</v>
      </c>
      <c r="B2147" s="0" t="s">
        <v>10918</v>
      </c>
      <c r="C2147" s="0" t="s">
        <v>8742</v>
      </c>
      <c r="D2147" s="0" t="s">
        <v>8741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17</v>
      </c>
      <c r="L2147" s="0" t="n">
        <v>253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</row>
    <row r="2148" customFormat="false" ht="14.4" hidden="false" customHeight="false" outlineLevel="0" collapsed="false">
      <c r="A2148" s="0" t="s">
        <v>3</v>
      </c>
      <c r="B2148" s="0" t="s">
        <v>10919</v>
      </c>
      <c r="C2148" s="0" t="s">
        <v>8745</v>
      </c>
      <c r="D2148" s="0" t="s">
        <v>8741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14</v>
      </c>
      <c r="L2148" s="0" t="n">
        <v>260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</row>
    <row r="2149" customFormat="false" ht="14.4" hidden="false" customHeight="false" outlineLevel="0" collapsed="false">
      <c r="A2149" s="0" t="s">
        <v>3</v>
      </c>
      <c r="B2149" s="0" t="s">
        <v>10920</v>
      </c>
      <c r="C2149" s="0" t="s">
        <v>8745</v>
      </c>
      <c r="D2149" s="0" t="s">
        <v>8741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14</v>
      </c>
      <c r="L2149" s="0" t="n">
        <v>253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</row>
    <row r="2150" customFormat="false" ht="14.4" hidden="false" customHeight="false" outlineLevel="0" collapsed="false">
      <c r="A2150" s="0" t="s">
        <v>3</v>
      </c>
      <c r="B2150" s="0" t="s">
        <v>10921</v>
      </c>
      <c r="C2150" s="0" t="s">
        <v>8745</v>
      </c>
      <c r="D2150" s="0" t="s">
        <v>8741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13</v>
      </c>
      <c r="L2150" s="0" t="n">
        <v>245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</row>
    <row r="2151" customFormat="false" ht="14.4" hidden="false" customHeight="false" outlineLevel="0" collapsed="false">
      <c r="A2151" s="0" t="s">
        <v>3</v>
      </c>
      <c r="B2151" s="0" t="s">
        <v>10922</v>
      </c>
      <c r="C2151" s="0" t="s">
        <v>8744</v>
      </c>
      <c r="D2151" s="0" t="s">
        <v>8742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16</v>
      </c>
      <c r="L2151" s="0" t="n">
        <v>266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</row>
    <row r="2152" customFormat="false" ht="14.4" hidden="false" customHeight="false" outlineLevel="0" collapsed="false">
      <c r="A2152" s="0" t="s">
        <v>3</v>
      </c>
      <c r="B2152" s="0" t="s">
        <v>10923</v>
      </c>
      <c r="C2152" s="0" t="s">
        <v>8745</v>
      </c>
      <c r="D2152" s="0" t="s">
        <v>8741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16</v>
      </c>
      <c r="L2152" s="0" t="n">
        <v>266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</row>
    <row r="2153" customFormat="false" ht="14.4" hidden="false" customHeight="false" outlineLevel="0" collapsed="false">
      <c r="A2153" s="0" t="s">
        <v>3</v>
      </c>
      <c r="B2153" s="0" t="s">
        <v>10924</v>
      </c>
      <c r="C2153" s="0" t="s">
        <v>8745</v>
      </c>
      <c r="D2153" s="0" t="s">
        <v>8742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17</v>
      </c>
      <c r="L2153" s="0" t="n">
        <v>185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</row>
    <row r="2154" customFormat="false" ht="14.4" hidden="false" customHeight="false" outlineLevel="0" collapsed="false">
      <c r="A2154" s="0" t="s">
        <v>3</v>
      </c>
      <c r="B2154" s="0" t="s">
        <v>10925</v>
      </c>
      <c r="C2154" s="0" t="s">
        <v>8744</v>
      </c>
      <c r="D2154" s="0" t="s">
        <v>8742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11</v>
      </c>
      <c r="L2154" s="0" t="n">
        <v>213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</row>
    <row r="2155" customFormat="false" ht="14.4" hidden="false" customHeight="false" outlineLevel="0" collapsed="false">
      <c r="A2155" s="0" t="s">
        <v>3</v>
      </c>
      <c r="B2155" s="0" t="s">
        <v>10926</v>
      </c>
      <c r="C2155" s="0" t="s">
        <v>8745</v>
      </c>
      <c r="D2155" s="0" t="s">
        <v>8742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20</v>
      </c>
      <c r="L2155" s="0" t="n">
        <v>216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</row>
    <row r="2156" customFormat="false" ht="14.4" hidden="false" customHeight="false" outlineLevel="0" collapsed="false">
      <c r="A2156" s="0" t="s">
        <v>3</v>
      </c>
      <c r="B2156" s="0" t="s">
        <v>10927</v>
      </c>
      <c r="C2156" s="0" t="s">
        <v>8744</v>
      </c>
      <c r="D2156" s="0" t="s">
        <v>8741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9</v>
      </c>
      <c r="L2156" s="0" t="n">
        <v>180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</row>
    <row r="2157" customFormat="false" ht="14.4" hidden="false" customHeight="false" outlineLevel="0" collapsed="false">
      <c r="A2157" s="0" t="s">
        <v>3</v>
      </c>
      <c r="B2157" s="0" t="s">
        <v>10928</v>
      </c>
      <c r="C2157" s="0" t="s">
        <v>8741</v>
      </c>
      <c r="D2157" s="0" t="s">
        <v>8745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11</v>
      </c>
      <c r="L2157" s="0" t="n">
        <v>196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</row>
    <row r="2158" customFormat="false" ht="14.4" hidden="false" customHeight="false" outlineLevel="0" collapsed="false">
      <c r="A2158" s="0" t="s">
        <v>3</v>
      </c>
      <c r="B2158" s="0" t="s">
        <v>10929</v>
      </c>
      <c r="C2158" s="0" t="s">
        <v>8742</v>
      </c>
      <c r="D2158" s="0" t="s">
        <v>8744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11</v>
      </c>
      <c r="L2158" s="0" t="n">
        <v>153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</row>
    <row r="2159" customFormat="false" ht="14.4" hidden="false" customHeight="false" outlineLevel="0" collapsed="false">
      <c r="A2159" s="0" t="s">
        <v>3</v>
      </c>
      <c r="B2159" s="0" t="s">
        <v>10930</v>
      </c>
      <c r="C2159" s="0" t="s">
        <v>8741</v>
      </c>
      <c r="D2159" s="0" t="s">
        <v>8745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10</v>
      </c>
      <c r="L2159" s="0" t="n">
        <v>192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</row>
    <row r="2160" customFormat="false" ht="14.4" hidden="false" customHeight="false" outlineLevel="0" collapsed="false">
      <c r="A2160" s="0" t="s">
        <v>3</v>
      </c>
      <c r="B2160" s="0" t="s">
        <v>10931</v>
      </c>
      <c r="C2160" s="0" t="s">
        <v>8745</v>
      </c>
      <c r="D2160" s="0" t="s">
        <v>8741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13</v>
      </c>
      <c r="L2160" s="0" t="n">
        <v>226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</row>
    <row r="2161" customFormat="false" ht="14.4" hidden="false" customHeight="false" outlineLevel="0" collapsed="false">
      <c r="A2161" s="0" t="s">
        <v>3</v>
      </c>
      <c r="B2161" s="0" t="s">
        <v>10932</v>
      </c>
      <c r="C2161" s="0" t="s">
        <v>8744</v>
      </c>
      <c r="D2161" s="0" t="s">
        <v>8742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14</v>
      </c>
      <c r="L2161" s="0" t="n">
        <v>192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</row>
    <row r="2162" customFormat="false" ht="14.4" hidden="false" customHeight="false" outlineLevel="0" collapsed="false">
      <c r="A2162" s="0" t="s">
        <v>3</v>
      </c>
      <c r="B2162" s="0" t="s">
        <v>10933</v>
      </c>
      <c r="C2162" s="0" t="s">
        <v>8741</v>
      </c>
      <c r="D2162" s="0" t="s">
        <v>8745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13</v>
      </c>
      <c r="L2162" s="0" t="n">
        <v>229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</row>
    <row r="2163" customFormat="false" ht="14.4" hidden="false" customHeight="false" outlineLevel="0" collapsed="false">
      <c r="A2163" s="0" t="s">
        <v>3</v>
      </c>
      <c r="B2163" s="0" t="s">
        <v>10934</v>
      </c>
      <c r="C2163" s="0" t="s">
        <v>8745</v>
      </c>
      <c r="D2163" s="0" t="s">
        <v>8741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11</v>
      </c>
      <c r="L2163" s="0" t="n">
        <v>205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</row>
    <row r="2164" customFormat="false" ht="14.4" hidden="false" customHeight="false" outlineLevel="0" collapsed="false">
      <c r="A2164" s="0" t="s">
        <v>3</v>
      </c>
      <c r="B2164" s="0" t="s">
        <v>10935</v>
      </c>
      <c r="C2164" s="0" t="s">
        <v>8741</v>
      </c>
      <c r="D2164" s="0" t="s">
        <v>8745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14</v>
      </c>
      <c r="L2164" s="0" t="n">
        <v>220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</row>
    <row r="2165" customFormat="false" ht="14.4" hidden="false" customHeight="false" outlineLevel="0" collapsed="false">
      <c r="A2165" s="0" t="s">
        <v>3</v>
      </c>
      <c r="B2165" s="0" t="s">
        <v>10936</v>
      </c>
      <c r="C2165" s="0" t="s">
        <v>8742</v>
      </c>
      <c r="D2165" s="0" t="s">
        <v>8744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16</v>
      </c>
      <c r="L2165" s="0" t="n">
        <v>204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</row>
    <row r="2166" customFormat="false" ht="14.4" hidden="false" customHeight="false" outlineLevel="0" collapsed="false">
      <c r="A2166" s="0" t="s">
        <v>3</v>
      </c>
      <c r="B2166" s="0" t="s">
        <v>10937</v>
      </c>
      <c r="C2166" s="0" t="s">
        <v>8744</v>
      </c>
      <c r="D2166" s="0" t="s">
        <v>8741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10</v>
      </c>
      <c r="L2166" s="0" t="n">
        <v>192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</row>
    <row r="2167" customFormat="false" ht="14.4" hidden="false" customHeight="false" outlineLevel="0" collapsed="false">
      <c r="A2167" s="0" t="s">
        <v>3</v>
      </c>
      <c r="B2167" s="0" t="s">
        <v>10938</v>
      </c>
      <c r="C2167" s="0" t="s">
        <v>8745</v>
      </c>
      <c r="D2167" s="0" t="s">
        <v>8742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17</v>
      </c>
      <c r="L2167" s="0" t="n">
        <v>260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</row>
    <row r="2168" customFormat="false" ht="14.4" hidden="false" customHeight="false" outlineLevel="0" collapsed="false">
      <c r="A2168" s="0" t="s">
        <v>3</v>
      </c>
      <c r="B2168" s="0" t="s">
        <v>10939</v>
      </c>
      <c r="C2168" s="0" t="s">
        <v>8742</v>
      </c>
      <c r="D2168" s="0" t="s">
        <v>8744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15</v>
      </c>
      <c r="L2168" s="0" t="n">
        <v>227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</row>
    <row r="2169" customFormat="false" ht="14.4" hidden="false" customHeight="false" outlineLevel="0" collapsed="false">
      <c r="A2169" s="0" t="s">
        <v>3</v>
      </c>
      <c r="B2169" s="0" t="s">
        <v>10940</v>
      </c>
      <c r="C2169" s="0" t="s">
        <v>8741</v>
      </c>
      <c r="D2169" s="0" t="s">
        <v>8744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13</v>
      </c>
      <c r="L2169" s="0" t="n">
        <v>174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</row>
    <row r="2170" customFormat="false" ht="14.4" hidden="false" customHeight="false" outlineLevel="0" collapsed="false">
      <c r="A2170" s="0" t="s">
        <v>3</v>
      </c>
      <c r="B2170" s="0" t="s">
        <v>10941</v>
      </c>
      <c r="C2170" s="0" t="s">
        <v>8741</v>
      </c>
      <c r="D2170" s="0" t="s">
        <v>8745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11</v>
      </c>
      <c r="L2170" s="0" t="n">
        <v>194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</row>
    <row r="2171" customFormat="false" ht="14.4" hidden="false" customHeight="false" outlineLevel="0" collapsed="false">
      <c r="A2171" s="0" t="s">
        <v>3</v>
      </c>
      <c r="B2171" s="0" t="s">
        <v>10942</v>
      </c>
      <c r="C2171" s="0" t="s">
        <v>8742</v>
      </c>
      <c r="D2171" s="0" t="s">
        <v>8744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11</v>
      </c>
      <c r="L2171" s="0" t="n">
        <v>197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</row>
    <row r="2172" customFormat="false" ht="14.4" hidden="false" customHeight="false" outlineLevel="0" collapsed="false">
      <c r="A2172" s="0" t="s">
        <v>3</v>
      </c>
      <c r="B2172" s="0" t="s">
        <v>10943</v>
      </c>
      <c r="C2172" s="0" t="s">
        <v>8745</v>
      </c>
      <c r="D2172" s="0" t="s">
        <v>8741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12</v>
      </c>
      <c r="L2172" s="0" t="n">
        <v>232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</row>
    <row r="2173" customFormat="false" ht="14.4" hidden="false" customHeight="false" outlineLevel="0" collapsed="false">
      <c r="A2173" s="0" t="s">
        <v>3</v>
      </c>
      <c r="B2173" s="0" t="s">
        <v>10944</v>
      </c>
      <c r="C2173" s="0" t="s">
        <v>8742</v>
      </c>
      <c r="D2173" s="0" t="s">
        <v>8744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18</v>
      </c>
      <c r="L2173" s="0" t="n">
        <v>275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</row>
    <row r="2174" customFormat="false" ht="14.4" hidden="false" customHeight="false" outlineLevel="0" collapsed="false">
      <c r="A2174" s="0" t="s">
        <v>3</v>
      </c>
      <c r="B2174" s="0" t="s">
        <v>10945</v>
      </c>
      <c r="C2174" s="0" t="s">
        <v>8741</v>
      </c>
      <c r="D2174" s="0" t="s">
        <v>8745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14</v>
      </c>
      <c r="L2174" s="0" t="n">
        <v>222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</row>
    <row r="2175" customFormat="false" ht="14.4" hidden="false" customHeight="false" outlineLevel="0" collapsed="false">
      <c r="A2175" s="0" t="s">
        <v>3</v>
      </c>
      <c r="B2175" s="0" t="s">
        <v>10946</v>
      </c>
      <c r="C2175" s="0" t="s">
        <v>8742</v>
      </c>
      <c r="D2175" s="0" t="s">
        <v>8744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15</v>
      </c>
      <c r="L2175" s="0" t="n">
        <v>216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</row>
    <row r="2176" customFormat="false" ht="14.4" hidden="false" customHeight="false" outlineLevel="0" collapsed="false">
      <c r="A2176" s="0" t="s">
        <v>3</v>
      </c>
      <c r="B2176" s="0" t="s">
        <v>10947</v>
      </c>
      <c r="C2176" s="0" t="s">
        <v>8745</v>
      </c>
      <c r="D2176" s="0" t="s">
        <v>8741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15</v>
      </c>
      <c r="L2176" s="0" t="n">
        <v>235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</row>
    <row r="2177" customFormat="false" ht="14.4" hidden="false" customHeight="false" outlineLevel="0" collapsed="false">
      <c r="A2177" s="0" t="s">
        <v>3</v>
      </c>
      <c r="B2177" s="0" t="s">
        <v>10948</v>
      </c>
      <c r="C2177" s="0" t="s">
        <v>8742</v>
      </c>
      <c r="D2177" s="0" t="s">
        <v>8744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11</v>
      </c>
      <c r="L2177" s="0" t="n">
        <v>177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</row>
    <row r="2178" customFormat="false" ht="14.4" hidden="false" customHeight="false" outlineLevel="0" collapsed="false">
      <c r="A2178" s="0" t="s">
        <v>3</v>
      </c>
      <c r="B2178" s="0" t="s">
        <v>10949</v>
      </c>
      <c r="C2178" s="0" t="s">
        <v>8742</v>
      </c>
      <c r="D2178" s="0" t="s">
        <v>8744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9</v>
      </c>
      <c r="L2178" s="0" t="n">
        <v>170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</row>
    <row r="2179" customFormat="false" ht="14.4" hidden="false" customHeight="false" outlineLevel="0" collapsed="false">
      <c r="A2179" s="0" t="s">
        <v>3</v>
      </c>
      <c r="B2179" s="0" t="s">
        <v>10950</v>
      </c>
      <c r="C2179" s="0" t="s">
        <v>8745</v>
      </c>
      <c r="D2179" s="0" t="s">
        <v>8741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16</v>
      </c>
      <c r="L2179" s="0" t="n">
        <v>216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</row>
    <row r="2180" customFormat="false" ht="14.4" hidden="false" customHeight="false" outlineLevel="0" collapsed="false">
      <c r="A2180" s="0" t="s">
        <v>3</v>
      </c>
      <c r="B2180" s="0" t="s">
        <v>10951</v>
      </c>
      <c r="C2180" s="0" t="s">
        <v>8745</v>
      </c>
      <c r="D2180" s="0" t="s">
        <v>8741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10</v>
      </c>
      <c r="L2180" s="0" t="n">
        <v>126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</row>
    <row r="2181" customFormat="false" ht="14.4" hidden="false" customHeight="false" outlineLevel="0" collapsed="false">
      <c r="A2181" s="0" t="s">
        <v>3</v>
      </c>
      <c r="B2181" s="0" t="s">
        <v>10952</v>
      </c>
      <c r="C2181" s="0" t="s">
        <v>8745</v>
      </c>
      <c r="D2181" s="0" t="s">
        <v>8741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9</v>
      </c>
      <c r="L2181" s="0" t="n">
        <v>174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</row>
    <row r="2182" customFormat="false" ht="14.4" hidden="false" customHeight="false" outlineLevel="0" collapsed="false">
      <c r="A2182" s="0" t="s">
        <v>3</v>
      </c>
      <c r="B2182" s="0" t="s">
        <v>10953</v>
      </c>
      <c r="C2182" s="0" t="s">
        <v>8744</v>
      </c>
      <c r="D2182" s="0" t="s">
        <v>8741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9</v>
      </c>
      <c r="L2182" s="0" t="n">
        <v>174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</row>
    <row r="2183" customFormat="false" ht="14.4" hidden="false" customHeight="false" outlineLevel="0" collapsed="false">
      <c r="A2183" s="0" t="s">
        <v>3</v>
      </c>
      <c r="B2183" s="0" t="s">
        <v>10954</v>
      </c>
      <c r="C2183" s="0" t="s">
        <v>8745</v>
      </c>
      <c r="D2183" s="0" t="s">
        <v>8744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10</v>
      </c>
      <c r="L2183" s="0" t="n">
        <v>168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</row>
    <row r="2184" customFormat="false" ht="14.4" hidden="false" customHeight="false" outlineLevel="0" collapsed="false">
      <c r="A2184" s="0" t="s">
        <v>3</v>
      </c>
      <c r="B2184" s="0" t="s">
        <v>10955</v>
      </c>
      <c r="C2184" s="0" t="s">
        <v>8745</v>
      </c>
      <c r="D2184" s="0" t="s">
        <v>8741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10</v>
      </c>
      <c r="L2184" s="0" t="n">
        <v>178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</row>
    <row r="2185" customFormat="false" ht="14.4" hidden="false" customHeight="false" outlineLevel="0" collapsed="false">
      <c r="A2185" s="0" t="s">
        <v>3</v>
      </c>
      <c r="B2185" s="0" t="s">
        <v>10956</v>
      </c>
      <c r="C2185" s="0" t="s">
        <v>8745</v>
      </c>
      <c r="D2185" s="0" t="s">
        <v>8741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17</v>
      </c>
      <c r="L2185" s="0" t="n">
        <v>307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</row>
    <row r="2186" customFormat="false" ht="14.4" hidden="false" customHeight="false" outlineLevel="0" collapsed="false">
      <c r="A2186" s="0" t="s">
        <v>3</v>
      </c>
      <c r="B2186" s="0" t="s">
        <v>10957</v>
      </c>
      <c r="C2186" s="0" t="s">
        <v>8741</v>
      </c>
      <c r="D2186" s="0" t="s">
        <v>8745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17</v>
      </c>
      <c r="L2186" s="0" t="n">
        <v>313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</row>
    <row r="2187" customFormat="false" ht="14.4" hidden="false" customHeight="false" outlineLevel="0" collapsed="false">
      <c r="A2187" s="0" t="s">
        <v>3</v>
      </c>
      <c r="B2187" s="0" t="s">
        <v>10958</v>
      </c>
      <c r="C2187" s="0" t="s">
        <v>8741</v>
      </c>
      <c r="D2187" s="0" t="s">
        <v>8744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10</v>
      </c>
      <c r="L2187" s="0" t="n">
        <v>200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</row>
    <row r="2188" customFormat="false" ht="14.4" hidden="false" customHeight="false" outlineLevel="0" collapsed="false">
      <c r="A2188" s="0" t="s">
        <v>3</v>
      </c>
      <c r="B2188" s="0" t="s">
        <v>10959</v>
      </c>
      <c r="C2188" s="0" t="s">
        <v>8745</v>
      </c>
      <c r="D2188" s="0" t="s">
        <v>8741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10</v>
      </c>
      <c r="L2188" s="0" t="n">
        <v>191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</row>
    <row r="2189" customFormat="false" ht="14.4" hidden="false" customHeight="false" outlineLevel="0" collapsed="false">
      <c r="A2189" s="0" t="s">
        <v>3</v>
      </c>
      <c r="B2189" s="0" t="s">
        <v>10960</v>
      </c>
      <c r="C2189" s="0" t="s">
        <v>8741</v>
      </c>
      <c r="D2189" s="0" t="s">
        <v>8745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14</v>
      </c>
      <c r="L2189" s="0" t="n">
        <v>237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</row>
    <row r="2190" customFormat="false" ht="14.4" hidden="false" customHeight="false" outlineLevel="0" collapsed="false">
      <c r="A2190" s="0" t="s">
        <v>3</v>
      </c>
      <c r="B2190" s="0" t="s">
        <v>10961</v>
      </c>
      <c r="C2190" s="0" t="s">
        <v>8741</v>
      </c>
      <c r="D2190" s="0" t="s">
        <v>8742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13</v>
      </c>
      <c r="L2190" s="0" t="n">
        <v>204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</row>
    <row r="2191" customFormat="false" ht="14.4" hidden="false" customHeight="false" outlineLevel="0" collapsed="false">
      <c r="A2191" s="0" t="s">
        <v>3</v>
      </c>
      <c r="B2191" s="0" t="s">
        <v>10962</v>
      </c>
      <c r="C2191" s="0" t="s">
        <v>8742</v>
      </c>
      <c r="D2191" s="0" t="s">
        <v>8744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15</v>
      </c>
      <c r="L2191" s="0" t="n">
        <v>281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</row>
    <row r="2192" customFormat="false" ht="14.4" hidden="false" customHeight="false" outlineLevel="0" collapsed="false">
      <c r="A2192" s="0" t="s">
        <v>3</v>
      </c>
      <c r="B2192" s="0" t="s">
        <v>10963</v>
      </c>
      <c r="C2192" s="0" t="s">
        <v>8741</v>
      </c>
      <c r="D2192" s="0" t="s">
        <v>8745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10</v>
      </c>
      <c r="L2192" s="0" t="n">
        <v>195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</row>
    <row r="2193" customFormat="false" ht="14.4" hidden="false" customHeight="false" outlineLevel="0" collapsed="false">
      <c r="A2193" s="0" t="s">
        <v>3</v>
      </c>
      <c r="B2193" s="0" t="s">
        <v>10964</v>
      </c>
      <c r="C2193" s="0" t="s">
        <v>8744</v>
      </c>
      <c r="D2193" s="0" t="s">
        <v>8742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12</v>
      </c>
      <c r="L2193" s="0" t="n">
        <v>189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</row>
    <row r="2194" customFormat="false" ht="14.4" hidden="false" customHeight="false" outlineLevel="0" collapsed="false">
      <c r="A2194" s="0" t="s">
        <v>3</v>
      </c>
      <c r="B2194" s="0" t="s">
        <v>10965</v>
      </c>
      <c r="C2194" s="0" t="s">
        <v>8745</v>
      </c>
      <c r="D2194" s="0" t="s">
        <v>8741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12</v>
      </c>
      <c r="L2194" s="0" t="n">
        <v>203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</row>
    <row r="2195" customFormat="false" ht="14.4" hidden="false" customHeight="false" outlineLevel="0" collapsed="false">
      <c r="A2195" s="0" t="s">
        <v>3</v>
      </c>
      <c r="B2195" s="0" t="s">
        <v>10966</v>
      </c>
      <c r="C2195" s="0" t="s">
        <v>8741</v>
      </c>
      <c r="D2195" s="0" t="s">
        <v>8745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13</v>
      </c>
      <c r="L2195" s="0" t="n">
        <v>154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</row>
    <row r="2196" customFormat="false" ht="14.4" hidden="false" customHeight="false" outlineLevel="0" collapsed="false">
      <c r="A2196" s="0" t="s">
        <v>3</v>
      </c>
      <c r="B2196" s="0" t="s">
        <v>10967</v>
      </c>
      <c r="C2196" s="0" t="s">
        <v>8745</v>
      </c>
      <c r="D2196" s="0" t="s">
        <v>8742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13</v>
      </c>
      <c r="L2196" s="0" t="n">
        <v>174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</row>
    <row r="2197" customFormat="false" ht="14.4" hidden="false" customHeight="false" outlineLevel="0" collapsed="false">
      <c r="A2197" s="0" t="s">
        <v>3</v>
      </c>
      <c r="B2197" s="0" t="s">
        <v>10968</v>
      </c>
      <c r="C2197" s="0" t="s">
        <v>8744</v>
      </c>
      <c r="D2197" s="0" t="s">
        <v>8742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19</v>
      </c>
      <c r="L2197" s="0" t="n">
        <v>227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</row>
    <row r="2198" customFormat="false" ht="14.4" hidden="false" customHeight="false" outlineLevel="0" collapsed="false">
      <c r="A2198" s="0" t="s">
        <v>3</v>
      </c>
      <c r="B2198" s="0" t="s">
        <v>10969</v>
      </c>
      <c r="C2198" s="0" t="s">
        <v>8745</v>
      </c>
      <c r="D2198" s="0" t="s">
        <v>8744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13</v>
      </c>
      <c r="L2198" s="0" t="n">
        <v>221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</row>
    <row r="2199" customFormat="false" ht="14.4" hidden="false" customHeight="false" outlineLevel="0" collapsed="false">
      <c r="A2199" s="0" t="s">
        <v>3</v>
      </c>
      <c r="B2199" s="0" t="s">
        <v>10970</v>
      </c>
      <c r="C2199" s="0" t="s">
        <v>8741</v>
      </c>
      <c r="D2199" s="0" t="s">
        <v>8744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16</v>
      </c>
      <c r="L2199" s="0" t="n">
        <v>223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</row>
    <row r="2200" customFormat="false" ht="14.4" hidden="false" customHeight="false" outlineLevel="0" collapsed="false">
      <c r="A2200" s="0" t="s">
        <v>3</v>
      </c>
      <c r="B2200" s="0" t="s">
        <v>10971</v>
      </c>
      <c r="C2200" s="0" t="s">
        <v>8744</v>
      </c>
      <c r="D2200" s="0" t="s">
        <v>8745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12</v>
      </c>
      <c r="L2200" s="0" t="n">
        <v>213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</row>
    <row r="2201" customFormat="false" ht="14.4" hidden="false" customHeight="false" outlineLevel="0" collapsed="false">
      <c r="A2201" s="0" t="s">
        <v>3</v>
      </c>
      <c r="B2201" s="0" t="s">
        <v>10972</v>
      </c>
      <c r="C2201" s="0" t="s">
        <v>8742</v>
      </c>
      <c r="D2201" s="0" t="s">
        <v>8744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12</v>
      </c>
      <c r="L2201" s="0" t="n">
        <v>183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</row>
    <row r="2202" customFormat="false" ht="14.4" hidden="false" customHeight="false" outlineLevel="0" collapsed="false">
      <c r="A2202" s="0" t="s">
        <v>3</v>
      </c>
      <c r="B2202" s="0" t="s">
        <v>10973</v>
      </c>
      <c r="C2202" s="0" t="s">
        <v>8745</v>
      </c>
      <c r="D2202" s="0" t="s">
        <v>8742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14</v>
      </c>
      <c r="L2202" s="0" t="n">
        <v>272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</row>
    <row r="2203" customFormat="false" ht="14.4" hidden="false" customHeight="false" outlineLevel="0" collapsed="false">
      <c r="A2203" s="0" t="s">
        <v>3</v>
      </c>
      <c r="B2203" s="0" t="s">
        <v>10974</v>
      </c>
      <c r="C2203" s="0" t="s">
        <v>8745</v>
      </c>
      <c r="D2203" s="0" t="s">
        <v>8741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16</v>
      </c>
      <c r="L2203" s="0" t="n">
        <v>304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</row>
    <row r="2204" customFormat="false" ht="14.4" hidden="false" customHeight="false" outlineLevel="0" collapsed="false">
      <c r="A2204" s="0" t="s">
        <v>3</v>
      </c>
      <c r="B2204" s="0" t="s">
        <v>10975</v>
      </c>
      <c r="C2204" s="0" t="s">
        <v>8742</v>
      </c>
      <c r="D2204" s="0" t="s">
        <v>8744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16</v>
      </c>
      <c r="L2204" s="0" t="n">
        <v>316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</row>
    <row r="2205" customFormat="false" ht="14.4" hidden="false" customHeight="false" outlineLevel="0" collapsed="false">
      <c r="A2205" s="0" t="s">
        <v>3</v>
      </c>
      <c r="B2205" s="0" t="s">
        <v>10976</v>
      </c>
      <c r="C2205" s="0" t="s">
        <v>8741</v>
      </c>
      <c r="D2205" s="0" t="s">
        <v>8742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12</v>
      </c>
      <c r="L2205" s="0" t="n">
        <v>197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</row>
    <row r="2206" customFormat="false" ht="14.4" hidden="false" customHeight="false" outlineLevel="0" collapsed="false">
      <c r="A2206" s="0" t="s">
        <v>3</v>
      </c>
      <c r="B2206" s="0" t="s">
        <v>10977</v>
      </c>
      <c r="C2206" s="0" t="s">
        <v>8744</v>
      </c>
      <c r="D2206" s="0" t="s">
        <v>8742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13</v>
      </c>
      <c r="L2206" s="0" t="n">
        <v>210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</row>
    <row r="2207" customFormat="false" ht="14.4" hidden="false" customHeight="false" outlineLevel="0" collapsed="false">
      <c r="A2207" s="0" t="s">
        <v>3</v>
      </c>
      <c r="B2207" s="0" t="s">
        <v>10978</v>
      </c>
      <c r="C2207" s="0" t="s">
        <v>8744</v>
      </c>
      <c r="D2207" s="0" t="s">
        <v>8742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13</v>
      </c>
      <c r="L2207" s="0" t="n">
        <v>218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</row>
    <row r="2208" customFormat="false" ht="14.4" hidden="false" customHeight="false" outlineLevel="0" collapsed="false">
      <c r="A2208" s="0" t="s">
        <v>3</v>
      </c>
      <c r="B2208" s="0" t="s">
        <v>10979</v>
      </c>
      <c r="C2208" s="0" t="s">
        <v>8745</v>
      </c>
      <c r="D2208" s="0" t="s">
        <v>8742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11</v>
      </c>
      <c r="L2208" s="0" t="n">
        <v>207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</row>
    <row r="2209" customFormat="false" ht="14.4" hidden="false" customHeight="false" outlineLevel="0" collapsed="false">
      <c r="A2209" s="0" t="s">
        <v>3</v>
      </c>
      <c r="B2209" s="0" t="s">
        <v>10980</v>
      </c>
      <c r="C2209" s="0" t="s">
        <v>8741</v>
      </c>
      <c r="D2209" s="0" t="s">
        <v>8745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12</v>
      </c>
      <c r="L2209" s="0" t="n">
        <v>196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</row>
    <row r="2210" customFormat="false" ht="14.4" hidden="false" customHeight="false" outlineLevel="0" collapsed="false">
      <c r="A2210" s="0" t="s">
        <v>3</v>
      </c>
      <c r="B2210" s="0" t="s">
        <v>10981</v>
      </c>
      <c r="C2210" s="0" t="s">
        <v>8744</v>
      </c>
      <c r="D2210" s="0" t="s">
        <v>8742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15</v>
      </c>
      <c r="L2210" s="0" t="n">
        <v>211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</row>
    <row r="2211" customFormat="false" ht="14.4" hidden="false" customHeight="false" outlineLevel="0" collapsed="false">
      <c r="A2211" s="0" t="s">
        <v>3</v>
      </c>
      <c r="B2211" s="0" t="s">
        <v>10982</v>
      </c>
      <c r="C2211" s="0" t="s">
        <v>8741</v>
      </c>
      <c r="D2211" s="0" t="s">
        <v>8744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19</v>
      </c>
      <c r="L2211" s="0" t="n">
        <v>221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</row>
    <row r="2212" customFormat="false" ht="14.4" hidden="false" customHeight="false" outlineLevel="0" collapsed="false">
      <c r="A2212" s="0" t="s">
        <v>3</v>
      </c>
      <c r="B2212" s="0" t="s">
        <v>10983</v>
      </c>
      <c r="C2212" s="0" t="s">
        <v>8744</v>
      </c>
      <c r="D2212" s="0" t="s">
        <v>8741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14</v>
      </c>
      <c r="L2212" s="0" t="n">
        <v>276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</row>
    <row r="2213" customFormat="false" ht="14.4" hidden="false" customHeight="false" outlineLevel="0" collapsed="false">
      <c r="A2213" s="0" t="s">
        <v>3</v>
      </c>
      <c r="B2213" s="0" t="s">
        <v>10984</v>
      </c>
      <c r="C2213" s="0" t="s">
        <v>8745</v>
      </c>
      <c r="D2213" s="0" t="s">
        <v>8741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13</v>
      </c>
      <c r="L2213" s="0" t="n">
        <v>255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</row>
    <row r="2214" customFormat="false" ht="14.4" hidden="false" customHeight="false" outlineLevel="0" collapsed="false">
      <c r="A2214" s="0" t="s">
        <v>3</v>
      </c>
      <c r="B2214" s="0" t="s">
        <v>10985</v>
      </c>
      <c r="C2214" s="0" t="s">
        <v>8742</v>
      </c>
      <c r="D2214" s="0" t="s">
        <v>8744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10</v>
      </c>
      <c r="L2214" s="0" t="n">
        <v>143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</row>
    <row r="2215" customFormat="false" ht="14.4" hidden="false" customHeight="false" outlineLevel="0" collapsed="false">
      <c r="A2215" s="0" t="s">
        <v>3</v>
      </c>
      <c r="B2215" s="0" t="s">
        <v>10986</v>
      </c>
      <c r="C2215" s="0" t="s">
        <v>8744</v>
      </c>
      <c r="D2215" s="0" t="s">
        <v>8742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8</v>
      </c>
      <c r="L2215" s="0" t="n">
        <v>141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</row>
    <row r="2216" customFormat="false" ht="14.4" hidden="false" customHeight="false" outlineLevel="0" collapsed="false">
      <c r="A2216" s="0" t="s">
        <v>3</v>
      </c>
      <c r="B2216" s="0" t="s">
        <v>10987</v>
      </c>
      <c r="C2216" s="0" t="s">
        <v>8745</v>
      </c>
      <c r="D2216" s="0" t="s">
        <v>8741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9</v>
      </c>
      <c r="L2216" s="0" t="n">
        <v>160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</row>
    <row r="2217" customFormat="false" ht="14.4" hidden="false" customHeight="false" outlineLevel="0" collapsed="false">
      <c r="A2217" s="0" t="s">
        <v>3</v>
      </c>
      <c r="B2217" s="0" t="s">
        <v>10988</v>
      </c>
      <c r="C2217" s="0" t="s">
        <v>8745</v>
      </c>
      <c r="D2217" s="0" t="s">
        <v>8741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11</v>
      </c>
      <c r="L2217" s="0" t="n">
        <v>171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</row>
    <row r="2218" customFormat="false" ht="14.4" hidden="false" customHeight="false" outlineLevel="0" collapsed="false">
      <c r="A2218" s="0" t="s">
        <v>3</v>
      </c>
      <c r="B2218" s="0" t="s">
        <v>10989</v>
      </c>
      <c r="C2218" s="0" t="s">
        <v>8742</v>
      </c>
      <c r="D2218" s="0" t="s">
        <v>8741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8</v>
      </c>
      <c r="L2218" s="0" t="n">
        <v>154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</row>
    <row r="2219" customFormat="false" ht="14.4" hidden="false" customHeight="false" outlineLevel="0" collapsed="false">
      <c r="A2219" s="0" t="s">
        <v>3</v>
      </c>
      <c r="B2219" s="0" t="s">
        <v>10990</v>
      </c>
      <c r="C2219" s="0" t="s">
        <v>8742</v>
      </c>
      <c r="D2219" s="0" t="s">
        <v>8744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11</v>
      </c>
      <c r="L2219" s="0" t="n">
        <v>212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</row>
    <row r="2220" customFormat="false" ht="14.4" hidden="false" customHeight="false" outlineLevel="0" collapsed="false">
      <c r="A2220" s="0" t="s">
        <v>3</v>
      </c>
      <c r="B2220" s="0" t="s">
        <v>10991</v>
      </c>
      <c r="C2220" s="0" t="s">
        <v>8741</v>
      </c>
      <c r="D2220" s="0" t="s">
        <v>8745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11</v>
      </c>
      <c r="L2220" s="0" t="n">
        <v>200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</row>
    <row r="2221" customFormat="false" ht="14.4" hidden="false" customHeight="false" outlineLevel="0" collapsed="false">
      <c r="A2221" s="0" t="s">
        <v>3</v>
      </c>
      <c r="B2221" s="0" t="s">
        <v>10992</v>
      </c>
      <c r="C2221" s="0" t="s">
        <v>8744</v>
      </c>
      <c r="D2221" s="0" t="s">
        <v>8745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15</v>
      </c>
      <c r="L2221" s="0" t="n">
        <v>218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</row>
    <row r="2222" customFormat="false" ht="14.4" hidden="false" customHeight="false" outlineLevel="0" collapsed="false">
      <c r="A2222" s="0" t="s">
        <v>3</v>
      </c>
      <c r="B2222" s="0" t="s">
        <v>10993</v>
      </c>
      <c r="C2222" s="0" t="s">
        <v>8745</v>
      </c>
      <c r="D2222" s="0" t="s">
        <v>8741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20</v>
      </c>
      <c r="L2222" s="0" t="n">
        <v>295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</row>
    <row r="2223" customFormat="false" ht="14.4" hidden="false" customHeight="false" outlineLevel="0" collapsed="false">
      <c r="A2223" s="0" t="s">
        <v>3</v>
      </c>
      <c r="B2223" s="0" t="s">
        <v>10994</v>
      </c>
      <c r="C2223" s="0" t="s">
        <v>8741</v>
      </c>
      <c r="D2223" s="0" t="s">
        <v>8745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16</v>
      </c>
      <c r="L2223" s="0" t="n">
        <v>276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</row>
    <row r="2224" customFormat="false" ht="14.4" hidden="false" customHeight="false" outlineLevel="0" collapsed="false">
      <c r="A2224" s="0" t="s">
        <v>3</v>
      </c>
      <c r="B2224" s="0" t="s">
        <v>10995</v>
      </c>
      <c r="C2224" s="0" t="s">
        <v>8745</v>
      </c>
      <c r="D2224" s="0" t="s">
        <v>8742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14</v>
      </c>
      <c r="L2224" s="0" t="n">
        <v>260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</row>
    <row r="2225" customFormat="false" ht="14.4" hidden="false" customHeight="false" outlineLevel="0" collapsed="false">
      <c r="A2225" s="0" t="s">
        <v>3</v>
      </c>
      <c r="B2225" s="0" t="s">
        <v>10996</v>
      </c>
      <c r="C2225" s="0" t="s">
        <v>8745</v>
      </c>
      <c r="D2225" s="0" t="s">
        <v>8741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12</v>
      </c>
      <c r="L2225" s="0" t="n">
        <v>166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</row>
    <row r="2226" customFormat="false" ht="14.4" hidden="false" customHeight="false" outlineLevel="0" collapsed="false">
      <c r="A2226" s="0" t="s">
        <v>3</v>
      </c>
      <c r="B2226" s="0" t="s">
        <v>10997</v>
      </c>
      <c r="C2226" s="0" t="s">
        <v>8745</v>
      </c>
      <c r="D2226" s="0" t="s">
        <v>8741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11</v>
      </c>
      <c r="L2226" s="0" t="n">
        <v>175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</row>
    <row r="2227" customFormat="false" ht="14.4" hidden="false" customHeight="false" outlineLevel="0" collapsed="false">
      <c r="A2227" s="0" t="s">
        <v>3</v>
      </c>
      <c r="B2227" s="0" t="s">
        <v>10998</v>
      </c>
      <c r="C2227" s="0" t="s">
        <v>8742</v>
      </c>
      <c r="D2227" s="0" t="s">
        <v>8744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14</v>
      </c>
      <c r="L2227" s="0" t="n">
        <v>197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</row>
    <row r="2228" customFormat="false" ht="14.4" hidden="false" customHeight="false" outlineLevel="0" collapsed="false">
      <c r="A2228" s="0" t="s">
        <v>3</v>
      </c>
      <c r="B2228" s="0" t="s">
        <v>10999</v>
      </c>
      <c r="C2228" s="0" t="s">
        <v>8741</v>
      </c>
      <c r="D2228" s="0" t="s">
        <v>8744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8</v>
      </c>
      <c r="L2228" s="0" t="n">
        <v>130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</row>
    <row r="2229" customFormat="false" ht="14.4" hidden="false" customHeight="false" outlineLevel="0" collapsed="false">
      <c r="A2229" s="0" t="s">
        <v>3</v>
      </c>
      <c r="B2229" s="0" t="s">
        <v>11000</v>
      </c>
      <c r="C2229" s="0" t="s">
        <v>8744</v>
      </c>
      <c r="D2229" s="0" t="s">
        <v>8742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17</v>
      </c>
      <c r="L2229" s="0" t="n">
        <v>288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</row>
    <row r="2230" customFormat="false" ht="14.4" hidden="false" customHeight="false" outlineLevel="0" collapsed="false">
      <c r="A2230" s="0" t="s">
        <v>3</v>
      </c>
      <c r="B2230" s="0" t="s">
        <v>11001</v>
      </c>
      <c r="C2230" s="0" t="s">
        <v>8745</v>
      </c>
      <c r="D2230" s="0" t="s">
        <v>8742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23</v>
      </c>
      <c r="L2230" s="0" t="n">
        <v>240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</row>
    <row r="2231" customFormat="false" ht="14.4" hidden="false" customHeight="false" outlineLevel="0" collapsed="false">
      <c r="A2231" s="0" t="s">
        <v>3</v>
      </c>
      <c r="B2231" s="0" t="s">
        <v>11002</v>
      </c>
      <c r="C2231" s="0" t="s">
        <v>8741</v>
      </c>
      <c r="D2231" s="0" t="s">
        <v>8745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15</v>
      </c>
      <c r="L2231" s="0" t="n">
        <v>217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</row>
    <row r="2232" customFormat="false" ht="14.4" hidden="false" customHeight="false" outlineLevel="0" collapsed="false">
      <c r="A2232" s="0" t="s">
        <v>3</v>
      </c>
      <c r="B2232" s="0" t="s">
        <v>11003</v>
      </c>
      <c r="C2232" s="0" t="s">
        <v>8742</v>
      </c>
      <c r="D2232" s="0" t="s">
        <v>8744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9</v>
      </c>
      <c r="L2232" s="0" t="n">
        <v>179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</row>
    <row r="2233" customFormat="false" ht="14.4" hidden="false" customHeight="false" outlineLevel="0" collapsed="false">
      <c r="A2233" s="0" t="s">
        <v>3</v>
      </c>
      <c r="B2233" s="0" t="s">
        <v>11004</v>
      </c>
      <c r="C2233" s="0" t="s">
        <v>8742</v>
      </c>
      <c r="D2233" s="0" t="s">
        <v>8744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13</v>
      </c>
      <c r="L2233" s="0" t="n">
        <v>192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</row>
    <row r="2234" customFormat="false" ht="14.4" hidden="false" customHeight="false" outlineLevel="0" collapsed="false">
      <c r="A2234" s="0" t="s">
        <v>3</v>
      </c>
      <c r="B2234" s="0" t="s">
        <v>11005</v>
      </c>
      <c r="C2234" s="0" t="s">
        <v>8745</v>
      </c>
      <c r="D2234" s="0" t="s">
        <v>8741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13</v>
      </c>
      <c r="L2234" s="0" t="n">
        <v>200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</row>
    <row r="2235" customFormat="false" ht="14.4" hidden="false" customHeight="false" outlineLevel="0" collapsed="false">
      <c r="A2235" s="0" t="s">
        <v>3</v>
      </c>
      <c r="B2235" s="0" t="s">
        <v>11006</v>
      </c>
      <c r="C2235" s="0" t="s">
        <v>8745</v>
      </c>
      <c r="D2235" s="0" t="s">
        <v>8741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21</v>
      </c>
      <c r="L2235" s="0" t="n">
        <v>220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</row>
    <row r="2236" customFormat="false" ht="14.4" hidden="false" customHeight="false" outlineLevel="0" collapsed="false">
      <c r="A2236" s="0" t="s">
        <v>3</v>
      </c>
      <c r="B2236" s="0" t="s">
        <v>11007</v>
      </c>
      <c r="C2236" s="0" t="s">
        <v>8744</v>
      </c>
      <c r="D2236" s="0" t="s">
        <v>8742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15</v>
      </c>
      <c r="L2236" s="0" t="n">
        <v>203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</row>
    <row r="2237" customFormat="false" ht="14.4" hidden="false" customHeight="false" outlineLevel="0" collapsed="false">
      <c r="A2237" s="0" t="s">
        <v>3</v>
      </c>
      <c r="B2237" s="0" t="s">
        <v>11008</v>
      </c>
      <c r="C2237" s="0" t="s">
        <v>8742</v>
      </c>
      <c r="D2237" s="0" t="s">
        <v>8744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11</v>
      </c>
      <c r="L2237" s="0" t="n">
        <v>194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</row>
    <row r="2238" customFormat="false" ht="14.4" hidden="false" customHeight="false" outlineLevel="0" collapsed="false">
      <c r="A2238" s="0" t="s">
        <v>3</v>
      </c>
      <c r="B2238" s="0" t="s">
        <v>11009</v>
      </c>
      <c r="C2238" s="0" t="s">
        <v>8742</v>
      </c>
      <c r="D2238" s="0" t="s">
        <v>8744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14</v>
      </c>
      <c r="L2238" s="0" t="n">
        <v>227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</row>
    <row r="2239" customFormat="false" ht="14.4" hidden="false" customHeight="false" outlineLevel="0" collapsed="false">
      <c r="A2239" s="0" t="s">
        <v>3</v>
      </c>
      <c r="B2239" s="0" t="s">
        <v>11010</v>
      </c>
      <c r="C2239" s="0" t="s">
        <v>8742</v>
      </c>
      <c r="D2239" s="0" t="s">
        <v>8744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10</v>
      </c>
      <c r="L2239" s="0" t="n">
        <v>193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</row>
    <row r="2240" customFormat="false" ht="14.4" hidden="false" customHeight="false" outlineLevel="0" collapsed="false">
      <c r="A2240" s="0" t="s">
        <v>3</v>
      </c>
      <c r="B2240" s="0" t="s">
        <v>11011</v>
      </c>
      <c r="C2240" s="0" t="s">
        <v>8741</v>
      </c>
      <c r="D2240" s="0" t="s">
        <v>8742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19</v>
      </c>
      <c r="L2240" s="0" t="n">
        <v>261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</row>
    <row r="2241" customFormat="false" ht="14.4" hidden="false" customHeight="false" outlineLevel="0" collapsed="false">
      <c r="A2241" s="0" t="s">
        <v>3</v>
      </c>
      <c r="B2241" s="0" t="s">
        <v>11012</v>
      </c>
      <c r="C2241" s="0" t="s">
        <v>8745</v>
      </c>
      <c r="D2241" s="0" t="s">
        <v>8741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19</v>
      </c>
      <c r="L2241" s="0" t="n">
        <v>263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</row>
    <row r="2242" customFormat="false" ht="14.4" hidden="false" customHeight="false" outlineLevel="0" collapsed="false">
      <c r="A2242" s="0" t="s">
        <v>3</v>
      </c>
      <c r="B2242" s="0" t="s">
        <v>11013</v>
      </c>
      <c r="C2242" s="0" t="s">
        <v>8745</v>
      </c>
      <c r="D2242" s="0" t="s">
        <v>8741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14</v>
      </c>
      <c r="L2242" s="0" t="n">
        <v>218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</row>
    <row r="2243" customFormat="false" ht="14.4" hidden="false" customHeight="false" outlineLevel="0" collapsed="false">
      <c r="A2243" s="0" t="s">
        <v>3</v>
      </c>
      <c r="B2243" s="0" t="s">
        <v>11014</v>
      </c>
      <c r="C2243" s="0" t="s">
        <v>8741</v>
      </c>
      <c r="D2243" s="0" t="s">
        <v>8742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12</v>
      </c>
      <c r="L2243" s="0" t="n">
        <v>226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</row>
    <row r="2244" customFormat="false" ht="14.4" hidden="false" customHeight="false" outlineLevel="0" collapsed="false">
      <c r="A2244" s="0" t="s">
        <v>3</v>
      </c>
      <c r="B2244" s="0" t="s">
        <v>11015</v>
      </c>
      <c r="C2244" s="0" t="s">
        <v>8741</v>
      </c>
      <c r="D2244" s="0" t="s">
        <v>8745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11</v>
      </c>
      <c r="L2244" s="0" t="n">
        <v>171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</row>
    <row r="2245" customFormat="false" ht="14.4" hidden="false" customHeight="false" outlineLevel="0" collapsed="false">
      <c r="A2245" s="0" t="s">
        <v>3</v>
      </c>
      <c r="B2245" s="0" t="s">
        <v>11016</v>
      </c>
      <c r="C2245" s="0" t="s">
        <v>8745</v>
      </c>
      <c r="D2245" s="0" t="s">
        <v>8741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10</v>
      </c>
      <c r="L2245" s="0" t="n">
        <v>171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</row>
    <row r="2246" customFormat="false" ht="14.4" hidden="false" customHeight="false" outlineLevel="0" collapsed="false">
      <c r="A2246" s="0" t="s">
        <v>3</v>
      </c>
      <c r="B2246" s="0" t="s">
        <v>11017</v>
      </c>
      <c r="C2246" s="0" t="s">
        <v>8745</v>
      </c>
      <c r="D2246" s="0" t="s">
        <v>8744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15</v>
      </c>
      <c r="L2246" s="0" t="n">
        <v>200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</row>
    <row r="2247" customFormat="false" ht="14.4" hidden="false" customHeight="false" outlineLevel="0" collapsed="false">
      <c r="A2247" s="0" t="s">
        <v>3</v>
      </c>
      <c r="B2247" s="0" t="s">
        <v>11018</v>
      </c>
      <c r="C2247" s="0" t="s">
        <v>8744</v>
      </c>
      <c r="D2247" s="0" t="s">
        <v>8742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11</v>
      </c>
      <c r="L2247" s="0" t="n">
        <v>211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</row>
    <row r="2248" customFormat="false" ht="14.4" hidden="false" customHeight="false" outlineLevel="0" collapsed="false">
      <c r="A2248" s="0" t="s">
        <v>3</v>
      </c>
      <c r="B2248" s="0" t="s">
        <v>11019</v>
      </c>
      <c r="C2248" s="0" t="s">
        <v>8741</v>
      </c>
      <c r="D2248" s="0" t="s">
        <v>8744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17</v>
      </c>
      <c r="L2248" s="0" t="n">
        <v>234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</row>
    <row r="2249" customFormat="false" ht="14.4" hidden="false" customHeight="false" outlineLevel="0" collapsed="false">
      <c r="A2249" s="0" t="s">
        <v>3</v>
      </c>
      <c r="B2249" s="0" t="s">
        <v>11020</v>
      </c>
      <c r="C2249" s="0" t="s">
        <v>8741</v>
      </c>
      <c r="D2249" s="0" t="s">
        <v>8745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13</v>
      </c>
      <c r="L2249" s="0" t="n">
        <v>226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</row>
    <row r="2250" customFormat="false" ht="14.4" hidden="false" customHeight="false" outlineLevel="0" collapsed="false">
      <c r="A2250" s="0" t="s">
        <v>3</v>
      </c>
      <c r="B2250" s="0" t="s">
        <v>11021</v>
      </c>
      <c r="C2250" s="0" t="s">
        <v>8742</v>
      </c>
      <c r="D2250" s="0" t="s">
        <v>8744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19</v>
      </c>
      <c r="L2250" s="0" t="n">
        <v>279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</row>
    <row r="2251" customFormat="false" ht="14.4" hidden="false" customHeight="false" outlineLevel="0" collapsed="false">
      <c r="A2251" s="0" t="s">
        <v>3</v>
      </c>
      <c r="B2251" s="0" t="s">
        <v>11022</v>
      </c>
      <c r="C2251" s="0" t="s">
        <v>8741</v>
      </c>
      <c r="D2251" s="0" t="s">
        <v>8745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15</v>
      </c>
      <c r="L2251" s="0" t="n">
        <v>222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</row>
    <row r="2252" customFormat="false" ht="14.4" hidden="false" customHeight="false" outlineLevel="0" collapsed="false">
      <c r="A2252" s="0" t="s">
        <v>3</v>
      </c>
      <c r="B2252" s="0" t="s">
        <v>11023</v>
      </c>
      <c r="C2252" s="0" t="s">
        <v>8745</v>
      </c>
      <c r="D2252" s="0" t="s">
        <v>8742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15</v>
      </c>
      <c r="L2252" s="0" t="n">
        <v>190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</row>
    <row r="2253" customFormat="false" ht="14.4" hidden="false" customHeight="false" outlineLevel="0" collapsed="false">
      <c r="A2253" s="0" t="s">
        <v>3</v>
      </c>
      <c r="B2253" s="0" t="s">
        <v>11024</v>
      </c>
      <c r="C2253" s="0" t="s">
        <v>8742</v>
      </c>
      <c r="D2253" s="0" t="s">
        <v>8741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15</v>
      </c>
      <c r="L2253" s="0" t="n">
        <v>242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</row>
    <row r="2254" customFormat="false" ht="14.4" hidden="false" customHeight="false" outlineLevel="0" collapsed="false">
      <c r="A2254" s="0" t="s">
        <v>3</v>
      </c>
      <c r="B2254" s="0" t="s">
        <v>11025</v>
      </c>
      <c r="C2254" s="0" t="s">
        <v>8742</v>
      </c>
      <c r="D2254" s="0" t="s">
        <v>8741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18</v>
      </c>
      <c r="L2254" s="0" t="n">
        <v>264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</row>
    <row r="2255" customFormat="false" ht="14.4" hidden="false" customHeight="false" outlineLevel="0" collapsed="false">
      <c r="A2255" s="0" t="s">
        <v>3</v>
      </c>
      <c r="B2255" s="0" t="s">
        <v>11026</v>
      </c>
      <c r="C2255" s="0" t="s">
        <v>8742</v>
      </c>
      <c r="D2255" s="0" t="s">
        <v>8741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21</v>
      </c>
      <c r="L2255" s="0" t="n">
        <v>319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</row>
    <row r="2256" customFormat="false" ht="14.4" hidden="false" customHeight="false" outlineLevel="0" collapsed="false">
      <c r="A2256" s="0" t="s">
        <v>3</v>
      </c>
      <c r="B2256" s="0" t="s">
        <v>11027</v>
      </c>
      <c r="C2256" s="0" t="s">
        <v>8741</v>
      </c>
      <c r="D2256" s="0" t="s">
        <v>8745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12</v>
      </c>
      <c r="L2256" s="0" t="n">
        <v>223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</row>
    <row r="2257" customFormat="false" ht="14.4" hidden="false" customHeight="false" outlineLevel="0" collapsed="false">
      <c r="A2257" s="0" t="s">
        <v>3</v>
      </c>
      <c r="B2257" s="0" t="s">
        <v>11028</v>
      </c>
      <c r="C2257" s="0" t="s">
        <v>8744</v>
      </c>
      <c r="D2257" s="0" t="s">
        <v>8745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10</v>
      </c>
      <c r="L2257" s="0" t="n">
        <v>191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</row>
    <row r="2258" customFormat="false" ht="14.4" hidden="false" customHeight="false" outlineLevel="0" collapsed="false">
      <c r="A2258" s="0" t="s">
        <v>3</v>
      </c>
      <c r="B2258" s="0" t="s">
        <v>11029</v>
      </c>
      <c r="C2258" s="0" t="s">
        <v>8741</v>
      </c>
      <c r="D2258" s="0" t="s">
        <v>8745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12</v>
      </c>
      <c r="L2258" s="0" t="n">
        <v>210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</row>
    <row r="2259" customFormat="false" ht="14.4" hidden="false" customHeight="false" outlineLevel="0" collapsed="false">
      <c r="A2259" s="0" t="s">
        <v>3</v>
      </c>
      <c r="B2259" s="0" t="s">
        <v>11030</v>
      </c>
      <c r="C2259" s="0" t="s">
        <v>8741</v>
      </c>
      <c r="D2259" s="0" t="s">
        <v>8745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13</v>
      </c>
      <c r="L2259" s="0" t="n">
        <v>177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</row>
    <row r="2260" customFormat="false" ht="14.4" hidden="false" customHeight="false" outlineLevel="0" collapsed="false">
      <c r="A2260" s="0" t="s">
        <v>3</v>
      </c>
      <c r="B2260" s="0" t="s">
        <v>11031</v>
      </c>
      <c r="C2260" s="0" t="s">
        <v>8745</v>
      </c>
      <c r="D2260" s="0" t="s">
        <v>8741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11</v>
      </c>
      <c r="L2260" s="0" t="n">
        <v>207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</row>
    <row r="2261" customFormat="false" ht="14.4" hidden="false" customHeight="false" outlineLevel="0" collapsed="false">
      <c r="A2261" s="0" t="s">
        <v>3</v>
      </c>
      <c r="B2261" s="0" t="s">
        <v>11032</v>
      </c>
      <c r="C2261" s="0" t="s">
        <v>8745</v>
      </c>
      <c r="D2261" s="0" t="s">
        <v>8741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10</v>
      </c>
      <c r="L2261" s="0" t="n">
        <v>189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</row>
    <row r="2262" customFormat="false" ht="14.4" hidden="false" customHeight="false" outlineLevel="0" collapsed="false">
      <c r="A2262" s="0" t="s">
        <v>3</v>
      </c>
      <c r="B2262" s="0" t="s">
        <v>11033</v>
      </c>
      <c r="C2262" s="0" t="s">
        <v>8742</v>
      </c>
      <c r="D2262" s="0" t="s">
        <v>8744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9</v>
      </c>
      <c r="L2262" s="0" t="n">
        <v>158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</row>
    <row r="2263" customFormat="false" ht="14.4" hidden="false" customHeight="false" outlineLevel="0" collapsed="false">
      <c r="A2263" s="0" t="s">
        <v>3</v>
      </c>
      <c r="B2263" s="0" t="s">
        <v>11034</v>
      </c>
      <c r="C2263" s="0" t="s">
        <v>8745</v>
      </c>
      <c r="D2263" s="0" t="s">
        <v>8742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8</v>
      </c>
      <c r="L2263" s="0" t="n">
        <v>159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</row>
    <row r="2264" customFormat="false" ht="14.4" hidden="false" customHeight="false" outlineLevel="0" collapsed="false">
      <c r="A2264" s="0" t="s">
        <v>3</v>
      </c>
      <c r="B2264" s="0" t="s">
        <v>11035</v>
      </c>
      <c r="C2264" s="0" t="s">
        <v>8741</v>
      </c>
      <c r="D2264" s="0" t="s">
        <v>8742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7</v>
      </c>
      <c r="L2264" s="0" t="n">
        <v>139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</row>
    <row r="2265" customFormat="false" ht="14.4" hidden="false" customHeight="false" outlineLevel="0" collapsed="false">
      <c r="A2265" s="0" t="s">
        <v>3</v>
      </c>
      <c r="B2265" s="0" t="s">
        <v>11036</v>
      </c>
      <c r="C2265" s="0" t="s">
        <v>8744</v>
      </c>
      <c r="D2265" s="0" t="s">
        <v>8742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10</v>
      </c>
      <c r="L2265" s="0" t="n">
        <v>173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</row>
    <row r="2266" customFormat="false" ht="14.4" hidden="false" customHeight="false" outlineLevel="0" collapsed="false">
      <c r="A2266" s="0" t="s">
        <v>3</v>
      </c>
      <c r="B2266" s="0" t="s">
        <v>11037</v>
      </c>
      <c r="C2266" s="0" t="s">
        <v>8745</v>
      </c>
      <c r="D2266" s="0" t="s">
        <v>8741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19</v>
      </c>
      <c r="L2266" s="0" t="n">
        <v>267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</row>
    <row r="2267" customFormat="false" ht="14.4" hidden="false" customHeight="false" outlineLevel="0" collapsed="false">
      <c r="A2267" s="0" t="s">
        <v>3</v>
      </c>
      <c r="B2267" s="0" t="s">
        <v>11038</v>
      </c>
      <c r="C2267" s="0" t="s">
        <v>8742</v>
      </c>
      <c r="D2267" s="0" t="s">
        <v>8744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14</v>
      </c>
      <c r="L2267" s="0" t="n">
        <v>241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</row>
    <row r="2268" customFormat="false" ht="14.4" hidden="false" customHeight="false" outlineLevel="0" collapsed="false">
      <c r="A2268" s="0" t="s">
        <v>3</v>
      </c>
      <c r="B2268" s="0" t="s">
        <v>11039</v>
      </c>
      <c r="C2268" s="0" t="s">
        <v>8744</v>
      </c>
      <c r="D2268" s="0" t="s">
        <v>8745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10</v>
      </c>
      <c r="L2268" s="0" t="n">
        <v>195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</row>
    <row r="2269" customFormat="false" ht="14.4" hidden="false" customHeight="false" outlineLevel="0" collapsed="false">
      <c r="A2269" s="0" t="s">
        <v>3</v>
      </c>
      <c r="B2269" s="0" t="s">
        <v>11040</v>
      </c>
      <c r="C2269" s="0" t="s">
        <v>8742</v>
      </c>
      <c r="D2269" s="0" t="s">
        <v>8745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13</v>
      </c>
      <c r="L2269" s="0" t="n">
        <v>225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</row>
    <row r="2270" customFormat="false" ht="14.4" hidden="false" customHeight="false" outlineLevel="0" collapsed="false">
      <c r="A2270" s="0" t="s">
        <v>3</v>
      </c>
      <c r="B2270" s="0" t="s">
        <v>11041</v>
      </c>
      <c r="C2270" s="0" t="s">
        <v>8742</v>
      </c>
      <c r="D2270" s="0" t="s">
        <v>8744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13</v>
      </c>
      <c r="L2270" s="0" t="n">
        <v>233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</row>
    <row r="2271" customFormat="false" ht="14.4" hidden="false" customHeight="false" outlineLevel="0" collapsed="false">
      <c r="A2271" s="0" t="s">
        <v>3</v>
      </c>
      <c r="B2271" s="0" t="s">
        <v>11042</v>
      </c>
      <c r="C2271" s="0" t="s">
        <v>8744</v>
      </c>
      <c r="D2271" s="0" t="s">
        <v>8742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12</v>
      </c>
      <c r="L2271" s="0" t="n">
        <v>237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</row>
    <row r="2272" customFormat="false" ht="14.4" hidden="false" customHeight="false" outlineLevel="0" collapsed="false">
      <c r="A2272" s="0" t="s">
        <v>3</v>
      </c>
      <c r="B2272" s="0" t="s">
        <v>11043</v>
      </c>
      <c r="C2272" s="0" t="s">
        <v>8745</v>
      </c>
      <c r="D2272" s="0" t="s">
        <v>8741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11</v>
      </c>
      <c r="L2272" s="0" t="n">
        <v>217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</row>
    <row r="2273" customFormat="false" ht="14.4" hidden="false" customHeight="false" outlineLevel="0" collapsed="false">
      <c r="A2273" s="0" t="s">
        <v>3</v>
      </c>
      <c r="B2273" s="0" t="s">
        <v>11044</v>
      </c>
      <c r="C2273" s="0" t="s">
        <v>8742</v>
      </c>
      <c r="D2273" s="0" t="s">
        <v>8744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14</v>
      </c>
      <c r="L2273" s="0" t="n">
        <v>239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</row>
    <row r="2274" customFormat="false" ht="14.4" hidden="false" customHeight="false" outlineLevel="0" collapsed="false">
      <c r="A2274" s="0" t="s">
        <v>3</v>
      </c>
      <c r="B2274" s="0" t="s">
        <v>11045</v>
      </c>
      <c r="C2274" s="0" t="s">
        <v>8745</v>
      </c>
      <c r="D2274" s="0" t="s">
        <v>8741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12</v>
      </c>
      <c r="L2274" s="0" t="n">
        <v>220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</row>
    <row r="2275" customFormat="false" ht="14.4" hidden="false" customHeight="false" outlineLevel="0" collapsed="false">
      <c r="A2275" s="0" t="s">
        <v>3</v>
      </c>
      <c r="B2275" s="0" t="s">
        <v>11046</v>
      </c>
      <c r="C2275" s="0" t="s">
        <v>8742</v>
      </c>
      <c r="D2275" s="0" t="s">
        <v>8744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12</v>
      </c>
      <c r="L2275" s="0" t="n">
        <v>205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</row>
    <row r="2276" customFormat="false" ht="14.4" hidden="false" customHeight="false" outlineLevel="0" collapsed="false">
      <c r="A2276" s="0" t="s">
        <v>3</v>
      </c>
      <c r="B2276" s="0" t="s">
        <v>11047</v>
      </c>
      <c r="C2276" s="0" t="s">
        <v>8744</v>
      </c>
      <c r="D2276" s="0" t="s">
        <v>8745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11</v>
      </c>
      <c r="L2276" s="0" t="n">
        <v>198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</row>
    <row r="2277" customFormat="false" ht="14.4" hidden="false" customHeight="false" outlineLevel="0" collapsed="false">
      <c r="A2277" s="0" t="s">
        <v>3</v>
      </c>
      <c r="B2277" s="0" t="s">
        <v>11048</v>
      </c>
      <c r="C2277" s="0" t="s">
        <v>8741</v>
      </c>
      <c r="D2277" s="0" t="s">
        <v>8745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13</v>
      </c>
      <c r="L2277" s="0" t="n">
        <v>190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</row>
    <row r="2278" customFormat="false" ht="14.4" hidden="false" customHeight="false" outlineLevel="0" collapsed="false">
      <c r="A2278" s="0" t="s">
        <v>3</v>
      </c>
      <c r="B2278" s="0" t="s">
        <v>11049</v>
      </c>
      <c r="C2278" s="0" t="s">
        <v>8745</v>
      </c>
      <c r="D2278" s="0" t="s">
        <v>8741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10</v>
      </c>
      <c r="L2278" s="0" t="n">
        <v>166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</row>
    <row r="2279" customFormat="false" ht="14.4" hidden="false" customHeight="false" outlineLevel="0" collapsed="false">
      <c r="A2279" s="0" t="s">
        <v>3</v>
      </c>
      <c r="B2279" s="0" t="s">
        <v>11050</v>
      </c>
      <c r="C2279" s="0" t="s">
        <v>8742</v>
      </c>
      <c r="D2279" s="0" t="s">
        <v>8741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13</v>
      </c>
      <c r="L2279" s="0" t="n">
        <v>246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</row>
    <row r="2280" customFormat="false" ht="14.4" hidden="false" customHeight="false" outlineLevel="0" collapsed="false">
      <c r="A2280" s="0" t="s">
        <v>3</v>
      </c>
      <c r="B2280" s="0" t="s">
        <v>11051</v>
      </c>
      <c r="C2280" s="0" t="s">
        <v>8745</v>
      </c>
      <c r="D2280" s="0" t="s">
        <v>8741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13</v>
      </c>
      <c r="L2280" s="0" t="n">
        <v>238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</row>
    <row r="2281" customFormat="false" ht="14.4" hidden="false" customHeight="false" outlineLevel="0" collapsed="false">
      <c r="A2281" s="0" t="s">
        <v>3</v>
      </c>
      <c r="B2281" s="0" t="s">
        <v>11052</v>
      </c>
      <c r="C2281" s="0" t="s">
        <v>8745</v>
      </c>
      <c r="D2281" s="0" t="s">
        <v>8744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16</v>
      </c>
      <c r="L2281" s="0" t="n">
        <v>266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</row>
    <row r="2282" customFormat="false" ht="14.4" hidden="false" customHeight="false" outlineLevel="0" collapsed="false">
      <c r="A2282" s="0" t="s">
        <v>3</v>
      </c>
      <c r="B2282" s="0" t="s">
        <v>11053</v>
      </c>
      <c r="C2282" s="0" t="s">
        <v>8742</v>
      </c>
      <c r="D2282" s="0" t="s">
        <v>8745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15</v>
      </c>
      <c r="L2282" s="0" t="n">
        <v>265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</row>
    <row r="2283" customFormat="false" ht="14.4" hidden="false" customHeight="false" outlineLevel="0" collapsed="false">
      <c r="A2283" s="0" t="s">
        <v>3</v>
      </c>
      <c r="B2283" s="0" t="s">
        <v>11054</v>
      </c>
      <c r="C2283" s="0" t="s">
        <v>8744</v>
      </c>
      <c r="D2283" s="0" t="s">
        <v>8742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12</v>
      </c>
      <c r="L2283" s="0" t="n">
        <v>204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</row>
    <row r="2284" customFormat="false" ht="14.4" hidden="false" customHeight="false" outlineLevel="0" collapsed="false">
      <c r="A2284" s="0" t="s">
        <v>3</v>
      </c>
      <c r="B2284" s="0" t="s">
        <v>11055</v>
      </c>
      <c r="C2284" s="0" t="s">
        <v>8745</v>
      </c>
      <c r="D2284" s="0" t="s">
        <v>8741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21</v>
      </c>
      <c r="L2284" s="0" t="n">
        <v>263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</row>
    <row r="2285" customFormat="false" ht="14.4" hidden="false" customHeight="false" outlineLevel="0" collapsed="false">
      <c r="A2285" s="0" t="s">
        <v>3</v>
      </c>
      <c r="B2285" s="0" t="s">
        <v>11056</v>
      </c>
      <c r="C2285" s="0" t="s">
        <v>8745</v>
      </c>
      <c r="D2285" s="0" t="s">
        <v>8741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19</v>
      </c>
      <c r="L2285" s="0" t="n">
        <v>265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</row>
    <row r="2286" customFormat="false" ht="14.4" hidden="false" customHeight="false" outlineLevel="0" collapsed="false">
      <c r="A2286" s="0" t="s">
        <v>3</v>
      </c>
      <c r="B2286" s="0" t="s">
        <v>11057</v>
      </c>
      <c r="C2286" s="0" t="s">
        <v>8744</v>
      </c>
      <c r="D2286" s="0" t="s">
        <v>8742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12</v>
      </c>
      <c r="L2286" s="0" t="n">
        <v>227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</row>
    <row r="2287" customFormat="false" ht="14.4" hidden="false" customHeight="false" outlineLevel="0" collapsed="false">
      <c r="A2287" s="0" t="s">
        <v>3</v>
      </c>
      <c r="B2287" s="0" t="s">
        <v>11058</v>
      </c>
      <c r="C2287" s="0" t="s">
        <v>8745</v>
      </c>
      <c r="D2287" s="0" t="s">
        <v>8741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11</v>
      </c>
      <c r="L2287" s="0" t="n">
        <v>216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</row>
    <row r="2288" customFormat="false" ht="14.4" hidden="false" customHeight="false" outlineLevel="0" collapsed="false">
      <c r="A2288" s="0" t="s">
        <v>3</v>
      </c>
      <c r="B2288" s="0" t="s">
        <v>11059</v>
      </c>
      <c r="C2288" s="0" t="s">
        <v>8741</v>
      </c>
      <c r="D2288" s="0" t="s">
        <v>8745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15</v>
      </c>
      <c r="L2288" s="0" t="n">
        <v>251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</row>
    <row r="2289" customFormat="false" ht="14.4" hidden="false" customHeight="false" outlineLevel="0" collapsed="false">
      <c r="A2289" s="0" t="s">
        <v>3</v>
      </c>
      <c r="B2289" s="0" t="s">
        <v>11060</v>
      </c>
      <c r="C2289" s="0" t="s">
        <v>8744</v>
      </c>
      <c r="D2289" s="0" t="s">
        <v>8742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21</v>
      </c>
      <c r="L2289" s="0" t="n">
        <v>188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</row>
    <row r="2290" customFormat="false" ht="14.4" hidden="false" customHeight="false" outlineLevel="0" collapsed="false">
      <c r="A2290" s="0" t="s">
        <v>3</v>
      </c>
      <c r="B2290" s="0" t="s">
        <v>11061</v>
      </c>
      <c r="C2290" s="0" t="s">
        <v>8745</v>
      </c>
      <c r="D2290" s="0" t="s">
        <v>8742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15</v>
      </c>
      <c r="L2290" s="0" t="n">
        <v>170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</row>
    <row r="2291" customFormat="false" ht="14.4" hidden="false" customHeight="false" outlineLevel="0" collapsed="false">
      <c r="A2291" s="0" t="s">
        <v>3</v>
      </c>
      <c r="B2291" s="0" t="s">
        <v>11062</v>
      </c>
      <c r="C2291" s="0" t="s">
        <v>8741</v>
      </c>
      <c r="D2291" s="0" t="s">
        <v>8745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11</v>
      </c>
      <c r="L2291" s="0" t="n">
        <v>172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</row>
    <row r="2292" customFormat="false" ht="14.4" hidden="false" customHeight="false" outlineLevel="0" collapsed="false">
      <c r="A2292" s="0" t="s">
        <v>3</v>
      </c>
      <c r="B2292" s="0" t="s">
        <v>11063</v>
      </c>
      <c r="C2292" s="0" t="s">
        <v>8741</v>
      </c>
      <c r="D2292" s="0" t="s">
        <v>8745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11</v>
      </c>
      <c r="L2292" s="0" t="n">
        <v>213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</row>
    <row r="2293" customFormat="false" ht="14.4" hidden="false" customHeight="false" outlineLevel="0" collapsed="false">
      <c r="A2293" s="0" t="s">
        <v>3</v>
      </c>
      <c r="B2293" s="0" t="s">
        <v>11064</v>
      </c>
      <c r="C2293" s="0" t="s">
        <v>8741</v>
      </c>
      <c r="D2293" s="0" t="s">
        <v>8745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13</v>
      </c>
      <c r="L2293" s="0" t="n">
        <v>182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</row>
    <row r="2294" customFormat="false" ht="14.4" hidden="false" customHeight="false" outlineLevel="0" collapsed="false">
      <c r="A2294" s="0" t="s">
        <v>3</v>
      </c>
      <c r="B2294" s="0" t="s">
        <v>11065</v>
      </c>
      <c r="C2294" s="0" t="s">
        <v>8744</v>
      </c>
      <c r="D2294" s="0" t="s">
        <v>8742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13</v>
      </c>
      <c r="L2294" s="0" t="n">
        <v>191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</row>
    <row r="2295" customFormat="false" ht="14.4" hidden="false" customHeight="false" outlineLevel="0" collapsed="false">
      <c r="A2295" s="0" t="s">
        <v>3</v>
      </c>
      <c r="B2295" s="0" t="s">
        <v>11066</v>
      </c>
      <c r="C2295" s="0" t="s">
        <v>8745</v>
      </c>
      <c r="D2295" s="0" t="s">
        <v>8741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14</v>
      </c>
      <c r="L2295" s="0" t="n">
        <v>202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</row>
    <row r="2296" customFormat="false" ht="14.4" hidden="false" customHeight="false" outlineLevel="0" collapsed="false">
      <c r="A2296" s="0" t="s">
        <v>3</v>
      </c>
      <c r="B2296" s="0" t="s">
        <v>11067</v>
      </c>
      <c r="C2296" s="0" t="s">
        <v>8742</v>
      </c>
      <c r="D2296" s="0" t="s">
        <v>8745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14</v>
      </c>
      <c r="L2296" s="0" t="n">
        <v>185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</row>
    <row r="2297" customFormat="false" ht="14.4" hidden="false" customHeight="false" outlineLevel="0" collapsed="false">
      <c r="A2297" s="0" t="s">
        <v>3</v>
      </c>
      <c r="B2297" s="0" t="s">
        <v>11068</v>
      </c>
      <c r="C2297" s="0" t="s">
        <v>8745</v>
      </c>
      <c r="D2297" s="0" t="s">
        <v>8741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14</v>
      </c>
      <c r="L2297" s="0" t="n">
        <v>190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</row>
    <row r="2298" customFormat="false" ht="14.4" hidden="false" customHeight="false" outlineLevel="0" collapsed="false">
      <c r="A2298" s="0" t="s">
        <v>3</v>
      </c>
      <c r="B2298" s="0" t="s">
        <v>11069</v>
      </c>
      <c r="C2298" s="0" t="s">
        <v>8742</v>
      </c>
      <c r="D2298" s="0" t="s">
        <v>8744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13</v>
      </c>
      <c r="L2298" s="0" t="n">
        <v>181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</row>
    <row r="2299" customFormat="false" ht="14.4" hidden="false" customHeight="false" outlineLevel="0" collapsed="false">
      <c r="A2299" s="0" t="s">
        <v>3</v>
      </c>
      <c r="B2299" s="0" t="s">
        <v>11070</v>
      </c>
      <c r="C2299" s="0" t="s">
        <v>8742</v>
      </c>
      <c r="D2299" s="0" t="s">
        <v>8744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9</v>
      </c>
      <c r="L2299" s="0" t="n">
        <v>175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</row>
    <row r="2300" customFormat="false" ht="14.4" hidden="false" customHeight="false" outlineLevel="0" collapsed="false">
      <c r="A2300" s="0" t="s">
        <v>3</v>
      </c>
      <c r="B2300" s="0" t="s">
        <v>11071</v>
      </c>
      <c r="C2300" s="0" t="s">
        <v>8742</v>
      </c>
      <c r="D2300" s="0" t="s">
        <v>8744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9</v>
      </c>
      <c r="L2300" s="0" t="n">
        <v>175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</row>
    <row r="2301" customFormat="false" ht="14.4" hidden="false" customHeight="false" outlineLevel="0" collapsed="false">
      <c r="A2301" s="0" t="s">
        <v>3</v>
      </c>
      <c r="B2301" s="0" t="s">
        <v>11072</v>
      </c>
      <c r="C2301" s="0" t="s">
        <v>8744</v>
      </c>
      <c r="D2301" s="0" t="s">
        <v>8742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9</v>
      </c>
      <c r="L2301" s="0" t="n">
        <v>175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</row>
    <row r="2302" customFormat="false" ht="14.4" hidden="false" customHeight="false" outlineLevel="0" collapsed="false">
      <c r="A2302" s="0" t="s">
        <v>3</v>
      </c>
      <c r="B2302" s="0" t="s">
        <v>11073</v>
      </c>
      <c r="C2302" s="0" t="s">
        <v>8745</v>
      </c>
      <c r="D2302" s="0" t="s">
        <v>8741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9</v>
      </c>
      <c r="L2302" s="0" t="n">
        <v>172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</row>
    <row r="2303" customFormat="false" ht="14.4" hidden="false" customHeight="false" outlineLevel="0" collapsed="false">
      <c r="A2303" s="0" t="s">
        <v>3</v>
      </c>
      <c r="B2303" s="0" t="s">
        <v>11074</v>
      </c>
      <c r="C2303" s="0" t="s">
        <v>8745</v>
      </c>
      <c r="D2303" s="0" t="s">
        <v>8741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10</v>
      </c>
      <c r="L2303" s="0" t="n">
        <v>171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</row>
    <row r="2304" customFormat="false" ht="14.4" hidden="false" customHeight="false" outlineLevel="0" collapsed="false">
      <c r="A2304" s="0" t="s">
        <v>3</v>
      </c>
      <c r="B2304" s="0" t="s">
        <v>11075</v>
      </c>
      <c r="C2304" s="0" t="s">
        <v>8741</v>
      </c>
      <c r="D2304" s="0" t="s">
        <v>8745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10</v>
      </c>
      <c r="L2304" s="0" t="n">
        <v>171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</row>
    <row r="2305" customFormat="false" ht="14.4" hidden="false" customHeight="false" outlineLevel="0" collapsed="false">
      <c r="A2305" s="0" t="s">
        <v>3</v>
      </c>
      <c r="B2305" s="0" t="s">
        <v>11076</v>
      </c>
      <c r="C2305" s="0" t="s">
        <v>8745</v>
      </c>
      <c r="D2305" s="0" t="s">
        <v>8741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10</v>
      </c>
      <c r="L2305" s="0" t="n">
        <v>161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</row>
    <row r="2306" customFormat="false" ht="14.4" hidden="false" customHeight="false" outlineLevel="0" collapsed="false">
      <c r="A2306" s="0" t="s">
        <v>3</v>
      </c>
      <c r="B2306" s="0" t="s">
        <v>11077</v>
      </c>
      <c r="C2306" s="0" t="s">
        <v>8742</v>
      </c>
      <c r="D2306" s="0" t="s">
        <v>8745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9</v>
      </c>
      <c r="L2306" s="0" t="n">
        <v>159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</row>
    <row r="2307" customFormat="false" ht="14.4" hidden="false" customHeight="false" outlineLevel="0" collapsed="false">
      <c r="A2307" s="0" t="s">
        <v>3</v>
      </c>
      <c r="B2307" s="0" t="s">
        <v>11078</v>
      </c>
      <c r="C2307" s="0" t="s">
        <v>8745</v>
      </c>
      <c r="D2307" s="0" t="s">
        <v>8742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9</v>
      </c>
      <c r="L2307" s="0" t="n">
        <v>161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</row>
    <row r="2308" customFormat="false" ht="14.4" hidden="false" customHeight="false" outlineLevel="0" collapsed="false">
      <c r="A2308" s="0" t="s">
        <v>3</v>
      </c>
      <c r="B2308" s="0" t="s">
        <v>11079</v>
      </c>
      <c r="C2308" s="0" t="s">
        <v>8744</v>
      </c>
      <c r="D2308" s="0" t="s">
        <v>8742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11</v>
      </c>
      <c r="L2308" s="0" t="n">
        <v>215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</row>
    <row r="2309" customFormat="false" ht="14.4" hidden="false" customHeight="false" outlineLevel="0" collapsed="false">
      <c r="A2309" s="0" t="s">
        <v>3</v>
      </c>
      <c r="B2309" s="0" t="s">
        <v>11080</v>
      </c>
      <c r="C2309" s="0" t="s">
        <v>8744</v>
      </c>
      <c r="D2309" s="0" t="s">
        <v>8742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11</v>
      </c>
      <c r="L2309" s="0" t="n">
        <v>207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</row>
    <row r="2310" customFormat="false" ht="14.4" hidden="false" customHeight="false" outlineLevel="0" collapsed="false">
      <c r="A2310" s="0" t="s">
        <v>3</v>
      </c>
      <c r="B2310" s="0" t="s">
        <v>11081</v>
      </c>
      <c r="C2310" s="0" t="s">
        <v>8744</v>
      </c>
      <c r="D2310" s="0" t="s">
        <v>8742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13</v>
      </c>
      <c r="L2310" s="0" t="n">
        <v>208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</row>
    <row r="2311" customFormat="false" ht="14.4" hidden="false" customHeight="false" outlineLevel="0" collapsed="false">
      <c r="A2311" s="0" t="s">
        <v>3</v>
      </c>
      <c r="B2311" s="0" t="s">
        <v>11082</v>
      </c>
      <c r="C2311" s="0" t="s">
        <v>8741</v>
      </c>
      <c r="D2311" s="0" t="s">
        <v>8745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10</v>
      </c>
      <c r="L2311" s="0" t="n">
        <v>178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</row>
    <row r="2312" customFormat="false" ht="14.4" hidden="false" customHeight="false" outlineLevel="0" collapsed="false">
      <c r="A2312" s="0" t="s">
        <v>3</v>
      </c>
      <c r="B2312" s="0" t="s">
        <v>11083</v>
      </c>
      <c r="C2312" s="0" t="s">
        <v>8745</v>
      </c>
      <c r="D2312" s="0" t="s">
        <v>8742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13</v>
      </c>
      <c r="L2312" s="0" t="n">
        <v>259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</row>
    <row r="2313" customFormat="false" ht="14.4" hidden="false" customHeight="false" outlineLevel="0" collapsed="false">
      <c r="A2313" s="0" t="s">
        <v>3</v>
      </c>
      <c r="B2313" s="0" t="s">
        <v>11084</v>
      </c>
      <c r="C2313" s="0" t="s">
        <v>8742</v>
      </c>
      <c r="D2313" s="0" t="s">
        <v>8745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12</v>
      </c>
      <c r="L2313" s="0" t="n">
        <v>201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</row>
    <row r="2314" customFormat="false" ht="14.4" hidden="false" customHeight="false" outlineLevel="0" collapsed="false">
      <c r="A2314" s="0" t="s">
        <v>3</v>
      </c>
      <c r="B2314" s="0" t="s">
        <v>11085</v>
      </c>
      <c r="C2314" s="0" t="s">
        <v>8745</v>
      </c>
      <c r="D2314" s="0" t="s">
        <v>8741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12</v>
      </c>
      <c r="L2314" s="0" t="n">
        <v>203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</row>
    <row r="2315" customFormat="false" ht="14.4" hidden="false" customHeight="false" outlineLevel="0" collapsed="false">
      <c r="A2315" s="0" t="s">
        <v>3</v>
      </c>
      <c r="B2315" s="0" t="s">
        <v>11086</v>
      </c>
      <c r="C2315" s="0" t="s">
        <v>8745</v>
      </c>
      <c r="D2315" s="0" t="s">
        <v>8741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12</v>
      </c>
      <c r="L2315" s="0" t="n">
        <v>192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</row>
    <row r="2316" customFormat="false" ht="14.4" hidden="false" customHeight="false" outlineLevel="0" collapsed="false">
      <c r="A2316" s="0" t="s">
        <v>3</v>
      </c>
      <c r="B2316" s="0" t="s">
        <v>11087</v>
      </c>
      <c r="C2316" s="0" t="s">
        <v>8744</v>
      </c>
      <c r="D2316" s="0" t="s">
        <v>8742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12</v>
      </c>
      <c r="L2316" s="0" t="n">
        <v>192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</row>
    <row r="2317" customFormat="false" ht="14.4" hidden="false" customHeight="false" outlineLevel="0" collapsed="false">
      <c r="A2317" s="0" t="s">
        <v>3</v>
      </c>
      <c r="B2317" s="0" t="s">
        <v>11088</v>
      </c>
      <c r="C2317" s="0" t="s">
        <v>8744</v>
      </c>
      <c r="D2317" s="0" t="s">
        <v>8742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12</v>
      </c>
      <c r="L2317" s="0" t="n">
        <v>176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</row>
    <row r="2318" customFormat="false" ht="14.4" hidden="false" customHeight="false" outlineLevel="0" collapsed="false">
      <c r="A2318" s="0" t="s">
        <v>3</v>
      </c>
      <c r="B2318" s="0" t="s">
        <v>11089</v>
      </c>
      <c r="C2318" s="0" t="s">
        <v>8742</v>
      </c>
      <c r="D2318" s="0" t="s">
        <v>8744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12</v>
      </c>
      <c r="L2318" s="0" t="n">
        <v>238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</row>
    <row r="2319" customFormat="false" ht="14.4" hidden="false" customHeight="false" outlineLevel="0" collapsed="false">
      <c r="A2319" s="0" t="s">
        <v>3</v>
      </c>
      <c r="B2319" s="0" t="s">
        <v>11090</v>
      </c>
      <c r="C2319" s="0" t="s">
        <v>8745</v>
      </c>
      <c r="D2319" s="0" t="s">
        <v>8741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13</v>
      </c>
      <c r="L2319" s="0" t="n">
        <v>255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</row>
    <row r="2320" customFormat="false" ht="14.4" hidden="false" customHeight="false" outlineLevel="0" collapsed="false">
      <c r="A2320" s="0" t="s">
        <v>3</v>
      </c>
      <c r="B2320" s="0" t="s">
        <v>11091</v>
      </c>
      <c r="C2320" s="0" t="s">
        <v>8744</v>
      </c>
      <c r="D2320" s="0" t="s">
        <v>8741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23</v>
      </c>
      <c r="L2320" s="0" t="n">
        <v>343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</row>
    <row r="2321" customFormat="false" ht="14.4" hidden="false" customHeight="false" outlineLevel="0" collapsed="false">
      <c r="A2321" s="0" t="s">
        <v>3</v>
      </c>
      <c r="B2321" s="0" t="s">
        <v>11092</v>
      </c>
      <c r="C2321" s="0" t="s">
        <v>8745</v>
      </c>
      <c r="D2321" s="0" t="s">
        <v>8741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22</v>
      </c>
      <c r="L2321" s="0" t="n">
        <v>350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</row>
    <row r="2322" customFormat="false" ht="14.4" hidden="false" customHeight="false" outlineLevel="0" collapsed="false">
      <c r="A2322" s="0" t="s">
        <v>3</v>
      </c>
      <c r="B2322" s="0" t="s">
        <v>11093</v>
      </c>
      <c r="C2322" s="0" t="s">
        <v>8741</v>
      </c>
      <c r="D2322" s="0" t="s">
        <v>8745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22</v>
      </c>
      <c r="L2322" s="0" t="n">
        <v>304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</row>
    <row r="2323" customFormat="false" ht="14.4" hidden="false" customHeight="false" outlineLevel="0" collapsed="false">
      <c r="A2323" s="0" t="s">
        <v>3</v>
      </c>
      <c r="B2323" s="0" t="s">
        <v>11094</v>
      </c>
      <c r="C2323" s="0" t="s">
        <v>8745</v>
      </c>
      <c r="D2323" s="0" t="s">
        <v>8742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26</v>
      </c>
      <c r="L2323" s="0" t="n">
        <v>302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</row>
    <row r="2324" customFormat="false" ht="14.4" hidden="false" customHeight="false" outlineLevel="0" collapsed="false">
      <c r="A2324" s="0" t="s">
        <v>3</v>
      </c>
      <c r="B2324" s="0" t="s">
        <v>11095</v>
      </c>
      <c r="C2324" s="0" t="s">
        <v>8744</v>
      </c>
      <c r="D2324" s="0" t="s">
        <v>8742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10</v>
      </c>
      <c r="L2324" s="0" t="n">
        <v>167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</row>
    <row r="2325" customFormat="false" ht="14.4" hidden="false" customHeight="false" outlineLevel="0" collapsed="false">
      <c r="A2325" s="0" t="s">
        <v>3</v>
      </c>
      <c r="B2325" s="0" t="s">
        <v>11096</v>
      </c>
      <c r="C2325" s="0" t="s">
        <v>8745</v>
      </c>
      <c r="D2325" s="0" t="s">
        <v>8741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12</v>
      </c>
      <c r="L2325" s="0" t="n">
        <v>231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</row>
    <row r="2326" customFormat="false" ht="14.4" hidden="false" customHeight="false" outlineLevel="0" collapsed="false">
      <c r="A2326" s="0" t="s">
        <v>3</v>
      </c>
      <c r="B2326" s="0" t="s">
        <v>11097</v>
      </c>
      <c r="C2326" s="0" t="s">
        <v>8745</v>
      </c>
      <c r="D2326" s="0" t="s">
        <v>8742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12</v>
      </c>
      <c r="L2326" s="0" t="n">
        <v>172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</row>
    <row r="2327" customFormat="false" ht="14.4" hidden="false" customHeight="false" outlineLevel="0" collapsed="false">
      <c r="A2327" s="0" t="s">
        <v>3</v>
      </c>
      <c r="B2327" s="0" t="s">
        <v>11098</v>
      </c>
      <c r="C2327" s="0" t="s">
        <v>8741</v>
      </c>
      <c r="D2327" s="0" t="s">
        <v>8744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10</v>
      </c>
      <c r="L2327" s="0" t="n">
        <v>182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</row>
    <row r="2328" customFormat="false" ht="14.4" hidden="false" customHeight="false" outlineLevel="0" collapsed="false">
      <c r="A2328" s="0" t="s">
        <v>3</v>
      </c>
      <c r="B2328" s="0" t="s">
        <v>11099</v>
      </c>
      <c r="C2328" s="0" t="s">
        <v>8744</v>
      </c>
      <c r="D2328" s="0" t="s">
        <v>8742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15</v>
      </c>
      <c r="L2328" s="0" t="n">
        <v>236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</row>
    <row r="2329" customFormat="false" ht="14.4" hidden="false" customHeight="false" outlineLevel="0" collapsed="false">
      <c r="A2329" s="0" t="s">
        <v>3</v>
      </c>
      <c r="B2329" s="0" t="s">
        <v>11100</v>
      </c>
      <c r="C2329" s="0" t="s">
        <v>8744</v>
      </c>
      <c r="D2329" s="0" t="s">
        <v>8742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14</v>
      </c>
      <c r="L2329" s="0" t="n">
        <v>248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</row>
    <row r="2330" customFormat="false" ht="14.4" hidden="false" customHeight="false" outlineLevel="0" collapsed="false">
      <c r="A2330" s="0" t="s">
        <v>3</v>
      </c>
      <c r="B2330" s="0" t="s">
        <v>11101</v>
      </c>
      <c r="C2330" s="0" t="s">
        <v>8742</v>
      </c>
      <c r="D2330" s="0" t="s">
        <v>8744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</v>
      </c>
      <c r="L2330" s="0" t="n">
        <v>253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</row>
    <row r="2331" customFormat="false" ht="14.4" hidden="false" customHeight="false" outlineLevel="0" collapsed="false">
      <c r="A2331" s="0" t="s">
        <v>3</v>
      </c>
      <c r="B2331" s="0" t="s">
        <v>11102</v>
      </c>
      <c r="C2331" s="0" t="s">
        <v>8741</v>
      </c>
      <c r="D2331" s="0" t="s">
        <v>8745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18</v>
      </c>
      <c r="L2331" s="0" t="n">
        <v>234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</row>
    <row r="2332" customFormat="false" ht="14.4" hidden="false" customHeight="false" outlineLevel="0" collapsed="false">
      <c r="A2332" s="0" t="s">
        <v>3</v>
      </c>
      <c r="B2332" s="0" t="s">
        <v>11103</v>
      </c>
      <c r="C2332" s="0" t="s">
        <v>8741</v>
      </c>
      <c r="D2332" s="0" t="s">
        <v>8745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11</v>
      </c>
      <c r="L2332" s="0" t="n">
        <v>186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</row>
    <row r="2333" customFormat="false" ht="14.4" hidden="false" customHeight="false" outlineLevel="0" collapsed="false">
      <c r="A2333" s="0" t="s">
        <v>3</v>
      </c>
      <c r="B2333" s="0" t="s">
        <v>11104</v>
      </c>
      <c r="C2333" s="0" t="s">
        <v>8741</v>
      </c>
      <c r="D2333" s="0" t="s">
        <v>8745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14</v>
      </c>
      <c r="L2333" s="0" t="n">
        <v>187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</row>
    <row r="2334" customFormat="false" ht="14.4" hidden="false" customHeight="false" outlineLevel="0" collapsed="false">
      <c r="A2334" s="0" t="s">
        <v>3</v>
      </c>
      <c r="B2334" s="0" t="s">
        <v>11105</v>
      </c>
      <c r="C2334" s="0" t="s">
        <v>8741</v>
      </c>
      <c r="D2334" s="0" t="s">
        <v>8742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26</v>
      </c>
      <c r="L2334" s="0" t="n">
        <v>282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</row>
    <row r="2335" customFormat="false" ht="14.4" hidden="false" customHeight="false" outlineLevel="0" collapsed="false">
      <c r="A2335" s="0" t="s">
        <v>3</v>
      </c>
      <c r="B2335" s="0" t="s">
        <v>11106</v>
      </c>
      <c r="C2335" s="0" t="s">
        <v>8745</v>
      </c>
      <c r="D2335" s="0" t="s">
        <v>8741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13</v>
      </c>
      <c r="L2335" s="0" t="n">
        <v>249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</row>
    <row r="2336" customFormat="false" ht="14.4" hidden="false" customHeight="false" outlineLevel="0" collapsed="false">
      <c r="A2336" s="0" t="s">
        <v>3</v>
      </c>
      <c r="B2336" s="0" t="s">
        <v>11107</v>
      </c>
      <c r="C2336" s="0" t="s">
        <v>8744</v>
      </c>
      <c r="D2336" s="0" t="s">
        <v>8742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12</v>
      </c>
      <c r="L2336" s="0" t="n">
        <v>172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</row>
    <row r="2337" customFormat="false" ht="14.4" hidden="false" customHeight="false" outlineLevel="0" collapsed="false">
      <c r="A2337" s="0" t="s">
        <v>3</v>
      </c>
      <c r="B2337" s="0" t="s">
        <v>11108</v>
      </c>
      <c r="C2337" s="0" t="s">
        <v>8741</v>
      </c>
      <c r="D2337" s="0" t="s">
        <v>8745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12</v>
      </c>
      <c r="L2337" s="0" t="n">
        <v>237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</row>
    <row r="2338" customFormat="false" ht="14.4" hidden="false" customHeight="false" outlineLevel="0" collapsed="false">
      <c r="A2338" s="0" t="s">
        <v>3</v>
      </c>
      <c r="B2338" s="0" t="s">
        <v>11109</v>
      </c>
      <c r="C2338" s="0" t="s">
        <v>8741</v>
      </c>
      <c r="D2338" s="0" t="s">
        <v>8745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11</v>
      </c>
      <c r="L2338" s="0" t="n">
        <v>204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</row>
    <row r="2339" customFormat="false" ht="14.4" hidden="false" customHeight="false" outlineLevel="0" collapsed="false">
      <c r="A2339" s="0" t="s">
        <v>3</v>
      </c>
      <c r="B2339" s="0" t="s">
        <v>11110</v>
      </c>
      <c r="C2339" s="0" t="s">
        <v>8744</v>
      </c>
      <c r="D2339" s="0" t="s">
        <v>8745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11</v>
      </c>
      <c r="L2339" s="0" t="n">
        <v>160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</row>
    <row r="2340" customFormat="false" ht="14.4" hidden="false" customHeight="false" outlineLevel="0" collapsed="false">
      <c r="A2340" s="0" t="s">
        <v>3</v>
      </c>
      <c r="B2340" s="0" t="s">
        <v>11111</v>
      </c>
      <c r="C2340" s="0" t="s">
        <v>8742</v>
      </c>
      <c r="D2340" s="0" t="s">
        <v>8745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10</v>
      </c>
      <c r="L2340" s="0" t="n">
        <v>158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</row>
    <row r="2341" customFormat="false" ht="14.4" hidden="false" customHeight="false" outlineLevel="0" collapsed="false">
      <c r="A2341" s="0" t="s">
        <v>3</v>
      </c>
      <c r="B2341" s="0" t="s">
        <v>11112</v>
      </c>
      <c r="C2341" s="0" t="s">
        <v>8741</v>
      </c>
      <c r="D2341" s="0" t="s">
        <v>8745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12</v>
      </c>
      <c r="L2341" s="0" t="n">
        <v>170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</row>
    <row r="2342" customFormat="false" ht="14.4" hidden="false" customHeight="false" outlineLevel="0" collapsed="false">
      <c r="A2342" s="0" t="s">
        <v>3</v>
      </c>
      <c r="B2342" s="0" t="s">
        <v>11113</v>
      </c>
      <c r="C2342" s="0" t="s">
        <v>8744</v>
      </c>
      <c r="D2342" s="0" t="s">
        <v>11114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16</v>
      </c>
      <c r="L2342" s="0" t="s">
        <v>11115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</row>
    <row r="2343" customFormat="false" ht="14.4" hidden="false" customHeight="false" outlineLevel="0" collapsed="false">
      <c r="A2343" s="0" t="s">
        <v>3</v>
      </c>
      <c r="B2343" s="0" t="s">
        <v>11116</v>
      </c>
      <c r="C2343" s="0" t="s">
        <v>8742</v>
      </c>
      <c r="D2343" s="0" t="s">
        <v>8744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12</v>
      </c>
      <c r="L2343" s="0" t="n">
        <v>167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</row>
    <row r="2344" customFormat="false" ht="14.4" hidden="false" customHeight="false" outlineLevel="0" collapsed="false">
      <c r="A2344" s="0" t="s">
        <v>3</v>
      </c>
      <c r="B2344" s="0" t="s">
        <v>11117</v>
      </c>
      <c r="C2344" s="0" t="s">
        <v>8745</v>
      </c>
      <c r="D2344" s="0" t="s">
        <v>8741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22</v>
      </c>
      <c r="L2344" s="0" t="n">
        <v>269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</row>
    <row r="2345" customFormat="false" ht="14.4" hidden="false" customHeight="false" outlineLevel="0" collapsed="false">
      <c r="A2345" s="0" t="s">
        <v>3</v>
      </c>
      <c r="B2345" s="0" t="s">
        <v>11118</v>
      </c>
      <c r="C2345" s="0" t="s">
        <v>8741</v>
      </c>
      <c r="D2345" s="0" t="s">
        <v>8745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15</v>
      </c>
      <c r="L2345" s="0" t="n">
        <v>247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</row>
    <row r="2346" customFormat="false" ht="14.4" hidden="false" customHeight="false" outlineLevel="0" collapsed="false">
      <c r="A2346" s="0" t="s">
        <v>3</v>
      </c>
      <c r="B2346" s="0" t="s">
        <v>11119</v>
      </c>
      <c r="C2346" s="0" t="s">
        <v>8744</v>
      </c>
      <c r="D2346" s="0" t="s">
        <v>8742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12</v>
      </c>
      <c r="L2346" s="0" t="n">
        <v>218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</row>
    <row r="2347" customFormat="false" ht="14.4" hidden="false" customHeight="false" outlineLevel="0" collapsed="false">
      <c r="A2347" s="0" t="s">
        <v>3</v>
      </c>
      <c r="B2347" s="0" t="s">
        <v>11120</v>
      </c>
      <c r="C2347" s="0" t="s">
        <v>8742</v>
      </c>
      <c r="D2347" s="0" t="s">
        <v>8744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12</v>
      </c>
      <c r="L2347" s="0" t="n">
        <v>211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</row>
    <row r="2348" customFormat="false" ht="14.4" hidden="false" customHeight="false" outlineLevel="0" collapsed="false">
      <c r="A2348" s="0" t="s">
        <v>3</v>
      </c>
      <c r="B2348" s="0" t="s">
        <v>11121</v>
      </c>
      <c r="C2348" s="0" t="s">
        <v>8745</v>
      </c>
      <c r="D2348" s="0" t="s">
        <v>8741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11</v>
      </c>
      <c r="L2348" s="0" t="n">
        <v>191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</row>
    <row r="2349" customFormat="false" ht="14.4" hidden="false" customHeight="false" outlineLevel="0" collapsed="false">
      <c r="A2349" s="0" t="s">
        <v>3</v>
      </c>
      <c r="B2349" s="0" t="s">
        <v>11122</v>
      </c>
      <c r="C2349" s="0" t="s">
        <v>8744</v>
      </c>
      <c r="D2349" s="0" t="s">
        <v>8745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13</v>
      </c>
      <c r="L2349" s="0" t="n">
        <v>197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</row>
    <row r="2350" customFormat="false" ht="14.4" hidden="false" customHeight="false" outlineLevel="0" collapsed="false">
      <c r="A2350" s="0" t="s">
        <v>3</v>
      </c>
      <c r="B2350" s="0" t="s">
        <v>11123</v>
      </c>
      <c r="C2350" s="0" t="s">
        <v>8741</v>
      </c>
      <c r="D2350" s="0" t="s">
        <v>8745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12</v>
      </c>
      <c r="L2350" s="0" t="n">
        <v>206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</row>
    <row r="2351" customFormat="false" ht="14.4" hidden="false" customHeight="false" outlineLevel="0" collapsed="false">
      <c r="A2351" s="0" t="s">
        <v>3</v>
      </c>
      <c r="B2351" s="0" t="s">
        <v>11124</v>
      </c>
      <c r="C2351" s="0" t="s">
        <v>8745</v>
      </c>
      <c r="D2351" s="0" t="s">
        <v>8741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13</v>
      </c>
      <c r="L2351" s="0" t="n">
        <v>238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</row>
    <row r="2352" customFormat="false" ht="14.4" hidden="false" customHeight="false" outlineLevel="0" collapsed="false">
      <c r="A2352" s="0" t="s">
        <v>3</v>
      </c>
      <c r="B2352" s="0" t="s">
        <v>11125</v>
      </c>
      <c r="C2352" s="0" t="s">
        <v>8745</v>
      </c>
      <c r="D2352" s="0" t="s">
        <v>8744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10</v>
      </c>
      <c r="L2352" s="0" t="n">
        <v>154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</row>
    <row r="2353" customFormat="false" ht="14.4" hidden="false" customHeight="false" outlineLevel="0" collapsed="false">
      <c r="A2353" s="0" t="s">
        <v>3</v>
      </c>
      <c r="B2353" s="0" t="s">
        <v>11126</v>
      </c>
      <c r="C2353" s="0" t="s">
        <v>8742</v>
      </c>
      <c r="D2353" s="0" t="s">
        <v>8745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15</v>
      </c>
      <c r="L2353" s="0" t="n">
        <v>286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</row>
    <row r="2354" customFormat="false" ht="14.4" hidden="false" customHeight="false" outlineLevel="0" collapsed="false">
      <c r="A2354" s="0" t="s">
        <v>3</v>
      </c>
      <c r="B2354" s="0" t="s">
        <v>11127</v>
      </c>
      <c r="C2354" s="0" t="s">
        <v>8744</v>
      </c>
      <c r="D2354" s="0" t="s">
        <v>8742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16</v>
      </c>
      <c r="L2354" s="0" t="n">
        <v>289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</row>
    <row r="2355" customFormat="false" ht="14.4" hidden="false" customHeight="false" outlineLevel="0" collapsed="false">
      <c r="A2355" s="0" t="s">
        <v>3</v>
      </c>
      <c r="B2355" s="0" t="s">
        <v>11128</v>
      </c>
      <c r="C2355" s="0" t="s">
        <v>8745</v>
      </c>
      <c r="D2355" s="0" t="s">
        <v>8742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16</v>
      </c>
      <c r="L2355" s="0" t="n">
        <v>243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</row>
    <row r="2356" customFormat="false" ht="14.4" hidden="false" customHeight="false" outlineLevel="0" collapsed="false">
      <c r="A2356" s="0" t="s">
        <v>3</v>
      </c>
      <c r="B2356" s="0" t="s">
        <v>11129</v>
      </c>
      <c r="C2356" s="0" t="s">
        <v>8745</v>
      </c>
      <c r="D2356" s="0" t="s">
        <v>8741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14</v>
      </c>
      <c r="L2356" s="0" t="n">
        <v>224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</row>
    <row r="2357" customFormat="false" ht="14.4" hidden="false" customHeight="false" outlineLevel="0" collapsed="false">
      <c r="A2357" s="0" t="s">
        <v>3</v>
      </c>
      <c r="B2357" s="0" t="s">
        <v>11130</v>
      </c>
      <c r="C2357" s="0" t="s">
        <v>8744</v>
      </c>
      <c r="D2357" s="0" t="s">
        <v>8742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14</v>
      </c>
      <c r="L2357" s="0" t="n">
        <v>233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</row>
    <row r="2358" customFormat="false" ht="14.4" hidden="false" customHeight="false" outlineLevel="0" collapsed="false">
      <c r="A2358" s="0" t="s">
        <v>3</v>
      </c>
      <c r="B2358" s="0" t="s">
        <v>11131</v>
      </c>
      <c r="C2358" s="0" t="s">
        <v>8744</v>
      </c>
      <c r="D2358" s="0" t="s">
        <v>8742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18</v>
      </c>
      <c r="L2358" s="0" t="n">
        <v>195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</row>
    <row r="2359" customFormat="false" ht="14.4" hidden="false" customHeight="false" outlineLevel="0" collapsed="false">
      <c r="A2359" s="0" t="s">
        <v>3</v>
      </c>
      <c r="B2359" s="0" t="s">
        <v>11132</v>
      </c>
      <c r="C2359" s="0" t="s">
        <v>8744</v>
      </c>
      <c r="D2359" s="0" t="s">
        <v>8742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17</v>
      </c>
      <c r="L2359" s="0" t="n">
        <v>266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</row>
    <row r="2360" customFormat="false" ht="14.4" hidden="false" customHeight="false" outlineLevel="0" collapsed="false">
      <c r="A2360" s="0" t="s">
        <v>3</v>
      </c>
      <c r="B2360" s="0" t="s">
        <v>11133</v>
      </c>
      <c r="C2360" s="0" t="s">
        <v>8742</v>
      </c>
      <c r="D2360" s="0" t="s">
        <v>8744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16</v>
      </c>
      <c r="L2360" s="0" t="n">
        <v>286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</row>
    <row r="2361" customFormat="false" ht="14.4" hidden="false" customHeight="false" outlineLevel="0" collapsed="false">
      <c r="A2361" s="0" t="s">
        <v>3</v>
      </c>
      <c r="B2361" s="0" t="s">
        <v>11134</v>
      </c>
      <c r="C2361" s="0" t="s">
        <v>8741</v>
      </c>
      <c r="D2361" s="0" t="s">
        <v>8745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13</v>
      </c>
      <c r="L2361" s="0" t="n">
        <v>247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</row>
    <row r="2362" customFormat="false" ht="14.4" hidden="false" customHeight="false" outlineLevel="0" collapsed="false">
      <c r="A2362" s="0" t="s">
        <v>3</v>
      </c>
      <c r="B2362" s="0" t="s">
        <v>11135</v>
      </c>
      <c r="C2362" s="0" t="s">
        <v>8745</v>
      </c>
      <c r="D2362" s="0" t="s">
        <v>8741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12</v>
      </c>
      <c r="L2362" s="0" t="n">
        <v>218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</row>
    <row r="2363" customFormat="false" ht="14.4" hidden="false" customHeight="false" outlineLevel="0" collapsed="false">
      <c r="A2363" s="0" t="s">
        <v>3</v>
      </c>
      <c r="B2363" s="0" t="s">
        <v>11136</v>
      </c>
      <c r="C2363" s="0" t="s">
        <v>8741</v>
      </c>
      <c r="D2363" s="0" t="s">
        <v>8745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10</v>
      </c>
      <c r="L2363" s="0" t="n">
        <v>192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</row>
    <row r="2364" customFormat="false" ht="14.4" hidden="false" customHeight="false" outlineLevel="0" collapsed="false">
      <c r="A2364" s="0" t="s">
        <v>3</v>
      </c>
      <c r="B2364" s="0" t="s">
        <v>11137</v>
      </c>
      <c r="C2364" s="0" t="s">
        <v>8741</v>
      </c>
      <c r="D2364" s="0" t="s">
        <v>8745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17</v>
      </c>
      <c r="L2364" s="0" t="n">
        <v>320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</row>
    <row r="2365" customFormat="false" ht="14.4" hidden="false" customHeight="false" outlineLevel="0" collapsed="false">
      <c r="A2365" s="0" t="s">
        <v>3</v>
      </c>
      <c r="B2365" s="0" t="s">
        <v>11138</v>
      </c>
      <c r="C2365" s="0" t="s">
        <v>8745</v>
      </c>
      <c r="D2365" s="0" t="s">
        <v>8741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6</v>
      </c>
      <c r="L2365" s="0" t="n">
        <v>117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</row>
    <row r="2366" customFormat="false" ht="14.4" hidden="false" customHeight="false" outlineLevel="0" collapsed="false">
      <c r="A2366" s="0" t="s">
        <v>3</v>
      </c>
      <c r="B2366" s="0" t="s">
        <v>11139</v>
      </c>
      <c r="C2366" s="0" t="s">
        <v>8745</v>
      </c>
      <c r="D2366" s="0" t="s">
        <v>8744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15</v>
      </c>
      <c r="L2366" s="0" t="n">
        <v>219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</row>
    <row r="2367" customFormat="false" ht="14.4" hidden="false" customHeight="false" outlineLevel="0" collapsed="false">
      <c r="A2367" s="0" t="s">
        <v>3</v>
      </c>
      <c r="B2367" s="0" t="s">
        <v>11140</v>
      </c>
      <c r="C2367" s="0" t="s">
        <v>8745</v>
      </c>
      <c r="D2367" s="0" t="s">
        <v>8744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15</v>
      </c>
      <c r="L2367" s="0" t="n">
        <v>219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</row>
    <row r="2368" customFormat="false" ht="14.4" hidden="false" customHeight="false" outlineLevel="0" collapsed="false">
      <c r="A2368" s="0" t="s">
        <v>3</v>
      </c>
      <c r="B2368" s="0" t="s">
        <v>11141</v>
      </c>
      <c r="C2368" s="0" t="s">
        <v>8741</v>
      </c>
      <c r="D2368" s="0" t="s">
        <v>8745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16</v>
      </c>
      <c r="L2368" s="0" t="n">
        <v>233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</row>
    <row r="2369" customFormat="false" ht="14.4" hidden="false" customHeight="false" outlineLevel="0" collapsed="false">
      <c r="A2369" s="0" t="s">
        <v>3</v>
      </c>
      <c r="B2369" s="0" t="s">
        <v>11142</v>
      </c>
      <c r="C2369" s="0" t="s">
        <v>8741</v>
      </c>
      <c r="D2369" s="0" t="s">
        <v>8745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15</v>
      </c>
      <c r="L2369" s="0" t="n">
        <v>273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</row>
    <row r="2370" customFormat="false" ht="14.4" hidden="false" customHeight="false" outlineLevel="0" collapsed="false">
      <c r="A2370" s="0" t="s">
        <v>3</v>
      </c>
      <c r="B2370" s="0" t="s">
        <v>11143</v>
      </c>
      <c r="C2370" s="0" t="s">
        <v>8745</v>
      </c>
      <c r="D2370" s="0" t="s">
        <v>8744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15</v>
      </c>
      <c r="L2370" s="0" t="n">
        <v>279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</row>
    <row r="2371" customFormat="false" ht="14.4" hidden="false" customHeight="false" outlineLevel="0" collapsed="false">
      <c r="A2371" s="0" t="s">
        <v>3</v>
      </c>
      <c r="B2371" s="0" t="s">
        <v>11144</v>
      </c>
      <c r="C2371" s="0" t="s">
        <v>8745</v>
      </c>
      <c r="D2371" s="0" t="s">
        <v>8741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11</v>
      </c>
      <c r="L2371" s="0" t="n">
        <v>192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</row>
    <row r="2372" customFormat="false" ht="14.4" hidden="false" customHeight="false" outlineLevel="0" collapsed="false">
      <c r="A2372" s="0" t="s">
        <v>3</v>
      </c>
      <c r="B2372" s="0" t="s">
        <v>11145</v>
      </c>
      <c r="C2372" s="0" t="s">
        <v>8741</v>
      </c>
      <c r="D2372" s="0" t="s">
        <v>8745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11</v>
      </c>
      <c r="L2372" s="0" t="n">
        <v>219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</row>
    <row r="2373" customFormat="false" ht="14.4" hidden="false" customHeight="false" outlineLevel="0" collapsed="false">
      <c r="A2373" s="0" t="s">
        <v>3</v>
      </c>
      <c r="B2373" s="0" t="s">
        <v>11146</v>
      </c>
      <c r="C2373" s="0" t="s">
        <v>8741</v>
      </c>
      <c r="D2373" s="0" t="s">
        <v>8742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11</v>
      </c>
      <c r="L2373" s="0" t="n">
        <v>214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</row>
    <row r="2374" customFormat="false" ht="14.4" hidden="false" customHeight="false" outlineLevel="0" collapsed="false">
      <c r="A2374" s="0" t="s">
        <v>3</v>
      </c>
      <c r="B2374" s="0" t="s">
        <v>11147</v>
      </c>
      <c r="C2374" s="0" t="s">
        <v>8744</v>
      </c>
      <c r="D2374" s="0" t="s">
        <v>8742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11</v>
      </c>
      <c r="L2374" s="0" t="n">
        <v>213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</row>
    <row r="2375" customFormat="false" ht="14.4" hidden="false" customHeight="false" outlineLevel="0" collapsed="false">
      <c r="A2375" s="0" t="s">
        <v>3</v>
      </c>
      <c r="B2375" s="0" t="s">
        <v>11148</v>
      </c>
      <c r="C2375" s="0" t="s">
        <v>8745</v>
      </c>
      <c r="D2375" s="0" t="s">
        <v>8741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19</v>
      </c>
      <c r="L2375" s="0" t="n">
        <v>305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</row>
    <row r="2376" customFormat="false" ht="14.4" hidden="false" customHeight="false" outlineLevel="0" collapsed="false">
      <c r="A2376" s="0" t="s">
        <v>3</v>
      </c>
      <c r="B2376" s="0" t="s">
        <v>11149</v>
      </c>
      <c r="C2376" s="0" t="s">
        <v>8745</v>
      </c>
      <c r="D2376" s="0" t="s">
        <v>8742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21</v>
      </c>
      <c r="L2376" s="0" t="n">
        <v>263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</row>
    <row r="2377" customFormat="false" ht="14.4" hidden="false" customHeight="false" outlineLevel="0" collapsed="false">
      <c r="A2377" s="0" t="s">
        <v>3</v>
      </c>
      <c r="B2377" s="0" t="s">
        <v>11150</v>
      </c>
      <c r="C2377" s="0" t="s">
        <v>8744</v>
      </c>
      <c r="D2377" s="0" t="s">
        <v>8742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15</v>
      </c>
      <c r="L2377" s="0" t="n">
        <v>283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</row>
    <row r="2378" customFormat="false" ht="14.4" hidden="false" customHeight="false" outlineLevel="0" collapsed="false">
      <c r="A2378" s="0" t="s">
        <v>3</v>
      </c>
      <c r="B2378" s="0" t="s">
        <v>11151</v>
      </c>
      <c r="C2378" s="0" t="s">
        <v>8745</v>
      </c>
      <c r="D2378" s="0" t="s">
        <v>8741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14</v>
      </c>
      <c r="L2378" s="0" t="n">
        <v>261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</row>
    <row r="2379" customFormat="false" ht="14.4" hidden="false" customHeight="false" outlineLevel="0" collapsed="false">
      <c r="A2379" s="0" t="s">
        <v>3</v>
      </c>
      <c r="B2379" s="0" t="s">
        <v>11152</v>
      </c>
      <c r="C2379" s="0" t="s">
        <v>8744</v>
      </c>
      <c r="D2379" s="0" t="s">
        <v>8742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14</v>
      </c>
      <c r="L2379" s="0" t="n">
        <v>279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</row>
    <row r="2380" customFormat="false" ht="14.4" hidden="false" customHeight="false" outlineLevel="0" collapsed="false">
      <c r="A2380" s="0" t="s">
        <v>3</v>
      </c>
      <c r="B2380" s="0" t="s">
        <v>11153</v>
      </c>
      <c r="C2380" s="0" t="s">
        <v>8745</v>
      </c>
      <c r="D2380" s="0" t="s">
        <v>8741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14</v>
      </c>
      <c r="L2380" s="0" t="n">
        <v>243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</row>
    <row r="2381" customFormat="false" ht="14.4" hidden="false" customHeight="false" outlineLevel="0" collapsed="false">
      <c r="A2381" s="0" t="s">
        <v>3</v>
      </c>
      <c r="B2381" s="0" t="s">
        <v>11154</v>
      </c>
      <c r="C2381" s="0" t="s">
        <v>8745</v>
      </c>
      <c r="D2381" s="0" t="s">
        <v>8741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13</v>
      </c>
      <c r="L2381" s="0" t="n">
        <v>255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</row>
    <row r="2382" customFormat="false" ht="14.4" hidden="false" customHeight="false" outlineLevel="0" collapsed="false">
      <c r="A2382" s="0" t="s">
        <v>3</v>
      </c>
      <c r="B2382" s="0" t="s">
        <v>11155</v>
      </c>
      <c r="C2382" s="0" t="s">
        <v>8741</v>
      </c>
      <c r="D2382" s="0" t="s">
        <v>8745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14</v>
      </c>
      <c r="L2382" s="0" t="n">
        <v>206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</row>
    <row r="2383" customFormat="false" ht="14.4" hidden="false" customHeight="false" outlineLevel="0" collapsed="false">
      <c r="A2383" s="0" t="s">
        <v>3</v>
      </c>
      <c r="B2383" s="0" t="s">
        <v>11156</v>
      </c>
      <c r="C2383" s="0" t="s">
        <v>8745</v>
      </c>
      <c r="D2383" s="0" t="s">
        <v>8744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15</v>
      </c>
      <c r="L2383" s="0" t="n">
        <v>183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</row>
    <row r="2384" customFormat="false" ht="14.4" hidden="false" customHeight="false" outlineLevel="0" collapsed="false">
      <c r="A2384" s="0" t="s">
        <v>3</v>
      </c>
      <c r="B2384" s="0" t="s">
        <v>11157</v>
      </c>
      <c r="C2384" s="0" t="s">
        <v>8742</v>
      </c>
      <c r="D2384" s="0" t="s">
        <v>8744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14</v>
      </c>
      <c r="L2384" s="0" t="n">
        <v>171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</row>
    <row r="2385" customFormat="false" ht="14.4" hidden="false" customHeight="false" outlineLevel="0" collapsed="false">
      <c r="A2385" s="0" t="s">
        <v>3</v>
      </c>
      <c r="B2385" s="0" t="s">
        <v>11158</v>
      </c>
      <c r="C2385" s="0" t="s">
        <v>8742</v>
      </c>
      <c r="D2385" s="0" t="s">
        <v>8744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12</v>
      </c>
      <c r="L2385" s="0" t="n">
        <v>202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</row>
    <row r="2386" customFormat="false" ht="14.4" hidden="false" customHeight="false" outlineLevel="0" collapsed="false">
      <c r="A2386" s="0" t="s">
        <v>3</v>
      </c>
      <c r="B2386" s="0" t="s">
        <v>11159</v>
      </c>
      <c r="C2386" s="0" t="s">
        <v>8741</v>
      </c>
      <c r="D2386" s="0" t="s">
        <v>8745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11</v>
      </c>
      <c r="L2386" s="0" t="n">
        <v>210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</row>
    <row r="2387" customFormat="false" ht="14.4" hidden="false" customHeight="false" outlineLevel="0" collapsed="false">
      <c r="A2387" s="0" t="s">
        <v>3</v>
      </c>
      <c r="B2387" s="0" t="s">
        <v>11160</v>
      </c>
      <c r="C2387" s="0" t="s">
        <v>8745</v>
      </c>
      <c r="D2387" s="0" t="s">
        <v>8744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15</v>
      </c>
      <c r="L2387" s="0" t="n">
        <v>258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</row>
    <row r="2388" customFormat="false" ht="14.4" hidden="false" customHeight="false" outlineLevel="0" collapsed="false">
      <c r="A2388" s="0" t="s">
        <v>3</v>
      </c>
      <c r="B2388" s="0" t="s">
        <v>11161</v>
      </c>
      <c r="C2388" s="0" t="s">
        <v>8745</v>
      </c>
      <c r="D2388" s="0" t="s">
        <v>8741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14</v>
      </c>
      <c r="L2388" s="0" t="n">
        <v>254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</row>
    <row r="2389" customFormat="false" ht="14.4" hidden="false" customHeight="false" outlineLevel="0" collapsed="false">
      <c r="A2389" s="0" t="s">
        <v>3</v>
      </c>
      <c r="B2389" s="0" t="s">
        <v>11162</v>
      </c>
      <c r="C2389" s="0" t="s">
        <v>8744</v>
      </c>
      <c r="D2389" s="0" t="s">
        <v>8742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19</v>
      </c>
      <c r="L2389" s="0" t="n">
        <v>295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</row>
    <row r="2390" customFormat="false" ht="14.4" hidden="false" customHeight="false" outlineLevel="0" collapsed="false">
      <c r="A2390" s="0" t="s">
        <v>3</v>
      </c>
      <c r="B2390" s="0" t="s">
        <v>11163</v>
      </c>
      <c r="C2390" s="0" t="s">
        <v>8741</v>
      </c>
      <c r="D2390" s="0" t="s">
        <v>8744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15</v>
      </c>
      <c r="L2390" s="0" t="n">
        <v>217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</row>
    <row r="2391" customFormat="false" ht="14.4" hidden="false" customHeight="false" outlineLevel="0" collapsed="false">
      <c r="A2391" s="0" t="s">
        <v>3</v>
      </c>
      <c r="B2391" s="0" t="s">
        <v>11164</v>
      </c>
      <c r="C2391" s="0" t="s">
        <v>8745</v>
      </c>
      <c r="D2391" s="0" t="s">
        <v>8741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13</v>
      </c>
      <c r="L2391" s="0" t="n">
        <v>221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</row>
    <row r="2392" customFormat="false" ht="14.4" hidden="false" customHeight="false" outlineLevel="0" collapsed="false">
      <c r="A2392" s="0" t="s">
        <v>3</v>
      </c>
      <c r="B2392" s="0" t="s">
        <v>11165</v>
      </c>
      <c r="C2392" s="0" t="s">
        <v>8742</v>
      </c>
      <c r="D2392" s="0" t="s">
        <v>8744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14</v>
      </c>
      <c r="L2392" s="0" t="n">
        <v>247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</row>
    <row r="2393" customFormat="false" ht="14.4" hidden="false" customHeight="false" outlineLevel="0" collapsed="false">
      <c r="A2393" s="0" t="s">
        <v>3</v>
      </c>
      <c r="B2393" s="0" t="s">
        <v>11166</v>
      </c>
      <c r="C2393" s="0" t="s">
        <v>8741</v>
      </c>
      <c r="D2393" s="0" t="s">
        <v>8745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13</v>
      </c>
      <c r="L2393" s="0" t="n">
        <v>240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</row>
    <row r="2394" customFormat="false" ht="14.4" hidden="false" customHeight="false" outlineLevel="0" collapsed="false">
      <c r="A2394" s="0" t="s">
        <v>3</v>
      </c>
      <c r="B2394" s="0" t="s">
        <v>11167</v>
      </c>
      <c r="C2394" s="0" t="s">
        <v>8745</v>
      </c>
      <c r="D2394" s="0" t="s">
        <v>8741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12</v>
      </c>
      <c r="L2394" s="0" t="n">
        <v>218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</row>
    <row r="2395" customFormat="false" ht="14.4" hidden="false" customHeight="false" outlineLevel="0" collapsed="false">
      <c r="A2395" s="0" t="s">
        <v>3</v>
      </c>
      <c r="B2395" s="0" t="s">
        <v>11168</v>
      </c>
      <c r="C2395" s="0" t="s">
        <v>8742</v>
      </c>
      <c r="D2395" s="0" t="s">
        <v>8744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15</v>
      </c>
      <c r="L2395" s="0" t="n">
        <v>231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</row>
    <row r="2396" customFormat="false" ht="14.4" hidden="false" customHeight="false" outlineLevel="0" collapsed="false">
      <c r="A2396" s="0" t="s">
        <v>3</v>
      </c>
      <c r="B2396" s="0" t="s">
        <v>11169</v>
      </c>
      <c r="C2396" s="0" t="s">
        <v>8742</v>
      </c>
      <c r="D2396" s="0" t="s">
        <v>8744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13</v>
      </c>
      <c r="L2396" s="0" t="n">
        <v>216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</row>
    <row r="2397" customFormat="false" ht="14.4" hidden="false" customHeight="false" outlineLevel="0" collapsed="false">
      <c r="A2397" s="0" t="s">
        <v>3</v>
      </c>
      <c r="B2397" s="0" t="s">
        <v>11170</v>
      </c>
      <c r="C2397" s="0" t="s">
        <v>8745</v>
      </c>
      <c r="D2397" s="0" t="s">
        <v>8742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17</v>
      </c>
      <c r="L2397" s="0" t="n">
        <v>327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</row>
    <row r="2398" customFormat="false" ht="14.4" hidden="false" customHeight="false" outlineLevel="0" collapsed="false">
      <c r="A2398" s="0" t="s">
        <v>3</v>
      </c>
      <c r="B2398" s="0" t="s">
        <v>11171</v>
      </c>
      <c r="C2398" s="0" t="s">
        <v>8744</v>
      </c>
      <c r="D2398" s="0" t="s">
        <v>8742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22</v>
      </c>
      <c r="L2398" s="0" t="n">
        <v>374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</row>
    <row r="2399" customFormat="false" ht="14.4" hidden="false" customHeight="false" outlineLevel="0" collapsed="false">
      <c r="A2399" s="0" t="s">
        <v>3</v>
      </c>
      <c r="B2399" s="0" t="s">
        <v>11172</v>
      </c>
      <c r="C2399" s="0" t="s">
        <v>8745</v>
      </c>
      <c r="D2399" s="0" t="s">
        <v>8741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21</v>
      </c>
      <c r="L2399" s="0" t="n">
        <v>396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</row>
    <row r="2400" customFormat="false" ht="14.4" hidden="false" customHeight="false" outlineLevel="0" collapsed="false">
      <c r="A2400" s="0" t="s">
        <v>3</v>
      </c>
      <c r="B2400" s="0" t="s">
        <v>11173</v>
      </c>
      <c r="C2400" s="0" t="s">
        <v>8745</v>
      </c>
      <c r="D2400" s="0" t="s">
        <v>8741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12</v>
      </c>
      <c r="L2400" s="0" t="n">
        <v>224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</row>
    <row r="2401" customFormat="false" ht="14.4" hidden="false" customHeight="false" outlineLevel="0" collapsed="false">
      <c r="A2401" s="0" t="s">
        <v>3</v>
      </c>
      <c r="B2401" s="0" t="s">
        <v>11174</v>
      </c>
      <c r="C2401" s="0" t="s">
        <v>8744</v>
      </c>
      <c r="D2401" s="0" t="s">
        <v>8742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12</v>
      </c>
      <c r="L2401" s="0" t="n">
        <v>238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</row>
    <row r="2402" customFormat="false" ht="14.4" hidden="false" customHeight="false" outlineLevel="0" collapsed="false">
      <c r="A2402" s="0" t="s">
        <v>3</v>
      </c>
      <c r="B2402" s="0" t="s">
        <v>11175</v>
      </c>
      <c r="C2402" s="0" t="s">
        <v>8745</v>
      </c>
      <c r="D2402" s="0" t="s">
        <v>8744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12</v>
      </c>
      <c r="L2402" s="0" t="n">
        <v>226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</row>
    <row r="2403" customFormat="false" ht="14.4" hidden="false" customHeight="false" outlineLevel="0" collapsed="false">
      <c r="A2403" s="0" t="s">
        <v>3</v>
      </c>
      <c r="B2403" s="0" t="s">
        <v>11176</v>
      </c>
      <c r="C2403" s="0" t="s">
        <v>8741</v>
      </c>
      <c r="D2403" s="0" t="s">
        <v>8745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13</v>
      </c>
      <c r="L2403" s="0" t="n">
        <v>253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</row>
    <row r="2404" customFormat="false" ht="14.4" hidden="false" customHeight="false" outlineLevel="0" collapsed="false">
      <c r="A2404" s="0" t="s">
        <v>3</v>
      </c>
      <c r="B2404" s="0" t="s">
        <v>11177</v>
      </c>
      <c r="C2404" s="0" t="s">
        <v>8742</v>
      </c>
      <c r="D2404" s="0" t="s">
        <v>8745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14</v>
      </c>
      <c r="L2404" s="0" t="n">
        <v>275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</row>
    <row r="2405" customFormat="false" ht="14.4" hidden="false" customHeight="false" outlineLevel="0" collapsed="false">
      <c r="A2405" s="0" t="s">
        <v>3</v>
      </c>
      <c r="B2405" s="0" t="s">
        <v>11178</v>
      </c>
      <c r="C2405" s="0" t="s">
        <v>8741</v>
      </c>
      <c r="D2405" s="0" t="s">
        <v>8745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9</v>
      </c>
      <c r="L2405" s="0" t="n">
        <v>175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</row>
    <row r="2406" customFormat="false" ht="14.4" hidden="false" customHeight="false" outlineLevel="0" collapsed="false">
      <c r="A2406" s="0" t="s">
        <v>3</v>
      </c>
      <c r="B2406" s="0" t="s">
        <v>11179</v>
      </c>
      <c r="C2406" s="0" t="s">
        <v>8742</v>
      </c>
      <c r="D2406" s="0" t="s">
        <v>8741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14</v>
      </c>
      <c r="L2406" s="0" t="n">
        <v>250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</row>
    <row r="2407" customFormat="false" ht="14.4" hidden="false" customHeight="false" outlineLevel="0" collapsed="false">
      <c r="A2407" s="0" t="s">
        <v>3</v>
      </c>
      <c r="B2407" s="0" t="s">
        <v>11180</v>
      </c>
      <c r="C2407" s="0" t="s">
        <v>8744</v>
      </c>
      <c r="D2407" s="0" t="s">
        <v>8742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10</v>
      </c>
      <c r="L2407" s="0" t="n">
        <v>145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</row>
    <row r="2408" customFormat="false" ht="14.4" hidden="false" customHeight="false" outlineLevel="0" collapsed="false">
      <c r="A2408" s="0" t="s">
        <v>3</v>
      </c>
      <c r="B2408" s="0" t="s">
        <v>11181</v>
      </c>
      <c r="C2408" s="0" t="s">
        <v>8741</v>
      </c>
      <c r="D2408" s="0" t="s">
        <v>8745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12</v>
      </c>
      <c r="L2408" s="0" t="n">
        <v>231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</row>
    <row r="2409" customFormat="false" ht="14.4" hidden="false" customHeight="false" outlineLevel="0" collapsed="false">
      <c r="A2409" s="0" t="s">
        <v>3</v>
      </c>
      <c r="B2409" s="0" t="s">
        <v>11182</v>
      </c>
      <c r="C2409" s="0" t="s">
        <v>8745</v>
      </c>
      <c r="D2409" s="0" t="s">
        <v>8741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13</v>
      </c>
      <c r="L2409" s="0" t="n">
        <v>242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</row>
    <row r="2410" customFormat="false" ht="14.4" hidden="false" customHeight="false" outlineLevel="0" collapsed="false">
      <c r="A2410" s="0" t="s">
        <v>3</v>
      </c>
      <c r="B2410" s="0" t="s">
        <v>11183</v>
      </c>
      <c r="C2410" s="0" t="s">
        <v>8741</v>
      </c>
      <c r="D2410" s="0" t="s">
        <v>8745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14</v>
      </c>
      <c r="L2410" s="0" t="n">
        <v>240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</row>
    <row r="2411" customFormat="false" ht="14.4" hidden="false" customHeight="false" outlineLevel="0" collapsed="false">
      <c r="A2411" s="0" t="s">
        <v>3</v>
      </c>
      <c r="B2411" s="0" t="s">
        <v>11184</v>
      </c>
      <c r="C2411" s="0" t="s">
        <v>8744</v>
      </c>
      <c r="D2411" s="0" t="s">
        <v>8742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16</v>
      </c>
      <c r="L2411" s="0" t="n">
        <v>277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</row>
    <row r="2412" customFormat="false" ht="14.4" hidden="false" customHeight="false" outlineLevel="0" collapsed="false">
      <c r="A2412" s="0" t="s">
        <v>3</v>
      </c>
      <c r="B2412" s="0" t="s">
        <v>11185</v>
      </c>
      <c r="C2412" s="0" t="s">
        <v>8745</v>
      </c>
      <c r="D2412" s="0" t="s">
        <v>8741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14</v>
      </c>
      <c r="L2412" s="0" t="n">
        <v>266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</row>
    <row r="2413" customFormat="false" ht="14.4" hidden="false" customHeight="false" outlineLevel="0" collapsed="false">
      <c r="A2413" s="0" t="s">
        <v>3</v>
      </c>
      <c r="B2413" s="0" t="s">
        <v>11186</v>
      </c>
      <c r="C2413" s="0" t="s">
        <v>8741</v>
      </c>
      <c r="D2413" s="0" t="s">
        <v>8745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14</v>
      </c>
      <c r="L2413" s="0" t="n">
        <v>256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</row>
    <row r="2414" customFormat="false" ht="14.4" hidden="false" customHeight="false" outlineLevel="0" collapsed="false">
      <c r="A2414" s="0" t="s">
        <v>3</v>
      </c>
      <c r="B2414" s="0" t="s">
        <v>11187</v>
      </c>
      <c r="C2414" s="0" t="s">
        <v>8745</v>
      </c>
      <c r="D2414" s="0" t="s">
        <v>8741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13</v>
      </c>
      <c r="L2414" s="0" t="n">
        <v>255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</row>
    <row r="2415" customFormat="false" ht="14.4" hidden="false" customHeight="false" outlineLevel="0" collapsed="false">
      <c r="A2415" s="0" t="s">
        <v>3</v>
      </c>
      <c r="B2415" s="0" t="s">
        <v>11188</v>
      </c>
      <c r="C2415" s="0" t="s">
        <v>8745</v>
      </c>
      <c r="D2415" s="0" t="s">
        <v>8741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19</v>
      </c>
      <c r="L2415" s="0" t="n">
        <v>312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</row>
    <row r="2416" customFormat="false" ht="14.4" hidden="false" customHeight="false" outlineLevel="0" collapsed="false">
      <c r="A2416" s="0" t="s">
        <v>3</v>
      </c>
      <c r="B2416" s="0" t="s">
        <v>11189</v>
      </c>
      <c r="C2416" s="0" t="s">
        <v>8745</v>
      </c>
      <c r="D2416" s="0" t="s">
        <v>8741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15</v>
      </c>
      <c r="L2416" s="0" t="n">
        <v>276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</row>
    <row r="2417" customFormat="false" ht="14.4" hidden="false" customHeight="false" outlineLevel="0" collapsed="false">
      <c r="A2417" s="0" t="s">
        <v>3</v>
      </c>
      <c r="B2417" s="0" t="s">
        <v>11190</v>
      </c>
      <c r="C2417" s="0" t="s">
        <v>8742</v>
      </c>
      <c r="D2417" s="0" t="s">
        <v>8744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14</v>
      </c>
      <c r="L2417" s="0" t="n">
        <v>260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</row>
    <row r="2418" customFormat="false" ht="14.4" hidden="false" customHeight="false" outlineLevel="0" collapsed="false">
      <c r="A2418" s="0" t="s">
        <v>3</v>
      </c>
      <c r="B2418" s="0" t="s">
        <v>11191</v>
      </c>
      <c r="C2418" s="0" t="s">
        <v>8741</v>
      </c>
      <c r="D2418" s="0" t="s">
        <v>8744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15</v>
      </c>
      <c r="L2418" s="0" t="n">
        <v>272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</row>
    <row r="2419" customFormat="false" ht="14.4" hidden="false" customHeight="false" outlineLevel="0" collapsed="false">
      <c r="A2419" s="0" t="s">
        <v>3</v>
      </c>
      <c r="B2419" s="0" t="s">
        <v>11192</v>
      </c>
      <c r="C2419" s="0" t="s">
        <v>8742</v>
      </c>
      <c r="D2419" s="0" t="s">
        <v>8744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20</v>
      </c>
      <c r="L2419" s="0" t="n">
        <v>341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</row>
    <row r="2420" customFormat="false" ht="14.4" hidden="false" customHeight="false" outlineLevel="0" collapsed="false">
      <c r="A2420" s="0" t="s">
        <v>3</v>
      </c>
      <c r="B2420" s="0" t="s">
        <v>11193</v>
      </c>
      <c r="C2420" s="0" t="s">
        <v>8742</v>
      </c>
      <c r="D2420" s="0" t="s">
        <v>8744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19</v>
      </c>
      <c r="L2420" s="0" t="n">
        <v>331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</row>
    <row r="2421" customFormat="false" ht="14.4" hidden="false" customHeight="false" outlineLevel="0" collapsed="false">
      <c r="A2421" s="0" t="s">
        <v>3</v>
      </c>
      <c r="B2421" s="0" t="s">
        <v>11194</v>
      </c>
      <c r="C2421" s="0" t="s">
        <v>8745</v>
      </c>
      <c r="D2421" s="0" t="s">
        <v>8741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20</v>
      </c>
      <c r="L2421" s="0" t="n">
        <v>295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</row>
    <row r="2422" customFormat="false" ht="14.4" hidden="false" customHeight="false" outlineLevel="0" collapsed="false">
      <c r="A2422" s="0" t="s">
        <v>3</v>
      </c>
      <c r="B2422" s="0" t="s">
        <v>11195</v>
      </c>
      <c r="C2422" s="0" t="s">
        <v>8742</v>
      </c>
      <c r="D2422" s="0" t="s">
        <v>8744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23</v>
      </c>
      <c r="L2422" s="0" t="n">
        <v>358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</row>
    <row r="2423" customFormat="false" ht="14.4" hidden="false" customHeight="false" outlineLevel="0" collapsed="false">
      <c r="A2423" s="0" t="s">
        <v>3</v>
      </c>
      <c r="B2423" s="0" t="s">
        <v>11196</v>
      </c>
      <c r="C2423" s="0" t="s">
        <v>8745</v>
      </c>
      <c r="D2423" s="0" t="s">
        <v>8741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17</v>
      </c>
      <c r="L2423" s="0" t="n">
        <v>299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</row>
    <row r="2424" customFormat="false" ht="14.4" hidden="false" customHeight="false" outlineLevel="0" collapsed="false">
      <c r="A2424" s="0" t="s">
        <v>3</v>
      </c>
      <c r="B2424" s="0" t="s">
        <v>11197</v>
      </c>
      <c r="C2424" s="0" t="s">
        <v>8741</v>
      </c>
      <c r="D2424" s="0" t="s">
        <v>8744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14</v>
      </c>
      <c r="L2424" s="0" t="n">
        <v>251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</row>
    <row r="2425" customFormat="false" ht="14.4" hidden="false" customHeight="false" outlineLevel="0" collapsed="false">
      <c r="A2425" s="0" t="s">
        <v>3</v>
      </c>
      <c r="B2425" s="0" t="s">
        <v>11198</v>
      </c>
      <c r="C2425" s="0" t="s">
        <v>8742</v>
      </c>
      <c r="D2425" s="0" t="s">
        <v>8744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14</v>
      </c>
      <c r="L2425" s="0" t="n">
        <v>223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</row>
    <row r="2426" customFormat="false" ht="14.4" hidden="false" customHeight="false" outlineLevel="0" collapsed="false">
      <c r="A2426" s="0" t="s">
        <v>3</v>
      </c>
      <c r="B2426" s="0" t="s">
        <v>11199</v>
      </c>
      <c r="C2426" s="0" t="s">
        <v>8742</v>
      </c>
      <c r="D2426" s="0" t="s">
        <v>8744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16</v>
      </c>
      <c r="L2426" s="0" t="n">
        <v>289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</row>
    <row r="2427" customFormat="false" ht="14.4" hidden="false" customHeight="false" outlineLevel="0" collapsed="false">
      <c r="A2427" s="0" t="s">
        <v>3</v>
      </c>
      <c r="B2427" s="0" t="s">
        <v>11200</v>
      </c>
      <c r="C2427" s="0" t="s">
        <v>8744</v>
      </c>
      <c r="D2427" s="0" t="s">
        <v>8742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17</v>
      </c>
      <c r="L2427" s="0" t="n">
        <v>308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</row>
    <row r="2428" customFormat="false" ht="14.4" hidden="false" customHeight="false" outlineLevel="0" collapsed="false">
      <c r="A2428" s="0" t="s">
        <v>3</v>
      </c>
      <c r="B2428" s="0" t="s">
        <v>11201</v>
      </c>
      <c r="C2428" s="0" t="s">
        <v>8744</v>
      </c>
      <c r="D2428" s="0" t="s">
        <v>8742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12</v>
      </c>
      <c r="L2428" s="0" t="n">
        <v>222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</row>
    <row r="2429" customFormat="false" ht="14.4" hidden="false" customHeight="false" outlineLevel="0" collapsed="false">
      <c r="A2429" s="0" t="s">
        <v>3</v>
      </c>
      <c r="B2429" s="0" t="s">
        <v>11202</v>
      </c>
      <c r="C2429" s="0" t="s">
        <v>8742</v>
      </c>
      <c r="D2429" s="0" t="s">
        <v>8744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15</v>
      </c>
      <c r="L2429" s="0" t="n">
        <v>232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</row>
    <row r="2430" customFormat="false" ht="14.4" hidden="false" customHeight="false" outlineLevel="0" collapsed="false">
      <c r="A2430" s="0" t="s">
        <v>3</v>
      </c>
      <c r="B2430" s="0" t="s">
        <v>11203</v>
      </c>
      <c r="C2430" s="0" t="s">
        <v>8745</v>
      </c>
      <c r="D2430" s="0" t="s">
        <v>8741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14</v>
      </c>
      <c r="L2430" s="0" t="n">
        <v>206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</row>
    <row r="2431" customFormat="false" ht="14.4" hidden="false" customHeight="false" outlineLevel="0" collapsed="false">
      <c r="A2431" s="0" t="s">
        <v>3</v>
      </c>
      <c r="B2431" s="0" t="s">
        <v>11204</v>
      </c>
      <c r="C2431" s="0" t="s">
        <v>8742</v>
      </c>
      <c r="D2431" s="0" t="s">
        <v>8744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15</v>
      </c>
      <c r="L2431" s="0" t="n">
        <v>262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</row>
    <row r="2432" customFormat="false" ht="14.4" hidden="false" customHeight="false" outlineLevel="0" collapsed="false">
      <c r="A2432" s="0" t="s">
        <v>3</v>
      </c>
      <c r="B2432" s="0" t="s">
        <v>11205</v>
      </c>
      <c r="C2432" s="0" t="s">
        <v>8742</v>
      </c>
      <c r="D2432" s="0" t="s">
        <v>8744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15</v>
      </c>
      <c r="L2432" s="0" t="n">
        <v>283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</row>
    <row r="2433" customFormat="false" ht="14.4" hidden="false" customHeight="false" outlineLevel="0" collapsed="false">
      <c r="A2433" s="0" t="s">
        <v>3</v>
      </c>
      <c r="B2433" s="0" t="s">
        <v>11206</v>
      </c>
      <c r="C2433" s="0" t="s">
        <v>8745</v>
      </c>
      <c r="D2433" s="0" t="s">
        <v>8741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17</v>
      </c>
      <c r="L2433" s="0" t="n">
        <v>311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</row>
    <row r="2434" customFormat="false" ht="14.4" hidden="false" customHeight="false" outlineLevel="0" collapsed="false">
      <c r="A2434" s="0" t="s">
        <v>3</v>
      </c>
      <c r="B2434" s="0" t="s">
        <v>11207</v>
      </c>
      <c r="C2434" s="0" t="s">
        <v>8742</v>
      </c>
      <c r="D2434" s="0" t="s">
        <v>8744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15</v>
      </c>
      <c r="L2434" s="0" t="n">
        <v>247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</row>
    <row r="2435" customFormat="false" ht="14.4" hidden="false" customHeight="false" outlineLevel="0" collapsed="false">
      <c r="A2435" s="0" t="s">
        <v>3</v>
      </c>
      <c r="B2435" s="0" t="s">
        <v>11208</v>
      </c>
      <c r="C2435" s="0" t="s">
        <v>8744</v>
      </c>
      <c r="D2435" s="0" t="s">
        <v>8742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14</v>
      </c>
      <c r="L2435" s="0" t="n">
        <v>251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</row>
    <row r="2436" customFormat="false" ht="14.4" hidden="false" customHeight="false" outlineLevel="0" collapsed="false">
      <c r="A2436" s="0" t="s">
        <v>3</v>
      </c>
      <c r="B2436" s="0" t="s">
        <v>11209</v>
      </c>
      <c r="C2436" s="0" t="s">
        <v>8744</v>
      </c>
      <c r="D2436" s="0" t="s">
        <v>8742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12</v>
      </c>
      <c r="L2436" s="0" t="n">
        <v>177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</row>
    <row r="2437" customFormat="false" ht="14.4" hidden="false" customHeight="false" outlineLevel="0" collapsed="false">
      <c r="A2437" s="0" t="s">
        <v>3</v>
      </c>
      <c r="B2437" s="0" t="s">
        <v>11210</v>
      </c>
      <c r="C2437" s="0" t="s">
        <v>8741</v>
      </c>
      <c r="D2437" s="0" t="s">
        <v>8742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19</v>
      </c>
      <c r="L2437" s="0" t="n">
        <v>346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</row>
    <row r="2438" customFormat="false" ht="14.4" hidden="false" customHeight="false" outlineLevel="0" collapsed="false">
      <c r="A2438" s="0" t="s">
        <v>3</v>
      </c>
      <c r="B2438" s="0" t="s">
        <v>11211</v>
      </c>
      <c r="C2438" s="0" t="s">
        <v>8745</v>
      </c>
      <c r="D2438" s="0" t="s">
        <v>8741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19</v>
      </c>
      <c r="L2438" s="0" t="n">
        <v>332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</row>
    <row r="2439" customFormat="false" ht="14.4" hidden="false" customHeight="false" outlineLevel="0" collapsed="false">
      <c r="A2439" s="0" t="s">
        <v>3</v>
      </c>
      <c r="B2439" s="0" t="s">
        <v>11212</v>
      </c>
      <c r="C2439" s="0" t="s">
        <v>8745</v>
      </c>
      <c r="D2439" s="0" t="s">
        <v>8742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12</v>
      </c>
      <c r="L2439" s="0" t="n">
        <v>221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</row>
    <row r="2440" customFormat="false" ht="14.4" hidden="false" customHeight="false" outlineLevel="0" collapsed="false">
      <c r="A2440" s="0" t="s">
        <v>3</v>
      </c>
      <c r="B2440" s="0" t="s">
        <v>11213</v>
      </c>
      <c r="C2440" s="0" t="s">
        <v>8741</v>
      </c>
      <c r="D2440" s="0" t="s">
        <v>8745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15</v>
      </c>
      <c r="L2440" s="0" t="n">
        <v>240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</row>
    <row r="2441" customFormat="false" ht="14.4" hidden="false" customHeight="false" outlineLevel="0" collapsed="false">
      <c r="A2441" s="0" t="s">
        <v>3</v>
      </c>
      <c r="B2441" s="0" t="s">
        <v>11214</v>
      </c>
      <c r="C2441" s="0" t="s">
        <v>8744</v>
      </c>
      <c r="D2441" s="0" t="s">
        <v>8742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15</v>
      </c>
      <c r="L2441" s="0" t="n">
        <v>217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</row>
    <row r="2442" customFormat="false" ht="14.4" hidden="false" customHeight="false" outlineLevel="0" collapsed="false">
      <c r="A2442" s="0" t="s">
        <v>3</v>
      </c>
      <c r="B2442" s="0" t="s">
        <v>11215</v>
      </c>
      <c r="C2442" s="0" t="s">
        <v>8745</v>
      </c>
      <c r="D2442" s="0" t="s">
        <v>8741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11</v>
      </c>
      <c r="L2442" s="0" t="n">
        <v>192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</row>
    <row r="2443" customFormat="false" ht="14.4" hidden="false" customHeight="false" outlineLevel="0" collapsed="false">
      <c r="A2443" s="0" t="s">
        <v>3</v>
      </c>
      <c r="B2443" s="0" t="s">
        <v>11216</v>
      </c>
      <c r="C2443" s="0" t="s">
        <v>8741</v>
      </c>
      <c r="D2443" s="0" t="s">
        <v>8745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10</v>
      </c>
      <c r="L2443" s="0" t="n">
        <v>168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</row>
    <row r="2444" customFormat="false" ht="14.4" hidden="false" customHeight="false" outlineLevel="0" collapsed="false">
      <c r="A2444" s="0" t="s">
        <v>3</v>
      </c>
      <c r="B2444" s="0" t="s">
        <v>11217</v>
      </c>
      <c r="C2444" s="0" t="s">
        <v>8741</v>
      </c>
      <c r="D2444" s="0" t="s">
        <v>8745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10</v>
      </c>
      <c r="L2444" s="0" t="n">
        <v>188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</row>
    <row r="2445" customFormat="false" ht="14.4" hidden="false" customHeight="false" outlineLevel="0" collapsed="false">
      <c r="A2445" s="0" t="s">
        <v>3</v>
      </c>
      <c r="B2445" s="0" t="s">
        <v>11218</v>
      </c>
      <c r="C2445" s="0" t="s">
        <v>8745</v>
      </c>
      <c r="D2445" s="0" t="s">
        <v>8741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5</v>
      </c>
      <c r="L2445" s="0" t="n">
        <v>78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</row>
    <row r="2446" customFormat="false" ht="14.4" hidden="false" customHeight="false" outlineLevel="0" collapsed="false">
      <c r="A2446" s="0" t="s">
        <v>3</v>
      </c>
      <c r="B2446" s="0" t="s">
        <v>11219</v>
      </c>
      <c r="C2446" s="0" t="s">
        <v>8742</v>
      </c>
      <c r="D2446" s="0" t="s">
        <v>8744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7</v>
      </c>
      <c r="L2446" s="0" t="n">
        <v>54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</row>
    <row r="2447" customFormat="false" ht="14.4" hidden="false" customHeight="false" outlineLevel="0" collapsed="false">
      <c r="A2447" s="0" t="s">
        <v>3</v>
      </c>
      <c r="B2447" s="0" t="s">
        <v>11220</v>
      </c>
      <c r="C2447" s="0" t="s">
        <v>8745</v>
      </c>
      <c r="D2447" s="0" t="s">
        <v>8741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12</v>
      </c>
      <c r="L2447" s="0" t="n">
        <v>213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</row>
    <row r="2448" customFormat="false" ht="14.4" hidden="false" customHeight="false" outlineLevel="0" collapsed="false">
      <c r="A2448" s="0" t="s">
        <v>3</v>
      </c>
      <c r="B2448" s="0" t="s">
        <v>11221</v>
      </c>
      <c r="C2448" s="0" t="s">
        <v>8745</v>
      </c>
      <c r="D2448" s="0" t="s">
        <v>8741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18</v>
      </c>
      <c r="L2448" s="0" t="n">
        <v>219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</row>
    <row r="2449" customFormat="false" ht="14.4" hidden="false" customHeight="false" outlineLevel="0" collapsed="false">
      <c r="A2449" s="0" t="s">
        <v>3</v>
      </c>
      <c r="B2449" s="0" t="s">
        <v>11222</v>
      </c>
      <c r="C2449" s="0" t="s">
        <v>8744</v>
      </c>
      <c r="D2449" s="0" t="s">
        <v>8742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9</v>
      </c>
      <c r="L2449" s="0" t="n">
        <v>158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</row>
    <row r="2450" customFormat="false" ht="14.4" hidden="false" customHeight="false" outlineLevel="0" collapsed="false">
      <c r="A2450" s="0" t="s">
        <v>3</v>
      </c>
      <c r="B2450" s="0" t="s">
        <v>11223</v>
      </c>
      <c r="C2450" s="0" t="s">
        <v>8742</v>
      </c>
      <c r="D2450" s="0" t="s">
        <v>8744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14</v>
      </c>
      <c r="L2450" s="0" t="n">
        <v>224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</row>
    <row r="2451" customFormat="false" ht="14.4" hidden="false" customHeight="false" outlineLevel="0" collapsed="false">
      <c r="A2451" s="0" t="s">
        <v>3</v>
      </c>
      <c r="B2451" s="0" t="s">
        <v>11224</v>
      </c>
      <c r="C2451" s="0" t="s">
        <v>8741</v>
      </c>
      <c r="D2451" s="0" t="s">
        <v>8742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16</v>
      </c>
      <c r="L2451" s="0" t="n">
        <v>284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</row>
    <row r="2452" customFormat="false" ht="14.4" hidden="false" customHeight="false" outlineLevel="0" collapsed="false">
      <c r="A2452" s="0" t="s">
        <v>3</v>
      </c>
      <c r="B2452" s="0" t="s">
        <v>11225</v>
      </c>
      <c r="C2452" s="0" t="s">
        <v>8741</v>
      </c>
      <c r="D2452" s="0" t="s">
        <v>8745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15</v>
      </c>
      <c r="L2452" s="0" t="n">
        <v>277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</row>
    <row r="2453" customFormat="false" ht="14.4" hidden="false" customHeight="false" outlineLevel="0" collapsed="false">
      <c r="A2453" s="0" t="s">
        <v>3</v>
      </c>
      <c r="B2453" s="0" t="s">
        <v>11226</v>
      </c>
      <c r="C2453" s="0" t="s">
        <v>8745</v>
      </c>
      <c r="D2453" s="0" t="s">
        <v>8741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14</v>
      </c>
      <c r="L2453" s="0" t="n">
        <v>241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</row>
    <row r="2454" customFormat="false" ht="14.4" hidden="false" customHeight="false" outlineLevel="0" collapsed="false">
      <c r="A2454" s="0" t="s">
        <v>3</v>
      </c>
      <c r="B2454" s="0" t="s">
        <v>11227</v>
      </c>
      <c r="C2454" s="0" t="s">
        <v>8741</v>
      </c>
      <c r="D2454" s="0" t="s">
        <v>8745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11</v>
      </c>
      <c r="L2454" s="0" t="n">
        <v>181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</row>
    <row r="2455" customFormat="false" ht="14.4" hidden="false" customHeight="false" outlineLevel="0" collapsed="false">
      <c r="A2455" s="0" t="s">
        <v>3</v>
      </c>
      <c r="B2455" s="0" t="s">
        <v>11228</v>
      </c>
      <c r="C2455" s="0" t="s">
        <v>8742</v>
      </c>
      <c r="D2455" s="0" t="s">
        <v>8741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12</v>
      </c>
      <c r="L2455" s="0" t="n">
        <v>212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</row>
    <row r="2456" customFormat="false" ht="14.4" hidden="false" customHeight="false" outlineLevel="0" collapsed="false">
      <c r="A2456" s="0" t="s">
        <v>3</v>
      </c>
      <c r="B2456" s="0" t="s">
        <v>11229</v>
      </c>
      <c r="C2456" s="0" t="s">
        <v>8744</v>
      </c>
      <c r="D2456" s="0" t="s">
        <v>8741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16</v>
      </c>
      <c r="L2456" s="0" t="n">
        <v>186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</row>
    <row r="2457" customFormat="false" ht="14.4" hidden="false" customHeight="false" outlineLevel="0" collapsed="false">
      <c r="A2457" s="0" t="s">
        <v>3</v>
      </c>
      <c r="B2457" s="0" t="s">
        <v>11230</v>
      </c>
      <c r="C2457" s="0" t="s">
        <v>8742</v>
      </c>
      <c r="D2457" s="0" t="s">
        <v>8741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9</v>
      </c>
      <c r="L2457" s="0" t="n">
        <v>134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</row>
    <row r="2458" customFormat="false" ht="14.4" hidden="false" customHeight="false" outlineLevel="0" collapsed="false">
      <c r="A2458" s="0" t="s">
        <v>3</v>
      </c>
      <c r="B2458" s="0" t="s">
        <v>11231</v>
      </c>
      <c r="C2458" s="0" t="s">
        <v>8742</v>
      </c>
      <c r="D2458" s="0" t="s">
        <v>8744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18</v>
      </c>
      <c r="L2458" s="0" t="n">
        <v>344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</row>
    <row r="2459" customFormat="false" ht="14.4" hidden="false" customHeight="false" outlineLevel="0" collapsed="false">
      <c r="A2459" s="0" t="s">
        <v>3</v>
      </c>
      <c r="B2459" s="0" t="s">
        <v>11232</v>
      </c>
      <c r="C2459" s="0" t="s">
        <v>8745</v>
      </c>
      <c r="D2459" s="0" t="s">
        <v>8741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19</v>
      </c>
      <c r="L2459" s="0" t="n">
        <v>355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</row>
    <row r="2460" customFormat="false" ht="14.4" hidden="false" customHeight="false" outlineLevel="0" collapsed="false">
      <c r="A2460" s="0" t="s">
        <v>3</v>
      </c>
      <c r="B2460" s="0" t="s">
        <v>11233</v>
      </c>
      <c r="C2460" s="0" t="s">
        <v>8741</v>
      </c>
      <c r="D2460" s="0" t="s">
        <v>8745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11</v>
      </c>
      <c r="L2460" s="0" t="n">
        <v>200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</row>
    <row r="2461" customFormat="false" ht="14.4" hidden="false" customHeight="false" outlineLevel="0" collapsed="false">
      <c r="A2461" s="0" t="s">
        <v>3</v>
      </c>
      <c r="B2461" s="0" t="s">
        <v>11234</v>
      </c>
      <c r="C2461" s="0" t="s">
        <v>8745</v>
      </c>
      <c r="D2461" s="0" t="s">
        <v>8741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11</v>
      </c>
      <c r="L2461" s="0" t="n">
        <v>198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</row>
    <row r="2462" customFormat="false" ht="14.4" hidden="false" customHeight="false" outlineLevel="0" collapsed="false">
      <c r="A2462" s="0" t="s">
        <v>3</v>
      </c>
      <c r="B2462" s="0" t="s">
        <v>11235</v>
      </c>
      <c r="C2462" s="0" t="s">
        <v>8744</v>
      </c>
      <c r="D2462" s="0" t="s">
        <v>8742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15</v>
      </c>
      <c r="L2462" s="0" t="n">
        <v>250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</row>
    <row r="2463" customFormat="false" ht="14.4" hidden="false" customHeight="false" outlineLevel="0" collapsed="false">
      <c r="A2463" s="0" t="s">
        <v>3</v>
      </c>
      <c r="B2463" s="0" t="s">
        <v>11236</v>
      </c>
      <c r="C2463" s="0" t="s">
        <v>8741</v>
      </c>
      <c r="D2463" s="0" t="s">
        <v>8745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17</v>
      </c>
      <c r="L2463" s="0" t="n">
        <v>204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</row>
    <row r="2464" customFormat="false" ht="14.4" hidden="false" customHeight="false" outlineLevel="0" collapsed="false">
      <c r="A2464" s="0" t="s">
        <v>3</v>
      </c>
      <c r="B2464" s="0" t="s">
        <v>11237</v>
      </c>
      <c r="C2464" s="0" t="s">
        <v>8742</v>
      </c>
      <c r="D2464" s="0" t="s">
        <v>8741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19</v>
      </c>
      <c r="L2464" s="0" t="n">
        <v>261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</row>
    <row r="2465" customFormat="false" ht="14.4" hidden="false" customHeight="false" outlineLevel="0" collapsed="false">
      <c r="A2465" s="0" t="s">
        <v>3</v>
      </c>
      <c r="B2465" s="0" t="s">
        <v>11238</v>
      </c>
      <c r="C2465" s="0" t="s">
        <v>8744</v>
      </c>
      <c r="D2465" s="0" t="s">
        <v>8742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13</v>
      </c>
      <c r="L2465" s="0" t="n">
        <v>188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</row>
    <row r="2466" customFormat="false" ht="14.4" hidden="false" customHeight="false" outlineLevel="0" collapsed="false">
      <c r="A2466" s="0" t="s">
        <v>3</v>
      </c>
      <c r="B2466" s="0" t="s">
        <v>11239</v>
      </c>
      <c r="C2466" s="0" t="s">
        <v>8741</v>
      </c>
      <c r="D2466" s="0" t="s">
        <v>8745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12</v>
      </c>
      <c r="L2466" s="0" t="n">
        <v>226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</row>
    <row r="2467" customFormat="false" ht="14.4" hidden="false" customHeight="false" outlineLevel="0" collapsed="false">
      <c r="A2467" s="0" t="s">
        <v>3</v>
      </c>
      <c r="B2467" s="0" t="s">
        <v>11240</v>
      </c>
      <c r="C2467" s="0" t="s">
        <v>8742</v>
      </c>
      <c r="D2467" s="0" t="s">
        <v>8741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11</v>
      </c>
      <c r="L2467" s="0" t="n">
        <v>194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</row>
    <row r="2468" customFormat="false" ht="14.4" hidden="false" customHeight="false" outlineLevel="0" collapsed="false">
      <c r="A2468" s="0" t="s">
        <v>3</v>
      </c>
      <c r="B2468" s="0" t="s">
        <v>11241</v>
      </c>
      <c r="C2468" s="0" t="s">
        <v>8741</v>
      </c>
      <c r="D2468" s="0" t="s">
        <v>8745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16</v>
      </c>
      <c r="L2468" s="0" t="n">
        <v>260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</row>
    <row r="2469" customFormat="false" ht="14.4" hidden="false" customHeight="false" outlineLevel="0" collapsed="false">
      <c r="A2469" s="0" t="s">
        <v>3</v>
      </c>
      <c r="B2469" s="0" t="s">
        <v>11242</v>
      </c>
      <c r="C2469" s="0" t="s">
        <v>8744</v>
      </c>
      <c r="D2469" s="0" t="s">
        <v>8742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16</v>
      </c>
      <c r="L2469" s="0" t="n">
        <v>257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</row>
    <row r="2470" customFormat="false" ht="14.4" hidden="false" customHeight="false" outlineLevel="0" collapsed="false">
      <c r="A2470" s="0" t="s">
        <v>3</v>
      </c>
      <c r="B2470" s="0" t="s">
        <v>11243</v>
      </c>
      <c r="C2470" s="0" t="s">
        <v>8745</v>
      </c>
      <c r="D2470" s="0" t="s">
        <v>8741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20</v>
      </c>
      <c r="L2470" s="0" t="n">
        <v>215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</row>
    <row r="2471" customFormat="false" ht="14.4" hidden="false" customHeight="false" outlineLevel="0" collapsed="false">
      <c r="A2471" s="0" t="s">
        <v>3</v>
      </c>
      <c r="B2471" s="0" t="s">
        <v>11244</v>
      </c>
      <c r="C2471" s="0" t="s">
        <v>8745</v>
      </c>
      <c r="D2471" s="0" t="s">
        <v>8741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13</v>
      </c>
      <c r="L2471" s="0" t="n">
        <v>242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</row>
    <row r="2472" customFormat="false" ht="14.4" hidden="false" customHeight="false" outlineLevel="0" collapsed="false">
      <c r="A2472" s="0" t="s">
        <v>3</v>
      </c>
      <c r="B2472" s="0" t="s">
        <v>11245</v>
      </c>
      <c r="C2472" s="0" t="s">
        <v>8742</v>
      </c>
      <c r="D2472" s="0" t="s">
        <v>8744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13</v>
      </c>
      <c r="L2472" s="0" t="n">
        <v>251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</row>
    <row r="2473" customFormat="false" ht="14.4" hidden="false" customHeight="false" outlineLevel="0" collapsed="false">
      <c r="A2473" s="0" t="s">
        <v>3</v>
      </c>
      <c r="B2473" s="0" t="s">
        <v>11246</v>
      </c>
      <c r="C2473" s="0" t="s">
        <v>8741</v>
      </c>
      <c r="D2473" s="0" t="s">
        <v>8742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7</v>
      </c>
      <c r="L2473" s="0" t="n">
        <v>105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</row>
    <row r="2474" customFormat="false" ht="14.4" hidden="false" customHeight="false" outlineLevel="0" collapsed="false">
      <c r="A2474" s="0" t="s">
        <v>3</v>
      </c>
      <c r="B2474" s="0" t="s">
        <v>11247</v>
      </c>
      <c r="C2474" s="0" t="s">
        <v>8741</v>
      </c>
      <c r="D2474" s="0" t="s">
        <v>8742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7</v>
      </c>
      <c r="L2474" s="0" t="n">
        <v>114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</row>
    <row r="2475" customFormat="false" ht="14.4" hidden="false" customHeight="false" outlineLevel="0" collapsed="false">
      <c r="A2475" s="0" t="s">
        <v>3</v>
      </c>
      <c r="B2475" s="0" t="s">
        <v>11248</v>
      </c>
      <c r="C2475" s="0" t="s">
        <v>8744</v>
      </c>
      <c r="D2475" s="0" t="s">
        <v>8742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7</v>
      </c>
      <c r="L2475" s="0" t="n">
        <v>100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</row>
    <row r="2476" customFormat="false" ht="14.4" hidden="false" customHeight="false" outlineLevel="0" collapsed="false">
      <c r="A2476" s="0" t="s">
        <v>3</v>
      </c>
      <c r="B2476" s="0" t="s">
        <v>11249</v>
      </c>
      <c r="C2476" s="0" t="s">
        <v>8744</v>
      </c>
      <c r="D2476" s="0" t="s">
        <v>8742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7</v>
      </c>
      <c r="L2476" s="0" t="n">
        <v>100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</row>
    <row r="2477" customFormat="false" ht="14.4" hidden="false" customHeight="false" outlineLevel="0" collapsed="false">
      <c r="A2477" s="0" t="s">
        <v>3</v>
      </c>
      <c r="B2477" s="0" t="s">
        <v>11250</v>
      </c>
      <c r="C2477" s="0" t="s">
        <v>8745</v>
      </c>
      <c r="D2477" s="0" t="s">
        <v>8742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13</v>
      </c>
      <c r="L2477" s="0" t="n">
        <v>216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</row>
    <row r="2478" customFormat="false" ht="14.4" hidden="false" customHeight="false" outlineLevel="0" collapsed="false">
      <c r="A2478" s="0" t="s">
        <v>3</v>
      </c>
      <c r="B2478" s="0" t="s">
        <v>11251</v>
      </c>
      <c r="C2478" s="0" t="s">
        <v>8741</v>
      </c>
      <c r="D2478" s="0" t="s">
        <v>8745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16</v>
      </c>
      <c r="L2478" s="0" t="n">
        <v>302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</row>
    <row r="2479" customFormat="false" ht="14.4" hidden="false" customHeight="false" outlineLevel="0" collapsed="false">
      <c r="A2479" s="0" t="s">
        <v>3</v>
      </c>
      <c r="B2479" s="0" t="s">
        <v>11252</v>
      </c>
      <c r="C2479" s="0" t="s">
        <v>8742</v>
      </c>
      <c r="D2479" s="0" t="s">
        <v>8744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15</v>
      </c>
      <c r="L2479" s="0" t="n">
        <v>156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</row>
    <row r="2480" customFormat="false" ht="14.4" hidden="false" customHeight="false" outlineLevel="0" collapsed="false">
      <c r="A2480" s="0" t="s">
        <v>3</v>
      </c>
      <c r="B2480" s="0" t="s">
        <v>11253</v>
      </c>
      <c r="C2480" s="0" t="s">
        <v>8741</v>
      </c>
      <c r="D2480" s="0" t="s">
        <v>8745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16</v>
      </c>
      <c r="L2480" s="0" t="n">
        <v>170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</row>
    <row r="2481" customFormat="false" ht="14.4" hidden="false" customHeight="false" outlineLevel="0" collapsed="false">
      <c r="A2481" s="0" t="s">
        <v>3</v>
      </c>
      <c r="B2481" s="0" t="s">
        <v>11254</v>
      </c>
      <c r="C2481" s="0" t="s">
        <v>8744</v>
      </c>
      <c r="D2481" s="0" t="s">
        <v>8742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16</v>
      </c>
      <c r="L2481" s="0" t="n">
        <v>181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</row>
    <row r="2482" customFormat="false" ht="14.4" hidden="false" customHeight="false" outlineLevel="0" collapsed="false">
      <c r="A2482" s="0" t="s">
        <v>3</v>
      </c>
      <c r="B2482" s="0" t="s">
        <v>11255</v>
      </c>
      <c r="C2482" s="0" t="s">
        <v>8741</v>
      </c>
      <c r="D2482" s="0" t="s">
        <v>8745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16</v>
      </c>
      <c r="L2482" s="0" t="n">
        <v>176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</row>
    <row r="2483" customFormat="false" ht="14.4" hidden="false" customHeight="false" outlineLevel="0" collapsed="false">
      <c r="A2483" s="0" t="s">
        <v>3</v>
      </c>
      <c r="B2483" s="0" t="s">
        <v>11256</v>
      </c>
      <c r="C2483" s="0" t="s">
        <v>8745</v>
      </c>
      <c r="D2483" s="0" t="s">
        <v>8741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9</v>
      </c>
      <c r="L2483" s="0" t="n">
        <v>163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</row>
    <row r="2484" customFormat="false" ht="14.4" hidden="false" customHeight="false" outlineLevel="0" collapsed="false">
      <c r="A2484" s="0" t="s">
        <v>3</v>
      </c>
      <c r="B2484" s="0" t="s">
        <v>11257</v>
      </c>
      <c r="C2484" s="0" t="s">
        <v>8744</v>
      </c>
      <c r="D2484" s="0" t="s">
        <v>8742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11</v>
      </c>
      <c r="L2484" s="0" t="n">
        <v>190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</row>
    <row r="2485" customFormat="false" ht="14.4" hidden="false" customHeight="false" outlineLevel="0" collapsed="false">
      <c r="A2485" s="0" t="s">
        <v>3</v>
      </c>
      <c r="B2485" s="0" t="s">
        <v>11258</v>
      </c>
      <c r="C2485" s="0" t="s">
        <v>8745</v>
      </c>
      <c r="D2485" s="0" t="s">
        <v>8742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10</v>
      </c>
      <c r="L2485" s="0" t="n">
        <v>174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</row>
    <row r="2486" customFormat="false" ht="14.4" hidden="false" customHeight="false" outlineLevel="0" collapsed="false">
      <c r="A2486" s="0" t="s">
        <v>3</v>
      </c>
      <c r="B2486" s="0" t="s">
        <v>11259</v>
      </c>
      <c r="C2486" s="0" t="s">
        <v>8742</v>
      </c>
      <c r="D2486" s="0" t="s">
        <v>8744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14</v>
      </c>
      <c r="L2486" s="0" t="n">
        <v>235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</row>
    <row r="2487" customFormat="false" ht="14.4" hidden="false" customHeight="false" outlineLevel="0" collapsed="false">
      <c r="A2487" s="0" t="s">
        <v>3</v>
      </c>
      <c r="B2487" s="0" t="s">
        <v>11260</v>
      </c>
      <c r="C2487" s="0" t="s">
        <v>8745</v>
      </c>
      <c r="D2487" s="0" t="s">
        <v>8741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16</v>
      </c>
      <c r="L2487" s="0" t="n">
        <v>222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</row>
    <row r="2488" customFormat="false" ht="14.4" hidden="false" customHeight="false" outlineLevel="0" collapsed="false">
      <c r="A2488" s="0" t="s">
        <v>3</v>
      </c>
      <c r="B2488" s="0" t="s">
        <v>11261</v>
      </c>
      <c r="C2488" s="0" t="s">
        <v>11262</v>
      </c>
      <c r="D2488" s="0" t="s">
        <v>8741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12</v>
      </c>
      <c r="L2488" s="0" t="n">
        <v>240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</row>
    <row r="2489" customFormat="false" ht="14.4" hidden="false" customHeight="false" outlineLevel="0" collapsed="false">
      <c r="A2489" s="0" t="s">
        <v>3</v>
      </c>
      <c r="B2489" s="0" t="s">
        <v>11263</v>
      </c>
      <c r="C2489" s="0" t="s">
        <v>8745</v>
      </c>
      <c r="D2489" s="0" t="s">
        <v>8742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20</v>
      </c>
      <c r="L2489" s="0" t="n">
        <v>294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</row>
    <row r="2490" customFormat="false" ht="14.4" hidden="false" customHeight="false" outlineLevel="0" collapsed="false">
      <c r="A2490" s="0" t="s">
        <v>3</v>
      </c>
      <c r="B2490" s="0" t="s">
        <v>11264</v>
      </c>
      <c r="C2490" s="0" t="s">
        <v>8745</v>
      </c>
      <c r="D2490" s="0" t="s">
        <v>8741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20</v>
      </c>
      <c r="L2490" s="0" t="n">
        <v>316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</row>
    <row r="2491" customFormat="false" ht="14.4" hidden="false" customHeight="false" outlineLevel="0" collapsed="false">
      <c r="A2491" s="0" t="s">
        <v>3</v>
      </c>
      <c r="B2491" s="0" t="s">
        <v>11265</v>
      </c>
      <c r="C2491" s="0" t="s">
        <v>8744</v>
      </c>
      <c r="D2491" s="0" t="s">
        <v>8742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22</v>
      </c>
      <c r="L2491" s="0" t="n">
        <v>348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</row>
    <row r="2492" customFormat="false" ht="14.4" hidden="false" customHeight="false" outlineLevel="0" collapsed="false">
      <c r="A2492" s="0" t="s">
        <v>3</v>
      </c>
      <c r="B2492" s="0" t="s">
        <v>11266</v>
      </c>
      <c r="C2492" s="0" t="s">
        <v>8741</v>
      </c>
      <c r="D2492" s="0" t="s">
        <v>8745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22</v>
      </c>
      <c r="L2492" s="0" t="n">
        <v>357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</row>
    <row r="2493" customFormat="false" ht="14.4" hidden="false" customHeight="false" outlineLevel="0" collapsed="false">
      <c r="A2493" s="0" t="s">
        <v>3</v>
      </c>
      <c r="B2493" s="0" t="s">
        <v>11267</v>
      </c>
      <c r="C2493" s="0" t="s">
        <v>8744</v>
      </c>
      <c r="D2493" s="0" t="s">
        <v>8742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23</v>
      </c>
      <c r="L2493" s="0" t="n">
        <v>368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</row>
    <row r="2494" customFormat="false" ht="14.4" hidden="false" customHeight="false" outlineLevel="0" collapsed="false">
      <c r="A2494" s="0" t="s">
        <v>3</v>
      </c>
      <c r="B2494" s="0" t="s">
        <v>11268</v>
      </c>
      <c r="C2494" s="0" t="s">
        <v>8742</v>
      </c>
      <c r="D2494" s="0" t="s">
        <v>8744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23</v>
      </c>
      <c r="L2494" s="0" t="n">
        <v>419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</row>
    <row r="2495" customFormat="false" ht="14.4" hidden="false" customHeight="false" outlineLevel="0" collapsed="false">
      <c r="A2495" s="0" t="s">
        <v>3</v>
      </c>
      <c r="B2495" s="0" t="s">
        <v>11269</v>
      </c>
      <c r="C2495" s="0" t="s">
        <v>8741</v>
      </c>
      <c r="D2495" s="0" t="s">
        <v>8745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20</v>
      </c>
      <c r="L2495" s="0" t="n">
        <v>352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</row>
    <row r="2496" customFormat="false" ht="14.4" hidden="false" customHeight="false" outlineLevel="0" collapsed="false">
      <c r="A2496" s="0" t="s">
        <v>3</v>
      </c>
      <c r="B2496" s="0" t="s">
        <v>11270</v>
      </c>
      <c r="C2496" s="0" t="s">
        <v>8742</v>
      </c>
      <c r="D2496" s="0" t="s">
        <v>8744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16</v>
      </c>
      <c r="L2496" s="0" t="n">
        <v>307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</row>
    <row r="2497" customFormat="false" ht="14.4" hidden="false" customHeight="false" outlineLevel="0" collapsed="false">
      <c r="A2497" s="0" t="s">
        <v>3</v>
      </c>
      <c r="B2497" s="0" t="s">
        <v>11271</v>
      </c>
      <c r="C2497" s="0" t="s">
        <v>8745</v>
      </c>
      <c r="D2497" s="0" t="s">
        <v>8744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11</v>
      </c>
      <c r="L2497" s="0" t="n">
        <v>206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</row>
    <row r="2498" customFormat="false" ht="14.4" hidden="false" customHeight="false" outlineLevel="0" collapsed="false">
      <c r="A2498" s="0" t="s">
        <v>3</v>
      </c>
      <c r="B2498" s="0" t="s">
        <v>11272</v>
      </c>
      <c r="C2498" s="0" t="s">
        <v>8741</v>
      </c>
      <c r="D2498" s="0" t="s">
        <v>9661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14</v>
      </c>
      <c r="L2498" s="0" t="n">
        <v>217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</row>
    <row r="2499" customFormat="false" ht="14.4" hidden="false" customHeight="false" outlineLevel="0" collapsed="false">
      <c r="A2499" s="0" t="s">
        <v>3</v>
      </c>
      <c r="B2499" s="0" t="s">
        <v>11273</v>
      </c>
      <c r="C2499" s="0" t="s">
        <v>8744</v>
      </c>
      <c r="D2499" s="0" t="s">
        <v>8742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13</v>
      </c>
      <c r="L2499" s="0" t="n">
        <v>237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</row>
    <row r="2500" customFormat="false" ht="14.4" hidden="false" customHeight="false" outlineLevel="0" collapsed="false">
      <c r="A2500" s="0" t="s">
        <v>3</v>
      </c>
      <c r="B2500" s="0" t="s">
        <v>11274</v>
      </c>
      <c r="C2500" s="0" t="s">
        <v>8745</v>
      </c>
      <c r="D2500" s="0" t="s">
        <v>8741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13</v>
      </c>
      <c r="L2500" s="0" t="n">
        <v>234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</row>
    <row r="2501" customFormat="false" ht="14.4" hidden="false" customHeight="false" outlineLevel="0" collapsed="false">
      <c r="A2501" s="0" t="s">
        <v>3</v>
      </c>
      <c r="B2501" s="0" t="s">
        <v>11275</v>
      </c>
      <c r="C2501" s="0" t="s">
        <v>8741</v>
      </c>
      <c r="D2501" s="0" t="s">
        <v>8742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13</v>
      </c>
      <c r="L2501" s="0" t="n">
        <v>218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</row>
    <row r="2502" customFormat="false" ht="14.4" hidden="false" customHeight="false" outlineLevel="0" collapsed="false">
      <c r="A2502" s="0" t="s">
        <v>3</v>
      </c>
      <c r="B2502" s="0" t="s">
        <v>11276</v>
      </c>
      <c r="C2502" s="0" t="s">
        <v>8741</v>
      </c>
      <c r="D2502" s="0" t="s">
        <v>8745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13</v>
      </c>
      <c r="L2502" s="0" t="n">
        <v>212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</row>
    <row r="2503" customFormat="false" ht="14.4" hidden="false" customHeight="false" outlineLevel="0" collapsed="false">
      <c r="A2503" s="0" t="s">
        <v>3</v>
      </c>
      <c r="B2503" s="0" t="s">
        <v>11277</v>
      </c>
      <c r="C2503" s="0" t="s">
        <v>8745</v>
      </c>
      <c r="D2503" s="0" t="s">
        <v>8741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12</v>
      </c>
      <c r="L2503" s="0" t="n">
        <v>206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</row>
    <row r="2504" customFormat="false" ht="14.4" hidden="false" customHeight="false" outlineLevel="0" collapsed="false">
      <c r="A2504" s="0" t="s">
        <v>3</v>
      </c>
      <c r="B2504" s="0" t="s">
        <v>11278</v>
      </c>
      <c r="C2504" s="0" t="s">
        <v>8741</v>
      </c>
      <c r="D2504" s="0" t="s">
        <v>8742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12</v>
      </c>
      <c r="L2504" s="0" t="n">
        <v>206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</row>
    <row r="2505" customFormat="false" ht="14.4" hidden="false" customHeight="false" outlineLevel="0" collapsed="false">
      <c r="A2505" s="0" t="s">
        <v>3</v>
      </c>
      <c r="B2505" s="0" t="s">
        <v>11279</v>
      </c>
      <c r="C2505" s="0" t="s">
        <v>8745</v>
      </c>
      <c r="D2505" s="0" t="s">
        <v>8744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15</v>
      </c>
      <c r="L2505" s="0" t="n">
        <v>299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</row>
    <row r="2506" customFormat="false" ht="14.4" hidden="false" customHeight="false" outlineLevel="0" collapsed="false">
      <c r="A2506" s="0" t="s">
        <v>3</v>
      </c>
      <c r="B2506" s="0" t="s">
        <v>11280</v>
      </c>
      <c r="C2506" s="0" t="s">
        <v>8741</v>
      </c>
      <c r="D2506" s="0" t="s">
        <v>8745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15</v>
      </c>
      <c r="L2506" s="0" t="n">
        <v>298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</row>
    <row r="2507" customFormat="false" ht="14.4" hidden="false" customHeight="false" outlineLevel="0" collapsed="false">
      <c r="A2507" s="0" t="s">
        <v>3</v>
      </c>
      <c r="B2507" s="0" t="s">
        <v>11281</v>
      </c>
      <c r="C2507" s="0" t="s">
        <v>8745</v>
      </c>
      <c r="D2507" s="0" t="s">
        <v>8742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19</v>
      </c>
      <c r="L2507" s="0" t="n">
        <v>272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</row>
    <row r="2508" customFormat="false" ht="14.4" hidden="false" customHeight="false" outlineLevel="0" collapsed="false">
      <c r="A2508" s="0" t="s">
        <v>3</v>
      </c>
      <c r="B2508" s="0" t="s">
        <v>11282</v>
      </c>
      <c r="C2508" s="0" t="s">
        <v>8745</v>
      </c>
      <c r="D2508" s="0" t="s">
        <v>8742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16</v>
      </c>
      <c r="L2508" s="0" t="n">
        <v>300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</row>
    <row r="2509" customFormat="false" ht="14.4" hidden="false" customHeight="false" outlineLevel="0" collapsed="false">
      <c r="A2509" s="0" t="s">
        <v>3</v>
      </c>
      <c r="B2509" s="0" t="s">
        <v>11283</v>
      </c>
      <c r="C2509" s="0" t="s">
        <v>8745</v>
      </c>
      <c r="D2509" s="0" t="s">
        <v>8741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13</v>
      </c>
      <c r="L2509" s="0" t="n">
        <v>258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</row>
    <row r="2510" customFormat="false" ht="14.4" hidden="false" customHeight="false" outlineLevel="0" collapsed="false">
      <c r="A2510" s="0" t="s">
        <v>3</v>
      </c>
      <c r="B2510" s="0" t="s">
        <v>11284</v>
      </c>
      <c r="C2510" s="0" t="s">
        <v>8744</v>
      </c>
      <c r="D2510" s="0" t="s">
        <v>8742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13</v>
      </c>
      <c r="L2510" s="0" t="n">
        <v>222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</row>
    <row r="2511" customFormat="false" ht="14.4" hidden="false" customHeight="false" outlineLevel="0" collapsed="false">
      <c r="A2511" s="0" t="s">
        <v>3</v>
      </c>
      <c r="B2511" s="0" t="s">
        <v>11285</v>
      </c>
      <c r="C2511" s="0" t="s">
        <v>8744</v>
      </c>
      <c r="D2511" s="0" t="s">
        <v>8742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14</v>
      </c>
      <c r="L2511" s="0" t="n">
        <v>272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</row>
    <row r="2512" customFormat="false" ht="14.4" hidden="false" customHeight="false" outlineLevel="0" collapsed="false">
      <c r="A2512" s="0" t="s">
        <v>3</v>
      </c>
      <c r="B2512" s="0" t="s">
        <v>11286</v>
      </c>
      <c r="C2512" s="0" t="s">
        <v>8745</v>
      </c>
      <c r="D2512" s="0" t="s">
        <v>8741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11</v>
      </c>
      <c r="L2512" s="0" t="n">
        <v>212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</row>
    <row r="2513" customFormat="false" ht="14.4" hidden="false" customHeight="false" outlineLevel="0" collapsed="false">
      <c r="A2513" s="0" t="s">
        <v>3</v>
      </c>
      <c r="B2513" s="0" t="s">
        <v>11287</v>
      </c>
      <c r="C2513" s="0" t="s">
        <v>8745</v>
      </c>
      <c r="D2513" s="0" t="s">
        <v>8741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11</v>
      </c>
      <c r="L2513" s="0" t="n">
        <v>202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</row>
    <row r="2514" customFormat="false" ht="14.4" hidden="false" customHeight="false" outlineLevel="0" collapsed="false">
      <c r="A2514" s="0" t="s">
        <v>3</v>
      </c>
      <c r="B2514" s="0" t="s">
        <v>11288</v>
      </c>
      <c r="C2514" s="0" t="s">
        <v>8745</v>
      </c>
      <c r="D2514" s="0" t="s">
        <v>8741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12</v>
      </c>
      <c r="L2514" s="0" t="n">
        <v>212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</row>
    <row r="2515" customFormat="false" ht="14.4" hidden="false" customHeight="false" outlineLevel="0" collapsed="false">
      <c r="A2515" s="0" t="s">
        <v>3</v>
      </c>
      <c r="B2515" s="0" t="s">
        <v>11289</v>
      </c>
      <c r="C2515" s="0" t="s">
        <v>8742</v>
      </c>
      <c r="D2515" s="0" t="s">
        <v>8741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15</v>
      </c>
      <c r="L2515" s="0" t="n">
        <v>263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</row>
    <row r="2516" customFormat="false" ht="14.4" hidden="false" customHeight="false" outlineLevel="0" collapsed="false">
      <c r="A2516" s="0" t="s">
        <v>3</v>
      </c>
      <c r="B2516" s="0" t="s">
        <v>11290</v>
      </c>
      <c r="C2516" s="0" t="s">
        <v>8745</v>
      </c>
      <c r="D2516" s="0" t="s">
        <v>8741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18</v>
      </c>
      <c r="L2516" s="0" t="n">
        <v>348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</row>
    <row r="2517" customFormat="false" ht="14.4" hidden="false" customHeight="false" outlineLevel="0" collapsed="false">
      <c r="A2517" s="0" t="s">
        <v>3</v>
      </c>
      <c r="B2517" s="0" t="s">
        <v>11291</v>
      </c>
      <c r="C2517" s="0" t="s">
        <v>8741</v>
      </c>
      <c r="D2517" s="0" t="s">
        <v>8745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14</v>
      </c>
      <c r="L2517" s="0" t="n">
        <v>267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</row>
    <row r="2518" customFormat="false" ht="14.4" hidden="false" customHeight="false" outlineLevel="0" collapsed="false">
      <c r="A2518" s="0" t="s">
        <v>3</v>
      </c>
      <c r="B2518" s="0" t="s">
        <v>11292</v>
      </c>
      <c r="C2518" s="0" t="s">
        <v>8745</v>
      </c>
      <c r="D2518" s="0" t="s">
        <v>8741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11</v>
      </c>
      <c r="L2518" s="0" t="n">
        <v>188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</row>
    <row r="2519" customFormat="false" ht="14.4" hidden="false" customHeight="false" outlineLevel="0" collapsed="false">
      <c r="A2519" s="0" t="s">
        <v>3</v>
      </c>
      <c r="B2519" s="0" t="s">
        <v>11293</v>
      </c>
      <c r="C2519" s="0" t="s">
        <v>8744</v>
      </c>
      <c r="D2519" s="0" t="s">
        <v>8742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12</v>
      </c>
      <c r="L2519" s="0" t="n">
        <v>178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</row>
    <row r="2520" customFormat="false" ht="14.4" hidden="false" customHeight="false" outlineLevel="0" collapsed="false">
      <c r="A2520" s="0" t="s">
        <v>3</v>
      </c>
      <c r="B2520" s="0" t="s">
        <v>11294</v>
      </c>
      <c r="C2520" s="0" t="s">
        <v>8742</v>
      </c>
      <c r="D2520" s="0" t="s">
        <v>8744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15</v>
      </c>
      <c r="L2520" s="0" t="n">
        <v>250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</row>
    <row r="2521" customFormat="false" ht="14.4" hidden="false" customHeight="false" outlineLevel="0" collapsed="false">
      <c r="A2521" s="0" t="s">
        <v>3</v>
      </c>
      <c r="B2521" s="0" t="s">
        <v>11295</v>
      </c>
      <c r="C2521" s="0" t="s">
        <v>8741</v>
      </c>
      <c r="D2521" s="0" t="s">
        <v>8744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11</v>
      </c>
      <c r="L2521" s="0" t="n">
        <v>193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</row>
    <row r="2522" customFormat="false" ht="14.4" hidden="false" customHeight="false" outlineLevel="0" collapsed="false">
      <c r="A2522" s="0" t="s">
        <v>3</v>
      </c>
      <c r="B2522" s="0" t="s">
        <v>11296</v>
      </c>
      <c r="C2522" s="0" t="s">
        <v>8742</v>
      </c>
      <c r="D2522" s="0" t="s">
        <v>8744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11</v>
      </c>
      <c r="L2522" s="0" t="n">
        <v>198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</row>
    <row r="2523" customFormat="false" ht="14.4" hidden="false" customHeight="false" outlineLevel="0" collapsed="false">
      <c r="A2523" s="0" t="s">
        <v>3</v>
      </c>
      <c r="B2523" s="0" t="s">
        <v>11297</v>
      </c>
      <c r="C2523" s="0" t="s">
        <v>8741</v>
      </c>
      <c r="D2523" s="0" t="s">
        <v>8745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11</v>
      </c>
      <c r="L2523" s="0" t="n">
        <v>205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</row>
    <row r="2524" customFormat="false" ht="14.4" hidden="false" customHeight="false" outlineLevel="0" collapsed="false">
      <c r="A2524" s="0" t="s">
        <v>3</v>
      </c>
      <c r="B2524" s="0" t="s">
        <v>11298</v>
      </c>
      <c r="C2524" s="0" t="s">
        <v>8745</v>
      </c>
      <c r="D2524" s="0" t="s">
        <v>8741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16</v>
      </c>
      <c r="L2524" s="0" t="n">
        <v>258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</row>
    <row r="2525" customFormat="false" ht="14.4" hidden="false" customHeight="false" outlineLevel="0" collapsed="false">
      <c r="A2525" s="0" t="s">
        <v>3</v>
      </c>
      <c r="B2525" s="0" t="s">
        <v>11299</v>
      </c>
      <c r="C2525" s="0" t="s">
        <v>8745</v>
      </c>
      <c r="D2525" s="0" t="s">
        <v>8741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18</v>
      </c>
      <c r="L2525" s="0" t="n">
        <v>302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</row>
    <row r="2526" customFormat="false" ht="14.4" hidden="false" customHeight="false" outlineLevel="0" collapsed="false">
      <c r="A2526" s="0" t="s">
        <v>3</v>
      </c>
      <c r="B2526" s="0" t="s">
        <v>11300</v>
      </c>
      <c r="C2526" s="0" t="s">
        <v>8744</v>
      </c>
      <c r="D2526" s="0" t="s">
        <v>8742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12</v>
      </c>
      <c r="L2526" s="0" t="n">
        <v>228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</row>
    <row r="2527" customFormat="false" ht="14.4" hidden="false" customHeight="false" outlineLevel="0" collapsed="false">
      <c r="A2527" s="0" t="s">
        <v>3</v>
      </c>
      <c r="B2527" s="0" t="s">
        <v>11301</v>
      </c>
      <c r="C2527" s="0" t="s">
        <v>8742</v>
      </c>
      <c r="D2527" s="0" t="s">
        <v>8744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12</v>
      </c>
      <c r="L2527" s="0" t="n">
        <v>229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</row>
    <row r="2528" customFormat="false" ht="14.4" hidden="false" customHeight="false" outlineLevel="0" collapsed="false">
      <c r="A2528" s="0" t="s">
        <v>3</v>
      </c>
      <c r="B2528" s="0" t="s">
        <v>11302</v>
      </c>
      <c r="C2528" s="0" t="s">
        <v>8742</v>
      </c>
      <c r="D2528" s="0" t="s">
        <v>8745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20</v>
      </c>
      <c r="L2528" s="0" t="n">
        <v>342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</row>
    <row r="2529" customFormat="false" ht="14.4" hidden="false" customHeight="false" outlineLevel="0" collapsed="false">
      <c r="A2529" s="0" t="s">
        <v>3</v>
      </c>
      <c r="B2529" s="0" t="s">
        <v>11303</v>
      </c>
      <c r="C2529" s="0" t="s">
        <v>8744</v>
      </c>
      <c r="D2529" s="0" t="s">
        <v>8745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13</v>
      </c>
      <c r="L2529" s="0" t="n">
        <v>256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</row>
    <row r="2530" customFormat="false" ht="14.4" hidden="false" customHeight="false" outlineLevel="0" collapsed="false">
      <c r="A2530" s="0" t="s">
        <v>3</v>
      </c>
      <c r="B2530" s="0" t="s">
        <v>11304</v>
      </c>
      <c r="C2530" s="0" t="s">
        <v>8744</v>
      </c>
      <c r="D2530" s="0" t="s">
        <v>8741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18</v>
      </c>
      <c r="L2530" s="0" t="n">
        <v>254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</row>
    <row r="2531" customFormat="false" ht="14.4" hidden="false" customHeight="false" outlineLevel="0" collapsed="false">
      <c r="A2531" s="0" t="s">
        <v>3</v>
      </c>
      <c r="B2531" s="0" t="s">
        <v>11305</v>
      </c>
      <c r="C2531" s="0" t="s">
        <v>8741</v>
      </c>
      <c r="D2531" s="0" t="s">
        <v>8742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15</v>
      </c>
      <c r="L2531" s="0" t="n">
        <v>283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</row>
    <row r="2532" customFormat="false" ht="14.4" hidden="false" customHeight="false" outlineLevel="0" collapsed="false">
      <c r="A2532" s="0" t="s">
        <v>3</v>
      </c>
      <c r="B2532" s="0" t="s">
        <v>11306</v>
      </c>
      <c r="C2532" s="0" t="s">
        <v>8742</v>
      </c>
      <c r="D2532" s="0" t="s">
        <v>8744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9</v>
      </c>
      <c r="L2532" s="0" t="n">
        <v>163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</row>
    <row r="2533" customFormat="false" ht="14.4" hidden="false" customHeight="false" outlineLevel="0" collapsed="false">
      <c r="A2533" s="0" t="s">
        <v>3</v>
      </c>
      <c r="B2533" s="0" t="s">
        <v>11307</v>
      </c>
      <c r="C2533" s="0" t="s">
        <v>8742</v>
      </c>
      <c r="D2533" s="0" t="s">
        <v>8744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9</v>
      </c>
      <c r="L2533" s="0" t="n">
        <v>168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</row>
    <row r="2534" customFormat="false" ht="14.4" hidden="false" customHeight="false" outlineLevel="0" collapsed="false">
      <c r="A2534" s="0" t="s">
        <v>3</v>
      </c>
      <c r="B2534" s="0" t="s">
        <v>11308</v>
      </c>
      <c r="C2534" s="0" t="s">
        <v>8741</v>
      </c>
      <c r="D2534" s="0" t="s">
        <v>8745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10</v>
      </c>
      <c r="L2534" s="0" t="n">
        <v>185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</row>
    <row r="2535" customFormat="false" ht="14.4" hidden="false" customHeight="false" outlineLevel="0" collapsed="false">
      <c r="A2535" s="0" t="s">
        <v>3</v>
      </c>
      <c r="B2535" s="0" t="s">
        <v>11309</v>
      </c>
      <c r="C2535" s="0" t="s">
        <v>8745</v>
      </c>
      <c r="D2535" s="0" t="s">
        <v>8741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11</v>
      </c>
      <c r="L2535" s="0" t="n">
        <v>217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</row>
    <row r="2536" customFormat="false" ht="14.4" hidden="false" customHeight="false" outlineLevel="0" collapsed="false">
      <c r="A2536" s="0" t="s">
        <v>3</v>
      </c>
      <c r="B2536" s="0" t="s">
        <v>11310</v>
      </c>
      <c r="C2536" s="0" t="s">
        <v>8742</v>
      </c>
      <c r="D2536" s="0" t="s">
        <v>8745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16</v>
      </c>
      <c r="L2536" s="0" t="n">
        <v>313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</row>
    <row r="2537" customFormat="false" ht="14.4" hidden="false" customHeight="false" outlineLevel="0" collapsed="false">
      <c r="A2537" s="0" t="s">
        <v>3</v>
      </c>
      <c r="B2537" s="0" t="s">
        <v>11311</v>
      </c>
      <c r="C2537" s="0" t="s">
        <v>8742</v>
      </c>
      <c r="D2537" s="0" t="s">
        <v>8741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13</v>
      </c>
      <c r="L2537" s="0" t="n">
        <v>240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</row>
    <row r="2538" customFormat="false" ht="14.4" hidden="false" customHeight="false" outlineLevel="0" collapsed="false">
      <c r="A2538" s="0" t="s">
        <v>3</v>
      </c>
      <c r="B2538" s="0" t="s">
        <v>11312</v>
      </c>
      <c r="C2538" s="0" t="s">
        <v>8742</v>
      </c>
      <c r="D2538" s="0" t="s">
        <v>8741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17</v>
      </c>
      <c r="L2538" s="0" t="n">
        <v>322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</row>
    <row r="2539" customFormat="false" ht="14.4" hidden="false" customHeight="false" outlineLevel="0" collapsed="false">
      <c r="A2539" s="0" t="s">
        <v>3</v>
      </c>
      <c r="B2539" s="0" t="s">
        <v>11313</v>
      </c>
      <c r="C2539" s="0" t="s">
        <v>8742</v>
      </c>
      <c r="D2539" s="0" t="s">
        <v>8744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16</v>
      </c>
      <c r="L2539" s="0" t="n">
        <v>276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</row>
    <row r="2540" customFormat="false" ht="14.4" hidden="false" customHeight="false" outlineLevel="0" collapsed="false">
      <c r="A2540" s="0" t="s">
        <v>3</v>
      </c>
      <c r="B2540" s="0" t="s">
        <v>11314</v>
      </c>
      <c r="C2540" s="0" t="s">
        <v>8744</v>
      </c>
      <c r="D2540" s="0" t="s">
        <v>8742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19</v>
      </c>
      <c r="L2540" s="0" t="n">
        <v>333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</row>
    <row r="2541" customFormat="false" ht="14.4" hidden="false" customHeight="false" outlineLevel="0" collapsed="false">
      <c r="A2541" s="0" t="s">
        <v>3</v>
      </c>
      <c r="B2541" s="0" t="s">
        <v>11315</v>
      </c>
      <c r="C2541" s="0" t="s">
        <v>8741</v>
      </c>
      <c r="D2541" s="0" t="s">
        <v>8744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19</v>
      </c>
      <c r="L2541" s="0" t="n">
        <v>343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</row>
    <row r="2542" customFormat="false" ht="14.4" hidden="false" customHeight="false" outlineLevel="0" collapsed="false">
      <c r="A2542" s="0" t="s">
        <v>3</v>
      </c>
      <c r="B2542" s="0" t="s">
        <v>11316</v>
      </c>
      <c r="C2542" s="0" t="s">
        <v>8745</v>
      </c>
      <c r="D2542" s="0" t="s">
        <v>8741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17</v>
      </c>
      <c r="L2542" s="0" t="n">
        <v>309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</row>
    <row r="2543" customFormat="false" ht="14.4" hidden="false" customHeight="false" outlineLevel="0" collapsed="false">
      <c r="A2543" s="0" t="s">
        <v>3</v>
      </c>
      <c r="B2543" s="0" t="s">
        <v>11317</v>
      </c>
      <c r="C2543" s="0" t="s">
        <v>8745</v>
      </c>
      <c r="D2543" s="0" t="s">
        <v>8741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10</v>
      </c>
      <c r="L2543" s="0" t="n">
        <v>177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</row>
    <row r="2544" customFormat="false" ht="14.4" hidden="false" customHeight="false" outlineLevel="0" collapsed="false">
      <c r="A2544" s="0" t="s">
        <v>3</v>
      </c>
      <c r="B2544" s="0" t="s">
        <v>11318</v>
      </c>
      <c r="C2544" s="0" t="s">
        <v>8742</v>
      </c>
      <c r="D2544" s="0" t="s">
        <v>8744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15</v>
      </c>
      <c r="L2544" s="0" t="n">
        <v>267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</row>
    <row r="2545" customFormat="false" ht="14.4" hidden="false" customHeight="false" outlineLevel="0" collapsed="false">
      <c r="A2545" s="0" t="s">
        <v>3</v>
      </c>
      <c r="B2545" s="0" t="s">
        <v>11319</v>
      </c>
      <c r="C2545" s="0" t="s">
        <v>8745</v>
      </c>
      <c r="D2545" s="0" t="s">
        <v>8741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16</v>
      </c>
      <c r="L2545" s="0" t="n">
        <v>238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</row>
    <row r="2546" customFormat="false" ht="14.4" hidden="false" customHeight="false" outlineLevel="0" collapsed="false">
      <c r="A2546" s="0" t="s">
        <v>3</v>
      </c>
      <c r="B2546" s="0" t="s">
        <v>11320</v>
      </c>
      <c r="C2546" s="0" t="s">
        <v>8745</v>
      </c>
      <c r="D2546" s="0" t="s">
        <v>8741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13</v>
      </c>
      <c r="L2546" s="0" t="n">
        <v>219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</row>
    <row r="2547" customFormat="false" ht="14.4" hidden="false" customHeight="false" outlineLevel="0" collapsed="false">
      <c r="A2547" s="0" t="s">
        <v>3</v>
      </c>
      <c r="B2547" s="0" t="s">
        <v>11321</v>
      </c>
      <c r="C2547" s="0" t="s">
        <v>8745</v>
      </c>
      <c r="D2547" s="0" t="s">
        <v>8742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12</v>
      </c>
      <c r="L2547" s="0" t="n">
        <v>230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</row>
    <row r="2548" customFormat="false" ht="14.4" hidden="false" customHeight="false" outlineLevel="0" collapsed="false">
      <c r="A2548" s="0" t="s">
        <v>3</v>
      </c>
      <c r="B2548" s="0" t="s">
        <v>11322</v>
      </c>
      <c r="C2548" s="0" t="s">
        <v>8745</v>
      </c>
      <c r="D2548" s="0" t="s">
        <v>8741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16</v>
      </c>
      <c r="L2548" s="0" t="n">
        <v>245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</row>
    <row r="2549" customFormat="false" ht="14.4" hidden="false" customHeight="false" outlineLevel="0" collapsed="false">
      <c r="A2549" s="0" t="s">
        <v>3</v>
      </c>
      <c r="B2549" s="0" t="s">
        <v>11323</v>
      </c>
      <c r="C2549" s="0" t="s">
        <v>8745</v>
      </c>
      <c r="D2549" s="0" t="s">
        <v>8741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15</v>
      </c>
      <c r="L2549" s="0" t="n">
        <v>236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</row>
    <row r="2550" customFormat="false" ht="14.4" hidden="false" customHeight="false" outlineLevel="0" collapsed="false">
      <c r="A2550" s="0" t="s">
        <v>3</v>
      </c>
      <c r="B2550" s="0" t="s">
        <v>11324</v>
      </c>
      <c r="C2550" s="0" t="s">
        <v>8742</v>
      </c>
      <c r="D2550" s="0" t="s">
        <v>8744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15</v>
      </c>
      <c r="L2550" s="0" t="n">
        <v>235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</row>
    <row r="2551" customFormat="false" ht="14.4" hidden="false" customHeight="false" outlineLevel="0" collapsed="false">
      <c r="A2551" s="0" t="s">
        <v>3</v>
      </c>
      <c r="B2551" s="0" t="s">
        <v>11325</v>
      </c>
      <c r="C2551" s="0" t="s">
        <v>8744</v>
      </c>
      <c r="D2551" s="0" t="s">
        <v>8745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15</v>
      </c>
      <c r="L2551" s="0" t="n">
        <v>233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</row>
    <row r="2552" customFormat="false" ht="14.4" hidden="false" customHeight="false" outlineLevel="0" collapsed="false">
      <c r="A2552" s="0" t="s">
        <v>3</v>
      </c>
      <c r="B2552" s="0" t="s">
        <v>11326</v>
      </c>
      <c r="C2552" s="0" t="s">
        <v>8741</v>
      </c>
      <c r="D2552" s="0" t="s">
        <v>8745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15</v>
      </c>
      <c r="L2552" s="0" t="n">
        <v>231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</row>
    <row r="2553" customFormat="false" ht="14.4" hidden="false" customHeight="false" outlineLevel="0" collapsed="false">
      <c r="A2553" s="0" t="s">
        <v>3</v>
      </c>
      <c r="B2553" s="0" t="s">
        <v>11327</v>
      </c>
      <c r="C2553" s="0" t="s">
        <v>8745</v>
      </c>
      <c r="D2553" s="0" t="s">
        <v>8741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14</v>
      </c>
      <c r="L2553" s="0" t="n">
        <v>232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</row>
    <row r="2554" customFormat="false" ht="14.4" hidden="false" customHeight="false" outlineLevel="0" collapsed="false">
      <c r="A2554" s="0" t="s">
        <v>3</v>
      </c>
      <c r="B2554" s="0" t="s">
        <v>11328</v>
      </c>
      <c r="C2554" s="0" t="s">
        <v>8741</v>
      </c>
      <c r="D2554" s="0" t="s">
        <v>8745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13</v>
      </c>
      <c r="L2554" s="0" t="n">
        <v>223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</row>
    <row r="2555" customFormat="false" ht="14.4" hidden="false" customHeight="false" outlineLevel="0" collapsed="false">
      <c r="A2555" s="0" t="s">
        <v>3</v>
      </c>
      <c r="B2555" s="0" t="s">
        <v>11329</v>
      </c>
      <c r="C2555" s="0" t="s">
        <v>8745</v>
      </c>
      <c r="D2555" s="0" t="s">
        <v>8741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12</v>
      </c>
      <c r="L2555" s="0" t="n">
        <v>222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</row>
    <row r="2556" customFormat="false" ht="14.4" hidden="false" customHeight="false" outlineLevel="0" collapsed="false">
      <c r="A2556" s="0" t="s">
        <v>3</v>
      </c>
      <c r="B2556" s="0" t="s">
        <v>11330</v>
      </c>
      <c r="C2556" s="0" t="s">
        <v>8745</v>
      </c>
      <c r="D2556" s="0" t="s">
        <v>8741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11</v>
      </c>
      <c r="L2556" s="0" t="n">
        <v>203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</row>
    <row r="2557" customFormat="false" ht="14.4" hidden="false" customHeight="false" outlineLevel="0" collapsed="false">
      <c r="A2557" s="0" t="s">
        <v>3</v>
      </c>
      <c r="B2557" s="0" t="s">
        <v>11331</v>
      </c>
      <c r="C2557" s="0" t="s">
        <v>8741</v>
      </c>
      <c r="D2557" s="0" t="s">
        <v>8745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12</v>
      </c>
      <c r="L2557" s="0" t="n">
        <v>210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</row>
    <row r="2558" customFormat="false" ht="14.4" hidden="false" customHeight="false" outlineLevel="0" collapsed="false">
      <c r="A2558" s="0" t="s">
        <v>3</v>
      </c>
      <c r="B2558" s="0" t="s">
        <v>11332</v>
      </c>
      <c r="C2558" s="0" t="s">
        <v>8742</v>
      </c>
      <c r="D2558" s="0" t="s">
        <v>8744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15</v>
      </c>
      <c r="L2558" s="0" t="n">
        <v>298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</row>
    <row r="2559" customFormat="false" ht="14.4" hidden="false" customHeight="false" outlineLevel="0" collapsed="false">
      <c r="A2559" s="0" t="s">
        <v>3</v>
      </c>
      <c r="B2559" s="0" t="s">
        <v>11333</v>
      </c>
      <c r="C2559" s="0" t="s">
        <v>8744</v>
      </c>
      <c r="D2559" s="0" t="s">
        <v>8742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12</v>
      </c>
      <c r="L2559" s="0" t="n">
        <v>236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</row>
    <row r="2560" customFormat="false" ht="14.4" hidden="false" customHeight="false" outlineLevel="0" collapsed="false">
      <c r="A2560" s="0" t="s">
        <v>3</v>
      </c>
      <c r="B2560" s="0" t="s">
        <v>11334</v>
      </c>
      <c r="C2560" s="0" t="s">
        <v>8741</v>
      </c>
      <c r="D2560" s="0" t="s">
        <v>8745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18</v>
      </c>
      <c r="L2560" s="0" t="n">
        <v>292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</row>
    <row r="2561" customFormat="false" ht="14.4" hidden="false" customHeight="false" outlineLevel="0" collapsed="false">
      <c r="A2561" s="0" t="s">
        <v>3</v>
      </c>
      <c r="B2561" s="0" t="s">
        <v>11335</v>
      </c>
      <c r="C2561" s="0" t="s">
        <v>8745</v>
      </c>
      <c r="D2561" s="0" t="s">
        <v>8741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17</v>
      </c>
      <c r="L2561" s="0" t="n">
        <v>302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</row>
    <row r="2562" customFormat="false" ht="14.4" hidden="false" customHeight="false" outlineLevel="0" collapsed="false">
      <c r="A2562" s="0" t="s">
        <v>3</v>
      </c>
      <c r="B2562" s="0" t="s">
        <v>11336</v>
      </c>
      <c r="C2562" s="0" t="s">
        <v>8741</v>
      </c>
      <c r="D2562" s="0" t="s">
        <v>8745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17</v>
      </c>
      <c r="L2562" s="0" t="n">
        <v>224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</row>
    <row r="2563" customFormat="false" ht="14.4" hidden="false" customHeight="false" outlineLevel="0" collapsed="false">
      <c r="A2563" s="0" t="s">
        <v>3</v>
      </c>
      <c r="B2563" s="0" t="s">
        <v>11337</v>
      </c>
      <c r="C2563" s="0" t="s">
        <v>8742</v>
      </c>
      <c r="D2563" s="0" t="s">
        <v>8745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21</v>
      </c>
      <c r="L2563" s="0" t="n">
        <v>217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</row>
    <row r="2564" customFormat="false" ht="14.4" hidden="false" customHeight="false" outlineLevel="0" collapsed="false">
      <c r="A2564" s="0" t="s">
        <v>3</v>
      </c>
      <c r="B2564" s="0" t="s">
        <v>11338</v>
      </c>
      <c r="C2564" s="0" t="s">
        <v>8742</v>
      </c>
      <c r="D2564" s="0" t="s">
        <v>8744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18</v>
      </c>
      <c r="L2564" s="0" t="n">
        <v>281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</row>
    <row r="2565" customFormat="false" ht="14.4" hidden="false" customHeight="false" outlineLevel="0" collapsed="false">
      <c r="A2565" s="0" t="s">
        <v>3</v>
      </c>
      <c r="B2565" s="0" t="s">
        <v>11339</v>
      </c>
      <c r="C2565" s="0" t="s">
        <v>8745</v>
      </c>
      <c r="D2565" s="0" t="s">
        <v>8741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16</v>
      </c>
      <c r="L2565" s="0" t="n">
        <v>313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</row>
    <row r="2566" customFormat="false" ht="14.4" hidden="false" customHeight="false" outlineLevel="0" collapsed="false">
      <c r="A2566" s="0" t="s">
        <v>3</v>
      </c>
      <c r="B2566" s="0" t="s">
        <v>11340</v>
      </c>
      <c r="C2566" s="0" t="s">
        <v>8745</v>
      </c>
      <c r="D2566" s="0" t="s">
        <v>8742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15</v>
      </c>
      <c r="L2566" s="0" t="n">
        <v>233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</row>
    <row r="2567" customFormat="false" ht="14.4" hidden="false" customHeight="false" outlineLevel="0" collapsed="false">
      <c r="A2567" s="0" t="s">
        <v>3</v>
      </c>
      <c r="B2567" s="0" t="s">
        <v>11341</v>
      </c>
      <c r="C2567" s="0" t="s">
        <v>8745</v>
      </c>
      <c r="D2567" s="0" t="s">
        <v>8744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18</v>
      </c>
      <c r="L2567" s="0" t="n">
        <v>300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</row>
    <row r="2568" customFormat="false" ht="14.4" hidden="false" customHeight="false" outlineLevel="0" collapsed="false">
      <c r="A2568" s="0" t="s">
        <v>3</v>
      </c>
      <c r="B2568" s="0" t="s">
        <v>11342</v>
      </c>
      <c r="C2568" s="0" t="s">
        <v>8745</v>
      </c>
      <c r="D2568" s="0" t="s">
        <v>8741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13</v>
      </c>
      <c r="L2568" s="0" t="n">
        <v>238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</row>
    <row r="2569" customFormat="false" ht="14.4" hidden="false" customHeight="false" outlineLevel="0" collapsed="false">
      <c r="A2569" s="0" t="s">
        <v>3</v>
      </c>
      <c r="B2569" s="0" t="s">
        <v>11343</v>
      </c>
      <c r="C2569" s="0" t="s">
        <v>8745</v>
      </c>
      <c r="D2569" s="0" t="s">
        <v>8742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13</v>
      </c>
      <c r="L2569" s="0" t="n">
        <v>238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</row>
    <row r="2570" customFormat="false" ht="14.4" hidden="false" customHeight="false" outlineLevel="0" collapsed="false">
      <c r="A2570" s="0" t="s">
        <v>3</v>
      </c>
      <c r="B2570" s="0" t="s">
        <v>11344</v>
      </c>
      <c r="C2570" s="0" t="s">
        <v>8742</v>
      </c>
      <c r="D2570" s="0" t="s">
        <v>8744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12</v>
      </c>
      <c r="L2570" s="0" t="n">
        <v>239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</row>
    <row r="2571" customFormat="false" ht="14.4" hidden="false" customHeight="false" outlineLevel="0" collapsed="false">
      <c r="A2571" s="0" t="s">
        <v>3</v>
      </c>
      <c r="B2571" s="0" t="s">
        <v>11345</v>
      </c>
      <c r="C2571" s="0" t="s">
        <v>8745</v>
      </c>
      <c r="D2571" s="0" t="s">
        <v>8741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15</v>
      </c>
      <c r="L2571" s="0" t="n">
        <v>236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</row>
    <row r="2572" customFormat="false" ht="14.4" hidden="false" customHeight="false" outlineLevel="0" collapsed="false">
      <c r="A2572" s="0" t="s">
        <v>3</v>
      </c>
      <c r="B2572" s="0" t="s">
        <v>11346</v>
      </c>
      <c r="C2572" s="0" t="s">
        <v>8741</v>
      </c>
      <c r="D2572" s="0" t="s">
        <v>8745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16</v>
      </c>
      <c r="L2572" s="0" t="n">
        <v>257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</row>
    <row r="2573" customFormat="false" ht="14.4" hidden="false" customHeight="false" outlineLevel="0" collapsed="false">
      <c r="A2573" s="0" t="s">
        <v>3</v>
      </c>
      <c r="B2573" s="0" t="s">
        <v>11347</v>
      </c>
      <c r="C2573" s="0" t="s">
        <v>8741</v>
      </c>
      <c r="D2573" s="0" t="s">
        <v>8745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19</v>
      </c>
      <c r="L2573" s="0" t="n">
        <v>337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</row>
    <row r="2574" customFormat="false" ht="14.4" hidden="false" customHeight="false" outlineLevel="0" collapsed="false">
      <c r="A2574" s="0" t="s">
        <v>3</v>
      </c>
      <c r="B2574" s="0" t="s">
        <v>11348</v>
      </c>
      <c r="C2574" s="0" t="s">
        <v>8742</v>
      </c>
      <c r="D2574" s="0" t="s">
        <v>8744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11</v>
      </c>
      <c r="L2574" s="0" t="n">
        <v>199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</row>
    <row r="2575" customFormat="false" ht="14.4" hidden="false" customHeight="false" outlineLevel="0" collapsed="false">
      <c r="A2575" s="0" t="s">
        <v>3</v>
      </c>
      <c r="B2575" s="0" t="s">
        <v>11349</v>
      </c>
      <c r="C2575" s="0" t="s">
        <v>8742</v>
      </c>
      <c r="D2575" s="0" t="s">
        <v>8744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16</v>
      </c>
      <c r="L2575" s="0" t="n">
        <v>243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</row>
    <row r="2576" customFormat="false" ht="14.4" hidden="false" customHeight="false" outlineLevel="0" collapsed="false">
      <c r="A2576" s="0" t="s">
        <v>3</v>
      </c>
      <c r="B2576" s="0" t="s">
        <v>11350</v>
      </c>
      <c r="C2576" s="0" t="s">
        <v>8745</v>
      </c>
      <c r="D2576" s="0" t="s">
        <v>8741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16</v>
      </c>
      <c r="L2576" s="0" t="n">
        <v>241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</row>
    <row r="2577" customFormat="false" ht="14.4" hidden="false" customHeight="false" outlineLevel="0" collapsed="false">
      <c r="A2577" s="0" t="s">
        <v>3</v>
      </c>
      <c r="B2577" s="0" t="s">
        <v>11351</v>
      </c>
      <c r="C2577" s="0" t="s">
        <v>8745</v>
      </c>
      <c r="D2577" s="0" t="s">
        <v>8742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16</v>
      </c>
      <c r="L2577" s="0" t="n">
        <v>242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</row>
    <row r="2578" customFormat="false" ht="14.4" hidden="false" customHeight="false" outlineLevel="0" collapsed="false">
      <c r="A2578" s="0" t="s">
        <v>3</v>
      </c>
      <c r="B2578" s="0" t="s">
        <v>11352</v>
      </c>
      <c r="C2578" s="0" t="s">
        <v>8745</v>
      </c>
      <c r="D2578" s="0" t="s">
        <v>8741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21</v>
      </c>
      <c r="L2578" s="0" t="n">
        <v>337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</row>
    <row r="2579" customFormat="false" ht="14.4" hidden="false" customHeight="false" outlineLevel="0" collapsed="false">
      <c r="A2579" s="0" t="s">
        <v>3</v>
      </c>
      <c r="B2579" s="0" t="s">
        <v>11353</v>
      </c>
      <c r="C2579" s="0" t="s">
        <v>8741</v>
      </c>
      <c r="D2579" s="0" t="s">
        <v>8745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19</v>
      </c>
      <c r="L2579" s="0" t="n">
        <v>330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</row>
    <row r="2580" customFormat="false" ht="14.4" hidden="false" customHeight="false" outlineLevel="0" collapsed="false">
      <c r="A2580" s="0" t="s">
        <v>3</v>
      </c>
      <c r="B2580" s="0" t="s">
        <v>11354</v>
      </c>
      <c r="C2580" s="0" t="s">
        <v>8744</v>
      </c>
      <c r="D2580" s="0" t="s">
        <v>8742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17</v>
      </c>
      <c r="L2580" s="0" t="n">
        <v>303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</row>
    <row r="2581" customFormat="false" ht="14.4" hidden="false" customHeight="false" outlineLevel="0" collapsed="false">
      <c r="A2581" s="0" t="s">
        <v>3</v>
      </c>
      <c r="B2581" s="0" t="s">
        <v>11355</v>
      </c>
      <c r="C2581" s="0" t="s">
        <v>8741</v>
      </c>
      <c r="D2581" s="0" t="s">
        <v>8742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17</v>
      </c>
      <c r="L2581" s="0" t="n">
        <v>222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</row>
    <row r="2582" customFormat="false" ht="14.4" hidden="false" customHeight="false" outlineLevel="0" collapsed="false">
      <c r="A2582" s="0" t="s">
        <v>3</v>
      </c>
      <c r="B2582" s="0" t="s">
        <v>11356</v>
      </c>
      <c r="C2582" s="0" t="s">
        <v>8744</v>
      </c>
      <c r="D2582" s="0" t="s">
        <v>11357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43</v>
      </c>
      <c r="L2582" s="0" t="n">
        <v>220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</row>
    <row r="2583" customFormat="false" ht="14.4" hidden="false" customHeight="false" outlineLevel="0" collapsed="false">
      <c r="A2583" s="0" t="s">
        <v>3</v>
      </c>
      <c r="B2583" s="0" t="s">
        <v>11358</v>
      </c>
      <c r="C2583" s="0" t="s">
        <v>8742</v>
      </c>
      <c r="D2583" s="0" t="s">
        <v>8744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13</v>
      </c>
      <c r="L2583" s="0" t="n">
        <v>223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</row>
    <row r="2584" customFormat="false" ht="14.4" hidden="false" customHeight="false" outlineLevel="0" collapsed="false">
      <c r="A2584" s="0" t="s">
        <v>3</v>
      </c>
      <c r="B2584" s="0" t="s">
        <v>11359</v>
      </c>
      <c r="C2584" s="0" t="s">
        <v>8741</v>
      </c>
      <c r="D2584" s="0" t="s">
        <v>8745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12</v>
      </c>
      <c r="L2584" s="0" t="n">
        <v>231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</row>
    <row r="2585" customFormat="false" ht="14.4" hidden="false" customHeight="false" outlineLevel="0" collapsed="false">
      <c r="A2585" s="0" t="s">
        <v>3</v>
      </c>
      <c r="B2585" s="0" t="s">
        <v>11360</v>
      </c>
      <c r="C2585" s="0" t="s">
        <v>8745</v>
      </c>
      <c r="D2585" s="0" t="s">
        <v>8741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19</v>
      </c>
      <c r="L2585" s="0" t="n">
        <v>255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</row>
    <row r="2586" customFormat="false" ht="14.4" hidden="false" customHeight="false" outlineLevel="0" collapsed="false">
      <c r="A2586" s="0" t="s">
        <v>3</v>
      </c>
      <c r="B2586" s="0" t="s">
        <v>11361</v>
      </c>
      <c r="C2586" s="0" t="s">
        <v>8741</v>
      </c>
      <c r="D2586" s="0" t="s">
        <v>8745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13</v>
      </c>
      <c r="L2586" s="0" t="n">
        <v>244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</row>
    <row r="2587" customFormat="false" ht="14.4" hidden="false" customHeight="false" outlineLevel="0" collapsed="false">
      <c r="A2587" s="0" t="s">
        <v>3</v>
      </c>
      <c r="B2587" s="0" t="s">
        <v>11362</v>
      </c>
      <c r="C2587" s="0" t="s">
        <v>8742</v>
      </c>
      <c r="D2587" s="0" t="s">
        <v>8744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12</v>
      </c>
      <c r="L2587" s="0" t="n">
        <v>232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</row>
    <row r="2588" customFormat="false" ht="14.4" hidden="false" customHeight="false" outlineLevel="0" collapsed="false">
      <c r="A2588" s="0" t="s">
        <v>3</v>
      </c>
      <c r="B2588" s="0" t="s">
        <v>11363</v>
      </c>
      <c r="C2588" s="0" t="s">
        <v>8741</v>
      </c>
      <c r="D2588" s="0" t="s">
        <v>8745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13</v>
      </c>
      <c r="L2588" s="0" t="n">
        <v>237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</row>
    <row r="2589" customFormat="false" ht="14.4" hidden="false" customHeight="false" outlineLevel="0" collapsed="false">
      <c r="A2589" s="0" t="s">
        <v>3</v>
      </c>
      <c r="B2589" s="0" t="s">
        <v>11364</v>
      </c>
      <c r="C2589" s="0" t="s">
        <v>8745</v>
      </c>
      <c r="D2589" s="0" t="s">
        <v>8741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18</v>
      </c>
      <c r="L2589" s="0" t="n">
        <v>251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</row>
    <row r="2590" customFormat="false" ht="14.4" hidden="false" customHeight="false" outlineLevel="0" collapsed="false">
      <c r="A2590" s="0" t="s">
        <v>3</v>
      </c>
      <c r="B2590" s="0" t="s">
        <v>11365</v>
      </c>
      <c r="C2590" s="0" t="s">
        <v>8742</v>
      </c>
      <c r="D2590" s="0" t="s">
        <v>8744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13</v>
      </c>
      <c r="L2590" s="0" t="n">
        <v>179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</row>
    <row r="2591" customFormat="false" ht="14.4" hidden="false" customHeight="false" outlineLevel="0" collapsed="false">
      <c r="A2591" s="0" t="s">
        <v>3</v>
      </c>
      <c r="B2591" s="0" t="s">
        <v>11366</v>
      </c>
      <c r="C2591" s="0" t="s">
        <v>8745</v>
      </c>
      <c r="D2591" s="0" t="s">
        <v>8741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12</v>
      </c>
      <c r="L2591" s="0" t="n">
        <v>165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</row>
    <row r="2592" customFormat="false" ht="14.4" hidden="false" customHeight="false" outlineLevel="0" collapsed="false">
      <c r="A2592" s="0" t="s">
        <v>3</v>
      </c>
      <c r="B2592" s="0" t="s">
        <v>11367</v>
      </c>
      <c r="C2592" s="0" t="s">
        <v>8742</v>
      </c>
      <c r="D2592" s="0" t="s">
        <v>8744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21</v>
      </c>
      <c r="L2592" s="0" t="n">
        <v>264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</row>
    <row r="2593" customFormat="false" ht="14.4" hidden="false" customHeight="false" outlineLevel="0" collapsed="false">
      <c r="A2593" s="0" t="s">
        <v>3</v>
      </c>
      <c r="B2593" s="0" t="s">
        <v>11368</v>
      </c>
      <c r="C2593" s="0" t="s">
        <v>8741</v>
      </c>
      <c r="D2593" s="0" t="s">
        <v>8744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14</v>
      </c>
      <c r="L2593" s="0" t="n">
        <v>250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</row>
    <row r="2594" customFormat="false" ht="14.4" hidden="false" customHeight="false" outlineLevel="0" collapsed="false">
      <c r="A2594" s="0" t="s">
        <v>3</v>
      </c>
      <c r="B2594" s="0" t="s">
        <v>11369</v>
      </c>
      <c r="C2594" s="0" t="s">
        <v>8741</v>
      </c>
      <c r="D2594" s="0" t="s">
        <v>8745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14</v>
      </c>
      <c r="L2594" s="0" t="n">
        <v>244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</row>
    <row r="2595" customFormat="false" ht="14.4" hidden="false" customHeight="false" outlineLevel="0" collapsed="false">
      <c r="A2595" s="0" t="s">
        <v>3</v>
      </c>
      <c r="B2595" s="0" t="s">
        <v>11370</v>
      </c>
      <c r="C2595" s="0" t="s">
        <v>8741</v>
      </c>
      <c r="D2595" s="0" t="s">
        <v>8742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14</v>
      </c>
      <c r="L2595" s="0" t="n">
        <v>268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</row>
    <row r="2596" customFormat="false" ht="14.4" hidden="false" customHeight="false" outlineLevel="0" collapsed="false">
      <c r="A2596" s="0" t="s">
        <v>3</v>
      </c>
      <c r="B2596" s="0" t="s">
        <v>11371</v>
      </c>
      <c r="C2596" s="0" t="s">
        <v>8745</v>
      </c>
      <c r="D2596" s="0" t="s">
        <v>8741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19</v>
      </c>
      <c r="L2596" s="0" t="n">
        <v>303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</row>
    <row r="2597" customFormat="false" ht="14.4" hidden="false" customHeight="false" outlineLevel="0" collapsed="false">
      <c r="A2597" s="0" t="s">
        <v>3</v>
      </c>
      <c r="B2597" s="0" t="s">
        <v>11372</v>
      </c>
      <c r="C2597" s="0" t="s">
        <v>8742</v>
      </c>
      <c r="D2597" s="0" t="s">
        <v>8744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13</v>
      </c>
      <c r="L2597" s="0" t="n">
        <v>245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</row>
    <row r="2598" customFormat="false" ht="14.4" hidden="false" customHeight="false" outlineLevel="0" collapsed="false">
      <c r="A2598" s="0" t="s">
        <v>3</v>
      </c>
      <c r="B2598" s="0" t="s">
        <v>11373</v>
      </c>
      <c r="C2598" s="0" t="s">
        <v>8742</v>
      </c>
      <c r="D2598" s="0" t="s">
        <v>8744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13</v>
      </c>
      <c r="L2598" s="0" t="n">
        <v>194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</row>
    <row r="2599" customFormat="false" ht="14.4" hidden="false" customHeight="false" outlineLevel="0" collapsed="false">
      <c r="A2599" s="0" t="s">
        <v>3</v>
      </c>
      <c r="B2599" s="0" t="s">
        <v>11374</v>
      </c>
      <c r="C2599" s="0" t="s">
        <v>8744</v>
      </c>
      <c r="D2599" s="0" t="s">
        <v>8742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14</v>
      </c>
      <c r="L2599" s="0" t="n">
        <v>217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</row>
    <row r="2600" customFormat="false" ht="14.4" hidden="false" customHeight="false" outlineLevel="0" collapsed="false">
      <c r="A2600" s="0" t="s">
        <v>3</v>
      </c>
      <c r="B2600" s="0" t="s">
        <v>11375</v>
      </c>
      <c r="C2600" s="0" t="s">
        <v>8742</v>
      </c>
      <c r="D2600" s="0" t="s">
        <v>8744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22</v>
      </c>
      <c r="L2600" s="0" t="n">
        <v>287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</row>
    <row r="2601" customFormat="false" ht="14.4" hidden="false" customHeight="false" outlineLevel="0" collapsed="false">
      <c r="A2601" s="0" t="s">
        <v>3</v>
      </c>
      <c r="B2601" s="0" t="s">
        <v>11376</v>
      </c>
      <c r="C2601" s="0" t="s">
        <v>8742</v>
      </c>
      <c r="D2601" s="0" t="s">
        <v>8745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20</v>
      </c>
      <c r="L2601" s="0" t="n">
        <v>336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</row>
    <row r="2602" customFormat="false" ht="14.4" hidden="false" customHeight="false" outlineLevel="0" collapsed="false">
      <c r="A2602" s="0" t="s">
        <v>3</v>
      </c>
      <c r="B2602" s="0" t="s">
        <v>11377</v>
      </c>
      <c r="C2602" s="0" t="s">
        <v>8742</v>
      </c>
      <c r="D2602" s="0" t="s">
        <v>8741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16</v>
      </c>
      <c r="L2602" s="0" t="n">
        <v>298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</row>
    <row r="2603" customFormat="false" ht="14.4" hidden="false" customHeight="false" outlineLevel="0" collapsed="false">
      <c r="A2603" s="0" t="s">
        <v>3</v>
      </c>
      <c r="B2603" s="0" t="s">
        <v>11378</v>
      </c>
      <c r="C2603" s="0" t="s">
        <v>8745</v>
      </c>
      <c r="D2603" s="0" t="s">
        <v>8742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18</v>
      </c>
      <c r="L2603" s="0" t="n">
        <v>280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</row>
    <row r="2604" customFormat="false" ht="14.4" hidden="false" customHeight="false" outlineLevel="0" collapsed="false">
      <c r="A2604" s="0" t="s">
        <v>3</v>
      </c>
      <c r="B2604" s="0" t="s">
        <v>11379</v>
      </c>
      <c r="C2604" s="0" t="s">
        <v>8745</v>
      </c>
      <c r="D2604" s="0" t="s">
        <v>8742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13</v>
      </c>
      <c r="L2604" s="0" t="n">
        <v>231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</row>
    <row r="2605" customFormat="false" ht="14.4" hidden="false" customHeight="false" outlineLevel="0" collapsed="false">
      <c r="A2605" s="0" t="s">
        <v>3</v>
      </c>
      <c r="B2605" s="0" t="s">
        <v>11380</v>
      </c>
      <c r="C2605" s="0" t="s">
        <v>8742</v>
      </c>
      <c r="D2605" s="0" t="s">
        <v>8744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32</v>
      </c>
      <c r="L2605" s="0" t="n">
        <v>549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</row>
    <row r="2606" customFormat="false" ht="14.4" hidden="false" customHeight="false" outlineLevel="0" collapsed="false">
      <c r="A2606" s="0" t="s">
        <v>3</v>
      </c>
      <c r="B2606" s="0" t="s">
        <v>11381</v>
      </c>
      <c r="C2606" s="0" t="s">
        <v>8742</v>
      </c>
      <c r="D2606" s="0" t="s">
        <v>8744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19</v>
      </c>
      <c r="L2606" s="0" t="n">
        <v>311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</row>
    <row r="2607" customFormat="false" ht="14.4" hidden="false" customHeight="false" outlineLevel="0" collapsed="false">
      <c r="A2607" s="0" t="s">
        <v>3</v>
      </c>
      <c r="B2607" s="0" t="s">
        <v>11382</v>
      </c>
      <c r="C2607" s="0" t="s">
        <v>8745</v>
      </c>
      <c r="D2607" s="0" t="s">
        <v>8742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19</v>
      </c>
      <c r="L2607" s="0" t="n">
        <v>326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</row>
    <row r="2608" customFormat="false" ht="14.4" hidden="false" customHeight="false" outlineLevel="0" collapsed="false">
      <c r="A2608" s="0" t="s">
        <v>3</v>
      </c>
      <c r="B2608" s="0" t="s">
        <v>11383</v>
      </c>
      <c r="C2608" s="0" t="s">
        <v>8745</v>
      </c>
      <c r="D2608" s="0" t="s">
        <v>8741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14</v>
      </c>
      <c r="L2608" s="0" t="n">
        <v>271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</row>
    <row r="2609" customFormat="false" ht="14.4" hidden="false" customHeight="false" outlineLevel="0" collapsed="false">
      <c r="A2609" s="0" t="s">
        <v>3</v>
      </c>
      <c r="B2609" s="0" t="s">
        <v>11384</v>
      </c>
      <c r="C2609" s="0" t="s">
        <v>8744</v>
      </c>
      <c r="D2609" s="0" t="s">
        <v>8742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12</v>
      </c>
      <c r="L2609" s="0" t="n">
        <v>180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</row>
    <row r="2610" customFormat="false" ht="14.4" hidden="false" customHeight="false" outlineLevel="0" collapsed="false">
      <c r="A2610" s="0" t="s">
        <v>3</v>
      </c>
      <c r="B2610" s="0" t="s">
        <v>11385</v>
      </c>
      <c r="C2610" s="0" t="s">
        <v>8741</v>
      </c>
      <c r="D2610" s="0" t="s">
        <v>8742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15</v>
      </c>
      <c r="L2610" s="0" t="n">
        <v>204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</row>
    <row r="2611" customFormat="false" ht="14.4" hidden="false" customHeight="false" outlineLevel="0" collapsed="false">
      <c r="A2611" s="0" t="s">
        <v>3</v>
      </c>
      <c r="B2611" s="0" t="s">
        <v>11386</v>
      </c>
      <c r="C2611" s="0" t="s">
        <v>8745</v>
      </c>
      <c r="D2611" s="0" t="s">
        <v>8742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11</v>
      </c>
      <c r="L2611" s="0" t="n">
        <v>215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</row>
    <row r="2612" customFormat="false" ht="14.4" hidden="false" customHeight="false" outlineLevel="0" collapsed="false">
      <c r="A2612" s="0" t="s">
        <v>3</v>
      </c>
      <c r="B2612" s="0" t="s">
        <v>11387</v>
      </c>
      <c r="C2612" s="0" t="s">
        <v>8744</v>
      </c>
      <c r="D2612" s="0" t="s">
        <v>8742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20</v>
      </c>
      <c r="L2612" s="0" t="n">
        <v>332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</row>
    <row r="2613" customFormat="false" ht="14.4" hidden="false" customHeight="false" outlineLevel="0" collapsed="false">
      <c r="A2613" s="0" t="s">
        <v>3</v>
      </c>
      <c r="B2613" s="0" t="s">
        <v>11388</v>
      </c>
      <c r="C2613" s="0" t="s">
        <v>8742</v>
      </c>
      <c r="D2613" s="0" t="s">
        <v>8744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17</v>
      </c>
      <c r="L2613" s="0" t="n">
        <v>193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</row>
    <row r="2614" customFormat="false" ht="14.4" hidden="false" customHeight="false" outlineLevel="0" collapsed="false">
      <c r="A2614" s="0" t="s">
        <v>3</v>
      </c>
      <c r="B2614" s="0" t="s">
        <v>11389</v>
      </c>
      <c r="C2614" s="0" t="s">
        <v>8741</v>
      </c>
      <c r="D2614" s="0" t="s">
        <v>8744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12</v>
      </c>
      <c r="L2614" s="0" t="n">
        <v>211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</row>
    <row r="2615" customFormat="false" ht="14.4" hidden="false" customHeight="false" outlineLevel="0" collapsed="false">
      <c r="A2615" s="0" t="s">
        <v>3</v>
      </c>
      <c r="B2615" s="0" t="s">
        <v>11390</v>
      </c>
      <c r="C2615" s="0" t="s">
        <v>8742</v>
      </c>
      <c r="D2615" s="0" t="s">
        <v>8744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18</v>
      </c>
      <c r="L2615" s="0" t="n">
        <v>277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</row>
    <row r="2616" customFormat="false" ht="14.4" hidden="false" customHeight="false" outlineLevel="0" collapsed="false">
      <c r="A2616" s="0" t="s">
        <v>3</v>
      </c>
      <c r="B2616" s="0" t="s">
        <v>11391</v>
      </c>
      <c r="C2616" s="0" t="s">
        <v>8741</v>
      </c>
      <c r="D2616" s="0" t="s">
        <v>8744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16</v>
      </c>
      <c r="L2616" s="0" t="n">
        <v>182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</row>
    <row r="2617" customFormat="false" ht="14.4" hidden="false" customHeight="false" outlineLevel="0" collapsed="false">
      <c r="A2617" s="0" t="s">
        <v>3</v>
      </c>
      <c r="B2617" s="0" t="s">
        <v>11392</v>
      </c>
      <c r="C2617" s="0" t="s">
        <v>8744</v>
      </c>
      <c r="D2617" s="0" t="s">
        <v>8742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16</v>
      </c>
      <c r="L2617" s="0" t="n">
        <v>294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</row>
    <row r="2618" customFormat="false" ht="14.4" hidden="false" customHeight="false" outlineLevel="0" collapsed="false">
      <c r="A2618" s="0" t="s">
        <v>3</v>
      </c>
      <c r="B2618" s="0" t="s">
        <v>11393</v>
      </c>
      <c r="C2618" s="0" t="s">
        <v>8744</v>
      </c>
      <c r="D2618" s="0" t="s">
        <v>8742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12</v>
      </c>
      <c r="L2618" s="0" t="n">
        <v>213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</row>
    <row r="2619" customFormat="false" ht="14.4" hidden="false" customHeight="false" outlineLevel="0" collapsed="false">
      <c r="A2619" s="0" t="s">
        <v>3</v>
      </c>
      <c r="B2619" s="0" t="s">
        <v>11394</v>
      </c>
      <c r="C2619" s="0" t="s">
        <v>8741</v>
      </c>
      <c r="D2619" s="0" t="s">
        <v>8742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14</v>
      </c>
      <c r="L2619" s="0" t="n">
        <v>234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</row>
    <row r="2620" customFormat="false" ht="14.4" hidden="false" customHeight="false" outlineLevel="0" collapsed="false">
      <c r="A2620" s="0" t="s">
        <v>3</v>
      </c>
      <c r="B2620" s="0" t="s">
        <v>11395</v>
      </c>
      <c r="C2620" s="0" t="s">
        <v>8745</v>
      </c>
      <c r="D2620" s="0" t="s">
        <v>8742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12</v>
      </c>
      <c r="L2620" s="0" t="n">
        <v>230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</row>
    <row r="2621" customFormat="false" ht="14.4" hidden="false" customHeight="false" outlineLevel="0" collapsed="false">
      <c r="A2621" s="0" t="s">
        <v>3</v>
      </c>
      <c r="B2621" s="0" t="s">
        <v>11396</v>
      </c>
      <c r="C2621" s="0" t="s">
        <v>8742</v>
      </c>
      <c r="D2621" s="0" t="s">
        <v>8744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11</v>
      </c>
      <c r="L2621" s="0" t="n">
        <v>207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</row>
    <row r="2622" customFormat="false" ht="14.4" hidden="false" customHeight="false" outlineLevel="0" collapsed="false">
      <c r="A2622" s="0" t="s">
        <v>3</v>
      </c>
      <c r="B2622" s="0" t="s">
        <v>11397</v>
      </c>
      <c r="C2622" s="0" t="s">
        <v>8745</v>
      </c>
      <c r="D2622" s="0" t="s">
        <v>8741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13</v>
      </c>
      <c r="L2622" s="0" t="n">
        <v>244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</row>
    <row r="2623" customFormat="false" ht="14.4" hidden="false" customHeight="false" outlineLevel="0" collapsed="false">
      <c r="A2623" s="0" t="s">
        <v>3</v>
      </c>
      <c r="B2623" s="0" t="s">
        <v>11398</v>
      </c>
      <c r="C2623" s="0" t="s">
        <v>8744</v>
      </c>
      <c r="D2623" s="0" t="s">
        <v>8742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13</v>
      </c>
      <c r="L2623" s="0" t="n">
        <v>244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</row>
    <row r="2624" customFormat="false" ht="14.4" hidden="false" customHeight="false" outlineLevel="0" collapsed="false">
      <c r="A2624" s="0" t="s">
        <v>3</v>
      </c>
      <c r="B2624" s="0" t="s">
        <v>11399</v>
      </c>
      <c r="C2624" s="0" t="s">
        <v>8745</v>
      </c>
      <c r="D2624" s="0" t="s">
        <v>8741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12</v>
      </c>
      <c r="L2624" s="0" t="n">
        <v>201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</row>
    <row r="2625" customFormat="false" ht="14.4" hidden="false" customHeight="false" outlineLevel="0" collapsed="false">
      <c r="A2625" s="0" t="s">
        <v>3</v>
      </c>
      <c r="B2625" s="0" t="s">
        <v>11400</v>
      </c>
      <c r="C2625" s="0" t="s">
        <v>8742</v>
      </c>
      <c r="D2625" s="0" t="s">
        <v>8744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16</v>
      </c>
      <c r="L2625" s="0" t="n">
        <v>246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</row>
    <row r="2626" customFormat="false" ht="14.4" hidden="false" customHeight="false" outlineLevel="0" collapsed="false">
      <c r="A2626" s="0" t="s">
        <v>3</v>
      </c>
      <c r="B2626" s="0" t="s">
        <v>11401</v>
      </c>
      <c r="C2626" s="0" t="s">
        <v>8741</v>
      </c>
      <c r="D2626" s="0" t="s">
        <v>8745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13</v>
      </c>
      <c r="L2626" s="0" t="n">
        <v>234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</row>
    <row r="2627" customFormat="false" ht="14.4" hidden="false" customHeight="false" outlineLevel="0" collapsed="false">
      <c r="A2627" s="0" t="s">
        <v>3</v>
      </c>
      <c r="B2627" s="0" t="s">
        <v>11402</v>
      </c>
      <c r="C2627" s="0" t="s">
        <v>8741</v>
      </c>
      <c r="D2627" s="0" t="s">
        <v>8745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13</v>
      </c>
      <c r="L2627" s="0" t="n">
        <v>229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</row>
    <row r="2628" customFormat="false" ht="14.4" hidden="false" customHeight="false" outlineLevel="0" collapsed="false">
      <c r="A2628" s="0" t="s">
        <v>3</v>
      </c>
      <c r="B2628" s="0" t="s">
        <v>11403</v>
      </c>
      <c r="C2628" s="0" t="s">
        <v>8742</v>
      </c>
      <c r="D2628" s="0" t="s">
        <v>8744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13</v>
      </c>
      <c r="L2628" s="0" t="n">
        <v>230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</row>
    <row r="2629" customFormat="false" ht="14.4" hidden="false" customHeight="false" outlineLevel="0" collapsed="false">
      <c r="A2629" s="0" t="s">
        <v>3</v>
      </c>
      <c r="B2629" s="0" t="s">
        <v>11404</v>
      </c>
      <c r="C2629" s="0" t="s">
        <v>8741</v>
      </c>
      <c r="D2629" s="0" t="s">
        <v>8744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11</v>
      </c>
      <c r="L2629" s="0" t="n">
        <v>203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</row>
    <row r="2630" customFormat="false" ht="14.4" hidden="false" customHeight="false" outlineLevel="0" collapsed="false">
      <c r="A2630" s="0" t="s">
        <v>3</v>
      </c>
      <c r="B2630" s="0" t="s">
        <v>11405</v>
      </c>
      <c r="C2630" s="0" t="s">
        <v>8742</v>
      </c>
      <c r="D2630" s="0" t="s">
        <v>8744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10</v>
      </c>
      <c r="L2630" s="0" t="n">
        <v>178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</row>
    <row r="2631" customFormat="false" ht="14.4" hidden="false" customHeight="false" outlineLevel="0" collapsed="false">
      <c r="A2631" s="0" t="s">
        <v>3</v>
      </c>
      <c r="B2631" s="0" t="s">
        <v>11406</v>
      </c>
      <c r="C2631" s="0" t="s">
        <v>8741</v>
      </c>
      <c r="D2631" s="0" t="s">
        <v>8745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14</v>
      </c>
      <c r="L2631" s="0" t="n">
        <v>192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</row>
    <row r="2632" customFormat="false" ht="14.4" hidden="false" customHeight="false" outlineLevel="0" collapsed="false">
      <c r="A2632" s="0" t="s">
        <v>3</v>
      </c>
      <c r="B2632" s="0" t="s">
        <v>11407</v>
      </c>
      <c r="C2632" s="0" t="s">
        <v>8745</v>
      </c>
      <c r="D2632" s="0" t="s">
        <v>8742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16</v>
      </c>
      <c r="L2632" s="0" t="n">
        <v>243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</row>
    <row r="2633" customFormat="false" ht="14.4" hidden="false" customHeight="false" outlineLevel="0" collapsed="false">
      <c r="A2633" s="0" t="s">
        <v>3</v>
      </c>
      <c r="B2633" s="0" t="s">
        <v>11408</v>
      </c>
      <c r="C2633" s="0" t="s">
        <v>8741</v>
      </c>
      <c r="D2633" s="0" t="s">
        <v>8745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12</v>
      </c>
      <c r="L2633" s="0" t="n">
        <v>216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</row>
    <row r="2634" customFormat="false" ht="14.4" hidden="false" customHeight="false" outlineLevel="0" collapsed="false">
      <c r="A2634" s="0" t="s">
        <v>3</v>
      </c>
      <c r="B2634" s="0" t="s">
        <v>11409</v>
      </c>
      <c r="C2634" s="0" t="s">
        <v>8745</v>
      </c>
      <c r="D2634" s="0" t="s">
        <v>8741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13</v>
      </c>
      <c r="L2634" s="0" t="n">
        <v>260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</row>
    <row r="2635" customFormat="false" ht="14.4" hidden="false" customHeight="false" outlineLevel="0" collapsed="false">
      <c r="A2635" s="0" t="s">
        <v>3</v>
      </c>
      <c r="B2635" s="0" t="s">
        <v>11410</v>
      </c>
      <c r="C2635" s="0" t="s">
        <v>8745</v>
      </c>
      <c r="D2635" s="0" t="s">
        <v>8741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12</v>
      </c>
      <c r="L2635" s="0" t="n">
        <v>219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</row>
    <row r="2636" customFormat="false" ht="14.4" hidden="false" customHeight="false" outlineLevel="0" collapsed="false">
      <c r="A2636" s="0" t="s">
        <v>3</v>
      </c>
      <c r="B2636" s="0" t="s">
        <v>11411</v>
      </c>
      <c r="C2636" s="0" t="s">
        <v>11412</v>
      </c>
      <c r="D2636" s="0" t="s">
        <v>8742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13</v>
      </c>
      <c r="L2636" s="0" t="s">
        <v>11413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</row>
    <row r="2637" customFormat="false" ht="14.4" hidden="false" customHeight="false" outlineLevel="0" collapsed="false">
      <c r="A2637" s="0" t="s">
        <v>3</v>
      </c>
      <c r="B2637" s="0" t="s">
        <v>11414</v>
      </c>
      <c r="C2637" s="0" t="s">
        <v>8742</v>
      </c>
      <c r="D2637" s="0" t="s">
        <v>8741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13</v>
      </c>
      <c r="L2637" s="0" t="n">
        <v>222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</row>
    <row r="2638" customFormat="false" ht="14.4" hidden="false" customHeight="false" outlineLevel="0" collapsed="false">
      <c r="A2638" s="0" t="s">
        <v>3</v>
      </c>
      <c r="B2638" s="0" t="s">
        <v>11415</v>
      </c>
      <c r="C2638" s="0" t="s">
        <v>8744</v>
      </c>
      <c r="D2638" s="0" t="s">
        <v>8742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13</v>
      </c>
      <c r="L2638" s="0" t="n">
        <v>220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</row>
    <row r="2639" customFormat="false" ht="14.4" hidden="false" customHeight="false" outlineLevel="0" collapsed="false">
      <c r="A2639" s="0" t="s">
        <v>3</v>
      </c>
      <c r="B2639" s="0" t="s">
        <v>11416</v>
      </c>
      <c r="C2639" s="0" t="s">
        <v>8741</v>
      </c>
      <c r="D2639" s="0" t="s">
        <v>8745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17</v>
      </c>
      <c r="L2639" s="0" t="n">
        <v>314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</row>
    <row r="2640" customFormat="false" ht="14.4" hidden="false" customHeight="false" outlineLevel="0" collapsed="false">
      <c r="A2640" s="0" t="s">
        <v>3</v>
      </c>
      <c r="B2640" s="0" t="s">
        <v>11417</v>
      </c>
      <c r="C2640" s="0" t="s">
        <v>8745</v>
      </c>
      <c r="D2640" s="0" t="s">
        <v>8741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12</v>
      </c>
      <c r="L2640" s="0" t="n">
        <v>203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</row>
    <row r="2641" customFormat="false" ht="14.4" hidden="false" customHeight="false" outlineLevel="0" collapsed="false">
      <c r="A2641" s="0" t="s">
        <v>3</v>
      </c>
      <c r="B2641" s="0" t="s">
        <v>11418</v>
      </c>
      <c r="C2641" s="0" t="s">
        <v>8741</v>
      </c>
      <c r="D2641" s="0" t="s">
        <v>8744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14</v>
      </c>
      <c r="L2641" s="0" t="n">
        <v>253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</row>
    <row r="2642" customFormat="false" ht="14.4" hidden="false" customHeight="false" outlineLevel="0" collapsed="false">
      <c r="A2642" s="0" t="s">
        <v>3</v>
      </c>
      <c r="B2642" s="0" t="s">
        <v>11419</v>
      </c>
      <c r="C2642" s="0" t="s">
        <v>8742</v>
      </c>
      <c r="D2642" s="0" t="s">
        <v>8744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12</v>
      </c>
      <c r="L2642" s="0" t="n">
        <v>239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</row>
    <row r="2643" customFormat="false" ht="14.4" hidden="false" customHeight="false" outlineLevel="0" collapsed="false">
      <c r="A2643" s="0" t="s">
        <v>3</v>
      </c>
      <c r="B2643" s="0" t="s">
        <v>11420</v>
      </c>
      <c r="C2643" s="0" t="s">
        <v>8745</v>
      </c>
      <c r="D2643" s="0" t="s">
        <v>8741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14</v>
      </c>
      <c r="L2643" s="0" t="n">
        <v>234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</row>
    <row r="2644" customFormat="false" ht="14.4" hidden="false" customHeight="false" outlineLevel="0" collapsed="false">
      <c r="A2644" s="0" t="s">
        <v>3</v>
      </c>
      <c r="B2644" s="0" t="s">
        <v>11421</v>
      </c>
      <c r="C2644" s="0" t="s">
        <v>8741</v>
      </c>
      <c r="D2644" s="0" t="s">
        <v>8745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17</v>
      </c>
      <c r="L2644" s="0" t="n">
        <v>307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</row>
    <row r="2645" customFormat="false" ht="14.4" hidden="false" customHeight="false" outlineLevel="0" collapsed="false">
      <c r="A2645" s="0" t="s">
        <v>3</v>
      </c>
      <c r="B2645" s="0" t="s">
        <v>11422</v>
      </c>
      <c r="C2645" s="0" t="s">
        <v>8742</v>
      </c>
      <c r="D2645" s="0" t="s">
        <v>8744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16</v>
      </c>
      <c r="L2645" s="0" t="n">
        <v>293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</row>
    <row r="2646" customFormat="false" ht="14.4" hidden="false" customHeight="false" outlineLevel="0" collapsed="false">
      <c r="A2646" s="0" t="s">
        <v>3</v>
      </c>
      <c r="B2646" s="0" t="s">
        <v>11423</v>
      </c>
      <c r="C2646" s="0" t="s">
        <v>8741</v>
      </c>
      <c r="D2646" s="0" t="s">
        <v>8745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15</v>
      </c>
      <c r="L2646" s="0" t="n">
        <v>298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</row>
    <row r="2647" customFormat="false" ht="14.4" hidden="false" customHeight="false" outlineLevel="0" collapsed="false">
      <c r="A2647" s="0" t="s">
        <v>3</v>
      </c>
      <c r="B2647" s="0" t="s">
        <v>11424</v>
      </c>
      <c r="C2647" s="0" t="s">
        <v>8744</v>
      </c>
      <c r="D2647" s="0" t="s">
        <v>8742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16</v>
      </c>
      <c r="L2647" s="0" t="n">
        <v>262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</row>
    <row r="2648" customFormat="false" ht="14.4" hidden="false" customHeight="false" outlineLevel="0" collapsed="false">
      <c r="A2648" s="0" t="s">
        <v>3</v>
      </c>
      <c r="B2648" s="0" t="s">
        <v>11425</v>
      </c>
      <c r="C2648" s="0" t="s">
        <v>8745</v>
      </c>
      <c r="D2648" s="0" t="s">
        <v>8744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19</v>
      </c>
      <c r="L2648" s="0" t="n">
        <v>353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</row>
    <row r="2649" customFormat="false" ht="14.4" hidden="false" customHeight="false" outlineLevel="0" collapsed="false">
      <c r="A2649" s="0" t="s">
        <v>3</v>
      </c>
      <c r="B2649" s="0" t="s">
        <v>11426</v>
      </c>
      <c r="C2649" s="0" t="s">
        <v>8745</v>
      </c>
      <c r="D2649" s="0" t="s">
        <v>8741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14</v>
      </c>
      <c r="L2649" s="0" t="n">
        <v>266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</row>
    <row r="2650" customFormat="false" ht="14.4" hidden="false" customHeight="false" outlineLevel="0" collapsed="false">
      <c r="A2650" s="0" t="s">
        <v>3</v>
      </c>
      <c r="B2650" s="0" t="s">
        <v>11427</v>
      </c>
      <c r="C2650" s="0" t="s">
        <v>8745</v>
      </c>
      <c r="D2650" s="0" t="s">
        <v>8741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13</v>
      </c>
      <c r="L2650" s="0" t="n">
        <v>246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</row>
    <row r="2651" customFormat="false" ht="14.4" hidden="false" customHeight="false" outlineLevel="0" collapsed="false">
      <c r="A2651" s="0" t="s">
        <v>3</v>
      </c>
      <c r="B2651" s="0" t="s">
        <v>11428</v>
      </c>
      <c r="C2651" s="0" t="s">
        <v>8741</v>
      </c>
      <c r="D2651" s="0" t="s">
        <v>8745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13</v>
      </c>
      <c r="L2651" s="0" t="n">
        <v>245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</row>
    <row r="2652" customFormat="false" ht="14.4" hidden="false" customHeight="false" outlineLevel="0" collapsed="false">
      <c r="A2652" s="0" t="s">
        <v>3</v>
      </c>
      <c r="B2652" s="0" t="s">
        <v>11429</v>
      </c>
      <c r="C2652" s="0" t="s">
        <v>8744</v>
      </c>
      <c r="D2652" s="0" t="s">
        <v>8742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13</v>
      </c>
      <c r="L2652" s="0" t="n">
        <v>242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</row>
    <row r="2653" customFormat="false" ht="14.4" hidden="false" customHeight="false" outlineLevel="0" collapsed="false">
      <c r="A2653" s="0" t="s">
        <v>3</v>
      </c>
      <c r="B2653" s="0" t="s">
        <v>11430</v>
      </c>
      <c r="C2653" s="0" t="s">
        <v>8742</v>
      </c>
      <c r="D2653" s="0" t="s">
        <v>8745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13</v>
      </c>
      <c r="L2653" s="0" t="n">
        <v>241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</row>
    <row r="2654" customFormat="false" ht="14.4" hidden="false" customHeight="false" outlineLevel="0" collapsed="false">
      <c r="A2654" s="0" t="s">
        <v>3</v>
      </c>
      <c r="B2654" s="0" t="s">
        <v>11431</v>
      </c>
      <c r="C2654" s="0" t="s">
        <v>8744</v>
      </c>
      <c r="D2654" s="0" t="s">
        <v>8742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18</v>
      </c>
      <c r="L2654" s="0" t="n">
        <v>337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</row>
    <row r="2655" customFormat="false" ht="14.4" hidden="false" customHeight="false" outlineLevel="0" collapsed="false">
      <c r="A2655" s="0" t="s">
        <v>3</v>
      </c>
      <c r="B2655" s="0" t="s">
        <v>11432</v>
      </c>
      <c r="C2655" s="0" t="s">
        <v>8745</v>
      </c>
      <c r="D2655" s="0" t="s">
        <v>8741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18</v>
      </c>
      <c r="L2655" s="0" t="n">
        <v>339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</row>
    <row r="2656" customFormat="false" ht="14.4" hidden="false" customHeight="false" outlineLevel="0" collapsed="false">
      <c r="A2656" s="0" t="s">
        <v>3</v>
      </c>
      <c r="B2656" s="0" t="s">
        <v>11433</v>
      </c>
      <c r="C2656" s="0" t="s">
        <v>8741</v>
      </c>
      <c r="D2656" s="0" t="s">
        <v>8744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12</v>
      </c>
      <c r="L2656" s="0" t="n">
        <v>231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</row>
    <row r="2657" customFormat="false" ht="14.4" hidden="false" customHeight="false" outlineLevel="0" collapsed="false">
      <c r="A2657" s="0" t="s">
        <v>3</v>
      </c>
      <c r="B2657" s="0" t="s">
        <v>11434</v>
      </c>
      <c r="C2657" s="0" t="s">
        <v>8744</v>
      </c>
      <c r="D2657" s="0" t="s">
        <v>8742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13</v>
      </c>
      <c r="L2657" s="0" t="n">
        <v>239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</row>
    <row r="2658" customFormat="false" ht="14.4" hidden="false" customHeight="false" outlineLevel="0" collapsed="false">
      <c r="A2658" s="0" t="s">
        <v>3</v>
      </c>
      <c r="B2658" s="0" t="s">
        <v>11435</v>
      </c>
      <c r="C2658" s="0" t="s">
        <v>8742</v>
      </c>
      <c r="D2658" s="0" t="s">
        <v>8745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14</v>
      </c>
      <c r="L2658" s="0" t="n">
        <v>222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</row>
    <row r="2659" customFormat="false" ht="14.4" hidden="false" customHeight="false" outlineLevel="0" collapsed="false">
      <c r="A2659" s="0" t="s">
        <v>3</v>
      </c>
      <c r="B2659" s="0" t="s">
        <v>11436</v>
      </c>
      <c r="C2659" s="0" t="s">
        <v>8745</v>
      </c>
      <c r="D2659" s="0" t="s">
        <v>8741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13</v>
      </c>
      <c r="L2659" s="0" t="n">
        <v>229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</row>
    <row r="2660" customFormat="false" ht="14.4" hidden="false" customHeight="false" outlineLevel="0" collapsed="false">
      <c r="A2660" s="0" t="s">
        <v>3</v>
      </c>
      <c r="B2660" s="0" t="s">
        <v>11437</v>
      </c>
      <c r="C2660" s="0" t="s">
        <v>8744</v>
      </c>
      <c r="D2660" s="0" t="s">
        <v>8742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11</v>
      </c>
      <c r="L2660" s="0" t="n">
        <v>193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</row>
    <row r="2661" customFormat="false" ht="14.4" hidden="false" customHeight="false" outlineLevel="0" collapsed="false">
      <c r="A2661" s="0" t="s">
        <v>3</v>
      </c>
      <c r="B2661" s="0" t="s">
        <v>11438</v>
      </c>
      <c r="C2661" s="0" t="s">
        <v>8744</v>
      </c>
      <c r="D2661" s="0" t="s">
        <v>8742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16</v>
      </c>
      <c r="L2661" s="0" t="n">
        <v>233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</row>
    <row r="2662" customFormat="false" ht="14.4" hidden="false" customHeight="false" outlineLevel="0" collapsed="false">
      <c r="A2662" s="0" t="s">
        <v>3</v>
      </c>
      <c r="B2662" s="0" t="s">
        <v>11439</v>
      </c>
      <c r="C2662" s="0" t="s">
        <v>8742</v>
      </c>
      <c r="D2662" s="0" t="s">
        <v>8744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15</v>
      </c>
      <c r="L2662" s="0" t="n">
        <v>251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</row>
    <row r="2663" customFormat="false" ht="14.4" hidden="false" customHeight="false" outlineLevel="0" collapsed="false">
      <c r="A2663" s="0" t="s">
        <v>3</v>
      </c>
      <c r="B2663" s="0" t="s">
        <v>11440</v>
      </c>
      <c r="C2663" s="0" t="s">
        <v>8745</v>
      </c>
      <c r="D2663" s="0" t="s">
        <v>8744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17</v>
      </c>
      <c r="L2663" s="0" t="n">
        <v>259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</row>
    <row r="2664" customFormat="false" ht="14.4" hidden="false" customHeight="false" outlineLevel="0" collapsed="false">
      <c r="A2664" s="0" t="s">
        <v>3</v>
      </c>
      <c r="B2664" s="0" t="s">
        <v>11441</v>
      </c>
      <c r="C2664" s="0" t="s">
        <v>8742</v>
      </c>
      <c r="D2664" s="0" t="s">
        <v>8741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15</v>
      </c>
      <c r="L2664" s="0" t="n">
        <v>277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</row>
    <row r="2665" customFormat="false" ht="14.4" hidden="false" customHeight="false" outlineLevel="0" collapsed="false">
      <c r="A2665" s="0" t="s">
        <v>3</v>
      </c>
      <c r="B2665" s="0" t="s">
        <v>11442</v>
      </c>
      <c r="C2665" s="0" t="s">
        <v>8745</v>
      </c>
      <c r="D2665" s="0" t="s">
        <v>8741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18</v>
      </c>
      <c r="L2665" s="0" t="n">
        <v>349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</row>
    <row r="2666" customFormat="false" ht="14.4" hidden="false" customHeight="false" outlineLevel="0" collapsed="false">
      <c r="A2666" s="0" t="s">
        <v>3</v>
      </c>
      <c r="B2666" s="0" t="s">
        <v>11443</v>
      </c>
      <c r="C2666" s="0" t="s">
        <v>8744</v>
      </c>
      <c r="D2666" s="0" t="s">
        <v>8742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25</v>
      </c>
      <c r="L2666" s="0" t="n">
        <v>360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</row>
    <row r="2667" customFormat="false" ht="14.4" hidden="false" customHeight="false" outlineLevel="0" collapsed="false">
      <c r="A2667" s="0" t="s">
        <v>3</v>
      </c>
      <c r="B2667" s="0" t="s">
        <v>11444</v>
      </c>
      <c r="C2667" s="0" t="s">
        <v>8741</v>
      </c>
      <c r="D2667" s="0" t="s">
        <v>8745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17</v>
      </c>
      <c r="L2667" s="0" t="n">
        <v>312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</row>
    <row r="2668" customFormat="false" ht="14.4" hidden="false" customHeight="false" outlineLevel="0" collapsed="false">
      <c r="A2668" s="0" t="s">
        <v>3</v>
      </c>
      <c r="B2668" s="0" t="s">
        <v>11445</v>
      </c>
      <c r="C2668" s="0" t="s">
        <v>8742</v>
      </c>
      <c r="D2668" s="0" t="s">
        <v>8745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24</v>
      </c>
      <c r="L2668" s="0" t="n">
        <v>320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</row>
    <row r="2669" customFormat="false" ht="14.4" hidden="false" customHeight="false" outlineLevel="0" collapsed="false">
      <c r="A2669" s="0" t="s">
        <v>3</v>
      </c>
      <c r="B2669" s="0" t="s">
        <v>11446</v>
      </c>
      <c r="C2669" s="0" t="s">
        <v>8742</v>
      </c>
      <c r="D2669" s="0" t="s">
        <v>8744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15</v>
      </c>
      <c r="L2669" s="0" t="n">
        <v>282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</row>
    <row r="2670" customFormat="false" ht="14.4" hidden="false" customHeight="false" outlineLevel="0" collapsed="false">
      <c r="A2670" s="0" t="s">
        <v>3</v>
      </c>
      <c r="B2670" s="0" t="s">
        <v>11447</v>
      </c>
      <c r="C2670" s="0" t="s">
        <v>8744</v>
      </c>
      <c r="D2670" s="0" t="s">
        <v>8742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14</v>
      </c>
      <c r="L2670" s="0" t="n">
        <v>263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</row>
    <row r="2671" customFormat="false" ht="14.4" hidden="false" customHeight="false" outlineLevel="0" collapsed="false">
      <c r="A2671" s="0" t="s">
        <v>3</v>
      </c>
      <c r="B2671" s="0" t="s">
        <v>11448</v>
      </c>
      <c r="C2671" s="0" t="s">
        <v>8744</v>
      </c>
      <c r="D2671" s="0" t="s">
        <v>8742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19</v>
      </c>
      <c r="L2671" s="0" t="n">
        <v>361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</row>
    <row r="2672" customFormat="false" ht="14.4" hidden="false" customHeight="false" outlineLevel="0" collapsed="false">
      <c r="A2672" s="0" t="s">
        <v>3</v>
      </c>
      <c r="B2672" s="0" t="s">
        <v>11449</v>
      </c>
      <c r="C2672" s="0" t="s">
        <v>8745</v>
      </c>
      <c r="D2672" s="0" t="s">
        <v>8741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16</v>
      </c>
      <c r="L2672" s="0" t="n">
        <v>299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</row>
    <row r="2673" customFormat="false" ht="14.4" hidden="false" customHeight="false" outlineLevel="0" collapsed="false">
      <c r="A2673" s="0" t="s">
        <v>3</v>
      </c>
      <c r="B2673" s="0" t="s">
        <v>11450</v>
      </c>
      <c r="C2673" s="0" t="s">
        <v>8744</v>
      </c>
      <c r="D2673" s="0" t="s">
        <v>8741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13</v>
      </c>
      <c r="L2673" s="0" t="n">
        <v>235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</row>
    <row r="2674" customFormat="false" ht="14.4" hidden="false" customHeight="false" outlineLevel="0" collapsed="false">
      <c r="A2674" s="0" t="s">
        <v>3</v>
      </c>
      <c r="B2674" s="0" t="s">
        <v>11451</v>
      </c>
      <c r="C2674" s="0" t="s">
        <v>8741</v>
      </c>
      <c r="D2674" s="0" t="s">
        <v>8745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12</v>
      </c>
      <c r="L2674" s="0" t="n">
        <v>204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</row>
    <row r="2675" customFormat="false" ht="14.4" hidden="false" customHeight="false" outlineLevel="0" collapsed="false">
      <c r="A2675" s="0" t="s">
        <v>3</v>
      </c>
      <c r="B2675" s="0" t="s">
        <v>11452</v>
      </c>
      <c r="C2675" s="0" t="s">
        <v>8741</v>
      </c>
      <c r="D2675" s="0" t="s">
        <v>8745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22</v>
      </c>
      <c r="L2675" s="0" t="n">
        <v>385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</row>
    <row r="2676" customFormat="false" ht="14.4" hidden="false" customHeight="false" outlineLevel="0" collapsed="false">
      <c r="A2676" s="0" t="s">
        <v>3</v>
      </c>
      <c r="B2676" s="0" t="s">
        <v>11453</v>
      </c>
      <c r="C2676" s="0" t="s">
        <v>8744</v>
      </c>
      <c r="D2676" s="0" t="s">
        <v>8745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20</v>
      </c>
      <c r="L2676" s="0" t="n">
        <v>323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</row>
    <row r="2677" customFormat="false" ht="14.4" hidden="false" customHeight="false" outlineLevel="0" collapsed="false">
      <c r="A2677" s="0" t="s">
        <v>3</v>
      </c>
      <c r="B2677" s="0" t="s">
        <v>11454</v>
      </c>
      <c r="C2677" s="0" t="s">
        <v>8744</v>
      </c>
      <c r="D2677" s="0" t="s">
        <v>8742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19</v>
      </c>
      <c r="L2677" s="0" t="n">
        <v>323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</row>
    <row r="2678" customFormat="false" ht="14.4" hidden="false" customHeight="false" outlineLevel="0" collapsed="false">
      <c r="A2678" s="0" t="s">
        <v>3</v>
      </c>
      <c r="B2678" s="0" t="s">
        <v>11455</v>
      </c>
      <c r="C2678" s="0" t="s">
        <v>8745</v>
      </c>
      <c r="D2678" s="0" t="s">
        <v>8741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18</v>
      </c>
      <c r="L2678" s="0" t="n">
        <v>304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</row>
    <row r="2679" customFormat="false" ht="14.4" hidden="false" customHeight="false" outlineLevel="0" collapsed="false">
      <c r="A2679" s="0" t="s">
        <v>3</v>
      </c>
      <c r="B2679" s="0" t="s">
        <v>11456</v>
      </c>
      <c r="C2679" s="0" t="s">
        <v>8745</v>
      </c>
      <c r="D2679" s="0" t="s">
        <v>8741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14</v>
      </c>
      <c r="L2679" s="0" t="n">
        <v>229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</row>
    <row r="2680" customFormat="false" ht="14.4" hidden="false" customHeight="false" outlineLevel="0" collapsed="false">
      <c r="A2680" s="0" t="s">
        <v>3</v>
      </c>
      <c r="B2680" s="0" t="s">
        <v>11457</v>
      </c>
      <c r="C2680" s="0" t="s">
        <v>8741</v>
      </c>
      <c r="D2680" s="0" t="s">
        <v>8745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17</v>
      </c>
      <c r="L2680" s="0" t="n">
        <v>239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</row>
    <row r="2681" customFormat="false" ht="14.4" hidden="false" customHeight="false" outlineLevel="0" collapsed="false">
      <c r="A2681" s="0" t="s">
        <v>3</v>
      </c>
      <c r="B2681" s="0" t="s">
        <v>11458</v>
      </c>
      <c r="C2681" s="0" t="s">
        <v>8742</v>
      </c>
      <c r="D2681" s="0" t="s">
        <v>8744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16</v>
      </c>
      <c r="L2681" s="0" t="n">
        <v>263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</row>
    <row r="2682" customFormat="false" ht="14.4" hidden="false" customHeight="false" outlineLevel="0" collapsed="false">
      <c r="A2682" s="0" t="s">
        <v>3</v>
      </c>
      <c r="B2682" s="0" t="s">
        <v>11459</v>
      </c>
      <c r="C2682" s="0" t="s">
        <v>8742</v>
      </c>
      <c r="D2682" s="0" t="s">
        <v>8741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14</v>
      </c>
      <c r="L2682" s="0" t="n">
        <v>171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</row>
    <row r="2683" customFormat="false" ht="14.4" hidden="false" customHeight="false" outlineLevel="0" collapsed="false">
      <c r="A2683" s="0" t="s">
        <v>3</v>
      </c>
      <c r="B2683" s="0" t="s">
        <v>11460</v>
      </c>
      <c r="C2683" s="0" t="s">
        <v>8744</v>
      </c>
      <c r="D2683" s="0" t="s">
        <v>8742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10</v>
      </c>
      <c r="L2683" s="0" t="n">
        <v>163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</row>
    <row r="2684" customFormat="false" ht="14.4" hidden="false" customHeight="false" outlineLevel="0" collapsed="false">
      <c r="A2684" s="0" t="s">
        <v>3</v>
      </c>
      <c r="B2684" s="0" t="s">
        <v>11461</v>
      </c>
      <c r="C2684" s="0" t="s">
        <v>8742</v>
      </c>
      <c r="D2684" s="0" t="s">
        <v>8744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15</v>
      </c>
      <c r="L2684" s="0" t="n">
        <v>268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</row>
    <row r="2685" customFormat="false" ht="14.4" hidden="false" customHeight="false" outlineLevel="0" collapsed="false">
      <c r="A2685" s="0" t="s">
        <v>3</v>
      </c>
      <c r="B2685" s="0" t="s">
        <v>11462</v>
      </c>
      <c r="C2685" s="0" t="s">
        <v>8744</v>
      </c>
      <c r="D2685" s="0" t="s">
        <v>8742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10</v>
      </c>
      <c r="L2685" s="0" t="n">
        <v>151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</row>
    <row r="2686" customFormat="false" ht="14.4" hidden="false" customHeight="false" outlineLevel="0" collapsed="false">
      <c r="A2686" s="0" t="s">
        <v>3</v>
      </c>
      <c r="B2686" s="0" t="s">
        <v>11463</v>
      </c>
      <c r="C2686" s="0" t="s">
        <v>8741</v>
      </c>
      <c r="D2686" s="0" t="s">
        <v>8745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12</v>
      </c>
      <c r="L2686" s="0" t="n">
        <v>236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</row>
    <row r="2687" customFormat="false" ht="14.4" hidden="false" customHeight="false" outlineLevel="0" collapsed="false">
      <c r="A2687" s="0" t="s">
        <v>3</v>
      </c>
      <c r="B2687" s="0" t="s">
        <v>11464</v>
      </c>
      <c r="C2687" s="0" t="s">
        <v>8742</v>
      </c>
      <c r="D2687" s="0" t="s">
        <v>8741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12</v>
      </c>
      <c r="L2687" s="0" t="n">
        <v>237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</row>
    <row r="2688" customFormat="false" ht="14.4" hidden="false" customHeight="false" outlineLevel="0" collapsed="false">
      <c r="A2688" s="0" t="s">
        <v>3</v>
      </c>
      <c r="B2688" s="0" t="s">
        <v>11465</v>
      </c>
      <c r="C2688" s="0" t="s">
        <v>8741</v>
      </c>
      <c r="D2688" s="0" t="s">
        <v>8745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17</v>
      </c>
      <c r="L2688" s="0" t="n">
        <v>333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</row>
    <row r="2689" customFormat="false" ht="14.4" hidden="false" customHeight="false" outlineLevel="0" collapsed="false">
      <c r="A2689" s="0" t="s">
        <v>3</v>
      </c>
      <c r="B2689" s="0" t="s">
        <v>11466</v>
      </c>
      <c r="C2689" s="0" t="s">
        <v>8741</v>
      </c>
      <c r="D2689" s="0" t="s">
        <v>8745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17</v>
      </c>
      <c r="L2689" s="0" t="n">
        <v>310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</row>
    <row r="2690" customFormat="false" ht="14.4" hidden="false" customHeight="false" outlineLevel="0" collapsed="false">
      <c r="A2690" s="0" t="s">
        <v>3</v>
      </c>
      <c r="B2690" s="0" t="s">
        <v>11467</v>
      </c>
      <c r="C2690" s="0" t="s">
        <v>8744</v>
      </c>
      <c r="D2690" s="0" t="s">
        <v>8742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13</v>
      </c>
      <c r="L2690" s="0" t="n">
        <v>257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</row>
    <row r="2691" customFormat="false" ht="14.4" hidden="false" customHeight="false" outlineLevel="0" collapsed="false">
      <c r="A2691" s="0" t="s">
        <v>3</v>
      </c>
      <c r="B2691" s="0" t="s">
        <v>11468</v>
      </c>
      <c r="C2691" s="0" t="s">
        <v>8741</v>
      </c>
      <c r="D2691" s="0" t="s">
        <v>8744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33</v>
      </c>
      <c r="L2691" s="0" t="n">
        <v>401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</row>
    <row r="2692" customFormat="false" ht="14.4" hidden="false" customHeight="false" outlineLevel="0" collapsed="false">
      <c r="A2692" s="0" t="s">
        <v>3</v>
      </c>
      <c r="B2692" s="0" t="s">
        <v>11469</v>
      </c>
      <c r="C2692" s="0" t="s">
        <v>8742</v>
      </c>
      <c r="D2692" s="0" t="s">
        <v>8744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14</v>
      </c>
      <c r="L2692" s="0" t="n">
        <v>268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</row>
    <row r="2693" customFormat="false" ht="14.4" hidden="false" customHeight="false" outlineLevel="0" collapsed="false">
      <c r="A2693" s="0" t="s">
        <v>3</v>
      </c>
      <c r="B2693" s="0" t="s">
        <v>11470</v>
      </c>
      <c r="C2693" s="0" t="s">
        <v>8744</v>
      </c>
      <c r="D2693" s="0" t="s">
        <v>8742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19</v>
      </c>
      <c r="L2693" s="0" t="n">
        <v>300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</row>
    <row r="2694" customFormat="false" ht="14.4" hidden="false" customHeight="false" outlineLevel="0" collapsed="false">
      <c r="A2694" s="0" t="s">
        <v>3</v>
      </c>
      <c r="B2694" s="0" t="s">
        <v>11471</v>
      </c>
      <c r="C2694" s="0" t="s">
        <v>8745</v>
      </c>
      <c r="D2694" s="0" t="s">
        <v>8741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12</v>
      </c>
      <c r="L2694" s="0" t="n">
        <v>224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</row>
    <row r="2695" customFormat="false" ht="14.4" hidden="false" customHeight="false" outlineLevel="0" collapsed="false">
      <c r="A2695" s="0" t="s">
        <v>3</v>
      </c>
      <c r="B2695" s="0" t="s">
        <v>11472</v>
      </c>
      <c r="C2695" s="0" t="s">
        <v>8742</v>
      </c>
      <c r="D2695" s="0" t="s">
        <v>8744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22</v>
      </c>
      <c r="L2695" s="0" t="n">
        <v>350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</row>
    <row r="2696" customFormat="false" ht="14.4" hidden="false" customHeight="false" outlineLevel="0" collapsed="false">
      <c r="A2696" s="0" t="s">
        <v>3</v>
      </c>
      <c r="B2696" s="0" t="s">
        <v>11473</v>
      </c>
      <c r="C2696" s="0" t="s">
        <v>8741</v>
      </c>
      <c r="D2696" s="0" t="s">
        <v>8742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14</v>
      </c>
      <c r="L2696" s="0" t="n">
        <v>242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</row>
    <row r="2697" customFormat="false" ht="14.4" hidden="false" customHeight="false" outlineLevel="0" collapsed="false">
      <c r="A2697" s="0" t="s">
        <v>3</v>
      </c>
      <c r="B2697" s="0" t="s">
        <v>11474</v>
      </c>
      <c r="C2697" s="0" t="s">
        <v>8742</v>
      </c>
      <c r="D2697" s="0" t="s">
        <v>8744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16</v>
      </c>
      <c r="L2697" s="0" t="n">
        <v>301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</row>
    <row r="2698" customFormat="false" ht="14.4" hidden="false" customHeight="false" outlineLevel="0" collapsed="false">
      <c r="A2698" s="0" t="s">
        <v>3</v>
      </c>
      <c r="B2698" s="0" t="s">
        <v>11475</v>
      </c>
      <c r="C2698" s="0" t="s">
        <v>8744</v>
      </c>
      <c r="D2698" s="0" t="s">
        <v>8742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8</v>
      </c>
      <c r="L2698" s="0" t="n">
        <v>159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</row>
    <row r="2699" customFormat="false" ht="14.4" hidden="false" customHeight="false" outlineLevel="0" collapsed="false">
      <c r="A2699" s="0" t="s">
        <v>3</v>
      </c>
      <c r="B2699" s="0" t="s">
        <v>11476</v>
      </c>
      <c r="C2699" s="0" t="s">
        <v>8745</v>
      </c>
      <c r="D2699" s="0" t="s">
        <v>8741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14</v>
      </c>
      <c r="L2699" s="0" t="n">
        <v>251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</row>
    <row r="2700" customFormat="false" ht="14.4" hidden="false" customHeight="false" outlineLevel="0" collapsed="false">
      <c r="A2700" s="0" t="s">
        <v>3</v>
      </c>
      <c r="B2700" s="0" t="s">
        <v>11477</v>
      </c>
      <c r="C2700" s="0" t="s">
        <v>8742</v>
      </c>
      <c r="D2700" s="0" t="s">
        <v>8744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14</v>
      </c>
      <c r="L2700" s="0" t="n">
        <v>262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</row>
    <row r="2701" customFormat="false" ht="14.4" hidden="false" customHeight="false" outlineLevel="0" collapsed="false">
      <c r="A2701" s="0" t="s">
        <v>3</v>
      </c>
      <c r="B2701" s="0" t="s">
        <v>11478</v>
      </c>
      <c r="C2701" s="0" t="s">
        <v>8742</v>
      </c>
      <c r="D2701" s="0" t="s">
        <v>8744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16</v>
      </c>
      <c r="L2701" s="0" t="n">
        <v>263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</row>
    <row r="2702" customFormat="false" ht="14.4" hidden="false" customHeight="false" outlineLevel="0" collapsed="false">
      <c r="A2702" s="0" t="s">
        <v>3</v>
      </c>
      <c r="B2702" s="0" t="s">
        <v>11479</v>
      </c>
      <c r="C2702" s="0" t="s">
        <v>8744</v>
      </c>
      <c r="D2702" s="0" t="s">
        <v>8742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14</v>
      </c>
      <c r="L2702" s="0" t="n">
        <v>264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</row>
    <row r="2703" customFormat="false" ht="14.4" hidden="false" customHeight="false" outlineLevel="0" collapsed="false">
      <c r="A2703" s="0" t="s">
        <v>3</v>
      </c>
      <c r="B2703" s="0" t="s">
        <v>11480</v>
      </c>
      <c r="C2703" s="0" t="s">
        <v>8744</v>
      </c>
      <c r="D2703" s="0" t="s">
        <v>8745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15</v>
      </c>
      <c r="L2703" s="0" t="n">
        <v>247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</row>
    <row r="2704" customFormat="false" ht="14.4" hidden="false" customHeight="false" outlineLevel="0" collapsed="false">
      <c r="A2704" s="0" t="s">
        <v>3</v>
      </c>
      <c r="B2704" s="0" t="s">
        <v>11481</v>
      </c>
      <c r="C2704" s="0" t="s">
        <v>8745</v>
      </c>
      <c r="D2704" s="0" t="s">
        <v>8741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15</v>
      </c>
      <c r="L2704" s="0" t="n">
        <v>247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</row>
    <row r="2705" customFormat="false" ht="14.4" hidden="false" customHeight="false" outlineLevel="0" collapsed="false">
      <c r="A2705" s="0" t="s">
        <v>3</v>
      </c>
      <c r="B2705" s="0" t="s">
        <v>11482</v>
      </c>
      <c r="C2705" s="0" t="s">
        <v>8744</v>
      </c>
      <c r="D2705" s="0" t="s">
        <v>8742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15</v>
      </c>
      <c r="L2705" s="0" t="n">
        <v>251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</row>
    <row r="2706" customFormat="false" ht="14.4" hidden="false" customHeight="false" outlineLevel="0" collapsed="false">
      <c r="A2706" s="0" t="s">
        <v>3</v>
      </c>
      <c r="B2706" s="0" t="s">
        <v>11483</v>
      </c>
      <c r="C2706" s="0" t="s">
        <v>8741</v>
      </c>
      <c r="D2706" s="0" t="s">
        <v>8742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19</v>
      </c>
      <c r="L2706" s="0" t="n">
        <v>312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</row>
    <row r="2707" customFormat="false" ht="14.4" hidden="false" customHeight="false" outlineLevel="0" collapsed="false">
      <c r="A2707" s="0" t="s">
        <v>3</v>
      </c>
      <c r="B2707" s="0" t="s">
        <v>11484</v>
      </c>
      <c r="C2707" s="0" t="s">
        <v>8742</v>
      </c>
      <c r="D2707" s="0" t="s">
        <v>8745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18</v>
      </c>
      <c r="L2707" s="0" t="n">
        <v>305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</row>
    <row r="2708" customFormat="false" ht="14.4" hidden="false" customHeight="false" outlineLevel="0" collapsed="false">
      <c r="A2708" s="0" t="s">
        <v>3</v>
      </c>
      <c r="B2708" s="0" t="s">
        <v>11485</v>
      </c>
      <c r="C2708" s="0" t="s">
        <v>8744</v>
      </c>
      <c r="D2708" s="0" t="s">
        <v>8745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18</v>
      </c>
      <c r="L2708" s="0" t="n">
        <v>314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</row>
    <row r="2709" customFormat="false" ht="14.4" hidden="false" customHeight="false" outlineLevel="0" collapsed="false">
      <c r="A2709" s="0" t="s">
        <v>3</v>
      </c>
      <c r="B2709" s="0" t="s">
        <v>11486</v>
      </c>
      <c r="C2709" s="0" t="s">
        <v>8742</v>
      </c>
      <c r="D2709" s="0" t="s">
        <v>8744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18</v>
      </c>
      <c r="L2709" s="0" t="n">
        <v>303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</row>
    <row r="2710" customFormat="false" ht="14.4" hidden="false" customHeight="false" outlineLevel="0" collapsed="false">
      <c r="A2710" s="0" t="s">
        <v>3</v>
      </c>
      <c r="B2710" s="0" t="s">
        <v>11487</v>
      </c>
      <c r="C2710" s="0" t="s">
        <v>8745</v>
      </c>
      <c r="D2710" s="0" t="s">
        <v>8741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17</v>
      </c>
      <c r="L2710" s="0" t="n">
        <v>298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</row>
    <row r="2711" customFormat="false" ht="14.4" hidden="false" customHeight="false" outlineLevel="0" collapsed="false">
      <c r="A2711" s="0" t="s">
        <v>3</v>
      </c>
      <c r="B2711" s="0" t="s">
        <v>11488</v>
      </c>
      <c r="C2711" s="0" t="s">
        <v>8745</v>
      </c>
      <c r="D2711" s="0" t="s">
        <v>8741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16</v>
      </c>
      <c r="L2711" s="0" t="n">
        <v>284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</row>
    <row r="2712" customFormat="false" ht="14.4" hidden="false" customHeight="false" outlineLevel="0" collapsed="false">
      <c r="A2712" s="0" t="s">
        <v>3</v>
      </c>
      <c r="B2712" s="0" t="s">
        <v>11489</v>
      </c>
      <c r="C2712" s="0" t="s">
        <v>8745</v>
      </c>
      <c r="D2712" s="0" t="s">
        <v>8741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9</v>
      </c>
      <c r="L2712" s="0" t="n">
        <v>151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</row>
    <row r="2713" customFormat="false" ht="14.4" hidden="false" customHeight="false" outlineLevel="0" collapsed="false">
      <c r="A2713" s="0" t="s">
        <v>3</v>
      </c>
      <c r="B2713" s="0" t="s">
        <v>11490</v>
      </c>
      <c r="C2713" s="0" t="s">
        <v>8745</v>
      </c>
      <c r="D2713" s="0" t="s">
        <v>8742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18</v>
      </c>
      <c r="L2713" s="0" t="n">
        <v>284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</row>
    <row r="2714" customFormat="false" ht="14.4" hidden="false" customHeight="false" outlineLevel="0" collapsed="false">
      <c r="A2714" s="0" t="s">
        <v>3</v>
      </c>
      <c r="B2714" s="0" t="s">
        <v>11491</v>
      </c>
      <c r="C2714" s="0" t="s">
        <v>8745</v>
      </c>
      <c r="D2714" s="0" t="s">
        <v>8741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13</v>
      </c>
      <c r="L2714" s="0" t="n">
        <v>258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</row>
    <row r="2715" customFormat="false" ht="14.4" hidden="false" customHeight="false" outlineLevel="0" collapsed="false">
      <c r="A2715" s="0" t="s">
        <v>3</v>
      </c>
      <c r="B2715" s="0" t="s">
        <v>11492</v>
      </c>
      <c r="C2715" s="0" t="s">
        <v>8742</v>
      </c>
      <c r="D2715" s="0" t="s">
        <v>8741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8</v>
      </c>
      <c r="L2715" s="0" t="n">
        <v>126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</row>
    <row r="2716" customFormat="false" ht="14.4" hidden="false" customHeight="false" outlineLevel="0" collapsed="false">
      <c r="A2716" s="0" t="s">
        <v>3</v>
      </c>
      <c r="B2716" s="0" t="s">
        <v>11493</v>
      </c>
      <c r="C2716" s="0" t="s">
        <v>8742</v>
      </c>
      <c r="D2716" s="0" t="s">
        <v>8744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7</v>
      </c>
      <c r="L2716" s="0" t="n">
        <v>134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</row>
    <row r="2717" customFormat="false" ht="14.4" hidden="false" customHeight="false" outlineLevel="0" collapsed="false">
      <c r="A2717" s="0" t="s">
        <v>3</v>
      </c>
      <c r="B2717" s="0" t="s">
        <v>11494</v>
      </c>
      <c r="C2717" s="0" t="s">
        <v>8742</v>
      </c>
      <c r="D2717" s="0" t="s">
        <v>8741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19</v>
      </c>
      <c r="L2717" s="0" t="n">
        <v>284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</row>
    <row r="2718" customFormat="false" ht="14.4" hidden="false" customHeight="false" outlineLevel="0" collapsed="false">
      <c r="A2718" s="0" t="s">
        <v>3</v>
      </c>
      <c r="B2718" s="0" t="s">
        <v>11495</v>
      </c>
      <c r="C2718" s="0" t="s">
        <v>8744</v>
      </c>
      <c r="D2718" s="0" t="s">
        <v>8745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8</v>
      </c>
      <c r="L2718" s="0" t="n">
        <v>157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</row>
    <row r="2719" customFormat="false" ht="14.4" hidden="false" customHeight="false" outlineLevel="0" collapsed="false">
      <c r="A2719" s="0" t="s">
        <v>3</v>
      </c>
      <c r="B2719" s="0" t="s">
        <v>11496</v>
      </c>
      <c r="C2719" s="0" t="s">
        <v>8745</v>
      </c>
      <c r="D2719" s="0" t="s">
        <v>8742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20</v>
      </c>
      <c r="L2719" s="0" t="n">
        <v>367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</row>
    <row r="2720" customFormat="false" ht="14.4" hidden="false" customHeight="false" outlineLevel="0" collapsed="false">
      <c r="A2720" s="0" t="s">
        <v>3</v>
      </c>
      <c r="B2720" s="0" t="s">
        <v>11497</v>
      </c>
      <c r="C2720" s="0" t="s">
        <v>8741</v>
      </c>
      <c r="D2720" s="0" t="s">
        <v>8745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12</v>
      </c>
      <c r="L2720" s="0" t="n">
        <v>229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</row>
    <row r="2721" customFormat="false" ht="14.4" hidden="false" customHeight="false" outlineLevel="0" collapsed="false">
      <c r="A2721" s="0" t="s">
        <v>3</v>
      </c>
      <c r="B2721" s="0" t="s">
        <v>11498</v>
      </c>
      <c r="C2721" s="0" t="s">
        <v>8744</v>
      </c>
      <c r="D2721" s="0" t="s">
        <v>8745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18</v>
      </c>
      <c r="L2721" s="0" t="n">
        <v>295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</row>
    <row r="2722" customFormat="false" ht="14.4" hidden="false" customHeight="false" outlineLevel="0" collapsed="false">
      <c r="A2722" s="0" t="s">
        <v>3</v>
      </c>
      <c r="B2722" s="0" t="s">
        <v>11499</v>
      </c>
      <c r="C2722" s="0" t="s">
        <v>8741</v>
      </c>
      <c r="D2722" s="0" t="s">
        <v>8745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12</v>
      </c>
      <c r="L2722" s="0" t="n">
        <v>231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</row>
    <row r="2723" customFormat="false" ht="14.4" hidden="false" customHeight="false" outlineLevel="0" collapsed="false">
      <c r="A2723" s="0" t="s">
        <v>3</v>
      </c>
      <c r="B2723" s="0" t="s">
        <v>11500</v>
      </c>
      <c r="C2723" s="0" t="s">
        <v>8744</v>
      </c>
      <c r="D2723" s="0" t="s">
        <v>8741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16</v>
      </c>
      <c r="L2723" s="0" t="n">
        <v>286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</row>
    <row r="2724" customFormat="false" ht="14.4" hidden="false" customHeight="false" outlineLevel="0" collapsed="false">
      <c r="A2724" s="0" t="s">
        <v>3</v>
      </c>
      <c r="B2724" s="0" t="s">
        <v>11501</v>
      </c>
      <c r="C2724" s="0" t="s">
        <v>8744</v>
      </c>
      <c r="D2724" s="0" t="s">
        <v>8742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22</v>
      </c>
      <c r="L2724" s="0" t="n">
        <v>321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</row>
    <row r="2725" customFormat="false" ht="14.4" hidden="false" customHeight="false" outlineLevel="0" collapsed="false">
      <c r="A2725" s="0" t="s">
        <v>3</v>
      </c>
      <c r="B2725" s="0" t="s">
        <v>11502</v>
      </c>
      <c r="C2725" s="0" t="s">
        <v>8742</v>
      </c>
      <c r="D2725" s="0" t="s">
        <v>8744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33</v>
      </c>
      <c r="L2725" s="0" t="n">
        <v>413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</row>
    <row r="2726" customFormat="false" ht="14.4" hidden="false" customHeight="false" outlineLevel="0" collapsed="false">
      <c r="A2726" s="0" t="s">
        <v>3</v>
      </c>
      <c r="B2726" s="0" t="s">
        <v>11503</v>
      </c>
      <c r="C2726" s="0" t="s">
        <v>8745</v>
      </c>
      <c r="D2726" s="0" t="s">
        <v>11504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21</v>
      </c>
      <c r="L2726" s="0" t="s">
        <v>11505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</row>
    <row r="2727" customFormat="false" ht="14.4" hidden="false" customHeight="false" outlineLevel="0" collapsed="false">
      <c r="A2727" s="0" t="s">
        <v>3</v>
      </c>
      <c r="B2727" s="0" t="s">
        <v>11506</v>
      </c>
      <c r="C2727" s="0" t="s">
        <v>8742</v>
      </c>
      <c r="D2727" s="0" t="s">
        <v>8744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15</v>
      </c>
      <c r="L2727" s="0" t="n">
        <v>294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</row>
    <row r="2728" customFormat="false" ht="14.4" hidden="false" customHeight="false" outlineLevel="0" collapsed="false">
      <c r="A2728" s="0" t="s">
        <v>3</v>
      </c>
      <c r="B2728" s="0" t="s">
        <v>11507</v>
      </c>
      <c r="C2728" s="0" t="s">
        <v>8742</v>
      </c>
      <c r="D2728" s="0" t="s">
        <v>8744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14</v>
      </c>
      <c r="L2728" s="0" t="n">
        <v>267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</row>
    <row r="2729" customFormat="false" ht="14.4" hidden="false" customHeight="false" outlineLevel="0" collapsed="false">
      <c r="A2729" s="0" t="s">
        <v>3</v>
      </c>
      <c r="B2729" s="0" t="s">
        <v>11508</v>
      </c>
      <c r="C2729" s="0" t="s">
        <v>8742</v>
      </c>
      <c r="D2729" s="0" t="s">
        <v>8744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13</v>
      </c>
      <c r="L2729" s="0" t="n">
        <v>223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</row>
    <row r="2730" customFormat="false" ht="14.4" hidden="false" customHeight="false" outlineLevel="0" collapsed="false">
      <c r="A2730" s="0" t="s">
        <v>3</v>
      </c>
      <c r="B2730" s="0" t="s">
        <v>11509</v>
      </c>
      <c r="C2730" s="0" t="s">
        <v>8741</v>
      </c>
      <c r="D2730" s="0" t="s">
        <v>8745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15</v>
      </c>
      <c r="L2730" s="0" t="n">
        <v>283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</row>
    <row r="2731" customFormat="false" ht="14.4" hidden="false" customHeight="false" outlineLevel="0" collapsed="false">
      <c r="A2731" s="0" t="s">
        <v>3</v>
      </c>
      <c r="B2731" s="0" t="s">
        <v>11510</v>
      </c>
      <c r="C2731" s="0" t="s">
        <v>8741</v>
      </c>
      <c r="D2731" s="0" t="s">
        <v>8745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10</v>
      </c>
      <c r="L2731" s="0" t="n">
        <v>178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</row>
    <row r="2732" customFormat="false" ht="14.4" hidden="false" customHeight="false" outlineLevel="0" collapsed="false">
      <c r="A2732" s="0" t="s">
        <v>3</v>
      </c>
      <c r="B2732" s="0" t="s">
        <v>11511</v>
      </c>
      <c r="C2732" s="0" t="s">
        <v>8744</v>
      </c>
      <c r="D2732" s="0" t="s">
        <v>8741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12</v>
      </c>
      <c r="L2732" s="0" t="n">
        <v>234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</row>
    <row r="2733" customFormat="false" ht="14.4" hidden="false" customHeight="false" outlineLevel="0" collapsed="false">
      <c r="A2733" s="0" t="s">
        <v>3</v>
      </c>
      <c r="B2733" s="0" t="s">
        <v>11512</v>
      </c>
      <c r="C2733" s="0" t="s">
        <v>8742</v>
      </c>
      <c r="D2733" s="0" t="s">
        <v>8744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16</v>
      </c>
      <c r="L2733" s="0" t="n">
        <v>294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</row>
    <row r="2734" customFormat="false" ht="14.4" hidden="false" customHeight="false" outlineLevel="0" collapsed="false">
      <c r="A2734" s="0" t="s">
        <v>3</v>
      </c>
      <c r="B2734" s="0" t="s">
        <v>11513</v>
      </c>
      <c r="C2734" s="0" t="s">
        <v>8742</v>
      </c>
      <c r="D2734" s="0" t="s">
        <v>8744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20</v>
      </c>
      <c r="L2734" s="0" t="n">
        <v>332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</row>
    <row r="2735" customFormat="false" ht="14.4" hidden="false" customHeight="false" outlineLevel="0" collapsed="false">
      <c r="A2735" s="0" t="s">
        <v>3</v>
      </c>
      <c r="B2735" s="0" t="s">
        <v>11514</v>
      </c>
      <c r="C2735" s="0" t="s">
        <v>8742</v>
      </c>
      <c r="D2735" s="0" t="s">
        <v>8744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19</v>
      </c>
      <c r="L2735" s="0" t="n">
        <v>362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</row>
    <row r="2736" customFormat="false" ht="14.4" hidden="false" customHeight="false" outlineLevel="0" collapsed="false">
      <c r="A2736" s="0" t="s">
        <v>3</v>
      </c>
      <c r="B2736" s="0" t="s">
        <v>11515</v>
      </c>
      <c r="C2736" s="0" t="s">
        <v>8744</v>
      </c>
      <c r="D2736" s="0" t="s">
        <v>8742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12</v>
      </c>
      <c r="L2736" s="0" t="n">
        <v>234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</row>
    <row r="2737" customFormat="false" ht="14.4" hidden="false" customHeight="false" outlineLevel="0" collapsed="false">
      <c r="A2737" s="0" t="s">
        <v>3</v>
      </c>
      <c r="B2737" s="0" t="s">
        <v>11516</v>
      </c>
      <c r="C2737" s="0" t="s">
        <v>8744</v>
      </c>
      <c r="D2737" s="0" t="s">
        <v>8745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14</v>
      </c>
      <c r="L2737" s="0" t="n">
        <v>272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</row>
    <row r="2738" customFormat="false" ht="14.4" hidden="false" customHeight="false" outlineLevel="0" collapsed="false">
      <c r="A2738" s="0" t="s">
        <v>3</v>
      </c>
      <c r="B2738" s="0" t="s">
        <v>11517</v>
      </c>
      <c r="C2738" s="0" t="s">
        <v>8744</v>
      </c>
      <c r="D2738" s="0" t="s">
        <v>8742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12</v>
      </c>
      <c r="L2738" s="0" t="n">
        <v>234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</row>
    <row r="2739" customFormat="false" ht="14.4" hidden="false" customHeight="false" outlineLevel="0" collapsed="false">
      <c r="A2739" s="0" t="s">
        <v>3</v>
      </c>
      <c r="B2739" s="0" t="s">
        <v>11518</v>
      </c>
      <c r="C2739" s="0" t="s">
        <v>8742</v>
      </c>
      <c r="D2739" s="0" t="s">
        <v>8744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20</v>
      </c>
      <c r="L2739" s="0" t="n">
        <v>358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</row>
    <row r="2740" customFormat="false" ht="14.4" hidden="false" customHeight="false" outlineLevel="0" collapsed="false">
      <c r="A2740" s="0" t="s">
        <v>3</v>
      </c>
      <c r="B2740" s="0" t="s">
        <v>11519</v>
      </c>
      <c r="C2740" s="0" t="s">
        <v>8741</v>
      </c>
      <c r="D2740" s="0" t="s">
        <v>8745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25</v>
      </c>
      <c r="L2740" s="0" t="n">
        <v>403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</row>
    <row r="2741" customFormat="false" ht="14.4" hidden="false" customHeight="false" outlineLevel="0" collapsed="false">
      <c r="A2741" s="0" t="s">
        <v>3</v>
      </c>
      <c r="B2741" s="0" t="s">
        <v>11520</v>
      </c>
      <c r="C2741" s="0" t="s">
        <v>8742</v>
      </c>
      <c r="D2741" s="0" t="s">
        <v>8744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16</v>
      </c>
      <c r="L2741" s="0" t="n">
        <v>277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</row>
    <row r="2742" customFormat="false" ht="14.4" hidden="false" customHeight="false" outlineLevel="0" collapsed="false">
      <c r="A2742" s="0" t="s">
        <v>3</v>
      </c>
      <c r="B2742" s="0" t="s">
        <v>11521</v>
      </c>
      <c r="C2742" s="0" t="s">
        <v>8744</v>
      </c>
      <c r="D2742" s="0" t="s">
        <v>8742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20</v>
      </c>
      <c r="L2742" s="0" t="n">
        <v>345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</row>
    <row r="2743" customFormat="false" ht="14.4" hidden="false" customHeight="false" outlineLevel="0" collapsed="false">
      <c r="A2743" s="0" t="s">
        <v>3</v>
      </c>
      <c r="B2743" s="0" t="s">
        <v>11522</v>
      </c>
      <c r="C2743" s="0" t="s">
        <v>8741</v>
      </c>
      <c r="D2743" s="0" t="s">
        <v>8744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18</v>
      </c>
      <c r="L2743" s="0" t="n">
        <v>319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</row>
    <row r="2744" customFormat="false" ht="14.4" hidden="false" customHeight="false" outlineLevel="0" collapsed="false">
      <c r="A2744" s="0" t="s">
        <v>3</v>
      </c>
      <c r="B2744" s="0" t="s">
        <v>11523</v>
      </c>
      <c r="C2744" s="0" t="s">
        <v>8745</v>
      </c>
      <c r="D2744" s="0" t="s">
        <v>8741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13</v>
      </c>
      <c r="L2744" s="0" t="n">
        <v>255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</row>
    <row r="2745" customFormat="false" ht="14.4" hidden="false" customHeight="false" outlineLevel="0" collapsed="false">
      <c r="A2745" s="0" t="s">
        <v>3</v>
      </c>
      <c r="B2745" s="0" t="s">
        <v>11524</v>
      </c>
      <c r="C2745" s="0" t="s">
        <v>8744</v>
      </c>
      <c r="D2745" s="0" t="s">
        <v>8742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12</v>
      </c>
      <c r="L2745" s="0" t="n">
        <v>215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</row>
    <row r="2746" customFormat="false" ht="14.4" hidden="false" customHeight="false" outlineLevel="0" collapsed="false">
      <c r="A2746" s="0" t="s">
        <v>3</v>
      </c>
      <c r="B2746" s="0" t="s">
        <v>11525</v>
      </c>
      <c r="C2746" s="0" t="s">
        <v>8744</v>
      </c>
      <c r="D2746" s="0" t="s">
        <v>8742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12</v>
      </c>
      <c r="L2746" s="0" t="n">
        <v>226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</row>
    <row r="2747" customFormat="false" ht="14.4" hidden="false" customHeight="false" outlineLevel="0" collapsed="false">
      <c r="A2747" s="0" t="s">
        <v>3</v>
      </c>
      <c r="B2747" s="0" t="s">
        <v>11526</v>
      </c>
      <c r="C2747" s="0" t="s">
        <v>8744</v>
      </c>
      <c r="D2747" s="0" t="s">
        <v>8742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15</v>
      </c>
      <c r="L2747" s="0" t="n">
        <v>262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</row>
    <row r="2748" customFormat="false" ht="14.4" hidden="false" customHeight="false" outlineLevel="0" collapsed="false">
      <c r="A2748" s="0" t="s">
        <v>3</v>
      </c>
      <c r="B2748" s="0" t="s">
        <v>11527</v>
      </c>
      <c r="C2748" s="0" t="s">
        <v>8744</v>
      </c>
      <c r="D2748" s="0" t="s">
        <v>8742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16</v>
      </c>
      <c r="L2748" s="0" t="n">
        <v>277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</row>
    <row r="2749" customFormat="false" ht="14.4" hidden="false" customHeight="false" outlineLevel="0" collapsed="false">
      <c r="A2749" s="0" t="s">
        <v>3</v>
      </c>
      <c r="B2749" s="0" t="s">
        <v>11528</v>
      </c>
      <c r="C2749" s="0" t="s">
        <v>8742</v>
      </c>
      <c r="D2749" s="0" t="s">
        <v>8744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14</v>
      </c>
      <c r="L2749" s="0" t="n">
        <v>272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</row>
    <row r="2750" customFormat="false" ht="14.4" hidden="false" customHeight="false" outlineLevel="0" collapsed="false">
      <c r="A2750" s="0" t="s">
        <v>3</v>
      </c>
      <c r="B2750" s="0" t="s">
        <v>11529</v>
      </c>
      <c r="C2750" s="0" t="s">
        <v>8741</v>
      </c>
      <c r="D2750" s="0" t="s">
        <v>8745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16</v>
      </c>
      <c r="L2750" s="0" t="n">
        <v>291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</row>
    <row r="2751" customFormat="false" ht="14.4" hidden="false" customHeight="false" outlineLevel="0" collapsed="false">
      <c r="A2751" s="0" t="s">
        <v>3</v>
      </c>
      <c r="B2751" s="0" t="s">
        <v>11530</v>
      </c>
      <c r="C2751" s="0" t="s">
        <v>8744</v>
      </c>
      <c r="D2751" s="0" t="s">
        <v>8742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19</v>
      </c>
      <c r="L2751" s="0" t="n">
        <v>347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</row>
    <row r="2752" customFormat="false" ht="14.4" hidden="false" customHeight="false" outlineLevel="0" collapsed="false">
      <c r="A2752" s="0" t="s">
        <v>3</v>
      </c>
      <c r="B2752" s="0" t="s">
        <v>11531</v>
      </c>
      <c r="C2752" s="0" t="s">
        <v>8745</v>
      </c>
      <c r="D2752" s="0" t="s">
        <v>8741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16</v>
      </c>
      <c r="L2752" s="0" t="n">
        <v>295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</row>
    <row r="2753" customFormat="false" ht="14.4" hidden="false" customHeight="false" outlineLevel="0" collapsed="false">
      <c r="A2753" s="0" t="s">
        <v>3</v>
      </c>
      <c r="B2753" s="0" t="s">
        <v>11532</v>
      </c>
      <c r="C2753" s="0" t="s">
        <v>8742</v>
      </c>
      <c r="D2753" s="0" t="s">
        <v>8744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18</v>
      </c>
      <c r="L2753" s="0" t="n">
        <v>349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</row>
    <row r="2754" customFormat="false" ht="14.4" hidden="false" customHeight="false" outlineLevel="0" collapsed="false">
      <c r="A2754" s="0" t="s">
        <v>3</v>
      </c>
      <c r="B2754" s="0" t="s">
        <v>11533</v>
      </c>
      <c r="C2754" s="0" t="s">
        <v>8742</v>
      </c>
      <c r="D2754" s="0" t="s">
        <v>8741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17</v>
      </c>
      <c r="L2754" s="0" t="n">
        <v>243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</row>
    <row r="2755" customFormat="false" ht="14.4" hidden="false" customHeight="false" outlineLevel="0" collapsed="false">
      <c r="A2755" s="0" t="s">
        <v>3</v>
      </c>
      <c r="B2755" s="0" t="s">
        <v>11534</v>
      </c>
      <c r="C2755" s="0" t="s">
        <v>8744</v>
      </c>
      <c r="D2755" s="0" t="s">
        <v>8742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16</v>
      </c>
      <c r="L2755" s="0" t="n">
        <v>311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</row>
    <row r="2756" customFormat="false" ht="14.4" hidden="false" customHeight="false" outlineLevel="0" collapsed="false">
      <c r="A2756" s="0" t="s">
        <v>3</v>
      </c>
      <c r="B2756" s="0" t="s">
        <v>11535</v>
      </c>
      <c r="C2756" s="0" t="s">
        <v>8745</v>
      </c>
      <c r="D2756" s="0" t="s">
        <v>8744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21</v>
      </c>
      <c r="L2756" s="0" t="n">
        <v>348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</row>
    <row r="2757" customFormat="false" ht="14.4" hidden="false" customHeight="false" outlineLevel="0" collapsed="false">
      <c r="A2757" s="0" t="s">
        <v>3</v>
      </c>
      <c r="B2757" s="0" t="s">
        <v>11536</v>
      </c>
      <c r="C2757" s="0" t="s">
        <v>8744</v>
      </c>
      <c r="D2757" s="0" t="s">
        <v>8742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19</v>
      </c>
      <c r="L2757" s="0" t="n">
        <v>328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</row>
    <row r="2758" customFormat="false" ht="14.4" hidden="false" customHeight="false" outlineLevel="0" collapsed="false">
      <c r="A2758" s="0" t="s">
        <v>3</v>
      </c>
      <c r="B2758" s="0" t="s">
        <v>11537</v>
      </c>
      <c r="C2758" s="0" t="s">
        <v>8742</v>
      </c>
      <c r="D2758" s="0" t="s">
        <v>8744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13</v>
      </c>
      <c r="L2758" s="0" t="n">
        <v>214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</row>
    <row r="2759" customFormat="false" ht="14.4" hidden="false" customHeight="false" outlineLevel="0" collapsed="false">
      <c r="A2759" s="0" t="s">
        <v>3</v>
      </c>
      <c r="B2759" s="0" t="s">
        <v>11538</v>
      </c>
      <c r="C2759" s="0" t="s">
        <v>8745</v>
      </c>
      <c r="D2759" s="0" t="s">
        <v>8741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9</v>
      </c>
      <c r="L2759" s="0" t="n">
        <v>175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</row>
    <row r="2760" customFormat="false" ht="14.4" hidden="false" customHeight="false" outlineLevel="0" collapsed="false">
      <c r="A2760" s="0" t="s">
        <v>3</v>
      </c>
      <c r="B2760" s="0" t="s">
        <v>11539</v>
      </c>
      <c r="C2760" s="0" t="s">
        <v>8742</v>
      </c>
      <c r="D2760" s="0" t="s">
        <v>8744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15</v>
      </c>
      <c r="L2760" s="0" t="n">
        <v>195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</row>
    <row r="2761" customFormat="false" ht="14.4" hidden="false" customHeight="false" outlineLevel="0" collapsed="false">
      <c r="A2761" s="0" t="s">
        <v>3</v>
      </c>
      <c r="B2761" s="0" t="s">
        <v>11540</v>
      </c>
      <c r="C2761" s="0" t="s">
        <v>8744</v>
      </c>
      <c r="D2761" s="0" t="s">
        <v>8741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11</v>
      </c>
      <c r="L2761" s="0" t="n">
        <v>192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</row>
    <row r="2762" customFormat="false" ht="14.4" hidden="false" customHeight="false" outlineLevel="0" collapsed="false">
      <c r="A2762" s="0" t="s">
        <v>3</v>
      </c>
      <c r="B2762" s="0" t="s">
        <v>11541</v>
      </c>
      <c r="C2762" s="0" t="s">
        <v>8744</v>
      </c>
      <c r="D2762" s="0" t="s">
        <v>8741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11</v>
      </c>
      <c r="L2762" s="0" t="n">
        <v>191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</row>
    <row r="2763" customFormat="false" ht="14.4" hidden="false" customHeight="false" outlineLevel="0" collapsed="false">
      <c r="A2763" s="0" t="s">
        <v>3</v>
      </c>
      <c r="B2763" s="0" t="s">
        <v>11542</v>
      </c>
      <c r="C2763" s="0" t="s">
        <v>8745</v>
      </c>
      <c r="D2763" s="0" t="s">
        <v>8741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24</v>
      </c>
      <c r="L2763" s="0" t="n">
        <v>452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</row>
    <row r="2764" customFormat="false" ht="14.4" hidden="false" customHeight="false" outlineLevel="0" collapsed="false">
      <c r="A2764" s="0" t="s">
        <v>3</v>
      </c>
      <c r="B2764" s="0" t="s">
        <v>11543</v>
      </c>
      <c r="C2764" s="0" t="s">
        <v>8742</v>
      </c>
      <c r="D2764" s="0" t="s">
        <v>8744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20</v>
      </c>
      <c r="L2764" s="0" t="n">
        <v>376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</row>
    <row r="2765" customFormat="false" ht="14.4" hidden="false" customHeight="false" outlineLevel="0" collapsed="false">
      <c r="A2765" s="0" t="s">
        <v>3</v>
      </c>
      <c r="B2765" s="0" t="s">
        <v>11544</v>
      </c>
      <c r="C2765" s="0" t="s">
        <v>8741</v>
      </c>
      <c r="D2765" s="0" t="s">
        <v>8745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11</v>
      </c>
      <c r="L2765" s="0" t="n">
        <v>219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</row>
    <row r="2766" customFormat="false" ht="14.4" hidden="false" customHeight="false" outlineLevel="0" collapsed="false">
      <c r="A2766" s="0" t="s">
        <v>3</v>
      </c>
      <c r="B2766" s="0" t="s">
        <v>11545</v>
      </c>
      <c r="C2766" s="0" t="s">
        <v>8745</v>
      </c>
      <c r="D2766" s="0" t="s">
        <v>8741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14</v>
      </c>
      <c r="L2766" s="0" t="n">
        <v>231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</row>
    <row r="2767" customFormat="false" ht="14.4" hidden="false" customHeight="false" outlineLevel="0" collapsed="false">
      <c r="A2767" s="0" t="s">
        <v>3</v>
      </c>
      <c r="B2767" s="0" t="s">
        <v>11546</v>
      </c>
      <c r="C2767" s="0" t="s">
        <v>8745</v>
      </c>
      <c r="D2767" s="0" t="s">
        <v>8744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15</v>
      </c>
      <c r="L2767" s="0" t="n">
        <v>297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</row>
    <row r="2768" customFormat="false" ht="14.4" hidden="false" customHeight="false" outlineLevel="0" collapsed="false">
      <c r="A2768" s="0" t="s">
        <v>3</v>
      </c>
      <c r="B2768" s="0" t="s">
        <v>11547</v>
      </c>
      <c r="C2768" s="0" t="s">
        <v>8742</v>
      </c>
      <c r="D2768" s="0" t="s">
        <v>8741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10</v>
      </c>
      <c r="L2768" s="0" t="n">
        <v>173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</row>
    <row r="2769" customFormat="false" ht="14.4" hidden="false" customHeight="false" outlineLevel="0" collapsed="false">
      <c r="A2769" s="0" t="s">
        <v>3</v>
      </c>
      <c r="B2769" s="0" t="s">
        <v>11548</v>
      </c>
      <c r="C2769" s="0" t="s">
        <v>8745</v>
      </c>
      <c r="D2769" s="0" t="s">
        <v>8741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13</v>
      </c>
      <c r="L2769" s="0" t="n">
        <v>260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</row>
    <row r="2770" customFormat="false" ht="14.4" hidden="false" customHeight="false" outlineLevel="0" collapsed="false">
      <c r="A2770" s="0" t="s">
        <v>5</v>
      </c>
      <c r="B2770" s="0" t="s">
        <v>8534</v>
      </c>
      <c r="C2770" s="0" t="s">
        <v>8744</v>
      </c>
      <c r="D2770" s="0" t="s">
        <v>8742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9</v>
      </c>
      <c r="L2770" s="0" t="n">
        <v>176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</row>
    <row r="2771" customFormat="false" ht="14.4" hidden="false" customHeight="false" outlineLevel="0" collapsed="false">
      <c r="A2771" s="0" t="s">
        <v>5</v>
      </c>
      <c r="B2771" s="0" t="s">
        <v>8538</v>
      </c>
      <c r="C2771" s="0" t="s">
        <v>8742</v>
      </c>
      <c r="D2771" s="0" t="s">
        <v>8741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10</v>
      </c>
      <c r="L2771" s="0" t="n">
        <v>168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</row>
    <row r="2772" customFormat="false" ht="14.4" hidden="false" customHeight="false" outlineLevel="0" collapsed="false">
      <c r="A2772" s="0" t="s">
        <v>5</v>
      </c>
      <c r="B2772" s="0" t="s">
        <v>11549</v>
      </c>
      <c r="C2772" s="0" t="s">
        <v>8742</v>
      </c>
      <c r="D2772" s="0" t="s">
        <v>8741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9</v>
      </c>
      <c r="L2772" s="0" t="n">
        <v>168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</row>
    <row r="2773" customFormat="false" ht="14.4" hidden="false" customHeight="false" outlineLevel="0" collapsed="false">
      <c r="A2773" s="0" t="s">
        <v>5</v>
      </c>
      <c r="B2773" s="0" t="s">
        <v>11550</v>
      </c>
      <c r="C2773" s="0" t="s">
        <v>8742</v>
      </c>
      <c r="D2773" s="0" t="s">
        <v>8744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12</v>
      </c>
      <c r="L2773" s="0" t="n">
        <v>143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</row>
    <row r="2774" customFormat="false" ht="14.4" hidden="false" customHeight="false" outlineLevel="0" collapsed="false">
      <c r="A2774" s="0" t="s">
        <v>5</v>
      </c>
      <c r="B2774" s="0" t="s">
        <v>11551</v>
      </c>
      <c r="C2774" s="0" t="s">
        <v>8742</v>
      </c>
      <c r="D2774" s="0" t="s">
        <v>8741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12</v>
      </c>
      <c r="L2774" s="0" t="n">
        <v>141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</row>
    <row r="2775" customFormat="false" ht="14.4" hidden="false" customHeight="false" outlineLevel="0" collapsed="false">
      <c r="A2775" s="0" t="s">
        <v>5</v>
      </c>
      <c r="B2775" s="0" t="s">
        <v>11552</v>
      </c>
      <c r="C2775" s="0" t="s">
        <v>8744</v>
      </c>
      <c r="D2775" s="0" t="s">
        <v>8741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12</v>
      </c>
      <c r="L2775" s="0" t="n">
        <v>146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</row>
    <row r="2776" customFormat="false" ht="14.4" hidden="false" customHeight="false" outlineLevel="0" collapsed="false">
      <c r="A2776" s="0" t="s">
        <v>5</v>
      </c>
      <c r="B2776" s="0" t="s">
        <v>11553</v>
      </c>
      <c r="C2776" s="0" t="s">
        <v>8742</v>
      </c>
      <c r="D2776" s="0" t="s">
        <v>8744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12</v>
      </c>
      <c r="L2776" s="0" t="n">
        <v>140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</row>
    <row r="2777" customFormat="false" ht="14.4" hidden="false" customHeight="false" outlineLevel="0" collapsed="false">
      <c r="A2777" s="0" t="s">
        <v>5</v>
      </c>
      <c r="B2777" s="0" t="s">
        <v>11554</v>
      </c>
      <c r="C2777" s="0" t="s">
        <v>8742</v>
      </c>
      <c r="D2777" s="0" t="s">
        <v>8745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12</v>
      </c>
      <c r="L2777" s="0" t="n">
        <v>138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</row>
    <row r="2778" customFormat="false" ht="14.4" hidden="false" customHeight="false" outlineLevel="0" collapsed="false">
      <c r="A2778" s="0" t="s">
        <v>5</v>
      </c>
      <c r="B2778" s="0" t="s">
        <v>11555</v>
      </c>
      <c r="C2778" s="0" t="s">
        <v>8742</v>
      </c>
      <c r="D2778" s="0" t="s">
        <v>8741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11</v>
      </c>
      <c r="L2778" s="0" t="n">
        <v>138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</row>
    <row r="2779" customFormat="false" ht="14.4" hidden="false" customHeight="false" outlineLevel="0" collapsed="false">
      <c r="A2779" s="0" t="s">
        <v>5</v>
      </c>
      <c r="B2779" s="0" t="s">
        <v>11556</v>
      </c>
      <c r="C2779" s="0" t="s">
        <v>8744</v>
      </c>
      <c r="D2779" s="0" t="s">
        <v>8742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11</v>
      </c>
      <c r="L2779" s="0" t="n">
        <v>147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</row>
    <row r="2780" customFormat="false" ht="14.4" hidden="false" customHeight="false" outlineLevel="0" collapsed="false">
      <c r="A2780" s="0" t="s">
        <v>5</v>
      </c>
      <c r="B2780" s="0" t="s">
        <v>11557</v>
      </c>
      <c r="C2780" s="0" t="s">
        <v>8741</v>
      </c>
      <c r="D2780" s="0" t="s">
        <v>8742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12</v>
      </c>
      <c r="L2780" s="0" t="n">
        <v>149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</row>
    <row r="2781" customFormat="false" ht="14.4" hidden="false" customHeight="false" outlineLevel="0" collapsed="false">
      <c r="A2781" s="0" t="s">
        <v>5</v>
      </c>
      <c r="B2781" s="0" t="s">
        <v>11558</v>
      </c>
      <c r="C2781" s="0" t="s">
        <v>8742</v>
      </c>
      <c r="D2781" s="0" t="s">
        <v>8744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12</v>
      </c>
      <c r="L2781" s="0" t="n">
        <v>222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</row>
    <row r="2782" customFormat="false" ht="14.4" hidden="false" customHeight="false" outlineLevel="0" collapsed="false">
      <c r="A2782" s="0" t="s">
        <v>5</v>
      </c>
      <c r="B2782" s="0" t="s">
        <v>11559</v>
      </c>
      <c r="C2782" s="0" t="s">
        <v>8745</v>
      </c>
      <c r="D2782" s="0" t="s">
        <v>8744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12</v>
      </c>
      <c r="L2782" s="0" t="n">
        <v>227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</row>
    <row r="2783" customFormat="false" ht="14.4" hidden="false" customHeight="false" outlineLevel="0" collapsed="false">
      <c r="A2783" s="0" t="s">
        <v>5</v>
      </c>
      <c r="B2783" s="0" t="s">
        <v>11560</v>
      </c>
      <c r="C2783" s="0" t="s">
        <v>8742</v>
      </c>
      <c r="D2783" s="0" t="s">
        <v>8741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12</v>
      </c>
      <c r="L2783" s="0" t="n">
        <v>226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</row>
    <row r="2784" customFormat="false" ht="14.4" hidden="false" customHeight="false" outlineLevel="0" collapsed="false">
      <c r="A2784" s="0" t="s">
        <v>5</v>
      </c>
      <c r="B2784" s="0" t="s">
        <v>11561</v>
      </c>
      <c r="C2784" s="0" t="s">
        <v>8741</v>
      </c>
      <c r="D2784" s="0" t="s">
        <v>8745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10</v>
      </c>
      <c r="L2784" s="0" t="n">
        <v>154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</row>
    <row r="2785" customFormat="false" ht="14.4" hidden="false" customHeight="false" outlineLevel="0" collapsed="false">
      <c r="A2785" s="0" t="s">
        <v>5</v>
      </c>
      <c r="B2785" s="0" t="s">
        <v>11562</v>
      </c>
      <c r="C2785" s="0" t="s">
        <v>8741</v>
      </c>
      <c r="D2785" s="0" t="s">
        <v>8744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9</v>
      </c>
      <c r="L2785" s="0" t="n">
        <v>159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</row>
    <row r="2786" customFormat="false" ht="14.4" hidden="false" customHeight="false" outlineLevel="0" collapsed="false">
      <c r="A2786" s="0" t="s">
        <v>5</v>
      </c>
      <c r="B2786" s="0" t="s">
        <v>11563</v>
      </c>
      <c r="C2786" s="0" t="s">
        <v>8742</v>
      </c>
      <c r="D2786" s="0" t="s">
        <v>8744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9</v>
      </c>
      <c r="L2786" s="0" t="n">
        <v>154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</row>
    <row r="2787" customFormat="false" ht="14.4" hidden="false" customHeight="false" outlineLevel="0" collapsed="false">
      <c r="A2787" s="0" t="s">
        <v>5</v>
      </c>
      <c r="B2787" s="0" t="s">
        <v>11564</v>
      </c>
      <c r="C2787" s="0" t="s">
        <v>8745</v>
      </c>
      <c r="D2787" s="0" t="s">
        <v>8741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9</v>
      </c>
      <c r="L2787" s="0" t="n">
        <v>155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</row>
    <row r="2788" customFormat="false" ht="14.4" hidden="false" customHeight="false" outlineLevel="0" collapsed="false">
      <c r="A2788" s="0" t="s">
        <v>5</v>
      </c>
      <c r="B2788" s="0" t="s">
        <v>11565</v>
      </c>
      <c r="C2788" s="0" t="s">
        <v>8742</v>
      </c>
      <c r="D2788" s="0" t="s">
        <v>8745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9</v>
      </c>
      <c r="L2788" s="0" t="n">
        <v>161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</row>
    <row r="2789" customFormat="false" ht="14.4" hidden="false" customHeight="false" outlineLevel="0" collapsed="false">
      <c r="A2789" s="0" t="s">
        <v>5</v>
      </c>
      <c r="B2789" s="0" t="s">
        <v>11566</v>
      </c>
      <c r="C2789" s="0" t="s">
        <v>8741</v>
      </c>
      <c r="D2789" s="0" t="s">
        <v>8745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9</v>
      </c>
      <c r="L2789" s="0" t="n">
        <v>159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</row>
    <row r="2790" customFormat="false" ht="14.4" hidden="false" customHeight="false" outlineLevel="0" collapsed="false">
      <c r="A2790" s="0" t="s">
        <v>5</v>
      </c>
      <c r="B2790" s="0" t="s">
        <v>11567</v>
      </c>
      <c r="C2790" s="0" t="s">
        <v>8741</v>
      </c>
      <c r="D2790" s="0" t="s">
        <v>8745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10</v>
      </c>
      <c r="L2790" s="0" t="n">
        <v>167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</row>
    <row r="2791" customFormat="false" ht="14.4" hidden="false" customHeight="false" outlineLevel="0" collapsed="false">
      <c r="A2791" s="0" t="s">
        <v>5</v>
      </c>
      <c r="B2791" s="0" t="s">
        <v>11568</v>
      </c>
      <c r="C2791" s="0" t="s">
        <v>8744</v>
      </c>
      <c r="D2791" s="0" t="s">
        <v>8742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11</v>
      </c>
      <c r="L2791" s="0" t="n">
        <v>176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</row>
    <row r="2792" customFormat="false" ht="14.4" hidden="false" customHeight="false" outlineLevel="0" collapsed="false">
      <c r="A2792" s="0" t="s">
        <v>5</v>
      </c>
      <c r="B2792" s="0" t="s">
        <v>11569</v>
      </c>
      <c r="C2792" s="0" t="s">
        <v>8745</v>
      </c>
      <c r="D2792" s="0" t="s">
        <v>8741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11</v>
      </c>
      <c r="L2792" s="0" t="n">
        <v>200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</row>
    <row r="2793" customFormat="false" ht="14.4" hidden="false" customHeight="false" outlineLevel="0" collapsed="false">
      <c r="A2793" s="0" t="s">
        <v>5</v>
      </c>
      <c r="B2793" s="0" t="s">
        <v>11570</v>
      </c>
      <c r="C2793" s="0" t="s">
        <v>8745</v>
      </c>
      <c r="D2793" s="0" t="s">
        <v>8741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15</v>
      </c>
      <c r="L2793" s="0" t="n">
        <v>244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</row>
    <row r="2794" customFormat="false" ht="14.4" hidden="false" customHeight="false" outlineLevel="0" collapsed="false">
      <c r="A2794" s="0" t="s">
        <v>5</v>
      </c>
      <c r="B2794" s="0" t="s">
        <v>11571</v>
      </c>
      <c r="C2794" s="0" t="s">
        <v>8742</v>
      </c>
      <c r="D2794" s="0" t="s">
        <v>8744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15</v>
      </c>
      <c r="L2794" s="0" t="n">
        <v>231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</row>
    <row r="2795" customFormat="false" ht="14.4" hidden="false" customHeight="false" outlineLevel="0" collapsed="false">
      <c r="A2795" s="0" t="s">
        <v>5</v>
      </c>
      <c r="B2795" s="0" t="s">
        <v>11572</v>
      </c>
      <c r="C2795" s="0" t="s">
        <v>8744</v>
      </c>
      <c r="D2795" s="0" t="s">
        <v>8742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15</v>
      </c>
      <c r="L2795" s="0" t="n">
        <v>236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</row>
    <row r="2796" customFormat="false" ht="14.4" hidden="false" customHeight="false" outlineLevel="0" collapsed="false">
      <c r="A2796" s="0" t="s">
        <v>5</v>
      </c>
      <c r="B2796" s="0" t="s">
        <v>11573</v>
      </c>
      <c r="C2796" s="0" t="s">
        <v>8742</v>
      </c>
      <c r="D2796" s="0" t="s">
        <v>8745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11</v>
      </c>
      <c r="L2796" s="0" t="n">
        <v>205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</row>
    <row r="2797" customFormat="false" ht="14.4" hidden="false" customHeight="false" outlineLevel="0" collapsed="false">
      <c r="A2797" s="0" t="s">
        <v>5</v>
      </c>
      <c r="B2797" s="0" t="s">
        <v>11574</v>
      </c>
      <c r="C2797" s="0" t="s">
        <v>8741</v>
      </c>
      <c r="D2797" s="0" t="s">
        <v>8742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11</v>
      </c>
      <c r="L2797" s="0" t="n">
        <v>197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</row>
    <row r="2798" customFormat="false" ht="14.4" hidden="false" customHeight="false" outlineLevel="0" collapsed="false">
      <c r="A2798" s="0" t="s">
        <v>5</v>
      </c>
      <c r="B2798" s="0" t="s">
        <v>11575</v>
      </c>
      <c r="C2798" s="0" t="s">
        <v>8742</v>
      </c>
      <c r="D2798" s="0" t="s">
        <v>8744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13</v>
      </c>
      <c r="L2798" s="0" t="n">
        <v>219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</row>
    <row r="2799" customFormat="false" ht="14.4" hidden="false" customHeight="false" outlineLevel="0" collapsed="false">
      <c r="A2799" s="0" t="s">
        <v>5</v>
      </c>
      <c r="B2799" s="0" t="s">
        <v>11576</v>
      </c>
      <c r="C2799" s="0" t="s">
        <v>8741</v>
      </c>
      <c r="D2799" s="0" t="s">
        <v>8742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12</v>
      </c>
      <c r="L2799" s="0" t="n">
        <v>218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</row>
    <row r="2800" customFormat="false" ht="14.4" hidden="false" customHeight="false" outlineLevel="0" collapsed="false">
      <c r="A2800" s="0" t="s">
        <v>5</v>
      </c>
      <c r="B2800" s="0" t="s">
        <v>11577</v>
      </c>
      <c r="C2800" s="0" t="s">
        <v>8744</v>
      </c>
      <c r="D2800" s="0" t="s">
        <v>8742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12</v>
      </c>
      <c r="L2800" s="0" t="n">
        <v>212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</row>
    <row r="2801" customFormat="false" ht="14.4" hidden="false" customHeight="false" outlineLevel="0" collapsed="false">
      <c r="A2801" s="0" t="s">
        <v>5</v>
      </c>
      <c r="B2801" s="0" t="s">
        <v>11578</v>
      </c>
      <c r="C2801" s="0" t="s">
        <v>8744</v>
      </c>
      <c r="D2801" s="0" t="s">
        <v>8742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12</v>
      </c>
      <c r="L2801" s="0" t="n">
        <v>216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</row>
    <row r="2802" customFormat="false" ht="14.4" hidden="false" customHeight="false" outlineLevel="0" collapsed="false">
      <c r="A2802" s="0" t="s">
        <v>5</v>
      </c>
      <c r="B2802" s="0" t="s">
        <v>11579</v>
      </c>
      <c r="C2802" s="0" t="s">
        <v>8742</v>
      </c>
      <c r="D2802" s="0" t="s">
        <v>8744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15</v>
      </c>
      <c r="L2802" s="0" t="n">
        <v>264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</row>
    <row r="2803" customFormat="false" ht="14.4" hidden="false" customHeight="false" outlineLevel="0" collapsed="false">
      <c r="A2803" s="0" t="s">
        <v>5</v>
      </c>
      <c r="B2803" s="0" t="s">
        <v>11580</v>
      </c>
      <c r="C2803" s="0" t="s">
        <v>8745</v>
      </c>
      <c r="D2803" s="0" t="s">
        <v>8741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15</v>
      </c>
      <c r="L2803" s="0" t="n">
        <v>267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</row>
    <row r="2804" customFormat="false" ht="14.4" hidden="false" customHeight="false" outlineLevel="0" collapsed="false">
      <c r="A2804" s="0" t="s">
        <v>5</v>
      </c>
      <c r="B2804" s="0" t="s">
        <v>11581</v>
      </c>
      <c r="C2804" s="0" t="s">
        <v>8742</v>
      </c>
      <c r="D2804" s="0" t="s">
        <v>8741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17</v>
      </c>
      <c r="L2804" s="0" t="n">
        <v>278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</row>
    <row r="2805" customFormat="false" ht="14.4" hidden="false" customHeight="false" outlineLevel="0" collapsed="false">
      <c r="A2805" s="0" t="s">
        <v>5</v>
      </c>
      <c r="B2805" s="0" t="s">
        <v>11582</v>
      </c>
      <c r="C2805" s="0" t="s">
        <v>8744</v>
      </c>
      <c r="D2805" s="0" t="s">
        <v>8742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16</v>
      </c>
      <c r="L2805" s="0" t="n">
        <v>268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</row>
    <row r="2806" customFormat="false" ht="14.4" hidden="false" customHeight="false" outlineLevel="0" collapsed="false">
      <c r="A2806" s="0" t="s">
        <v>5</v>
      </c>
      <c r="B2806" s="0" t="s">
        <v>11583</v>
      </c>
      <c r="C2806" s="0" t="s">
        <v>8745</v>
      </c>
      <c r="D2806" s="0" t="s">
        <v>8741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21</v>
      </c>
      <c r="L2806" s="0" t="n">
        <v>278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</row>
    <row r="2807" customFormat="false" ht="14.4" hidden="false" customHeight="false" outlineLevel="0" collapsed="false">
      <c r="A2807" s="0" t="s">
        <v>5</v>
      </c>
      <c r="B2807" s="0" t="s">
        <v>11584</v>
      </c>
      <c r="C2807" s="0" t="s">
        <v>8742</v>
      </c>
      <c r="D2807" s="0" t="s">
        <v>8745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21</v>
      </c>
      <c r="L2807" s="0" t="n">
        <v>278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</row>
    <row r="2808" customFormat="false" ht="14.4" hidden="false" customHeight="false" outlineLevel="0" collapsed="false">
      <c r="A2808" s="0" t="s">
        <v>5</v>
      </c>
      <c r="B2808" s="0" t="s">
        <v>11585</v>
      </c>
      <c r="C2808" s="0" t="s">
        <v>8745</v>
      </c>
      <c r="D2808" s="0" t="s">
        <v>8742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21</v>
      </c>
      <c r="L2808" s="0" t="n">
        <v>278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</row>
    <row r="2809" customFormat="false" ht="14.4" hidden="false" customHeight="false" outlineLevel="0" collapsed="false">
      <c r="A2809" s="0" t="s">
        <v>5</v>
      </c>
      <c r="B2809" s="0" t="s">
        <v>11586</v>
      </c>
      <c r="C2809" s="0" t="s">
        <v>8742</v>
      </c>
      <c r="D2809" s="0" t="s">
        <v>8744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22</v>
      </c>
      <c r="L2809" s="0" t="n">
        <v>263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</row>
    <row r="2810" customFormat="false" ht="14.4" hidden="false" customHeight="false" outlineLevel="0" collapsed="false">
      <c r="A2810" s="0" t="s">
        <v>5</v>
      </c>
      <c r="B2810" s="0" t="s">
        <v>11587</v>
      </c>
      <c r="C2810" s="0" t="s">
        <v>8742</v>
      </c>
      <c r="D2810" s="0" t="s">
        <v>8808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22</v>
      </c>
      <c r="L2810" s="0" t="n">
        <v>262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</row>
    <row r="2811" customFormat="false" ht="14.4" hidden="false" customHeight="false" outlineLevel="0" collapsed="false">
      <c r="A2811" s="0" t="s">
        <v>5</v>
      </c>
      <c r="B2811" s="0" t="s">
        <v>11588</v>
      </c>
      <c r="C2811" s="0" t="s">
        <v>8745</v>
      </c>
      <c r="D2811" s="0" t="s">
        <v>8742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21</v>
      </c>
      <c r="L2811" s="0" t="n">
        <v>264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</row>
    <row r="2812" customFormat="false" ht="14.4" hidden="false" customHeight="false" outlineLevel="0" collapsed="false">
      <c r="A2812" s="0" t="s">
        <v>5</v>
      </c>
      <c r="B2812" s="0" t="s">
        <v>11589</v>
      </c>
      <c r="C2812" s="0" t="s">
        <v>8744</v>
      </c>
      <c r="D2812" s="0" t="s">
        <v>8742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21</v>
      </c>
      <c r="L2812" s="0" t="n">
        <v>250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</row>
    <row r="2813" customFormat="false" ht="14.4" hidden="false" customHeight="false" outlineLevel="0" collapsed="false">
      <c r="A2813" s="0" t="s">
        <v>5</v>
      </c>
      <c r="B2813" s="0" t="s">
        <v>11590</v>
      </c>
      <c r="C2813" s="0" t="s">
        <v>8745</v>
      </c>
      <c r="D2813" s="0" t="s">
        <v>8742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</v>
      </c>
      <c r="L2813" s="0" t="n">
        <v>258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</row>
    <row r="2814" customFormat="false" ht="14.4" hidden="false" customHeight="false" outlineLevel="0" collapsed="false">
      <c r="A2814" s="0" t="s">
        <v>5</v>
      </c>
      <c r="B2814" s="0" t="s">
        <v>11591</v>
      </c>
      <c r="C2814" s="0" t="s">
        <v>8745</v>
      </c>
      <c r="D2814" s="0" t="s">
        <v>8742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20</v>
      </c>
      <c r="L2814" s="0" t="n">
        <v>258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</row>
    <row r="2815" customFormat="false" ht="14.4" hidden="false" customHeight="false" outlineLevel="0" collapsed="false">
      <c r="A2815" s="0" t="s">
        <v>5</v>
      </c>
      <c r="B2815" s="0" t="s">
        <v>11592</v>
      </c>
      <c r="C2815" s="0" t="s">
        <v>8742</v>
      </c>
      <c r="D2815" s="0" t="s">
        <v>8745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20</v>
      </c>
      <c r="L2815" s="0" t="n">
        <v>323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</row>
    <row r="2816" customFormat="false" ht="14.4" hidden="false" customHeight="false" outlineLevel="0" collapsed="false">
      <c r="A2816" s="0" t="s">
        <v>5</v>
      </c>
      <c r="B2816" s="0" t="s">
        <v>11593</v>
      </c>
      <c r="C2816" s="0" t="s">
        <v>8744</v>
      </c>
      <c r="D2816" s="0" t="s">
        <v>8741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20</v>
      </c>
      <c r="L2816" s="0" t="n">
        <v>255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</row>
    <row r="2817" customFormat="false" ht="14.4" hidden="false" customHeight="false" outlineLevel="0" collapsed="false">
      <c r="A2817" s="0" t="s">
        <v>5</v>
      </c>
      <c r="B2817" s="0" t="s">
        <v>11594</v>
      </c>
      <c r="C2817" s="0" t="s">
        <v>8741</v>
      </c>
      <c r="D2817" s="0" t="s">
        <v>8745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</v>
      </c>
      <c r="L2817" s="0" t="n">
        <v>271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</row>
    <row r="2818" customFormat="false" ht="14.4" hidden="false" customHeight="false" outlineLevel="0" collapsed="false">
      <c r="A2818" s="0" t="s">
        <v>5</v>
      </c>
      <c r="B2818" s="0" t="s">
        <v>11595</v>
      </c>
      <c r="C2818" s="0" t="s">
        <v>8742</v>
      </c>
      <c r="D2818" s="0" t="s">
        <v>8744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12</v>
      </c>
      <c r="L2818" s="0" t="n">
        <v>206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</row>
    <row r="2819" customFormat="false" ht="14.4" hidden="false" customHeight="false" outlineLevel="0" collapsed="false">
      <c r="A2819" s="0" t="s">
        <v>5</v>
      </c>
      <c r="B2819" s="0" t="s">
        <v>11596</v>
      </c>
      <c r="C2819" s="0" t="s">
        <v>8822</v>
      </c>
      <c r="D2819" s="0" t="s">
        <v>8744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11</v>
      </c>
      <c r="L2819" s="0" t="n">
        <v>181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</row>
    <row r="2820" customFormat="false" ht="14.4" hidden="false" customHeight="false" outlineLevel="0" collapsed="false">
      <c r="A2820" s="0" t="s">
        <v>5</v>
      </c>
      <c r="B2820" s="0" t="s">
        <v>11597</v>
      </c>
      <c r="C2820" s="0" t="s">
        <v>8744</v>
      </c>
      <c r="D2820" s="0" t="s">
        <v>8741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11</v>
      </c>
      <c r="L2820" s="0" t="n">
        <v>181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</row>
    <row r="2821" customFormat="false" ht="14.4" hidden="false" customHeight="false" outlineLevel="0" collapsed="false">
      <c r="A2821" s="0" t="s">
        <v>5</v>
      </c>
      <c r="B2821" s="0" t="s">
        <v>11598</v>
      </c>
      <c r="C2821" s="0" t="s">
        <v>8742</v>
      </c>
      <c r="D2821" s="0" t="s">
        <v>8744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11</v>
      </c>
      <c r="L2821" s="0" t="n">
        <v>173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</row>
    <row r="2822" customFormat="false" ht="14.4" hidden="false" customHeight="false" outlineLevel="0" collapsed="false">
      <c r="A2822" s="0" t="s">
        <v>5</v>
      </c>
      <c r="B2822" s="0" t="s">
        <v>11599</v>
      </c>
      <c r="C2822" s="0" t="s">
        <v>8745</v>
      </c>
      <c r="D2822" s="0" t="s">
        <v>8741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11</v>
      </c>
      <c r="L2822" s="0" t="n">
        <v>171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</row>
    <row r="2823" customFormat="false" ht="14.4" hidden="false" customHeight="false" outlineLevel="0" collapsed="false">
      <c r="A2823" s="0" t="s">
        <v>5</v>
      </c>
      <c r="B2823" s="0" t="s">
        <v>11600</v>
      </c>
      <c r="C2823" s="0" t="s">
        <v>8744</v>
      </c>
      <c r="D2823" s="0" t="s">
        <v>8742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11</v>
      </c>
      <c r="L2823" s="0" t="n">
        <v>171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</row>
    <row r="2824" customFormat="false" ht="14.4" hidden="false" customHeight="false" outlineLevel="0" collapsed="false">
      <c r="A2824" s="0" t="s">
        <v>5</v>
      </c>
      <c r="B2824" s="0" t="s">
        <v>11601</v>
      </c>
      <c r="C2824" s="0" t="s">
        <v>8741</v>
      </c>
      <c r="D2824" s="0" t="s">
        <v>8742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11</v>
      </c>
      <c r="L2824" s="0" t="n">
        <v>170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</row>
    <row r="2825" customFormat="false" ht="14.4" hidden="false" customHeight="false" outlineLevel="0" collapsed="false">
      <c r="A2825" s="0" t="s">
        <v>5</v>
      </c>
      <c r="B2825" s="0" t="s">
        <v>11602</v>
      </c>
      <c r="C2825" s="0" t="s">
        <v>8741</v>
      </c>
      <c r="D2825" s="0" t="s">
        <v>8745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11</v>
      </c>
      <c r="L2825" s="0" t="n">
        <v>170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</row>
    <row r="2826" customFormat="false" ht="14.4" hidden="false" customHeight="false" outlineLevel="0" collapsed="false">
      <c r="A2826" s="0" t="s">
        <v>5</v>
      </c>
      <c r="B2826" s="0" t="s">
        <v>11603</v>
      </c>
      <c r="C2826" s="0" t="s">
        <v>8745</v>
      </c>
      <c r="D2826" s="0" t="s">
        <v>8744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11</v>
      </c>
      <c r="L2826" s="0" t="n">
        <v>163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</row>
    <row r="2827" customFormat="false" ht="14.4" hidden="false" customHeight="false" outlineLevel="0" collapsed="false">
      <c r="A2827" s="0" t="s">
        <v>5</v>
      </c>
      <c r="B2827" s="0" t="s">
        <v>11604</v>
      </c>
      <c r="C2827" s="0" t="s">
        <v>8741</v>
      </c>
      <c r="D2827" s="0" t="s">
        <v>8742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11</v>
      </c>
      <c r="L2827" s="0" t="n">
        <v>163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</row>
    <row r="2828" customFormat="false" ht="14.4" hidden="false" customHeight="false" outlineLevel="0" collapsed="false">
      <c r="A2828" s="0" t="s">
        <v>5</v>
      </c>
      <c r="B2828" s="0" t="s">
        <v>11605</v>
      </c>
      <c r="C2828" s="0" t="s">
        <v>8744</v>
      </c>
      <c r="D2828" s="0" t="s">
        <v>8745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11</v>
      </c>
      <c r="L2828" s="0" t="n">
        <v>166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</row>
    <row r="2829" customFormat="false" ht="14.4" hidden="false" customHeight="false" outlineLevel="0" collapsed="false">
      <c r="A2829" s="0" t="s">
        <v>5</v>
      </c>
      <c r="B2829" s="0" t="s">
        <v>11606</v>
      </c>
      <c r="C2829" s="0" t="s">
        <v>8745</v>
      </c>
      <c r="D2829" s="0" t="s">
        <v>8742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11</v>
      </c>
      <c r="L2829" s="0" t="n">
        <v>165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</row>
    <row r="2830" customFormat="false" ht="14.4" hidden="false" customHeight="false" outlineLevel="0" collapsed="false">
      <c r="A2830" s="0" t="s">
        <v>5</v>
      </c>
      <c r="B2830" s="0" t="s">
        <v>11607</v>
      </c>
      <c r="C2830" s="0" t="s">
        <v>8741</v>
      </c>
      <c r="D2830" s="0" t="s">
        <v>8742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11</v>
      </c>
      <c r="L2830" s="0" t="n">
        <v>165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</row>
    <row r="2831" customFormat="false" ht="14.4" hidden="false" customHeight="false" outlineLevel="0" collapsed="false">
      <c r="A2831" s="0" t="s">
        <v>5</v>
      </c>
      <c r="B2831" s="0" t="s">
        <v>11608</v>
      </c>
      <c r="C2831" s="0" t="s">
        <v>8742</v>
      </c>
      <c r="D2831" s="0" t="s">
        <v>8744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11</v>
      </c>
      <c r="L2831" s="0" t="n">
        <v>166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</row>
    <row r="2832" customFormat="false" ht="14.4" hidden="false" customHeight="false" outlineLevel="0" collapsed="false">
      <c r="A2832" s="0" t="s">
        <v>5</v>
      </c>
      <c r="B2832" s="0" t="s">
        <v>11609</v>
      </c>
      <c r="C2832" s="0" t="s">
        <v>8742</v>
      </c>
      <c r="D2832" s="0" t="s">
        <v>8744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11</v>
      </c>
      <c r="L2832" s="0" t="n">
        <v>158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</row>
    <row r="2833" customFormat="false" ht="14.4" hidden="false" customHeight="false" outlineLevel="0" collapsed="false">
      <c r="A2833" s="0" t="s">
        <v>5</v>
      </c>
      <c r="B2833" s="0" t="s">
        <v>11610</v>
      </c>
      <c r="C2833" s="0" t="s">
        <v>8742</v>
      </c>
      <c r="D2833" s="0" t="s">
        <v>8741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14</v>
      </c>
      <c r="L2833" s="0" t="n">
        <v>163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</row>
    <row r="2834" customFormat="false" ht="14.4" hidden="false" customHeight="false" outlineLevel="0" collapsed="false">
      <c r="A2834" s="0" t="s">
        <v>5</v>
      </c>
      <c r="B2834" s="0" t="s">
        <v>11611</v>
      </c>
      <c r="C2834" s="0" t="s">
        <v>8741</v>
      </c>
      <c r="D2834" s="0" t="s">
        <v>8745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12</v>
      </c>
      <c r="L2834" s="0" t="n">
        <v>192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</row>
    <row r="2835" customFormat="false" ht="14.4" hidden="false" customHeight="false" outlineLevel="0" collapsed="false">
      <c r="A2835" s="0" t="s">
        <v>5</v>
      </c>
      <c r="B2835" s="0" t="s">
        <v>11612</v>
      </c>
      <c r="C2835" s="0" t="s">
        <v>8741</v>
      </c>
      <c r="D2835" s="0" t="s">
        <v>8745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13</v>
      </c>
      <c r="L2835" s="0" t="n">
        <v>162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</row>
    <row r="2836" customFormat="false" ht="14.4" hidden="false" customHeight="false" outlineLevel="0" collapsed="false">
      <c r="A2836" s="0" t="s">
        <v>5</v>
      </c>
      <c r="B2836" s="0" t="s">
        <v>11613</v>
      </c>
      <c r="C2836" s="0" t="s">
        <v>8744</v>
      </c>
      <c r="D2836" s="0" t="s">
        <v>8742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9</v>
      </c>
      <c r="L2836" s="0" t="n">
        <v>158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</row>
    <row r="2837" customFormat="false" ht="14.4" hidden="false" customHeight="false" outlineLevel="0" collapsed="false">
      <c r="A2837" s="0" t="s">
        <v>5</v>
      </c>
      <c r="B2837" s="0" t="s">
        <v>11614</v>
      </c>
      <c r="C2837" s="0" t="s">
        <v>8741</v>
      </c>
      <c r="D2837" s="0" t="s">
        <v>8745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7</v>
      </c>
      <c r="L2837" s="0" t="n">
        <v>116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</row>
    <row r="2838" customFormat="false" ht="14.4" hidden="false" customHeight="false" outlineLevel="0" collapsed="false">
      <c r="A2838" s="0" t="s">
        <v>5</v>
      </c>
      <c r="B2838" s="0" t="s">
        <v>11615</v>
      </c>
      <c r="C2838" s="0" t="s">
        <v>8741</v>
      </c>
      <c r="D2838" s="0" t="s">
        <v>8745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7</v>
      </c>
      <c r="L2838" s="0" t="n">
        <v>121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</row>
    <row r="2839" customFormat="false" ht="14.4" hidden="false" customHeight="false" outlineLevel="0" collapsed="false">
      <c r="A2839" s="0" t="s">
        <v>5</v>
      </c>
      <c r="B2839" s="0" t="s">
        <v>11616</v>
      </c>
      <c r="C2839" s="0" t="s">
        <v>8742</v>
      </c>
      <c r="D2839" s="0" t="s">
        <v>8744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7</v>
      </c>
      <c r="L2839" s="0" t="n">
        <v>121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</row>
    <row r="2840" customFormat="false" ht="14.4" hidden="false" customHeight="false" outlineLevel="0" collapsed="false">
      <c r="A2840" s="0" t="s">
        <v>5</v>
      </c>
      <c r="B2840" s="0" t="s">
        <v>11617</v>
      </c>
      <c r="C2840" s="0" t="s">
        <v>8745</v>
      </c>
      <c r="D2840" s="0" t="s">
        <v>8741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7</v>
      </c>
      <c r="L2840" s="0" t="n">
        <v>121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</row>
    <row r="2841" customFormat="false" ht="14.4" hidden="false" customHeight="false" outlineLevel="0" collapsed="false">
      <c r="A2841" s="0" t="s">
        <v>5</v>
      </c>
      <c r="B2841" s="0" t="s">
        <v>11618</v>
      </c>
      <c r="C2841" s="0" t="s">
        <v>8741</v>
      </c>
      <c r="D2841" s="0" t="s">
        <v>8745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9</v>
      </c>
      <c r="L2841" s="0" t="n">
        <v>120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</row>
    <row r="2842" customFormat="false" ht="14.4" hidden="false" customHeight="false" outlineLevel="0" collapsed="false">
      <c r="A2842" s="0" t="s">
        <v>5</v>
      </c>
      <c r="B2842" s="0" t="s">
        <v>11619</v>
      </c>
      <c r="C2842" s="0" t="s">
        <v>8741</v>
      </c>
      <c r="D2842" s="0" t="s">
        <v>8745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6</v>
      </c>
      <c r="L2842" s="0" t="n">
        <v>112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</row>
    <row r="2843" customFormat="false" ht="14.4" hidden="false" customHeight="false" outlineLevel="0" collapsed="false">
      <c r="A2843" s="0" t="s">
        <v>3</v>
      </c>
      <c r="B2843" s="0" t="s">
        <v>11620</v>
      </c>
      <c r="C2843" s="0" t="s">
        <v>8744</v>
      </c>
      <c r="D2843" s="0" t="s">
        <v>8745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15</v>
      </c>
      <c r="N2843" s="0" t="n">
        <v>200</v>
      </c>
      <c r="O2843" s="0" t="n">
        <v>0</v>
      </c>
      <c r="P2843" s="0" t="n">
        <v>0</v>
      </c>
      <c r="Q2843" s="0" t="n">
        <v>15</v>
      </c>
      <c r="R2843" s="0" t="n">
        <v>196</v>
      </c>
      <c r="S2843" s="0" t="n">
        <v>10</v>
      </c>
      <c r="T2843" s="0" t="n">
        <v>148</v>
      </c>
      <c r="U2843" s="0" t="n">
        <v>12</v>
      </c>
      <c r="V2843" s="0" t="n">
        <v>174</v>
      </c>
      <c r="W2843" s="0" t="n">
        <v>0</v>
      </c>
      <c r="X2843" s="0" t="n">
        <v>0</v>
      </c>
      <c r="Y2843" s="0" t="n">
        <v>14</v>
      </c>
      <c r="Z2843" s="0" t="n">
        <v>187</v>
      </c>
    </row>
    <row r="2844" customFormat="false" ht="14.4" hidden="false" customHeight="false" outlineLevel="0" collapsed="false">
      <c r="A2844" s="0" t="s">
        <v>3</v>
      </c>
      <c r="B2844" s="0" t="s">
        <v>11621</v>
      </c>
      <c r="C2844" s="0" t="s">
        <v>8745</v>
      </c>
      <c r="D2844" s="0" t="s">
        <v>8742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27</v>
      </c>
      <c r="N2844" s="0" t="n">
        <v>197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</row>
    <row r="2845" customFormat="false" ht="14.4" hidden="false" customHeight="false" outlineLevel="0" collapsed="false">
      <c r="A2845" s="0" t="s">
        <v>3</v>
      </c>
      <c r="B2845" s="0" t="s">
        <v>11622</v>
      </c>
      <c r="C2845" s="0" t="s">
        <v>8742</v>
      </c>
      <c r="D2845" s="0" t="s">
        <v>8745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19</v>
      </c>
      <c r="N2845" s="0" t="n">
        <v>205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</row>
    <row r="2846" customFormat="false" ht="14.4" hidden="false" customHeight="false" outlineLevel="0" collapsed="false">
      <c r="A2846" s="0" t="s">
        <v>3</v>
      </c>
      <c r="B2846" s="0" t="s">
        <v>11623</v>
      </c>
      <c r="C2846" s="0" t="s">
        <v>8745</v>
      </c>
      <c r="D2846" s="0" t="s">
        <v>8742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21</v>
      </c>
      <c r="N2846" s="0" t="n">
        <v>190</v>
      </c>
      <c r="O2846" s="0" t="n">
        <v>29</v>
      </c>
      <c r="P2846" s="0" t="n">
        <v>233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27</v>
      </c>
      <c r="V2846" s="0" t="n">
        <v>270</v>
      </c>
      <c r="W2846" s="0" t="n">
        <v>0</v>
      </c>
      <c r="X2846" s="0" t="n">
        <v>0</v>
      </c>
      <c r="Y2846" s="0" t="n">
        <v>25</v>
      </c>
      <c r="Z2846" s="0" t="n">
        <v>231</v>
      </c>
    </row>
    <row r="2847" customFormat="false" ht="14.4" hidden="false" customHeight="false" outlineLevel="0" collapsed="false">
      <c r="A2847" s="0" t="s">
        <v>3</v>
      </c>
      <c r="B2847" s="0" t="s">
        <v>11624</v>
      </c>
      <c r="C2847" s="0" t="s">
        <v>8745</v>
      </c>
      <c r="D2847" s="0" t="s">
        <v>8742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23</v>
      </c>
      <c r="N2847" s="0" t="n">
        <v>233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26</v>
      </c>
      <c r="V2847" s="0" t="n">
        <v>268</v>
      </c>
      <c r="W2847" s="0" t="n">
        <v>0</v>
      </c>
      <c r="X2847" s="0" t="n">
        <v>0</v>
      </c>
      <c r="Y2847" s="0" t="n">
        <v>0</v>
      </c>
      <c r="Z2847" s="0" t="n">
        <v>0</v>
      </c>
    </row>
    <row r="2848" customFormat="false" ht="14.4" hidden="false" customHeight="false" outlineLevel="0" collapsed="false">
      <c r="A2848" s="0" t="s">
        <v>3</v>
      </c>
      <c r="B2848" s="0" t="s">
        <v>11625</v>
      </c>
      <c r="C2848" s="0" t="s">
        <v>8741</v>
      </c>
      <c r="D2848" s="0" t="s">
        <v>8742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12</v>
      </c>
      <c r="N2848" s="0" t="n">
        <v>215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123</v>
      </c>
      <c r="T2848" s="0" t="n">
        <v>124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</row>
    <row r="2849" customFormat="false" ht="14.4" hidden="false" customHeight="false" outlineLevel="0" collapsed="false">
      <c r="A2849" s="0" t="s">
        <v>3</v>
      </c>
      <c r="B2849" s="0" t="s">
        <v>11626</v>
      </c>
      <c r="C2849" s="0" t="s">
        <v>8744</v>
      </c>
      <c r="D2849" s="0" t="s">
        <v>8741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24</v>
      </c>
      <c r="N2849" s="0" t="n">
        <v>175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17</v>
      </c>
      <c r="V2849" s="0" t="n">
        <v>178</v>
      </c>
      <c r="W2849" s="0" t="n">
        <v>0</v>
      </c>
      <c r="X2849" s="0" t="n">
        <v>0</v>
      </c>
      <c r="Y2849" s="0" t="n">
        <v>20</v>
      </c>
      <c r="Z2849" s="0" t="n">
        <v>160</v>
      </c>
    </row>
    <row r="2850" customFormat="false" ht="14.4" hidden="false" customHeight="false" outlineLevel="0" collapsed="false">
      <c r="A2850" s="0" t="s">
        <v>3</v>
      </c>
      <c r="B2850" s="0" t="s">
        <v>11627</v>
      </c>
      <c r="C2850" s="0" t="s">
        <v>8745</v>
      </c>
      <c r="D2850" s="0" t="s">
        <v>8744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19</v>
      </c>
      <c r="N2850" s="0" t="n">
        <v>158</v>
      </c>
      <c r="O2850" s="0" t="n">
        <v>10</v>
      </c>
      <c r="P2850" s="0" t="n">
        <v>129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</row>
    <row r="2851" customFormat="false" ht="14.4" hidden="false" customHeight="false" outlineLevel="0" collapsed="false">
      <c r="A2851" s="0" t="s">
        <v>3</v>
      </c>
      <c r="B2851" s="0" t="s">
        <v>11628</v>
      </c>
      <c r="C2851" s="0" t="s">
        <v>8741</v>
      </c>
      <c r="D2851" s="0" t="s">
        <v>8744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25</v>
      </c>
      <c r="N2851" s="0" t="n">
        <v>187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</row>
    <row r="2852" customFormat="false" ht="14.4" hidden="false" customHeight="false" outlineLevel="0" collapsed="false">
      <c r="A2852" s="0" t="s">
        <v>3</v>
      </c>
      <c r="B2852" s="0" t="s">
        <v>11629</v>
      </c>
      <c r="C2852" s="0" t="s">
        <v>8741</v>
      </c>
      <c r="D2852" s="0" t="s">
        <v>8744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21</v>
      </c>
      <c r="N2852" s="0" t="n">
        <v>244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</row>
    <row r="2853" customFormat="false" ht="14.4" hidden="false" customHeight="false" outlineLevel="0" collapsed="false">
      <c r="A2853" s="0" t="s">
        <v>3</v>
      </c>
      <c r="B2853" s="0" t="s">
        <v>11630</v>
      </c>
      <c r="C2853" s="0" t="s">
        <v>8744</v>
      </c>
      <c r="D2853" s="0" t="s">
        <v>8741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23</v>
      </c>
      <c r="N2853" s="0" t="n">
        <v>268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</row>
    <row r="2854" customFormat="false" ht="14.4" hidden="false" customHeight="false" outlineLevel="0" collapsed="false">
      <c r="A2854" s="0" t="s">
        <v>3</v>
      </c>
      <c r="B2854" s="0" t="s">
        <v>8815</v>
      </c>
      <c r="C2854" s="0" t="s">
        <v>8744</v>
      </c>
      <c r="D2854" s="0" t="s">
        <v>8741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18</v>
      </c>
      <c r="N2854" s="0" t="n">
        <v>153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</row>
    <row r="2855" customFormat="false" ht="14.4" hidden="false" customHeight="false" outlineLevel="0" collapsed="false">
      <c r="A2855" s="0" t="s">
        <v>3</v>
      </c>
      <c r="B2855" s="0" t="s">
        <v>11631</v>
      </c>
      <c r="C2855" s="0" t="s">
        <v>8741</v>
      </c>
      <c r="D2855" s="0" t="s">
        <v>8744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30</v>
      </c>
      <c r="N2855" s="0" t="n">
        <v>227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</row>
    <row r="2856" customFormat="false" ht="14.4" hidden="false" customHeight="false" outlineLevel="0" collapsed="false">
      <c r="A2856" s="0" t="s">
        <v>3</v>
      </c>
      <c r="B2856" s="0" t="s">
        <v>11632</v>
      </c>
      <c r="C2856" s="0" t="s">
        <v>8742</v>
      </c>
      <c r="D2856" s="0" t="s">
        <v>8745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24</v>
      </c>
      <c r="N2856" s="0" t="n">
        <v>249</v>
      </c>
      <c r="O2856" s="0" t="n">
        <v>0</v>
      </c>
      <c r="P2856" s="0" t="n">
        <v>0</v>
      </c>
      <c r="Q2856" s="0" t="n">
        <v>33</v>
      </c>
      <c r="R2856" s="0" t="n">
        <v>302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25</v>
      </c>
      <c r="X2856" s="0" t="n">
        <v>329</v>
      </c>
      <c r="Y2856" s="0" t="n">
        <v>0</v>
      </c>
      <c r="Z2856" s="0" t="n">
        <v>0</v>
      </c>
    </row>
    <row r="2857" customFormat="false" ht="14.4" hidden="false" customHeight="false" outlineLevel="0" collapsed="false">
      <c r="A2857" s="0" t="s">
        <v>3</v>
      </c>
      <c r="B2857" s="0" t="s">
        <v>11633</v>
      </c>
      <c r="C2857" s="0" t="s">
        <v>8741</v>
      </c>
      <c r="D2857" s="0" t="s">
        <v>8744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16</v>
      </c>
      <c r="N2857" s="0" t="n">
        <v>169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</row>
    <row r="2858" customFormat="false" ht="14.4" hidden="false" customHeight="false" outlineLevel="0" collapsed="false">
      <c r="A2858" s="0" t="s">
        <v>3</v>
      </c>
      <c r="B2858" s="0" t="s">
        <v>11634</v>
      </c>
      <c r="C2858" s="0" t="s">
        <v>8742</v>
      </c>
      <c r="D2858" s="0" t="s">
        <v>8745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20</v>
      </c>
      <c r="N2858" s="0" t="n">
        <v>152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</row>
    <row r="2859" customFormat="false" ht="14.4" hidden="false" customHeight="false" outlineLevel="0" collapsed="false">
      <c r="A2859" s="0" t="s">
        <v>3</v>
      </c>
      <c r="B2859" s="0" t="s">
        <v>11635</v>
      </c>
      <c r="C2859" s="0" t="s">
        <v>8744</v>
      </c>
      <c r="D2859" s="0" t="s">
        <v>8745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9</v>
      </c>
      <c r="N2859" s="0" t="n">
        <v>146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</row>
    <row r="2860" customFormat="false" ht="14.4" hidden="false" customHeight="false" outlineLevel="0" collapsed="false">
      <c r="A2860" s="0" t="s">
        <v>3</v>
      </c>
      <c r="B2860" s="0" t="s">
        <v>11636</v>
      </c>
      <c r="C2860" s="0" t="s">
        <v>8741</v>
      </c>
      <c r="D2860" s="0" t="s">
        <v>8744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16</v>
      </c>
      <c r="N2860" s="0" t="n">
        <v>119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</row>
    <row r="2861" customFormat="false" ht="14.4" hidden="false" customHeight="false" outlineLevel="0" collapsed="false">
      <c r="A2861" s="0" t="s">
        <v>5</v>
      </c>
      <c r="B2861" s="0" t="s">
        <v>11637</v>
      </c>
      <c r="C2861" s="0" t="s">
        <v>8742</v>
      </c>
      <c r="D2861" s="0" t="s">
        <v>8744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6</v>
      </c>
      <c r="N2861" s="0" t="n">
        <v>117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</row>
    <row r="2862" customFormat="false" ht="14.4" hidden="false" customHeight="false" outlineLevel="0" collapsed="false">
      <c r="A2862" s="0" t="s">
        <v>5</v>
      </c>
      <c r="B2862" s="0" t="s">
        <v>11638</v>
      </c>
      <c r="C2862" s="0" t="s">
        <v>8741</v>
      </c>
      <c r="D2862" s="0" t="s">
        <v>8742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12</v>
      </c>
      <c r="N2862" s="0" t="n">
        <v>112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13</v>
      </c>
      <c r="Z2862" s="0" t="n">
        <v>143</v>
      </c>
    </row>
    <row r="2863" customFormat="false" ht="14.4" hidden="false" customHeight="false" outlineLevel="0" collapsed="false">
      <c r="A2863" s="0" t="s">
        <v>3</v>
      </c>
      <c r="B2863" s="0" t="s">
        <v>11639</v>
      </c>
      <c r="C2863" s="0" t="s">
        <v>8741</v>
      </c>
      <c r="D2863" s="0" t="s">
        <v>8744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43</v>
      </c>
      <c r="P2863" s="0" t="n">
        <v>531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</row>
    <row r="2864" customFormat="false" ht="14.4" hidden="false" customHeight="false" outlineLevel="0" collapsed="false">
      <c r="A2864" s="0" t="s">
        <v>3</v>
      </c>
      <c r="B2864" s="0" t="s">
        <v>11640</v>
      </c>
      <c r="C2864" s="0" t="s">
        <v>8741</v>
      </c>
      <c r="D2864" s="0" t="s">
        <v>8744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123</v>
      </c>
      <c r="P2864" s="0" t="n">
        <v>585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</row>
    <row r="2865" customFormat="false" ht="14.4" hidden="false" customHeight="false" outlineLevel="0" collapsed="false">
      <c r="A2865" s="0" t="s">
        <v>3</v>
      </c>
      <c r="B2865" s="0" t="s">
        <v>11641</v>
      </c>
      <c r="C2865" s="0" t="s">
        <v>8741</v>
      </c>
      <c r="D2865" s="0" t="s">
        <v>8744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124</v>
      </c>
      <c r="P2865" s="0" t="n">
        <v>571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</row>
    <row r="2866" customFormat="false" ht="14.4" hidden="false" customHeight="false" outlineLevel="0" collapsed="false">
      <c r="A2866" s="0" t="s">
        <v>3</v>
      </c>
      <c r="B2866" s="0" t="s">
        <v>11642</v>
      </c>
      <c r="C2866" s="0" t="s">
        <v>8744</v>
      </c>
      <c r="D2866" s="0" t="s">
        <v>8741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123</v>
      </c>
      <c r="P2866" s="0" t="n">
        <v>303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</row>
    <row r="2867" customFormat="false" ht="14.4" hidden="false" customHeight="false" outlineLevel="0" collapsed="false">
      <c r="A2867" s="0" t="s">
        <v>3</v>
      </c>
      <c r="B2867" s="0" t="s">
        <v>11643</v>
      </c>
      <c r="C2867" s="0" t="s">
        <v>8745</v>
      </c>
      <c r="D2867" s="0" t="s">
        <v>8742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20</v>
      </c>
      <c r="P2867" s="0" t="n">
        <v>116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</row>
    <row r="2868" customFormat="false" ht="14.4" hidden="false" customHeight="false" outlineLevel="0" collapsed="false">
      <c r="A2868" s="0" t="s">
        <v>3</v>
      </c>
      <c r="B2868" s="0" t="s">
        <v>11644</v>
      </c>
      <c r="C2868" s="0" t="s">
        <v>8741</v>
      </c>
      <c r="D2868" s="0" t="s">
        <v>8744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40</v>
      </c>
      <c r="P2868" s="0" t="n">
        <v>330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</row>
    <row r="2869" customFormat="false" ht="14.4" hidden="false" customHeight="false" outlineLevel="0" collapsed="false">
      <c r="A2869" s="0" t="s">
        <v>3</v>
      </c>
      <c r="B2869" s="0" t="s">
        <v>11645</v>
      </c>
      <c r="C2869" s="0" t="s">
        <v>8744</v>
      </c>
      <c r="D2869" s="0" t="s">
        <v>8741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54</v>
      </c>
      <c r="P2869" s="0" t="n">
        <v>307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</row>
    <row r="2870" customFormat="false" ht="14.4" hidden="false" customHeight="false" outlineLevel="0" collapsed="false">
      <c r="A2870" s="0" t="s">
        <v>3</v>
      </c>
      <c r="B2870" s="0" t="s">
        <v>11646</v>
      </c>
      <c r="C2870" s="0" t="s">
        <v>8741</v>
      </c>
      <c r="D2870" s="0" t="s">
        <v>8744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35</v>
      </c>
      <c r="P2870" s="0" t="n">
        <v>244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</row>
    <row r="2871" customFormat="false" ht="14.4" hidden="false" customHeight="false" outlineLevel="0" collapsed="false">
      <c r="A2871" s="0" t="s">
        <v>3</v>
      </c>
      <c r="B2871" s="0" t="s">
        <v>11647</v>
      </c>
      <c r="C2871" s="0" t="s">
        <v>8742</v>
      </c>
      <c r="D2871" s="0" t="s">
        <v>8745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23</v>
      </c>
      <c r="P2871" s="0" t="n">
        <v>318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</row>
    <row r="2872" customFormat="false" ht="14.4" hidden="false" customHeight="false" outlineLevel="0" collapsed="false">
      <c r="A2872" s="0" t="s">
        <v>3</v>
      </c>
      <c r="B2872" s="0" t="s">
        <v>11648</v>
      </c>
      <c r="C2872" s="0" t="s">
        <v>8741</v>
      </c>
      <c r="D2872" s="0" t="s">
        <v>8744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31</v>
      </c>
      <c r="P2872" s="0" t="n">
        <v>320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</row>
    <row r="2873" customFormat="false" ht="14.4" hidden="false" customHeight="false" outlineLevel="0" collapsed="false">
      <c r="A2873" s="0" t="s">
        <v>3</v>
      </c>
      <c r="B2873" s="0" t="s">
        <v>11649</v>
      </c>
      <c r="C2873" s="0" t="s">
        <v>11650</v>
      </c>
      <c r="D2873" s="0" t="s">
        <v>8742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208</v>
      </c>
      <c r="P2873" s="0" t="s">
        <v>11651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</row>
    <row r="2874" customFormat="false" ht="14.4" hidden="false" customHeight="false" outlineLevel="0" collapsed="false">
      <c r="A2874" s="0" t="s">
        <v>3</v>
      </c>
      <c r="B2874" s="0" t="s">
        <v>11652</v>
      </c>
      <c r="C2874" s="0" t="s">
        <v>8744</v>
      </c>
      <c r="D2874" s="0" t="s">
        <v>9226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85</v>
      </c>
      <c r="P2874" s="0" t="n">
        <v>111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</row>
    <row r="2875" customFormat="false" ht="14.4" hidden="false" customHeight="false" outlineLevel="0" collapsed="false">
      <c r="A2875" s="0" t="s">
        <v>3</v>
      </c>
      <c r="B2875" s="0" t="s">
        <v>11653</v>
      </c>
      <c r="C2875" s="0" t="s">
        <v>8745</v>
      </c>
      <c r="D2875" s="0" t="s">
        <v>8744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9</v>
      </c>
      <c r="P2875" s="0" t="n">
        <v>151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</row>
    <row r="2876" customFormat="false" ht="14.4" hidden="false" customHeight="false" outlineLevel="0" collapsed="false">
      <c r="A2876" s="0" t="s">
        <v>3</v>
      </c>
      <c r="B2876" s="0" t="s">
        <v>11654</v>
      </c>
      <c r="C2876" s="0" t="s">
        <v>8741</v>
      </c>
      <c r="D2876" s="0" t="s">
        <v>8742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13</v>
      </c>
      <c r="P2876" s="0" t="n">
        <v>131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</row>
    <row r="2877" customFormat="false" ht="14.4" hidden="false" customHeight="false" outlineLevel="0" collapsed="false">
      <c r="A2877" s="0" t="s">
        <v>3</v>
      </c>
      <c r="B2877" s="0" t="s">
        <v>11655</v>
      </c>
      <c r="C2877" s="0" t="s">
        <v>8745</v>
      </c>
      <c r="D2877" s="0" t="s">
        <v>8742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12</v>
      </c>
      <c r="P2877" s="0" t="n">
        <v>141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</row>
    <row r="2878" customFormat="false" ht="14.4" hidden="false" customHeight="false" outlineLevel="0" collapsed="false">
      <c r="A2878" s="0" t="s">
        <v>3</v>
      </c>
      <c r="B2878" s="0" t="s">
        <v>11656</v>
      </c>
      <c r="C2878" s="0" t="s">
        <v>8745</v>
      </c>
      <c r="D2878" s="0" t="s">
        <v>8742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19</v>
      </c>
      <c r="P2878" s="0" t="n">
        <v>141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</row>
    <row r="2879" customFormat="false" ht="14.4" hidden="false" customHeight="false" outlineLevel="0" collapsed="false">
      <c r="A2879" s="0" t="s">
        <v>3</v>
      </c>
      <c r="B2879" s="0" t="s">
        <v>11657</v>
      </c>
      <c r="C2879" s="0" t="s">
        <v>8741</v>
      </c>
      <c r="D2879" s="0" t="s">
        <v>8744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38</v>
      </c>
      <c r="P2879" s="0" t="n">
        <v>221</v>
      </c>
      <c r="Q2879" s="0" t="n">
        <v>35</v>
      </c>
      <c r="R2879" s="0" t="n">
        <v>227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</row>
    <row r="2880" customFormat="false" ht="14.4" hidden="false" customHeight="false" outlineLevel="0" collapsed="false">
      <c r="A2880" s="0" t="s">
        <v>3</v>
      </c>
      <c r="B2880" s="0" t="s">
        <v>11658</v>
      </c>
      <c r="C2880" s="0" t="s">
        <v>8741</v>
      </c>
      <c r="D2880" s="0" t="s">
        <v>8744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27</v>
      </c>
      <c r="P2880" s="0" t="n">
        <v>242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</row>
    <row r="2881" customFormat="false" ht="14.4" hidden="false" customHeight="false" outlineLevel="0" collapsed="false">
      <c r="A2881" s="0" t="s">
        <v>3</v>
      </c>
      <c r="B2881" s="0" t="s">
        <v>11659</v>
      </c>
      <c r="C2881" s="0" t="s">
        <v>8745</v>
      </c>
      <c r="D2881" s="0" t="s">
        <v>8744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21</v>
      </c>
      <c r="P2881" s="0" t="n">
        <v>240</v>
      </c>
      <c r="Q2881" s="0" t="n">
        <v>22</v>
      </c>
      <c r="R2881" s="0" t="n">
        <v>239</v>
      </c>
      <c r="S2881" s="0" t="n">
        <v>0</v>
      </c>
      <c r="T2881" s="0" t="n">
        <v>0</v>
      </c>
      <c r="U2881" s="0" t="n">
        <v>17</v>
      </c>
      <c r="V2881" s="0" t="n">
        <v>177</v>
      </c>
      <c r="W2881" s="0" t="n">
        <v>0</v>
      </c>
      <c r="X2881" s="0" t="n">
        <v>0</v>
      </c>
      <c r="Y2881" s="0" t="n">
        <v>14</v>
      </c>
      <c r="Z2881" s="0" t="n">
        <v>197</v>
      </c>
    </row>
    <row r="2882" customFormat="false" ht="14.4" hidden="false" customHeight="false" outlineLevel="0" collapsed="false">
      <c r="A2882" s="0" t="s">
        <v>3</v>
      </c>
      <c r="B2882" s="0" t="s">
        <v>11660</v>
      </c>
      <c r="C2882" s="0" t="s">
        <v>8744</v>
      </c>
      <c r="D2882" s="0" t="s">
        <v>8745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49</v>
      </c>
      <c r="P2882" s="0" t="n">
        <v>266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25</v>
      </c>
      <c r="X2882" s="0" t="n">
        <v>157</v>
      </c>
      <c r="Y2882" s="0" t="n">
        <v>0</v>
      </c>
      <c r="Z2882" s="0" t="n">
        <v>0</v>
      </c>
    </row>
    <row r="2883" customFormat="false" ht="14.4" hidden="false" customHeight="false" outlineLevel="0" collapsed="false">
      <c r="A2883" s="0" t="s">
        <v>3</v>
      </c>
      <c r="B2883" s="0" t="s">
        <v>11661</v>
      </c>
      <c r="C2883" s="0" t="s">
        <v>8741</v>
      </c>
      <c r="D2883" s="0" t="s">
        <v>8744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21</v>
      </c>
      <c r="P2883" s="0" t="n">
        <v>187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</row>
    <row r="2884" customFormat="false" ht="14.4" hidden="false" customHeight="false" outlineLevel="0" collapsed="false">
      <c r="A2884" s="0" t="s">
        <v>3</v>
      </c>
      <c r="B2884" s="0" t="s">
        <v>11662</v>
      </c>
      <c r="C2884" s="0" t="s">
        <v>8742</v>
      </c>
      <c r="D2884" s="0" t="s">
        <v>8745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36</v>
      </c>
      <c r="P2884" s="0" t="n">
        <v>270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</row>
    <row r="2885" customFormat="false" ht="14.4" hidden="false" customHeight="false" outlineLevel="0" collapsed="false">
      <c r="A2885" s="0" t="s">
        <v>3</v>
      </c>
      <c r="B2885" s="0" t="s">
        <v>11663</v>
      </c>
      <c r="C2885" s="0" t="s">
        <v>8742</v>
      </c>
      <c r="D2885" s="0" t="s">
        <v>8745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30</v>
      </c>
      <c r="P2885" s="0" t="n">
        <v>293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</row>
    <row r="2886" customFormat="false" ht="14.4" hidden="false" customHeight="false" outlineLevel="0" collapsed="false">
      <c r="A2886" s="0" t="s">
        <v>3</v>
      </c>
      <c r="B2886" s="0" t="s">
        <v>11664</v>
      </c>
      <c r="C2886" s="0" t="s">
        <v>8741</v>
      </c>
      <c r="D2886" s="0" t="s">
        <v>8744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16</v>
      </c>
      <c r="P2886" s="0" t="n">
        <v>197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</row>
    <row r="2887" customFormat="false" ht="14.4" hidden="false" customHeight="false" outlineLevel="0" collapsed="false">
      <c r="A2887" s="0" t="s">
        <v>3</v>
      </c>
      <c r="B2887" s="0" t="s">
        <v>11665</v>
      </c>
      <c r="C2887" s="0" t="s">
        <v>8744</v>
      </c>
      <c r="D2887" s="0" t="s">
        <v>8745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17</v>
      </c>
      <c r="P2887" s="0" t="n">
        <v>230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</row>
    <row r="2888" customFormat="false" ht="14.4" hidden="false" customHeight="false" outlineLevel="0" collapsed="false">
      <c r="A2888" s="0" t="s">
        <v>3</v>
      </c>
      <c r="B2888" s="0" t="s">
        <v>11666</v>
      </c>
      <c r="C2888" s="0" t="s">
        <v>8741</v>
      </c>
      <c r="D2888" s="0" t="s">
        <v>8744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25</v>
      </c>
      <c r="P2888" s="0" t="n">
        <v>268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</row>
    <row r="2889" customFormat="false" ht="14.4" hidden="false" customHeight="false" outlineLevel="0" collapsed="false">
      <c r="A2889" s="0" t="s">
        <v>3</v>
      </c>
      <c r="B2889" s="0" t="s">
        <v>11667</v>
      </c>
      <c r="C2889" s="0" t="s">
        <v>8741</v>
      </c>
      <c r="D2889" s="0" t="s">
        <v>8744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26</v>
      </c>
      <c r="P2889" s="0" t="n">
        <v>279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</row>
    <row r="2890" customFormat="false" ht="14.4" hidden="false" customHeight="false" outlineLevel="0" collapsed="false">
      <c r="A2890" s="0" t="s">
        <v>3</v>
      </c>
      <c r="B2890" s="0" t="s">
        <v>11668</v>
      </c>
      <c r="C2890" s="0" t="s">
        <v>8744</v>
      </c>
      <c r="D2890" s="0" t="s">
        <v>8741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17</v>
      </c>
      <c r="P2890" s="0" t="n">
        <v>291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</row>
    <row r="2891" customFormat="false" ht="14.4" hidden="false" customHeight="false" outlineLevel="0" collapsed="false">
      <c r="A2891" s="0" t="s">
        <v>3</v>
      </c>
      <c r="B2891" s="0" t="s">
        <v>11669</v>
      </c>
      <c r="C2891" s="0" t="s">
        <v>8741</v>
      </c>
      <c r="D2891" s="0" t="s">
        <v>8744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23</v>
      </c>
      <c r="P2891" s="0" t="n">
        <v>266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</row>
    <row r="2892" customFormat="false" ht="14.4" hidden="false" customHeight="false" outlineLevel="0" collapsed="false">
      <c r="A2892" s="0" t="s">
        <v>3</v>
      </c>
      <c r="B2892" s="0" t="s">
        <v>11670</v>
      </c>
      <c r="C2892" s="0" t="s">
        <v>8745</v>
      </c>
      <c r="D2892" s="0" t="s">
        <v>8742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39</v>
      </c>
      <c r="P2892" s="0" t="n">
        <v>331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</row>
    <row r="2893" customFormat="false" ht="14.4" hidden="false" customHeight="false" outlineLevel="0" collapsed="false">
      <c r="A2893" s="0" t="s">
        <v>3</v>
      </c>
      <c r="B2893" s="0" t="s">
        <v>11671</v>
      </c>
      <c r="C2893" s="0" t="s">
        <v>8745</v>
      </c>
      <c r="D2893" s="0" t="s">
        <v>8742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35</v>
      </c>
      <c r="P2893" s="0" t="n">
        <v>322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</row>
    <row r="2894" customFormat="false" ht="14.4" hidden="false" customHeight="false" outlineLevel="0" collapsed="false">
      <c r="A2894" s="0" t="s">
        <v>3</v>
      </c>
      <c r="B2894" s="0" t="s">
        <v>11672</v>
      </c>
      <c r="C2894" s="0" t="s">
        <v>8745</v>
      </c>
      <c r="D2894" s="0" t="s">
        <v>8742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33</v>
      </c>
      <c r="P2894" s="0" t="n">
        <v>423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</row>
    <row r="2895" customFormat="false" ht="14.4" hidden="false" customHeight="false" outlineLevel="0" collapsed="false">
      <c r="A2895" s="0" t="s">
        <v>5</v>
      </c>
      <c r="B2895" s="0" t="s">
        <v>11673</v>
      </c>
      <c r="C2895" s="0" t="s">
        <v>8745</v>
      </c>
      <c r="D2895" s="0" t="s">
        <v>8741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8</v>
      </c>
      <c r="P2895" s="0" t="n">
        <v>150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</row>
    <row r="2896" customFormat="false" ht="14.4" hidden="false" customHeight="false" outlineLevel="0" collapsed="false">
      <c r="A2896" s="0" t="s">
        <v>5</v>
      </c>
      <c r="B2896" s="0" t="s">
        <v>11674</v>
      </c>
      <c r="C2896" s="0" t="s">
        <v>8745</v>
      </c>
      <c r="D2896" s="0" t="s">
        <v>8742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14</v>
      </c>
      <c r="P2896" s="0" t="n">
        <v>160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</row>
    <row r="2897" customFormat="false" ht="14.4" hidden="false" customHeight="false" outlineLevel="0" collapsed="false">
      <c r="A2897" s="0" t="s">
        <v>3</v>
      </c>
      <c r="B2897" s="0" t="s">
        <v>11675</v>
      </c>
      <c r="C2897" s="0" t="s">
        <v>8742</v>
      </c>
      <c r="D2897" s="0" t="s">
        <v>8745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42</v>
      </c>
      <c r="R2897" s="0" t="n">
        <v>475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</row>
    <row r="2898" customFormat="false" ht="14.4" hidden="false" customHeight="false" outlineLevel="0" collapsed="false">
      <c r="A2898" s="0" t="s">
        <v>3</v>
      </c>
      <c r="B2898" s="0" t="s">
        <v>11676</v>
      </c>
      <c r="C2898" s="0" t="s">
        <v>8741</v>
      </c>
      <c r="D2898" s="0" t="s">
        <v>8742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33</v>
      </c>
      <c r="R2898" s="0" t="n">
        <v>314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</row>
    <row r="2899" customFormat="false" ht="14.4" hidden="false" customHeight="false" outlineLevel="0" collapsed="false">
      <c r="A2899" s="0" t="s">
        <v>3</v>
      </c>
      <c r="B2899" s="0" t="s">
        <v>11677</v>
      </c>
      <c r="C2899" s="0" t="s">
        <v>8741</v>
      </c>
      <c r="D2899" s="0" t="s">
        <v>8744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230</v>
      </c>
      <c r="R2899" s="0" t="n">
        <v>269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</row>
    <row r="2900" customFormat="false" ht="14.4" hidden="false" customHeight="false" outlineLevel="0" collapsed="false">
      <c r="A2900" s="0" t="s">
        <v>3</v>
      </c>
      <c r="B2900" s="0" t="s">
        <v>11678</v>
      </c>
      <c r="C2900" s="0" t="s">
        <v>8745</v>
      </c>
      <c r="D2900" s="0" t="s">
        <v>8741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6</v>
      </c>
      <c r="R2900" s="0" t="n">
        <v>110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</row>
    <row r="2901" customFormat="false" ht="14.4" hidden="false" customHeight="false" outlineLevel="0" collapsed="false">
      <c r="A2901" s="0" t="s">
        <v>3</v>
      </c>
      <c r="B2901" s="0" t="s">
        <v>11679</v>
      </c>
      <c r="C2901" s="0" t="s">
        <v>8745</v>
      </c>
      <c r="D2901" s="0" t="s">
        <v>8742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18</v>
      </c>
      <c r="R2901" s="0" t="n">
        <v>187</v>
      </c>
      <c r="S2901" s="0" t="n">
        <v>0</v>
      </c>
      <c r="T2901" s="0" t="n">
        <v>0</v>
      </c>
      <c r="U2901" s="0" t="n">
        <v>18</v>
      </c>
      <c r="V2901" s="0" t="n">
        <v>179</v>
      </c>
      <c r="W2901" s="0" t="n">
        <v>0</v>
      </c>
      <c r="X2901" s="0" t="n">
        <v>0</v>
      </c>
      <c r="Y2901" s="0" t="n">
        <v>0</v>
      </c>
      <c r="Z2901" s="0" t="n">
        <v>0</v>
      </c>
    </row>
    <row r="2902" customFormat="false" ht="14.4" hidden="false" customHeight="false" outlineLevel="0" collapsed="false">
      <c r="A2902" s="0" t="s">
        <v>3</v>
      </c>
      <c r="B2902" s="0" t="s">
        <v>11680</v>
      </c>
      <c r="C2902" s="0" t="s">
        <v>8741</v>
      </c>
      <c r="D2902" s="0" t="s">
        <v>8744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23</v>
      </c>
      <c r="R2902" s="0" t="n">
        <v>284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</row>
    <row r="2903" customFormat="false" ht="14.4" hidden="false" customHeight="false" outlineLevel="0" collapsed="false">
      <c r="A2903" s="0" t="s">
        <v>3</v>
      </c>
      <c r="B2903" s="0" t="s">
        <v>11681</v>
      </c>
      <c r="C2903" s="0" t="s">
        <v>8741</v>
      </c>
      <c r="D2903" s="0" t="s">
        <v>8744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10</v>
      </c>
      <c r="R2903" s="0" t="n">
        <v>124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16</v>
      </c>
      <c r="X2903" s="0" t="n">
        <v>92</v>
      </c>
      <c r="Y2903" s="0" t="n">
        <v>0</v>
      </c>
      <c r="Z2903" s="0" t="n">
        <v>0</v>
      </c>
    </row>
    <row r="2904" customFormat="false" ht="14.4" hidden="false" customHeight="false" outlineLevel="0" collapsed="false">
      <c r="A2904" s="0" t="s">
        <v>3</v>
      </c>
      <c r="B2904" s="0" t="s">
        <v>11682</v>
      </c>
      <c r="C2904" s="0" t="s">
        <v>8741</v>
      </c>
      <c r="D2904" s="0" t="s">
        <v>8744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25</v>
      </c>
      <c r="R2904" s="0" t="n">
        <v>287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</row>
    <row r="2905" customFormat="false" ht="14.4" hidden="false" customHeight="false" outlineLevel="0" collapsed="false">
      <c r="A2905" s="0" t="s">
        <v>3</v>
      </c>
      <c r="B2905" s="0" t="s">
        <v>11683</v>
      </c>
      <c r="C2905" s="0" t="s">
        <v>8742</v>
      </c>
      <c r="D2905" s="0" t="s">
        <v>8741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21</v>
      </c>
      <c r="R2905" s="0" t="n">
        <v>235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</row>
    <row r="2906" customFormat="false" ht="14.4" hidden="false" customHeight="false" outlineLevel="0" collapsed="false">
      <c r="A2906" s="0" t="s">
        <v>3</v>
      </c>
      <c r="B2906" s="0" t="s">
        <v>11684</v>
      </c>
      <c r="C2906" s="0" t="s">
        <v>8744</v>
      </c>
      <c r="D2906" s="0" t="s">
        <v>8741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28</v>
      </c>
      <c r="R2906" s="0" t="n">
        <v>232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</row>
    <row r="2907" customFormat="false" ht="14.4" hidden="false" customHeight="false" outlineLevel="0" collapsed="false">
      <c r="A2907" s="0" t="s">
        <v>3</v>
      </c>
      <c r="B2907" s="0" t="s">
        <v>11685</v>
      </c>
      <c r="C2907" s="0" t="s">
        <v>11686</v>
      </c>
      <c r="D2907" s="0" t="s">
        <v>8742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12</v>
      </c>
      <c r="R2907" s="0" t="s">
        <v>11687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</row>
    <row r="2908" customFormat="false" ht="14.4" hidden="false" customHeight="false" outlineLevel="0" collapsed="false">
      <c r="A2908" s="0" t="s">
        <v>3</v>
      </c>
      <c r="B2908" s="0" t="s">
        <v>11688</v>
      </c>
      <c r="C2908" s="0" t="s">
        <v>8742</v>
      </c>
      <c r="D2908" s="0" t="s">
        <v>8741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9</v>
      </c>
      <c r="R2908" s="0" t="n">
        <v>148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</row>
    <row r="2909" customFormat="false" ht="14.4" hidden="false" customHeight="false" outlineLevel="0" collapsed="false">
      <c r="A2909" s="0" t="s">
        <v>3</v>
      </c>
      <c r="B2909" s="0" t="s">
        <v>11689</v>
      </c>
      <c r="C2909" s="0" t="s">
        <v>8742</v>
      </c>
      <c r="D2909" s="0" t="s">
        <v>8745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28</v>
      </c>
      <c r="R2909" s="0" t="n">
        <v>265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</row>
    <row r="2910" customFormat="false" ht="14.4" hidden="false" customHeight="false" outlineLevel="0" collapsed="false">
      <c r="A2910" s="0" t="s">
        <v>3</v>
      </c>
      <c r="B2910" s="0" t="s">
        <v>11690</v>
      </c>
      <c r="C2910" s="0" t="s">
        <v>8744</v>
      </c>
      <c r="D2910" s="0" t="s">
        <v>8745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18</v>
      </c>
      <c r="R2910" s="0" t="n">
        <v>256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</row>
    <row r="2911" customFormat="false" ht="14.4" hidden="false" customHeight="false" outlineLevel="0" collapsed="false">
      <c r="A2911" s="0" t="s">
        <v>3</v>
      </c>
      <c r="B2911" s="0" t="s">
        <v>11691</v>
      </c>
      <c r="C2911" s="0" t="s">
        <v>8741</v>
      </c>
      <c r="D2911" s="0" t="s">
        <v>8744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30</v>
      </c>
      <c r="R2911" s="0" t="n">
        <v>322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</row>
    <row r="2912" customFormat="false" ht="14.4" hidden="false" customHeight="false" outlineLevel="0" collapsed="false">
      <c r="A2912" s="0" t="s">
        <v>3</v>
      </c>
      <c r="B2912" s="0" t="s">
        <v>11692</v>
      </c>
      <c r="C2912" s="0" t="s">
        <v>8741</v>
      </c>
      <c r="D2912" s="0" t="s">
        <v>8744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19</v>
      </c>
      <c r="R2912" s="0" t="n">
        <v>241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</row>
    <row r="2913" customFormat="false" ht="14.4" hidden="false" customHeight="false" outlineLevel="0" collapsed="false">
      <c r="A2913" s="0" t="s">
        <v>3</v>
      </c>
      <c r="B2913" s="0" t="s">
        <v>11693</v>
      </c>
      <c r="C2913" s="0" t="s">
        <v>8744</v>
      </c>
      <c r="D2913" s="0" t="s">
        <v>8741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25</v>
      </c>
      <c r="R2913" s="0" t="n">
        <v>309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</row>
    <row r="2914" customFormat="false" ht="14.4" hidden="false" customHeight="false" outlineLevel="0" collapsed="false">
      <c r="A2914" s="0" t="s">
        <v>3</v>
      </c>
      <c r="B2914" s="0" t="s">
        <v>11694</v>
      </c>
      <c r="C2914" s="0" t="s">
        <v>8744</v>
      </c>
      <c r="D2914" s="0" t="s">
        <v>8741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10</v>
      </c>
      <c r="R2914" s="0" t="n">
        <v>130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</row>
    <row r="2915" customFormat="false" ht="14.4" hidden="false" customHeight="false" outlineLevel="0" collapsed="false">
      <c r="A2915" s="0" t="s">
        <v>3</v>
      </c>
      <c r="B2915" s="0" t="s">
        <v>11695</v>
      </c>
      <c r="C2915" s="0" t="s">
        <v>8741</v>
      </c>
      <c r="D2915" s="0" t="s">
        <v>8744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39</v>
      </c>
      <c r="R2915" s="0" t="n">
        <v>385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</row>
    <row r="2916" customFormat="false" ht="14.4" hidden="false" customHeight="false" outlineLevel="0" collapsed="false">
      <c r="A2916" s="0" t="s">
        <v>3</v>
      </c>
      <c r="B2916" s="0" t="s">
        <v>11696</v>
      </c>
      <c r="C2916" s="0" t="s">
        <v>8741</v>
      </c>
      <c r="D2916" s="0" t="s">
        <v>8744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26</v>
      </c>
      <c r="R2916" s="0" t="n">
        <v>296</v>
      </c>
      <c r="S2916" s="0" t="n">
        <v>27</v>
      </c>
      <c r="T2916" s="0" t="n">
        <v>220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</row>
    <row r="2917" customFormat="false" ht="14.4" hidden="false" customHeight="false" outlineLevel="0" collapsed="false">
      <c r="A2917" s="0" t="s">
        <v>3</v>
      </c>
      <c r="B2917" s="0" t="s">
        <v>11697</v>
      </c>
      <c r="C2917" s="0" t="s">
        <v>8744</v>
      </c>
      <c r="D2917" s="0" t="s">
        <v>8745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18</v>
      </c>
      <c r="R2917" s="0" t="n">
        <v>322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</row>
    <row r="2918" customFormat="false" ht="14.4" hidden="false" customHeight="false" outlineLevel="0" collapsed="false">
      <c r="A2918" s="0" t="s">
        <v>3</v>
      </c>
      <c r="B2918" s="0" t="s">
        <v>11698</v>
      </c>
      <c r="C2918" s="0" t="s">
        <v>8742</v>
      </c>
      <c r="D2918" s="0" t="s">
        <v>8745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23</v>
      </c>
      <c r="R2918" s="0" t="n">
        <v>248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</row>
    <row r="2919" customFormat="false" ht="14.4" hidden="false" customHeight="false" outlineLevel="0" collapsed="false">
      <c r="A2919" s="0" t="s">
        <v>3</v>
      </c>
      <c r="B2919" s="0" t="s">
        <v>11699</v>
      </c>
      <c r="C2919" s="0" t="s">
        <v>11700</v>
      </c>
      <c r="D2919" s="0" t="s">
        <v>8744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227</v>
      </c>
      <c r="T2919" s="0" t="n">
        <v>345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</row>
    <row r="2920" customFormat="false" ht="14.4" hidden="false" customHeight="false" outlineLevel="0" collapsed="false">
      <c r="A2920" s="0" t="s">
        <v>3</v>
      </c>
      <c r="B2920" s="0" t="s">
        <v>11701</v>
      </c>
      <c r="C2920" s="0" t="s">
        <v>8745</v>
      </c>
      <c r="D2920" s="0" t="s">
        <v>8742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30</v>
      </c>
      <c r="T2920" s="0" t="n">
        <v>244</v>
      </c>
      <c r="U2920" s="0" t="n">
        <v>22</v>
      </c>
      <c r="V2920" s="0" t="n">
        <v>265</v>
      </c>
      <c r="W2920" s="0" t="n">
        <v>0</v>
      </c>
      <c r="X2920" s="0" t="n">
        <v>0</v>
      </c>
      <c r="Y2920" s="0" t="n">
        <v>0</v>
      </c>
      <c r="Z2920" s="0" t="n">
        <v>0</v>
      </c>
    </row>
    <row r="2921" customFormat="false" ht="14.4" hidden="false" customHeight="false" outlineLevel="0" collapsed="false">
      <c r="A2921" s="0" t="s">
        <v>3</v>
      </c>
      <c r="B2921" s="0" t="s">
        <v>11702</v>
      </c>
      <c r="C2921" s="0" t="s">
        <v>8745</v>
      </c>
      <c r="D2921" s="0" t="s">
        <v>8742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28</v>
      </c>
      <c r="T2921" s="0" t="n">
        <v>242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22</v>
      </c>
      <c r="Z2921" s="0" t="n">
        <v>202</v>
      </c>
    </row>
    <row r="2922" customFormat="false" ht="14.4" hidden="false" customHeight="false" outlineLevel="0" collapsed="false">
      <c r="A2922" s="0" t="s">
        <v>3</v>
      </c>
      <c r="B2922" s="0" t="s">
        <v>11703</v>
      </c>
      <c r="C2922" s="0" t="s">
        <v>8742</v>
      </c>
      <c r="D2922" s="0" t="s">
        <v>8745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18</v>
      </c>
      <c r="T2922" s="0" t="n">
        <v>240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</row>
    <row r="2923" customFormat="false" ht="14.4" hidden="false" customHeight="false" outlineLevel="0" collapsed="false">
      <c r="A2923" s="0" t="s">
        <v>3</v>
      </c>
      <c r="B2923" s="0" t="s">
        <v>11704</v>
      </c>
      <c r="C2923" s="0" t="s">
        <v>8745</v>
      </c>
      <c r="D2923" s="0" t="s">
        <v>8742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31</v>
      </c>
      <c r="T2923" s="0" t="n">
        <v>265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</row>
    <row r="2924" customFormat="false" ht="14.4" hidden="false" customHeight="false" outlineLevel="0" collapsed="false">
      <c r="A2924" s="0" t="s">
        <v>3</v>
      </c>
      <c r="B2924" s="0" t="s">
        <v>11705</v>
      </c>
      <c r="C2924" s="0" t="s">
        <v>8742</v>
      </c>
      <c r="D2924" s="0" t="s">
        <v>8745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24</v>
      </c>
      <c r="T2924" s="0" t="n">
        <v>190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23</v>
      </c>
      <c r="Z2924" s="0" t="n">
        <v>175</v>
      </c>
    </row>
    <row r="2925" customFormat="false" ht="14.4" hidden="false" customHeight="false" outlineLevel="0" collapsed="false">
      <c r="A2925" s="0" t="s">
        <v>3</v>
      </c>
      <c r="B2925" s="0" t="s">
        <v>11706</v>
      </c>
      <c r="C2925" s="0" t="s">
        <v>8744</v>
      </c>
      <c r="D2925" s="0" t="s">
        <v>8741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19</v>
      </c>
      <c r="T2925" s="0" t="n">
        <v>166</v>
      </c>
      <c r="U2925" s="0" t="n">
        <v>12</v>
      </c>
      <c r="V2925" s="0" t="n">
        <v>163</v>
      </c>
      <c r="W2925" s="0" t="n">
        <v>37</v>
      </c>
      <c r="X2925" s="0" t="n">
        <v>438</v>
      </c>
      <c r="Y2925" s="0" t="n">
        <v>17</v>
      </c>
      <c r="Z2925" s="0" t="n">
        <v>181</v>
      </c>
    </row>
    <row r="2926" customFormat="false" ht="14.4" hidden="false" customHeight="false" outlineLevel="0" collapsed="false">
      <c r="A2926" s="0" t="s">
        <v>3</v>
      </c>
      <c r="B2926" s="0" t="s">
        <v>11707</v>
      </c>
      <c r="C2926" s="0" t="s">
        <v>8744</v>
      </c>
      <c r="D2926" s="0" t="s">
        <v>8745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12</v>
      </c>
      <c r="T2926" s="0" t="n">
        <v>128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</row>
    <row r="2927" customFormat="false" ht="14.4" hidden="false" customHeight="false" outlineLevel="0" collapsed="false">
      <c r="A2927" s="0" t="s">
        <v>3</v>
      </c>
      <c r="B2927" s="0" t="s">
        <v>11708</v>
      </c>
      <c r="C2927" s="0" t="s">
        <v>8741</v>
      </c>
      <c r="D2927" s="0" t="s">
        <v>8744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17</v>
      </c>
      <c r="T2927" s="0" t="n">
        <v>188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</row>
    <row r="2928" customFormat="false" ht="14.4" hidden="false" customHeight="false" outlineLevel="0" collapsed="false">
      <c r="A2928" s="0" t="s">
        <v>3</v>
      </c>
      <c r="B2928" s="0" t="s">
        <v>11709</v>
      </c>
      <c r="C2928" s="0" t="s">
        <v>8745</v>
      </c>
      <c r="D2928" s="0" t="s">
        <v>8742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24</v>
      </c>
      <c r="T2928" s="0" t="n">
        <v>182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24</v>
      </c>
      <c r="Z2928" s="0" t="n">
        <v>180</v>
      </c>
    </row>
    <row r="2929" customFormat="false" ht="14.4" hidden="false" customHeight="false" outlineLevel="0" collapsed="false">
      <c r="A2929" s="0" t="s">
        <v>3</v>
      </c>
      <c r="B2929" s="0" t="s">
        <v>11710</v>
      </c>
      <c r="C2929" s="0" t="s">
        <v>8742</v>
      </c>
      <c r="D2929" s="0" t="s">
        <v>8745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11</v>
      </c>
      <c r="T2929" s="0" t="n">
        <v>144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</row>
    <row r="2930" customFormat="false" ht="14.4" hidden="false" customHeight="false" outlineLevel="0" collapsed="false">
      <c r="A2930" s="0" t="s">
        <v>3</v>
      </c>
      <c r="B2930" s="0" t="s">
        <v>11711</v>
      </c>
      <c r="C2930" s="0" t="s">
        <v>8742</v>
      </c>
      <c r="D2930" s="0" t="s">
        <v>8745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27</v>
      </c>
      <c r="T2930" s="0" t="n">
        <v>270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</row>
    <row r="2931" customFormat="false" ht="14.4" hidden="false" customHeight="false" outlineLevel="0" collapsed="false">
      <c r="A2931" s="0" t="s">
        <v>5</v>
      </c>
      <c r="B2931" s="0" t="s">
        <v>11712</v>
      </c>
      <c r="C2931" s="0" t="s">
        <v>8745</v>
      </c>
      <c r="D2931" s="0" t="s">
        <v>8744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13</v>
      </c>
      <c r="T2931" s="0" t="n">
        <v>115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</row>
    <row r="2932" customFormat="false" ht="14.4" hidden="false" customHeight="false" outlineLevel="0" collapsed="false">
      <c r="A2932" s="0" t="s">
        <v>3</v>
      </c>
      <c r="B2932" s="0" t="s">
        <v>11713</v>
      </c>
      <c r="C2932" s="0" t="s">
        <v>8745</v>
      </c>
      <c r="D2932" s="0" t="s">
        <v>8742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21</v>
      </c>
      <c r="V2932" s="0" t="n">
        <v>271</v>
      </c>
      <c r="W2932" s="0" t="n">
        <v>0</v>
      </c>
      <c r="X2932" s="0" t="n">
        <v>0</v>
      </c>
      <c r="Y2932" s="0" t="n">
        <v>0</v>
      </c>
      <c r="Z2932" s="0" t="n">
        <v>0</v>
      </c>
    </row>
    <row r="2933" customFormat="false" ht="14.4" hidden="false" customHeight="false" outlineLevel="0" collapsed="false">
      <c r="A2933" s="0" t="s">
        <v>3</v>
      </c>
      <c r="B2933" s="0" t="s">
        <v>11714</v>
      </c>
      <c r="C2933" s="0" t="s">
        <v>8744</v>
      </c>
      <c r="D2933" s="0" t="s">
        <v>8741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44</v>
      </c>
      <c r="V2933" s="0" t="n">
        <v>375</v>
      </c>
      <c r="W2933" s="0" t="n">
        <v>0</v>
      </c>
      <c r="X2933" s="0" t="n">
        <v>0</v>
      </c>
      <c r="Y2933" s="0" t="n">
        <v>0</v>
      </c>
      <c r="Z2933" s="0" t="n">
        <v>0</v>
      </c>
    </row>
    <row r="2934" customFormat="false" ht="14.4" hidden="false" customHeight="false" outlineLevel="0" collapsed="false">
      <c r="A2934" s="0" t="s">
        <v>3</v>
      </c>
      <c r="B2934" s="0" t="s">
        <v>11715</v>
      </c>
      <c r="C2934" s="0" t="s">
        <v>8742</v>
      </c>
      <c r="D2934" s="0" t="s">
        <v>8741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24</v>
      </c>
      <c r="V2934" s="0" t="n">
        <v>347</v>
      </c>
      <c r="W2934" s="0" t="n">
        <v>0</v>
      </c>
      <c r="X2934" s="0" t="n">
        <v>0</v>
      </c>
      <c r="Y2934" s="0" t="n">
        <v>0</v>
      </c>
      <c r="Z2934" s="0" t="n">
        <v>0</v>
      </c>
    </row>
    <row r="2935" customFormat="false" ht="14.4" hidden="false" customHeight="false" outlineLevel="0" collapsed="false">
      <c r="A2935" s="0" t="s">
        <v>3</v>
      </c>
      <c r="B2935" s="0" t="s">
        <v>11716</v>
      </c>
      <c r="C2935" s="0" t="s">
        <v>8744</v>
      </c>
      <c r="D2935" s="0" t="s">
        <v>8741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12</v>
      </c>
      <c r="V2935" s="0" t="n">
        <v>188</v>
      </c>
      <c r="W2935" s="0" t="n">
        <v>0</v>
      </c>
      <c r="X2935" s="0" t="n">
        <v>0</v>
      </c>
      <c r="Y2935" s="0" t="n">
        <v>0</v>
      </c>
      <c r="Z2935" s="0" t="n">
        <v>0</v>
      </c>
    </row>
    <row r="2936" customFormat="false" ht="14.4" hidden="false" customHeight="false" outlineLevel="0" collapsed="false">
      <c r="A2936" s="0" t="s">
        <v>3</v>
      </c>
      <c r="B2936" s="0" t="s">
        <v>11717</v>
      </c>
      <c r="C2936" s="0" t="s">
        <v>8745</v>
      </c>
      <c r="D2936" s="0" t="s">
        <v>8742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29</v>
      </c>
      <c r="V2936" s="0" t="n">
        <v>198</v>
      </c>
      <c r="W2936" s="0" t="n">
        <v>0</v>
      </c>
      <c r="X2936" s="0" t="n">
        <v>0</v>
      </c>
      <c r="Y2936" s="0" t="n">
        <v>27</v>
      </c>
      <c r="Z2936" s="0" t="n">
        <v>178</v>
      </c>
    </row>
    <row r="2937" customFormat="false" ht="14.4" hidden="false" customHeight="false" outlineLevel="0" collapsed="false">
      <c r="A2937" s="0" t="s">
        <v>3</v>
      </c>
      <c r="B2937" s="0" t="s">
        <v>11718</v>
      </c>
      <c r="C2937" s="0" t="s">
        <v>8744</v>
      </c>
      <c r="D2937" s="0" t="s">
        <v>8741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40</v>
      </c>
      <c r="V2937" s="0" t="n">
        <v>295</v>
      </c>
      <c r="W2937" s="0" t="n">
        <v>0</v>
      </c>
      <c r="X2937" s="0" t="n">
        <v>0</v>
      </c>
      <c r="Y2937" s="0" t="n">
        <v>0</v>
      </c>
      <c r="Z2937" s="0" t="n">
        <v>0</v>
      </c>
    </row>
    <row r="2938" customFormat="false" ht="14.4" hidden="false" customHeight="false" outlineLevel="0" collapsed="false">
      <c r="A2938" s="0" t="s">
        <v>3</v>
      </c>
      <c r="B2938" s="0" t="s">
        <v>11719</v>
      </c>
      <c r="C2938" s="0" t="s">
        <v>8742</v>
      </c>
      <c r="D2938" s="0" t="s">
        <v>8745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21</v>
      </c>
      <c r="V2938" s="0" t="n">
        <v>210</v>
      </c>
      <c r="W2938" s="0" t="n">
        <v>0</v>
      </c>
      <c r="X2938" s="0" t="n">
        <v>0</v>
      </c>
      <c r="Y2938" s="0" t="n">
        <v>0</v>
      </c>
      <c r="Z2938" s="0" t="n">
        <v>0</v>
      </c>
    </row>
    <row r="2939" customFormat="false" ht="14.4" hidden="false" customHeight="false" outlineLevel="0" collapsed="false">
      <c r="A2939" s="0" t="s">
        <v>3</v>
      </c>
      <c r="B2939" s="0" t="s">
        <v>11720</v>
      </c>
      <c r="C2939" s="0" t="s">
        <v>8744</v>
      </c>
      <c r="D2939" s="0" t="s">
        <v>8742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12</v>
      </c>
      <c r="V2939" s="0" t="n">
        <v>237</v>
      </c>
      <c r="W2939" s="0" t="n">
        <v>0</v>
      </c>
      <c r="X2939" s="0" t="n">
        <v>0</v>
      </c>
      <c r="Y2939" s="0" t="n">
        <v>0</v>
      </c>
      <c r="Z2939" s="0" t="n">
        <v>0</v>
      </c>
    </row>
    <row r="2940" customFormat="false" ht="14.4" hidden="false" customHeight="false" outlineLevel="0" collapsed="false">
      <c r="A2940" s="0" t="s">
        <v>3</v>
      </c>
      <c r="B2940" s="0" t="s">
        <v>11721</v>
      </c>
      <c r="C2940" s="0" t="s">
        <v>8741</v>
      </c>
      <c r="D2940" s="0" t="s">
        <v>8742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27</v>
      </c>
      <c r="V2940" s="0" t="n">
        <v>267</v>
      </c>
      <c r="W2940" s="0" t="n">
        <v>0</v>
      </c>
      <c r="X2940" s="0" t="n">
        <v>0</v>
      </c>
      <c r="Y2940" s="0" t="n">
        <v>0</v>
      </c>
      <c r="Z2940" s="0" t="n">
        <v>0</v>
      </c>
    </row>
    <row r="2941" customFormat="false" ht="14.4" hidden="false" customHeight="false" outlineLevel="0" collapsed="false">
      <c r="A2941" s="0" t="s">
        <v>3</v>
      </c>
      <c r="B2941" s="0" t="s">
        <v>11722</v>
      </c>
      <c r="C2941" s="0" t="s">
        <v>8744</v>
      </c>
      <c r="D2941" s="0" t="s">
        <v>8745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16</v>
      </c>
      <c r="V2941" s="0" t="n">
        <v>268</v>
      </c>
      <c r="W2941" s="0" t="n">
        <v>0</v>
      </c>
      <c r="X2941" s="0" t="n">
        <v>0</v>
      </c>
      <c r="Y2941" s="0" t="n">
        <v>0</v>
      </c>
      <c r="Z2941" s="0" t="n">
        <v>0</v>
      </c>
    </row>
    <row r="2942" customFormat="false" ht="14.4" hidden="false" customHeight="false" outlineLevel="0" collapsed="false">
      <c r="A2942" s="0" t="s">
        <v>3</v>
      </c>
      <c r="B2942" s="0" t="s">
        <v>11723</v>
      </c>
      <c r="C2942" s="0" t="s">
        <v>8741</v>
      </c>
      <c r="D2942" s="0" t="s">
        <v>8744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20</v>
      </c>
      <c r="V2942" s="0" t="n">
        <v>237</v>
      </c>
      <c r="W2942" s="0" t="n">
        <v>0</v>
      </c>
      <c r="X2942" s="0" t="n">
        <v>0</v>
      </c>
      <c r="Y2942" s="0" t="n">
        <v>21</v>
      </c>
      <c r="Z2942" s="0" t="n">
        <v>275</v>
      </c>
    </row>
    <row r="2943" customFormat="false" ht="14.4" hidden="false" customHeight="false" outlineLevel="0" collapsed="false">
      <c r="A2943" s="0" t="s">
        <v>3</v>
      </c>
      <c r="B2943" s="0" t="s">
        <v>11724</v>
      </c>
      <c r="C2943" s="0" t="s">
        <v>8742</v>
      </c>
      <c r="D2943" s="0" t="s">
        <v>8745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24</v>
      </c>
      <c r="V2943" s="0" t="n">
        <v>256</v>
      </c>
      <c r="W2943" s="0" t="n">
        <v>0</v>
      </c>
      <c r="X2943" s="0" t="n">
        <v>0</v>
      </c>
      <c r="Y2943" s="0" t="n">
        <v>0</v>
      </c>
      <c r="Z2943" s="0" t="n">
        <v>0</v>
      </c>
    </row>
    <row r="2944" customFormat="false" ht="14.4" hidden="false" customHeight="false" outlineLevel="0" collapsed="false">
      <c r="A2944" s="0" t="s">
        <v>3</v>
      </c>
      <c r="B2944" s="0" t="s">
        <v>11725</v>
      </c>
      <c r="C2944" s="0" t="s">
        <v>8742</v>
      </c>
      <c r="D2944" s="0" t="s">
        <v>8741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20</v>
      </c>
      <c r="V2944" s="0" t="n">
        <v>268</v>
      </c>
      <c r="W2944" s="0" t="n">
        <v>0</v>
      </c>
      <c r="X2944" s="0" t="n">
        <v>0</v>
      </c>
      <c r="Y2944" s="0" t="n">
        <v>0</v>
      </c>
      <c r="Z2944" s="0" t="n">
        <v>0</v>
      </c>
    </row>
    <row r="2945" customFormat="false" ht="14.4" hidden="false" customHeight="false" outlineLevel="0" collapsed="false">
      <c r="A2945" s="0" t="s">
        <v>3</v>
      </c>
      <c r="B2945" s="0" t="s">
        <v>11726</v>
      </c>
      <c r="C2945" s="0" t="s">
        <v>8745</v>
      </c>
      <c r="D2945" s="0" t="s">
        <v>8742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22</v>
      </c>
      <c r="V2945" s="0" t="n">
        <v>269</v>
      </c>
      <c r="W2945" s="0" t="n">
        <v>0</v>
      </c>
      <c r="X2945" s="0" t="n">
        <v>0</v>
      </c>
      <c r="Y2945" s="0" t="n">
        <v>0</v>
      </c>
      <c r="Z2945" s="0" t="n">
        <v>0</v>
      </c>
    </row>
    <row r="2946" customFormat="false" ht="14.4" hidden="false" customHeight="false" outlineLevel="0" collapsed="false">
      <c r="A2946" s="0" t="s">
        <v>3</v>
      </c>
      <c r="B2946" s="0" t="s">
        <v>11727</v>
      </c>
      <c r="C2946" s="0" t="s">
        <v>8744</v>
      </c>
      <c r="D2946" s="0" t="s">
        <v>8741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29</v>
      </c>
      <c r="V2946" s="0" t="n">
        <v>384</v>
      </c>
      <c r="W2946" s="0" t="n">
        <v>0</v>
      </c>
      <c r="X2946" s="0" t="n">
        <v>0</v>
      </c>
      <c r="Y2946" s="0" t="n">
        <v>0</v>
      </c>
      <c r="Z2946" s="0" t="n">
        <v>0</v>
      </c>
    </row>
    <row r="2947" customFormat="false" ht="14.4" hidden="false" customHeight="false" outlineLevel="0" collapsed="false">
      <c r="A2947" s="0" t="s">
        <v>3</v>
      </c>
      <c r="B2947" s="0" t="s">
        <v>11728</v>
      </c>
      <c r="C2947" s="0" t="s">
        <v>8742</v>
      </c>
      <c r="D2947" s="0" t="s">
        <v>8745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11</v>
      </c>
      <c r="X2947" s="0" t="n">
        <v>176</v>
      </c>
      <c r="Y2947" s="0" t="n">
        <v>0</v>
      </c>
      <c r="Z2947" s="0" t="n">
        <v>0</v>
      </c>
    </row>
    <row r="2948" customFormat="false" ht="14.4" hidden="false" customHeight="false" outlineLevel="0" collapsed="false">
      <c r="A2948" s="0" t="s">
        <v>3</v>
      </c>
      <c r="B2948" s="0" t="s">
        <v>11729</v>
      </c>
      <c r="C2948" s="0" t="s">
        <v>8742</v>
      </c>
      <c r="D2948" s="0" t="s">
        <v>8744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11</v>
      </c>
      <c r="X2948" s="0" t="n">
        <v>177</v>
      </c>
      <c r="Y2948" s="0" t="n">
        <v>0</v>
      </c>
      <c r="Z2948" s="0" t="n">
        <v>0</v>
      </c>
    </row>
    <row r="2949" customFormat="false" ht="14.4" hidden="false" customHeight="false" outlineLevel="0" collapsed="false">
      <c r="A2949" s="0" t="s">
        <v>3</v>
      </c>
      <c r="B2949" s="0" t="s">
        <v>11730</v>
      </c>
      <c r="C2949" s="0" t="s">
        <v>8741</v>
      </c>
      <c r="D2949" s="0" t="s">
        <v>8745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11</v>
      </c>
      <c r="X2949" s="0" t="n">
        <v>169</v>
      </c>
      <c r="Y2949" s="0" t="n">
        <v>0</v>
      </c>
      <c r="Z2949" s="0" t="n">
        <v>0</v>
      </c>
    </row>
    <row r="2950" customFormat="false" ht="14.4" hidden="false" customHeight="false" outlineLevel="0" collapsed="false">
      <c r="A2950" s="0" t="s">
        <v>3</v>
      </c>
      <c r="B2950" s="0" t="s">
        <v>11731</v>
      </c>
      <c r="C2950" s="0" t="s">
        <v>8742</v>
      </c>
      <c r="D2950" s="0" t="s">
        <v>8745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11</v>
      </c>
      <c r="X2950" s="0" t="n">
        <v>166</v>
      </c>
      <c r="Y2950" s="0" t="n">
        <v>0</v>
      </c>
      <c r="Z2950" s="0" t="n">
        <v>0</v>
      </c>
    </row>
    <row r="2951" customFormat="false" ht="14.4" hidden="false" customHeight="false" outlineLevel="0" collapsed="false">
      <c r="A2951" s="0" t="s">
        <v>3</v>
      </c>
      <c r="B2951" s="0" t="s">
        <v>11732</v>
      </c>
      <c r="C2951" s="0" t="s">
        <v>8742</v>
      </c>
      <c r="D2951" s="0" t="s">
        <v>8744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11</v>
      </c>
      <c r="X2951" s="0" t="n">
        <v>168</v>
      </c>
      <c r="Y2951" s="0" t="n">
        <v>0</v>
      </c>
      <c r="Z2951" s="0" t="n">
        <v>0</v>
      </c>
    </row>
    <row r="2952" customFormat="false" ht="14.4" hidden="false" customHeight="false" outlineLevel="0" collapsed="false">
      <c r="A2952" s="0" t="s">
        <v>3</v>
      </c>
      <c r="B2952" s="0" t="s">
        <v>11733</v>
      </c>
      <c r="C2952" s="0" t="s">
        <v>8745</v>
      </c>
      <c r="D2952" s="0" t="s">
        <v>8742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13</v>
      </c>
      <c r="X2952" s="0" t="n">
        <v>154</v>
      </c>
      <c r="Y2952" s="0" t="n">
        <v>0</v>
      </c>
      <c r="Z2952" s="0" t="n">
        <v>0</v>
      </c>
    </row>
    <row r="2953" customFormat="false" ht="14.4" hidden="false" customHeight="false" outlineLevel="0" collapsed="false">
      <c r="A2953" s="0" t="s">
        <v>3</v>
      </c>
      <c r="B2953" s="0" t="s">
        <v>11734</v>
      </c>
      <c r="C2953" s="0" t="s">
        <v>8745</v>
      </c>
      <c r="D2953" s="0" t="s">
        <v>8744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13</v>
      </c>
      <c r="X2953" s="0" t="n">
        <v>160</v>
      </c>
      <c r="Y2953" s="0" t="n">
        <v>0</v>
      </c>
      <c r="Z2953" s="0" t="n">
        <v>0</v>
      </c>
    </row>
    <row r="2954" customFormat="false" ht="14.4" hidden="false" customHeight="false" outlineLevel="0" collapsed="false">
      <c r="A2954" s="0" t="s">
        <v>3</v>
      </c>
      <c r="B2954" s="0" t="s">
        <v>11735</v>
      </c>
      <c r="C2954" s="0" t="s">
        <v>8745</v>
      </c>
      <c r="D2954" s="0" t="s">
        <v>8742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13</v>
      </c>
      <c r="X2954" s="0" t="n">
        <v>177</v>
      </c>
      <c r="Y2954" s="0" t="n">
        <v>0</v>
      </c>
      <c r="Z2954" s="0" t="n">
        <v>0</v>
      </c>
    </row>
    <row r="2955" customFormat="false" ht="14.4" hidden="false" customHeight="false" outlineLevel="0" collapsed="false">
      <c r="A2955" s="0" t="s">
        <v>3</v>
      </c>
      <c r="B2955" s="0" t="s">
        <v>11736</v>
      </c>
      <c r="C2955" s="0" t="s">
        <v>8745</v>
      </c>
      <c r="D2955" s="0" t="s">
        <v>8741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12</v>
      </c>
      <c r="X2955" s="0" t="n">
        <v>201</v>
      </c>
      <c r="Y2955" s="0" t="n">
        <v>0</v>
      </c>
      <c r="Z2955" s="0" t="n">
        <v>0</v>
      </c>
    </row>
    <row r="2956" customFormat="false" ht="14.4" hidden="false" customHeight="false" outlineLevel="0" collapsed="false">
      <c r="A2956" s="0" t="s">
        <v>3</v>
      </c>
      <c r="B2956" s="0" t="s">
        <v>11737</v>
      </c>
      <c r="C2956" s="0" t="s">
        <v>8745</v>
      </c>
      <c r="D2956" s="0" t="s">
        <v>8742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12</v>
      </c>
      <c r="X2956" s="0" t="n">
        <v>206</v>
      </c>
      <c r="Y2956" s="0" t="n">
        <v>0</v>
      </c>
      <c r="Z2956" s="0" t="n">
        <v>0</v>
      </c>
    </row>
    <row r="2957" customFormat="false" ht="14.4" hidden="false" customHeight="false" outlineLevel="0" collapsed="false">
      <c r="A2957" s="0" t="s">
        <v>3</v>
      </c>
      <c r="B2957" s="0" t="s">
        <v>11738</v>
      </c>
      <c r="C2957" s="0" t="s">
        <v>8742</v>
      </c>
      <c r="D2957" s="0" t="s">
        <v>8744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12</v>
      </c>
      <c r="X2957" s="0" t="n">
        <v>200</v>
      </c>
      <c r="Y2957" s="0" t="n">
        <v>0</v>
      </c>
      <c r="Z2957" s="0" t="n">
        <v>0</v>
      </c>
    </row>
    <row r="2958" customFormat="false" ht="14.4" hidden="false" customHeight="false" outlineLevel="0" collapsed="false">
      <c r="A2958" s="0" t="s">
        <v>3</v>
      </c>
      <c r="B2958" s="0" t="s">
        <v>11739</v>
      </c>
      <c r="C2958" s="0" t="s">
        <v>8742</v>
      </c>
      <c r="D2958" s="0" t="s">
        <v>8745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10</v>
      </c>
      <c r="X2958" s="0" t="n">
        <v>192</v>
      </c>
      <c r="Y2958" s="0" t="n">
        <v>0</v>
      </c>
      <c r="Z2958" s="0" t="n">
        <v>0</v>
      </c>
    </row>
    <row r="2959" customFormat="false" ht="14.4" hidden="false" customHeight="false" outlineLevel="0" collapsed="false">
      <c r="A2959" s="0" t="s">
        <v>3</v>
      </c>
      <c r="B2959" s="0" t="s">
        <v>11740</v>
      </c>
      <c r="C2959" s="0" t="s">
        <v>8742</v>
      </c>
      <c r="D2959" s="0" t="s">
        <v>8745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10</v>
      </c>
      <c r="X2959" s="0" t="n">
        <v>192</v>
      </c>
      <c r="Y2959" s="0" t="n">
        <v>0</v>
      </c>
      <c r="Z2959" s="0" t="n">
        <v>0</v>
      </c>
    </row>
    <row r="2960" customFormat="false" ht="14.4" hidden="false" customHeight="false" outlineLevel="0" collapsed="false">
      <c r="A2960" s="0" t="s">
        <v>3</v>
      </c>
      <c r="B2960" s="0" t="s">
        <v>11741</v>
      </c>
      <c r="C2960" s="0" t="s">
        <v>8742</v>
      </c>
      <c r="D2960" s="0" t="s">
        <v>8744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10</v>
      </c>
      <c r="X2960" s="0" t="n">
        <v>173</v>
      </c>
      <c r="Y2960" s="0" t="n">
        <v>0</v>
      </c>
      <c r="Z2960" s="0" t="n">
        <v>0</v>
      </c>
    </row>
    <row r="2961" customFormat="false" ht="14.4" hidden="false" customHeight="false" outlineLevel="0" collapsed="false">
      <c r="A2961" s="0" t="s">
        <v>3</v>
      </c>
      <c r="B2961" s="0" t="s">
        <v>11742</v>
      </c>
      <c r="C2961" s="0" t="s">
        <v>8742</v>
      </c>
      <c r="D2961" s="0" t="s">
        <v>8741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14</v>
      </c>
      <c r="X2961" s="0" t="n">
        <v>160</v>
      </c>
      <c r="Y2961" s="0" t="n">
        <v>0</v>
      </c>
      <c r="Z2961" s="0" t="n">
        <v>0</v>
      </c>
    </row>
    <row r="2962" customFormat="false" ht="14.4" hidden="false" customHeight="false" outlineLevel="0" collapsed="false">
      <c r="A2962" s="0" t="s">
        <v>3</v>
      </c>
      <c r="B2962" s="0" t="s">
        <v>11743</v>
      </c>
      <c r="C2962" s="0" t="s">
        <v>8742</v>
      </c>
      <c r="D2962" s="0" t="s">
        <v>8744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17</v>
      </c>
      <c r="X2962" s="0" t="n">
        <v>197</v>
      </c>
      <c r="Y2962" s="0" t="n">
        <v>0</v>
      </c>
      <c r="Z2962" s="0" t="n">
        <v>0</v>
      </c>
    </row>
    <row r="2963" customFormat="false" ht="14.4" hidden="false" customHeight="false" outlineLevel="0" collapsed="false">
      <c r="A2963" s="0" t="s">
        <v>3</v>
      </c>
      <c r="B2963" s="0" t="s">
        <v>11744</v>
      </c>
      <c r="C2963" s="0" t="s">
        <v>8744</v>
      </c>
      <c r="D2963" s="0" t="s">
        <v>8745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17</v>
      </c>
      <c r="X2963" s="0" t="n">
        <v>208</v>
      </c>
      <c r="Y2963" s="0" t="n">
        <v>0</v>
      </c>
      <c r="Z2963" s="0" t="n">
        <v>0</v>
      </c>
    </row>
    <row r="2964" customFormat="false" ht="14.4" hidden="false" customHeight="false" outlineLevel="0" collapsed="false">
      <c r="A2964" s="0" t="s">
        <v>3</v>
      </c>
      <c r="B2964" s="0" t="s">
        <v>11745</v>
      </c>
      <c r="C2964" s="0" t="s">
        <v>8744</v>
      </c>
      <c r="D2964" s="0" t="s">
        <v>8742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10</v>
      </c>
      <c r="X2964" s="0" t="n">
        <v>199</v>
      </c>
      <c r="Y2964" s="0" t="n">
        <v>0</v>
      </c>
      <c r="Z2964" s="0" t="n">
        <v>0</v>
      </c>
    </row>
    <row r="2965" customFormat="false" ht="14.4" hidden="false" customHeight="false" outlineLevel="0" collapsed="false">
      <c r="A2965" s="0" t="s">
        <v>3</v>
      </c>
      <c r="B2965" s="0" t="s">
        <v>11746</v>
      </c>
      <c r="C2965" s="0" t="s">
        <v>8742</v>
      </c>
      <c r="D2965" s="0" t="s">
        <v>8744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8</v>
      </c>
      <c r="X2965" s="0" t="n">
        <v>144</v>
      </c>
      <c r="Y2965" s="0" t="n">
        <v>0</v>
      </c>
      <c r="Z2965" s="0" t="n">
        <v>0</v>
      </c>
    </row>
    <row r="2966" customFormat="false" ht="14.4" hidden="false" customHeight="false" outlineLevel="0" collapsed="false">
      <c r="A2966" s="0" t="s">
        <v>3</v>
      </c>
      <c r="B2966" s="0" t="s">
        <v>11747</v>
      </c>
      <c r="C2966" s="0" t="s">
        <v>8745</v>
      </c>
      <c r="D2966" s="0" t="s">
        <v>8742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8</v>
      </c>
      <c r="X2966" s="0" t="n">
        <v>155</v>
      </c>
      <c r="Y2966" s="0" t="n">
        <v>0</v>
      </c>
      <c r="Z2966" s="0" t="n">
        <v>0</v>
      </c>
    </row>
    <row r="2967" customFormat="false" ht="14.4" hidden="false" customHeight="false" outlineLevel="0" collapsed="false">
      <c r="A2967" s="0" t="s">
        <v>3</v>
      </c>
      <c r="B2967" s="0" t="s">
        <v>11748</v>
      </c>
      <c r="C2967" s="0" t="s">
        <v>8745</v>
      </c>
      <c r="D2967" s="0" t="s">
        <v>8741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8</v>
      </c>
      <c r="X2967" s="0" t="n">
        <v>154</v>
      </c>
      <c r="Y2967" s="0" t="n">
        <v>0</v>
      </c>
      <c r="Z2967" s="0" t="n">
        <v>0</v>
      </c>
    </row>
    <row r="2968" customFormat="false" ht="14.4" hidden="false" customHeight="false" outlineLevel="0" collapsed="false">
      <c r="A2968" s="0" t="s">
        <v>3</v>
      </c>
      <c r="B2968" s="0" t="s">
        <v>11749</v>
      </c>
      <c r="C2968" s="0" t="s">
        <v>8742</v>
      </c>
      <c r="D2968" s="0" t="s">
        <v>8744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8</v>
      </c>
      <c r="X2968" s="0" t="n">
        <v>155</v>
      </c>
      <c r="Y2968" s="0" t="n">
        <v>0</v>
      </c>
      <c r="Z2968" s="0" t="n">
        <v>0</v>
      </c>
    </row>
    <row r="2969" customFormat="false" ht="14.4" hidden="false" customHeight="false" outlineLevel="0" collapsed="false">
      <c r="A2969" s="0" t="s">
        <v>3</v>
      </c>
      <c r="B2969" s="0" t="s">
        <v>11750</v>
      </c>
      <c r="C2969" s="0" t="s">
        <v>8741</v>
      </c>
      <c r="D2969" s="0" t="s">
        <v>8744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47</v>
      </c>
      <c r="X2969" s="0" t="n">
        <v>304</v>
      </c>
      <c r="Y2969" s="0" t="n">
        <v>0</v>
      </c>
      <c r="Z2969" s="0" t="n">
        <v>0</v>
      </c>
    </row>
    <row r="2970" customFormat="false" ht="14.4" hidden="false" customHeight="false" outlineLevel="0" collapsed="false">
      <c r="A2970" s="0" t="s">
        <v>3</v>
      </c>
      <c r="B2970" s="0" t="s">
        <v>11751</v>
      </c>
      <c r="C2970" s="0" t="s">
        <v>8742</v>
      </c>
      <c r="D2970" s="0" t="s">
        <v>8745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95</v>
      </c>
      <c r="X2970" s="0" t="n">
        <v>825</v>
      </c>
      <c r="Y2970" s="0" t="n">
        <v>0</v>
      </c>
      <c r="Z2970" s="0" t="n">
        <v>0</v>
      </c>
    </row>
    <row r="2971" customFormat="false" ht="14.4" hidden="false" customHeight="false" outlineLevel="0" collapsed="false">
      <c r="A2971" s="0" t="s">
        <v>3</v>
      </c>
      <c r="B2971" s="0" t="s">
        <v>11752</v>
      </c>
      <c r="C2971" s="0" t="s">
        <v>8742</v>
      </c>
      <c r="D2971" s="0" t="s">
        <v>8744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8</v>
      </c>
      <c r="X2971" s="0" t="n">
        <v>134</v>
      </c>
      <c r="Y2971" s="0" t="n">
        <v>0</v>
      </c>
      <c r="Z2971" s="0" t="n">
        <v>0</v>
      </c>
    </row>
    <row r="2972" customFormat="false" ht="14.4" hidden="false" customHeight="false" outlineLevel="0" collapsed="false">
      <c r="A2972" s="0" t="s">
        <v>3</v>
      </c>
      <c r="B2972" s="0" t="s">
        <v>11753</v>
      </c>
      <c r="C2972" s="0" t="s">
        <v>8745</v>
      </c>
      <c r="D2972" s="0" t="s">
        <v>8741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12</v>
      </c>
      <c r="X2972" s="0" t="n">
        <v>211</v>
      </c>
      <c r="Y2972" s="0" t="n">
        <v>0</v>
      </c>
      <c r="Z2972" s="0" t="n">
        <v>0</v>
      </c>
    </row>
    <row r="2973" customFormat="false" ht="14.4" hidden="false" customHeight="false" outlineLevel="0" collapsed="false">
      <c r="A2973" s="0" t="s">
        <v>3</v>
      </c>
      <c r="B2973" s="0" t="s">
        <v>11754</v>
      </c>
      <c r="C2973" s="0" t="s">
        <v>8745</v>
      </c>
      <c r="D2973" s="0" t="s">
        <v>8744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36</v>
      </c>
      <c r="X2973" s="0" t="n">
        <v>525</v>
      </c>
      <c r="Y2973" s="0" t="n">
        <v>0</v>
      </c>
      <c r="Z2973" s="0" t="n">
        <v>0</v>
      </c>
    </row>
    <row r="2974" customFormat="false" ht="14.4" hidden="false" customHeight="false" outlineLevel="0" collapsed="false">
      <c r="A2974" s="0" t="s">
        <v>3</v>
      </c>
      <c r="B2974" s="0" t="s">
        <v>11755</v>
      </c>
      <c r="C2974" s="0" t="s">
        <v>8744</v>
      </c>
      <c r="D2974" s="0" t="s">
        <v>8742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21</v>
      </c>
      <c r="X2974" s="0" t="n">
        <v>331</v>
      </c>
      <c r="Y2974" s="0" t="n">
        <v>0</v>
      </c>
      <c r="Z2974" s="0" t="n">
        <v>0</v>
      </c>
    </row>
    <row r="2975" customFormat="false" ht="14.4" hidden="false" customHeight="false" outlineLevel="0" collapsed="false">
      <c r="A2975" s="0" t="s">
        <v>3</v>
      </c>
      <c r="B2975" s="0" t="s">
        <v>11756</v>
      </c>
      <c r="C2975" s="0" t="s">
        <v>8742</v>
      </c>
      <c r="D2975" s="0" t="s">
        <v>8744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21</v>
      </c>
      <c r="X2975" s="0" t="n">
        <v>308</v>
      </c>
      <c r="Y2975" s="0" t="n">
        <v>0</v>
      </c>
      <c r="Z2975" s="0" t="n">
        <v>0</v>
      </c>
    </row>
    <row r="2976" customFormat="false" ht="14.4" hidden="false" customHeight="false" outlineLevel="0" collapsed="false">
      <c r="A2976" s="0" t="s">
        <v>3</v>
      </c>
      <c r="B2976" s="0" t="s">
        <v>11757</v>
      </c>
      <c r="C2976" s="0" t="s">
        <v>8741</v>
      </c>
      <c r="D2976" s="0" t="s">
        <v>8745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21</v>
      </c>
      <c r="X2976" s="0" t="n">
        <v>308</v>
      </c>
      <c r="Y2976" s="0" t="n">
        <v>0</v>
      </c>
      <c r="Z2976" s="0" t="n">
        <v>0</v>
      </c>
    </row>
    <row r="2977" customFormat="false" ht="14.4" hidden="false" customHeight="false" outlineLevel="0" collapsed="false">
      <c r="A2977" s="0" t="s">
        <v>3</v>
      </c>
      <c r="B2977" s="0" t="s">
        <v>11758</v>
      </c>
      <c r="C2977" s="0" t="s">
        <v>8741</v>
      </c>
      <c r="D2977" s="0" t="s">
        <v>8745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21</v>
      </c>
      <c r="X2977" s="0" t="n">
        <v>297</v>
      </c>
      <c r="Y2977" s="0" t="n">
        <v>0</v>
      </c>
      <c r="Z2977" s="0" t="n">
        <v>0</v>
      </c>
    </row>
    <row r="2978" customFormat="false" ht="14.4" hidden="false" customHeight="false" outlineLevel="0" collapsed="false">
      <c r="A2978" s="0" t="s">
        <v>3</v>
      </c>
      <c r="B2978" s="0" t="s">
        <v>11759</v>
      </c>
      <c r="C2978" s="0" t="s">
        <v>8742</v>
      </c>
      <c r="D2978" s="0" t="s">
        <v>8744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6</v>
      </c>
      <c r="X2978" s="0" t="n">
        <v>114</v>
      </c>
      <c r="Y2978" s="0" t="n">
        <v>0</v>
      </c>
      <c r="Z2978" s="0" t="n">
        <v>0</v>
      </c>
    </row>
    <row r="2979" customFormat="false" ht="14.4" hidden="false" customHeight="false" outlineLevel="0" collapsed="false">
      <c r="A2979" s="0" t="s">
        <v>3</v>
      </c>
      <c r="B2979" s="0" t="s">
        <v>11760</v>
      </c>
      <c r="C2979" s="0" t="s">
        <v>8742</v>
      </c>
      <c r="D2979" s="0" t="s">
        <v>8744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8</v>
      </c>
      <c r="X2979" s="0" t="n">
        <v>155</v>
      </c>
      <c r="Y2979" s="0" t="n">
        <v>0</v>
      </c>
      <c r="Z2979" s="0" t="n">
        <v>0</v>
      </c>
    </row>
    <row r="2980" customFormat="false" ht="14.4" hidden="false" customHeight="false" outlineLevel="0" collapsed="false">
      <c r="A2980" s="0" t="s">
        <v>3</v>
      </c>
      <c r="B2980" s="0" t="s">
        <v>11761</v>
      </c>
      <c r="C2980" s="0" t="s">
        <v>8742</v>
      </c>
      <c r="D2980" s="0" t="s">
        <v>8745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8</v>
      </c>
      <c r="X2980" s="0" t="n">
        <v>101</v>
      </c>
      <c r="Y2980" s="0" t="n">
        <v>0</v>
      </c>
      <c r="Z2980" s="0" t="n">
        <v>0</v>
      </c>
    </row>
    <row r="2981" customFormat="false" ht="14.4" hidden="false" customHeight="false" outlineLevel="0" collapsed="false">
      <c r="A2981" s="0" t="s">
        <v>3</v>
      </c>
      <c r="B2981" s="0" t="s">
        <v>11762</v>
      </c>
      <c r="C2981" s="0" t="s">
        <v>8742</v>
      </c>
      <c r="D2981" s="0" t="s">
        <v>8744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7</v>
      </c>
      <c r="X2981" s="0" t="n">
        <v>115</v>
      </c>
      <c r="Y2981" s="0" t="n">
        <v>0</v>
      </c>
      <c r="Z2981" s="0" t="n">
        <v>0</v>
      </c>
    </row>
    <row r="2982" customFormat="false" ht="14.4" hidden="false" customHeight="false" outlineLevel="0" collapsed="false">
      <c r="A2982" s="0" t="s">
        <v>3</v>
      </c>
      <c r="B2982" s="0" t="s">
        <v>11763</v>
      </c>
      <c r="C2982" s="0" t="s">
        <v>8744</v>
      </c>
      <c r="D2982" s="0" t="s">
        <v>8741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7</v>
      </c>
      <c r="X2982" s="0" t="n">
        <v>115</v>
      </c>
      <c r="Y2982" s="0" t="n">
        <v>0</v>
      </c>
      <c r="Z2982" s="0" t="n">
        <v>0</v>
      </c>
    </row>
    <row r="2983" customFormat="false" ht="14.4" hidden="false" customHeight="false" outlineLevel="0" collapsed="false">
      <c r="A2983" s="0" t="s">
        <v>3</v>
      </c>
      <c r="B2983" s="0" t="s">
        <v>11764</v>
      </c>
      <c r="C2983" s="0" t="s">
        <v>8742</v>
      </c>
      <c r="D2983" s="0" t="s">
        <v>8745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7</v>
      </c>
      <c r="X2983" s="0" t="n">
        <v>120</v>
      </c>
      <c r="Y2983" s="0" t="n">
        <v>0</v>
      </c>
      <c r="Z2983" s="0" t="n">
        <v>0</v>
      </c>
    </row>
    <row r="2984" customFormat="false" ht="14.4" hidden="false" customHeight="false" outlineLevel="0" collapsed="false">
      <c r="A2984" s="0" t="s">
        <v>3</v>
      </c>
      <c r="B2984" s="0" t="s">
        <v>11765</v>
      </c>
      <c r="C2984" s="0" t="s">
        <v>8745</v>
      </c>
      <c r="D2984" s="0" t="s">
        <v>8741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7</v>
      </c>
      <c r="X2984" s="0" t="n">
        <v>128</v>
      </c>
      <c r="Y2984" s="0" t="n">
        <v>0</v>
      </c>
      <c r="Z2984" s="0" t="n">
        <v>0</v>
      </c>
    </row>
    <row r="2985" customFormat="false" ht="14.4" hidden="false" customHeight="false" outlineLevel="0" collapsed="false">
      <c r="A2985" s="0" t="s">
        <v>3</v>
      </c>
      <c r="B2985" s="0" t="s">
        <v>11766</v>
      </c>
      <c r="C2985" s="0" t="s">
        <v>8742</v>
      </c>
      <c r="D2985" s="0" t="s">
        <v>8744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7</v>
      </c>
      <c r="X2985" s="0" t="n">
        <v>128</v>
      </c>
      <c r="Y2985" s="0" t="n">
        <v>0</v>
      </c>
      <c r="Z2985" s="0" t="n">
        <v>0</v>
      </c>
    </row>
    <row r="2986" customFormat="false" ht="14.4" hidden="false" customHeight="false" outlineLevel="0" collapsed="false">
      <c r="A2986" s="0" t="s">
        <v>3</v>
      </c>
      <c r="B2986" s="0" t="s">
        <v>11767</v>
      </c>
      <c r="C2986" s="0" t="s">
        <v>8742</v>
      </c>
      <c r="D2986" s="0" t="s">
        <v>8745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7</v>
      </c>
      <c r="X2986" s="0" t="n">
        <v>127</v>
      </c>
      <c r="Y2986" s="0" t="n">
        <v>0</v>
      </c>
      <c r="Z2986" s="0" t="n">
        <v>0</v>
      </c>
    </row>
    <row r="2987" customFormat="false" ht="14.4" hidden="false" customHeight="false" outlineLevel="0" collapsed="false">
      <c r="A2987" s="0" t="s">
        <v>3</v>
      </c>
      <c r="B2987" s="0" t="s">
        <v>11768</v>
      </c>
      <c r="C2987" s="0" t="s">
        <v>8742</v>
      </c>
      <c r="D2987" s="0" t="s">
        <v>8744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7</v>
      </c>
      <c r="X2987" s="0" t="n">
        <v>122</v>
      </c>
      <c r="Y2987" s="0" t="n">
        <v>0</v>
      </c>
      <c r="Z2987" s="0" t="n">
        <v>0</v>
      </c>
    </row>
    <row r="2988" customFormat="false" ht="14.4" hidden="false" customHeight="false" outlineLevel="0" collapsed="false">
      <c r="A2988" s="0" t="s">
        <v>3</v>
      </c>
      <c r="B2988" s="0" t="s">
        <v>11769</v>
      </c>
      <c r="C2988" s="0" t="s">
        <v>8745</v>
      </c>
      <c r="D2988" s="0" t="s">
        <v>8741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7</v>
      </c>
      <c r="X2988" s="0" t="n">
        <v>124</v>
      </c>
      <c r="Y2988" s="0" t="n">
        <v>0</v>
      </c>
      <c r="Z2988" s="0" t="n">
        <v>0</v>
      </c>
    </row>
    <row r="2989" customFormat="false" ht="14.4" hidden="false" customHeight="false" outlineLevel="0" collapsed="false">
      <c r="A2989" s="0" t="s">
        <v>3</v>
      </c>
      <c r="B2989" s="0" t="s">
        <v>11770</v>
      </c>
      <c r="C2989" s="0" t="s">
        <v>8745</v>
      </c>
      <c r="D2989" s="0" t="s">
        <v>8744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7</v>
      </c>
      <c r="X2989" s="0" t="n">
        <v>129</v>
      </c>
      <c r="Y2989" s="0" t="n">
        <v>0</v>
      </c>
      <c r="Z2989" s="0" t="n">
        <v>0</v>
      </c>
    </row>
    <row r="2990" customFormat="false" ht="14.4" hidden="false" customHeight="false" outlineLevel="0" collapsed="false">
      <c r="A2990" s="0" t="s">
        <v>3</v>
      </c>
      <c r="B2990" s="0" t="s">
        <v>11771</v>
      </c>
      <c r="C2990" s="0" t="s">
        <v>8742</v>
      </c>
      <c r="D2990" s="0" t="s">
        <v>8744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7</v>
      </c>
      <c r="X2990" s="0" t="n">
        <v>118</v>
      </c>
      <c r="Y2990" s="0" t="n">
        <v>0</v>
      </c>
      <c r="Z2990" s="0" t="n">
        <v>0</v>
      </c>
    </row>
    <row r="2991" customFormat="false" ht="14.4" hidden="false" customHeight="false" outlineLevel="0" collapsed="false">
      <c r="A2991" s="0" t="s">
        <v>3</v>
      </c>
      <c r="B2991" s="0" t="s">
        <v>11772</v>
      </c>
      <c r="C2991" s="0" t="s">
        <v>8745</v>
      </c>
      <c r="D2991" s="0" t="s">
        <v>8741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8</v>
      </c>
      <c r="X2991" s="0" t="n">
        <v>156</v>
      </c>
      <c r="Y2991" s="0" t="n">
        <v>0</v>
      </c>
      <c r="Z2991" s="0" t="n">
        <v>0</v>
      </c>
    </row>
    <row r="2992" customFormat="false" ht="14.4" hidden="false" customHeight="false" outlineLevel="0" collapsed="false">
      <c r="A2992" s="0" t="s">
        <v>3</v>
      </c>
      <c r="B2992" s="0" t="s">
        <v>11773</v>
      </c>
      <c r="C2992" s="0" t="s">
        <v>8744</v>
      </c>
      <c r="D2992" s="0" t="s">
        <v>8742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8</v>
      </c>
      <c r="X2992" s="0" t="n">
        <v>155</v>
      </c>
      <c r="Y2992" s="0" t="n">
        <v>0</v>
      </c>
      <c r="Z2992" s="0" t="n">
        <v>0</v>
      </c>
    </row>
    <row r="2993" customFormat="false" ht="14.4" hidden="false" customHeight="false" outlineLevel="0" collapsed="false">
      <c r="A2993" s="0" t="s">
        <v>3</v>
      </c>
      <c r="B2993" s="0" t="s">
        <v>11774</v>
      </c>
      <c r="C2993" s="0" t="s">
        <v>8741</v>
      </c>
      <c r="D2993" s="0" t="s">
        <v>8744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55</v>
      </c>
      <c r="X2993" s="0" t="n">
        <v>471</v>
      </c>
      <c r="Y2993" s="0" t="n">
        <v>0</v>
      </c>
      <c r="Z2993" s="0" t="n">
        <v>0</v>
      </c>
    </row>
    <row r="2994" customFormat="false" ht="14.4" hidden="false" customHeight="false" outlineLevel="0" collapsed="false">
      <c r="A2994" s="0" t="s">
        <v>3</v>
      </c>
      <c r="B2994" s="0" t="s">
        <v>11775</v>
      </c>
      <c r="C2994" s="0" t="s">
        <v>8744</v>
      </c>
      <c r="D2994" s="0" t="s">
        <v>8741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38</v>
      </c>
      <c r="X2994" s="0" t="n">
        <v>471</v>
      </c>
      <c r="Y2994" s="0" t="n">
        <v>0</v>
      </c>
      <c r="Z2994" s="0" t="n">
        <v>0</v>
      </c>
    </row>
    <row r="2995" customFormat="false" ht="14.4" hidden="false" customHeight="false" outlineLevel="0" collapsed="false">
      <c r="A2995" s="0" t="s">
        <v>3</v>
      </c>
      <c r="B2995" s="0" t="s">
        <v>11776</v>
      </c>
      <c r="C2995" s="0" t="s">
        <v>8741</v>
      </c>
      <c r="D2995" s="0" t="s">
        <v>8745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8</v>
      </c>
      <c r="X2995" s="0" t="n">
        <v>141</v>
      </c>
      <c r="Y2995" s="0" t="n">
        <v>0</v>
      </c>
      <c r="Z2995" s="0" t="n">
        <v>0</v>
      </c>
    </row>
    <row r="2996" customFormat="false" ht="14.4" hidden="false" customHeight="false" outlineLevel="0" collapsed="false">
      <c r="A2996" s="0" t="s">
        <v>3</v>
      </c>
      <c r="B2996" s="0" t="s">
        <v>11777</v>
      </c>
      <c r="C2996" s="0" t="s">
        <v>8745</v>
      </c>
      <c r="D2996" s="0" t="s">
        <v>8742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12</v>
      </c>
      <c r="X2996" s="0" t="n">
        <v>169</v>
      </c>
      <c r="Y2996" s="0" t="n">
        <v>0</v>
      </c>
      <c r="Z2996" s="0" t="n">
        <v>0</v>
      </c>
    </row>
    <row r="2997" customFormat="false" ht="14.4" hidden="false" customHeight="false" outlineLevel="0" collapsed="false">
      <c r="A2997" s="0" t="s">
        <v>3</v>
      </c>
      <c r="B2997" s="0" t="s">
        <v>11778</v>
      </c>
      <c r="C2997" s="0" t="s">
        <v>8744</v>
      </c>
      <c r="D2997" s="0" t="s">
        <v>8741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76</v>
      </c>
      <c r="X2997" s="0" t="n">
        <v>549</v>
      </c>
      <c r="Y2997" s="0" t="n">
        <v>0</v>
      </c>
      <c r="Z2997" s="0" t="n">
        <v>0</v>
      </c>
    </row>
    <row r="2998" customFormat="false" ht="14.4" hidden="false" customHeight="false" outlineLevel="0" collapsed="false">
      <c r="A2998" s="0" t="s">
        <v>3</v>
      </c>
      <c r="B2998" s="0" t="s">
        <v>11779</v>
      </c>
      <c r="C2998" s="0" t="s">
        <v>8742</v>
      </c>
      <c r="D2998" s="0" t="s">
        <v>8744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8</v>
      </c>
      <c r="X2998" s="0" t="n">
        <v>117</v>
      </c>
      <c r="Y2998" s="0" t="n">
        <v>0</v>
      </c>
      <c r="Z2998" s="0" t="n">
        <v>0</v>
      </c>
    </row>
    <row r="2999" customFormat="false" ht="14.4" hidden="false" customHeight="false" outlineLevel="0" collapsed="false">
      <c r="A2999" s="0" t="s">
        <v>3</v>
      </c>
      <c r="B2999" s="0" t="s">
        <v>11780</v>
      </c>
      <c r="C2999" s="0" t="s">
        <v>8741</v>
      </c>
      <c r="D2999" s="0" t="s">
        <v>9661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8</v>
      </c>
      <c r="X2999" s="0" t="n">
        <v>157</v>
      </c>
      <c r="Y2999" s="0" t="n">
        <v>0</v>
      </c>
      <c r="Z2999" s="0" t="n">
        <v>0</v>
      </c>
    </row>
    <row r="3000" customFormat="false" ht="14.4" hidden="false" customHeight="false" outlineLevel="0" collapsed="false">
      <c r="A3000" s="0" t="s">
        <v>3</v>
      </c>
      <c r="B3000" s="0" t="s">
        <v>11781</v>
      </c>
      <c r="C3000" s="0" t="s">
        <v>8745</v>
      </c>
      <c r="D3000" s="0" t="s">
        <v>8741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12</v>
      </c>
      <c r="X3000" s="0" t="n">
        <v>190</v>
      </c>
      <c r="Y3000" s="0" t="n">
        <v>0</v>
      </c>
      <c r="Z3000" s="0" t="n">
        <v>0</v>
      </c>
    </row>
    <row r="3001" customFormat="false" ht="14.4" hidden="false" customHeight="false" outlineLevel="0" collapsed="false">
      <c r="A3001" s="0" t="s">
        <v>3</v>
      </c>
      <c r="B3001" s="0" t="s">
        <v>11782</v>
      </c>
      <c r="C3001" s="0" t="s">
        <v>8742</v>
      </c>
      <c r="D3001" s="0" t="s">
        <v>8744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6</v>
      </c>
      <c r="X3001" s="0" t="n">
        <v>111</v>
      </c>
      <c r="Y3001" s="0" t="n">
        <v>0</v>
      </c>
      <c r="Z3001" s="0" t="n">
        <v>0</v>
      </c>
    </row>
    <row r="3002" customFormat="false" ht="14.4" hidden="false" customHeight="false" outlineLevel="0" collapsed="false">
      <c r="A3002" s="0" t="s">
        <v>3</v>
      </c>
      <c r="B3002" s="0" t="s">
        <v>11783</v>
      </c>
      <c r="C3002" s="0" t="s">
        <v>8745</v>
      </c>
      <c r="D3002" s="0" t="s">
        <v>8742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17</v>
      </c>
      <c r="X3002" s="0" t="n">
        <v>78</v>
      </c>
      <c r="Y3002" s="0" t="n">
        <v>0</v>
      </c>
      <c r="Z3002" s="0" t="n">
        <v>0</v>
      </c>
    </row>
    <row r="3003" customFormat="false" ht="14.4" hidden="false" customHeight="false" outlineLevel="0" collapsed="false">
      <c r="A3003" s="0" t="s">
        <v>3</v>
      </c>
      <c r="B3003" s="0" t="s">
        <v>11784</v>
      </c>
      <c r="C3003" s="0" t="s">
        <v>8742</v>
      </c>
      <c r="D3003" s="0" t="s">
        <v>8741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11</v>
      </c>
      <c r="X3003" s="0" t="n">
        <v>146</v>
      </c>
      <c r="Y3003" s="0" t="n">
        <v>0</v>
      </c>
      <c r="Z3003" s="0" t="n">
        <v>0</v>
      </c>
    </row>
    <row r="3004" customFormat="false" ht="14.4" hidden="false" customHeight="false" outlineLevel="0" collapsed="false">
      <c r="A3004" s="0" t="s">
        <v>3</v>
      </c>
      <c r="B3004" s="0" t="s">
        <v>11785</v>
      </c>
      <c r="C3004" s="0" t="s">
        <v>8742</v>
      </c>
      <c r="D3004" s="0" t="s">
        <v>8744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10</v>
      </c>
      <c r="X3004" s="0" t="n">
        <v>170</v>
      </c>
      <c r="Y3004" s="0" t="n">
        <v>0</v>
      </c>
      <c r="Z3004" s="0" t="n">
        <v>0</v>
      </c>
    </row>
    <row r="3005" customFormat="false" ht="14.4" hidden="false" customHeight="false" outlineLevel="0" collapsed="false">
      <c r="A3005" s="0" t="s">
        <v>3</v>
      </c>
      <c r="B3005" s="0" t="s">
        <v>11786</v>
      </c>
      <c r="C3005" s="0" t="s">
        <v>8742</v>
      </c>
      <c r="D3005" s="0" t="s">
        <v>8744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6</v>
      </c>
      <c r="X3005" s="0" t="n">
        <v>90</v>
      </c>
      <c r="Y3005" s="0" t="n">
        <v>0</v>
      </c>
      <c r="Z3005" s="0" t="n">
        <v>0</v>
      </c>
    </row>
    <row r="3006" customFormat="false" ht="14.4" hidden="false" customHeight="false" outlineLevel="0" collapsed="false">
      <c r="A3006" s="0" t="s">
        <v>3</v>
      </c>
      <c r="B3006" s="0" t="s">
        <v>11787</v>
      </c>
      <c r="C3006" s="0" t="s">
        <v>8742</v>
      </c>
      <c r="D3006" s="0" t="s">
        <v>8744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8</v>
      </c>
      <c r="X3006" s="0" t="n">
        <v>94</v>
      </c>
      <c r="Y3006" s="0" t="n">
        <v>0</v>
      </c>
      <c r="Z3006" s="0" t="n">
        <v>0</v>
      </c>
    </row>
    <row r="3007" customFormat="false" ht="14.4" hidden="false" customHeight="false" outlineLevel="0" collapsed="false">
      <c r="A3007" s="0" t="s">
        <v>3</v>
      </c>
      <c r="B3007" s="0" t="s">
        <v>11788</v>
      </c>
      <c r="C3007" s="0" t="s">
        <v>8744</v>
      </c>
      <c r="D3007" s="0" t="s">
        <v>8742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8</v>
      </c>
      <c r="X3007" s="0" t="n">
        <v>130</v>
      </c>
      <c r="Y3007" s="0" t="n">
        <v>0</v>
      </c>
      <c r="Z3007" s="0" t="n">
        <v>0</v>
      </c>
    </row>
    <row r="3008" customFormat="false" ht="14.4" hidden="false" customHeight="false" outlineLevel="0" collapsed="false">
      <c r="A3008" s="0" t="s">
        <v>3</v>
      </c>
      <c r="B3008" s="0" t="s">
        <v>11789</v>
      </c>
      <c r="C3008" s="0" t="s">
        <v>8745</v>
      </c>
      <c r="D3008" s="0" t="s">
        <v>8741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12</v>
      </c>
      <c r="X3008" s="0" t="n">
        <v>158</v>
      </c>
      <c r="Y3008" s="0" t="n">
        <v>0</v>
      </c>
      <c r="Z3008" s="0" t="n">
        <v>0</v>
      </c>
    </row>
    <row r="3009" customFormat="false" ht="14.4" hidden="false" customHeight="false" outlineLevel="0" collapsed="false">
      <c r="A3009" s="0" t="s">
        <v>3</v>
      </c>
      <c r="B3009" s="0" t="s">
        <v>11790</v>
      </c>
      <c r="C3009" s="0" t="s">
        <v>11791</v>
      </c>
      <c r="D3009" s="0" t="s">
        <v>8742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6</v>
      </c>
      <c r="X3009" s="0" t="n">
        <v>115</v>
      </c>
      <c r="Y3009" s="0" t="n">
        <v>0</v>
      </c>
      <c r="Z3009" s="0" t="n">
        <v>0</v>
      </c>
    </row>
    <row r="3010" customFormat="false" ht="14.4" hidden="false" customHeight="false" outlineLevel="0" collapsed="false">
      <c r="A3010" s="0" t="s">
        <v>3</v>
      </c>
      <c r="B3010" s="0" t="s">
        <v>11792</v>
      </c>
      <c r="C3010" s="0" t="s">
        <v>8744</v>
      </c>
      <c r="D3010" s="0" t="s">
        <v>8742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12</v>
      </c>
      <c r="X3010" s="0" t="n">
        <v>232</v>
      </c>
      <c r="Y3010" s="0" t="n">
        <v>0</v>
      </c>
      <c r="Z3010" s="0" t="n">
        <v>0</v>
      </c>
    </row>
    <row r="3011" customFormat="false" ht="14.4" hidden="false" customHeight="false" outlineLevel="0" collapsed="false">
      <c r="A3011" s="0" t="s">
        <v>3</v>
      </c>
      <c r="B3011" s="0" t="s">
        <v>11793</v>
      </c>
      <c r="C3011" s="0" t="s">
        <v>9700</v>
      </c>
      <c r="D3011" s="0" t="s">
        <v>8742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12</v>
      </c>
      <c r="X3011" s="0" t="n">
        <v>161</v>
      </c>
      <c r="Y3011" s="0" t="n">
        <v>0</v>
      </c>
      <c r="Z3011" s="0" t="n">
        <v>0</v>
      </c>
    </row>
    <row r="3012" customFormat="false" ht="14.4" hidden="false" customHeight="false" outlineLevel="0" collapsed="false">
      <c r="A3012" s="0" t="s">
        <v>3</v>
      </c>
      <c r="B3012" s="0" t="s">
        <v>11794</v>
      </c>
      <c r="C3012" s="0" t="s">
        <v>8742</v>
      </c>
      <c r="D3012" s="0" t="s">
        <v>8744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12</v>
      </c>
      <c r="X3012" s="0" t="n">
        <v>196</v>
      </c>
      <c r="Y3012" s="0" t="n">
        <v>0</v>
      </c>
      <c r="Z3012" s="0" t="n">
        <v>0</v>
      </c>
    </row>
    <row r="3013" customFormat="false" ht="14.4" hidden="false" customHeight="false" outlineLevel="0" collapsed="false">
      <c r="A3013" s="0" t="s">
        <v>3</v>
      </c>
      <c r="B3013" s="0" t="s">
        <v>11795</v>
      </c>
      <c r="C3013" s="0" t="s">
        <v>8744</v>
      </c>
      <c r="D3013" s="0" t="s">
        <v>8742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10</v>
      </c>
      <c r="X3013" s="0" t="n">
        <v>142</v>
      </c>
      <c r="Y3013" s="0" t="n">
        <v>0</v>
      </c>
      <c r="Z3013" s="0" t="n">
        <v>0</v>
      </c>
    </row>
    <row r="3014" customFormat="false" ht="14.4" hidden="false" customHeight="false" outlineLevel="0" collapsed="false">
      <c r="A3014" s="0" t="s">
        <v>3</v>
      </c>
      <c r="B3014" s="0" t="s">
        <v>11796</v>
      </c>
      <c r="C3014" s="0" t="s">
        <v>8742</v>
      </c>
      <c r="D3014" s="0" t="s">
        <v>8744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14</v>
      </c>
      <c r="X3014" s="0" t="n">
        <v>237</v>
      </c>
      <c r="Y3014" s="0" t="n">
        <v>0</v>
      </c>
      <c r="Z3014" s="0" t="n">
        <v>0</v>
      </c>
    </row>
    <row r="3015" customFormat="false" ht="14.4" hidden="false" customHeight="false" outlineLevel="0" collapsed="false">
      <c r="A3015" s="0" t="s">
        <v>3</v>
      </c>
      <c r="B3015" s="0" t="s">
        <v>11797</v>
      </c>
      <c r="C3015" s="0" t="s">
        <v>8744</v>
      </c>
      <c r="D3015" s="0" t="s">
        <v>8741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15</v>
      </c>
      <c r="X3015" s="0" t="n">
        <v>205</v>
      </c>
      <c r="Y3015" s="0" t="n">
        <v>0</v>
      </c>
      <c r="Z3015" s="0" t="n">
        <v>0</v>
      </c>
    </row>
    <row r="3016" customFormat="false" ht="14.4" hidden="false" customHeight="false" outlineLevel="0" collapsed="false">
      <c r="A3016" s="0" t="s">
        <v>3</v>
      </c>
      <c r="B3016" s="0" t="s">
        <v>11798</v>
      </c>
      <c r="C3016" s="0" t="s">
        <v>8742</v>
      </c>
      <c r="D3016" s="0" t="s">
        <v>8741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26</v>
      </c>
      <c r="X3016" s="0" t="n">
        <v>191</v>
      </c>
      <c r="Y3016" s="0" t="n">
        <v>0</v>
      </c>
      <c r="Z3016" s="0" t="n">
        <v>0</v>
      </c>
    </row>
    <row r="3017" customFormat="false" ht="14.4" hidden="false" customHeight="false" outlineLevel="0" collapsed="false">
      <c r="A3017" s="0" t="s">
        <v>3</v>
      </c>
      <c r="B3017" s="0" t="s">
        <v>11799</v>
      </c>
      <c r="C3017" s="0" t="s">
        <v>8741</v>
      </c>
      <c r="D3017" s="0" t="s">
        <v>8742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22</v>
      </c>
      <c r="X3017" s="0" t="n">
        <v>257</v>
      </c>
      <c r="Y3017" s="0" t="n">
        <v>0</v>
      </c>
      <c r="Z3017" s="0" t="n">
        <v>0</v>
      </c>
    </row>
    <row r="3018" customFormat="false" ht="14.4" hidden="false" customHeight="false" outlineLevel="0" collapsed="false">
      <c r="A3018" s="0" t="s">
        <v>3</v>
      </c>
      <c r="B3018" s="0" t="s">
        <v>11800</v>
      </c>
      <c r="C3018" s="0" t="s">
        <v>8744</v>
      </c>
      <c r="D3018" s="0" t="s">
        <v>8741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9</v>
      </c>
      <c r="X3018" s="0" t="n">
        <v>167</v>
      </c>
      <c r="Y3018" s="0" t="n">
        <v>0</v>
      </c>
      <c r="Z3018" s="0" t="n">
        <v>0</v>
      </c>
    </row>
    <row r="3019" customFormat="false" ht="14.4" hidden="false" customHeight="false" outlineLevel="0" collapsed="false">
      <c r="A3019" s="0" t="s">
        <v>3</v>
      </c>
      <c r="B3019" s="0" t="s">
        <v>11801</v>
      </c>
      <c r="C3019" s="0" t="s">
        <v>8745</v>
      </c>
      <c r="D3019" s="0" t="s">
        <v>8741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9</v>
      </c>
      <c r="X3019" s="0" t="n">
        <v>167</v>
      </c>
      <c r="Y3019" s="0" t="n">
        <v>0</v>
      </c>
      <c r="Z3019" s="0" t="n">
        <v>0</v>
      </c>
    </row>
    <row r="3020" customFormat="false" ht="14.4" hidden="false" customHeight="false" outlineLevel="0" collapsed="false">
      <c r="A3020" s="0" t="s">
        <v>3</v>
      </c>
      <c r="B3020" s="0" t="s">
        <v>11802</v>
      </c>
      <c r="C3020" s="0" t="s">
        <v>8742</v>
      </c>
      <c r="D3020" s="0" t="s">
        <v>8744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9</v>
      </c>
      <c r="X3020" s="0" t="n">
        <v>147</v>
      </c>
      <c r="Y3020" s="0" t="n">
        <v>0</v>
      </c>
      <c r="Z3020" s="0" t="n">
        <v>0</v>
      </c>
    </row>
    <row r="3021" customFormat="false" ht="14.4" hidden="false" customHeight="false" outlineLevel="0" collapsed="false">
      <c r="A3021" s="0" t="s">
        <v>3</v>
      </c>
      <c r="B3021" s="0" t="s">
        <v>11803</v>
      </c>
      <c r="C3021" s="0" t="s">
        <v>8745</v>
      </c>
      <c r="D3021" s="0" t="s">
        <v>8741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9</v>
      </c>
      <c r="X3021" s="0" t="n">
        <v>166</v>
      </c>
      <c r="Y3021" s="0" t="n">
        <v>0</v>
      </c>
      <c r="Z3021" s="0" t="n">
        <v>0</v>
      </c>
    </row>
    <row r="3022" customFormat="false" ht="14.4" hidden="false" customHeight="false" outlineLevel="0" collapsed="false">
      <c r="A3022" s="0" t="s">
        <v>3</v>
      </c>
      <c r="B3022" s="0" t="s">
        <v>11804</v>
      </c>
      <c r="C3022" s="0" t="s">
        <v>8742</v>
      </c>
      <c r="D3022" s="0" t="s">
        <v>8744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9</v>
      </c>
      <c r="X3022" s="0" t="n">
        <v>169</v>
      </c>
      <c r="Y3022" s="0" t="n">
        <v>0</v>
      </c>
      <c r="Z3022" s="0" t="n">
        <v>0</v>
      </c>
    </row>
    <row r="3023" customFormat="false" ht="14.4" hidden="false" customHeight="false" outlineLevel="0" collapsed="false">
      <c r="A3023" s="0" t="s">
        <v>3</v>
      </c>
      <c r="B3023" s="0" t="s">
        <v>11805</v>
      </c>
      <c r="C3023" s="0" t="s">
        <v>8744</v>
      </c>
      <c r="D3023" s="0" t="s">
        <v>8745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9</v>
      </c>
      <c r="X3023" s="0" t="n">
        <v>169</v>
      </c>
      <c r="Y3023" s="0" t="n">
        <v>0</v>
      </c>
      <c r="Z3023" s="0" t="n">
        <v>0</v>
      </c>
    </row>
    <row r="3024" customFormat="false" ht="14.4" hidden="false" customHeight="false" outlineLevel="0" collapsed="false">
      <c r="A3024" s="0" t="s">
        <v>3</v>
      </c>
      <c r="B3024" s="0" t="s">
        <v>11806</v>
      </c>
      <c r="C3024" s="0" t="s">
        <v>8744</v>
      </c>
      <c r="D3024" s="0" t="s">
        <v>8745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9</v>
      </c>
      <c r="X3024" s="0" t="n">
        <v>169</v>
      </c>
      <c r="Y3024" s="0" t="n">
        <v>0</v>
      </c>
      <c r="Z3024" s="0" t="n">
        <v>0</v>
      </c>
    </row>
    <row r="3025" customFormat="false" ht="14.4" hidden="false" customHeight="false" outlineLevel="0" collapsed="false">
      <c r="A3025" s="0" t="s">
        <v>3</v>
      </c>
      <c r="B3025" s="0" t="s">
        <v>11807</v>
      </c>
      <c r="C3025" s="0" t="s">
        <v>8745</v>
      </c>
      <c r="D3025" s="0" t="s">
        <v>8741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9</v>
      </c>
      <c r="X3025" s="0" t="n">
        <v>175</v>
      </c>
      <c r="Y3025" s="0" t="n">
        <v>0</v>
      </c>
      <c r="Z3025" s="0" t="n">
        <v>0</v>
      </c>
    </row>
    <row r="3026" customFormat="false" ht="14.4" hidden="false" customHeight="false" outlineLevel="0" collapsed="false">
      <c r="A3026" s="0" t="s">
        <v>3</v>
      </c>
      <c r="B3026" s="0" t="s">
        <v>11808</v>
      </c>
      <c r="C3026" s="0" t="s">
        <v>8744</v>
      </c>
      <c r="D3026" s="0" t="s">
        <v>8741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23</v>
      </c>
      <c r="X3026" s="0" t="n">
        <v>258</v>
      </c>
      <c r="Y3026" s="0" t="n">
        <v>0</v>
      </c>
      <c r="Z3026" s="0" t="n">
        <v>0</v>
      </c>
    </row>
    <row r="3027" customFormat="false" ht="14.4" hidden="false" customHeight="false" outlineLevel="0" collapsed="false">
      <c r="A3027" s="0" t="s">
        <v>3</v>
      </c>
      <c r="B3027" s="0" t="s">
        <v>11809</v>
      </c>
      <c r="C3027" s="0" t="s">
        <v>8744</v>
      </c>
      <c r="D3027" s="0" t="s">
        <v>8741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23</v>
      </c>
      <c r="Z3027" s="0" t="n">
        <v>197</v>
      </c>
    </row>
    <row r="3028" customFormat="false" ht="14.4" hidden="false" customHeight="false" outlineLevel="0" collapsed="false">
      <c r="A3028" s="0" t="s">
        <v>3</v>
      </c>
      <c r="B3028" s="0" t="s">
        <v>11810</v>
      </c>
      <c r="C3028" s="0" t="s">
        <v>8741</v>
      </c>
      <c r="D3028" s="0" t="s">
        <v>8744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15</v>
      </c>
      <c r="Z3028" s="0" t="n">
        <v>269</v>
      </c>
    </row>
    <row r="3029" customFormat="false" ht="14.4" hidden="false" customHeight="false" outlineLevel="0" collapsed="false">
      <c r="A3029" s="0" t="s">
        <v>3</v>
      </c>
      <c r="B3029" s="0" t="s">
        <v>11811</v>
      </c>
      <c r="C3029" s="0" t="s">
        <v>8742</v>
      </c>
      <c r="D3029" s="0" t="s">
        <v>8744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11</v>
      </c>
      <c r="Z3029" s="0" t="n">
        <v>215</v>
      </c>
    </row>
    <row r="3030" customFormat="false" ht="14.4" hidden="false" customHeight="false" outlineLevel="0" collapsed="false">
      <c r="A3030" s="0" t="s">
        <v>3</v>
      </c>
      <c r="B3030" s="0" t="s">
        <v>11812</v>
      </c>
      <c r="C3030" s="0" t="s">
        <v>8745</v>
      </c>
      <c r="D3030" s="0" t="s">
        <v>8744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12</v>
      </c>
      <c r="Z3030" s="0" t="n">
        <v>239</v>
      </c>
    </row>
    <row r="3031" customFormat="false" ht="14.4" hidden="false" customHeight="false" outlineLevel="0" collapsed="false">
      <c r="A3031" s="0" t="s">
        <v>3</v>
      </c>
      <c r="B3031" s="0" t="s">
        <v>11813</v>
      </c>
      <c r="C3031" s="0" t="s">
        <v>8744</v>
      </c>
      <c r="D3031" s="0" t="s">
        <v>8741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18</v>
      </c>
      <c r="Z3031" s="0" t="n">
        <v>188</v>
      </c>
    </row>
    <row r="3032" customFormat="false" ht="14.4" hidden="false" customHeight="false" outlineLevel="0" collapsed="false">
      <c r="A3032" s="0" t="s">
        <v>3</v>
      </c>
      <c r="B3032" s="0" t="s">
        <v>11814</v>
      </c>
      <c r="C3032" s="0" t="s">
        <v>8742</v>
      </c>
      <c r="D3032" s="0" t="s">
        <v>8745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13</v>
      </c>
      <c r="Z3032" s="0" t="n">
        <v>107</v>
      </c>
    </row>
    <row r="3033" customFormat="false" ht="14.4" hidden="false" customHeight="false" outlineLevel="0" collapsed="false">
      <c r="A3033" s="0" t="s">
        <v>3</v>
      </c>
      <c r="B3033" s="0" t="s">
        <v>11815</v>
      </c>
      <c r="C3033" s="0" t="s">
        <v>8741</v>
      </c>
      <c r="D3033" s="0" t="s">
        <v>8742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12</v>
      </c>
      <c r="Z3033" s="0" t="n">
        <v>144</v>
      </c>
    </row>
    <row r="3034" customFormat="false" ht="14.4" hidden="false" customHeight="false" outlineLevel="0" collapsed="false">
      <c r="A3034" s="0" t="s">
        <v>3</v>
      </c>
      <c r="B3034" s="0" t="s">
        <v>11816</v>
      </c>
      <c r="C3034" s="0" t="s">
        <v>8745</v>
      </c>
      <c r="D3034" s="0" t="s">
        <v>8744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15</v>
      </c>
      <c r="Z3034" s="0" t="n">
        <v>235</v>
      </c>
    </row>
    <row r="3035" customFormat="false" ht="14.4" hidden="false" customHeight="false" outlineLevel="0" collapsed="false">
      <c r="A3035" s="0" t="s">
        <v>3</v>
      </c>
      <c r="B3035" s="0" t="s">
        <v>11817</v>
      </c>
      <c r="C3035" s="0" t="s">
        <v>8744</v>
      </c>
      <c r="D3035" s="0" t="s">
        <v>8742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14</v>
      </c>
      <c r="Z3035" s="0" t="n">
        <v>233</v>
      </c>
    </row>
    <row r="3036" customFormat="false" ht="14.4" hidden="false" customHeight="false" outlineLevel="0" collapsed="false">
      <c r="A3036" s="0" t="s">
        <v>3</v>
      </c>
      <c r="B3036" s="0" t="s">
        <v>11818</v>
      </c>
      <c r="C3036" s="0" t="s">
        <v>8741</v>
      </c>
      <c r="D3036" s="0" t="s">
        <v>8744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21</v>
      </c>
      <c r="Z3036" s="0" t="n">
        <v>231</v>
      </c>
    </row>
    <row r="3037" customFormat="false" ht="14.4" hidden="false" customHeight="false" outlineLevel="0" collapsed="false">
      <c r="A3037" s="0" t="s">
        <v>3</v>
      </c>
      <c r="B3037" s="0" t="s">
        <v>11819</v>
      </c>
      <c r="C3037" s="0" t="s">
        <v>8744</v>
      </c>
      <c r="D3037" s="0" t="s">
        <v>8741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21</v>
      </c>
      <c r="Z3037" s="0" t="n">
        <v>188</v>
      </c>
    </row>
    <row r="3038" customFormat="false" ht="14.4" hidden="false" customHeight="false" outlineLevel="0" collapsed="false">
      <c r="A3038" s="0" t="s">
        <v>3</v>
      </c>
      <c r="B3038" s="0" t="s">
        <v>11820</v>
      </c>
      <c r="C3038" s="0" t="s">
        <v>8742</v>
      </c>
      <c r="D3038" s="0" t="s">
        <v>8741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44</v>
      </c>
      <c r="Z3038" s="0" t="n">
        <v>304</v>
      </c>
    </row>
    <row r="3039" customFormat="false" ht="14.4" hidden="false" customHeight="false" outlineLevel="0" collapsed="false">
      <c r="A3039" s="0" t="s">
        <v>3</v>
      </c>
      <c r="B3039" s="0" t="s">
        <v>11821</v>
      </c>
      <c r="C3039" s="0" t="s">
        <v>8745</v>
      </c>
      <c r="D3039" s="0" t="s">
        <v>8742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20</v>
      </c>
      <c r="Z3039" s="0" t="n">
        <v>154</v>
      </c>
    </row>
    <row r="3040" customFormat="false" ht="14.4" hidden="false" customHeight="false" outlineLevel="0" collapsed="false">
      <c r="A3040" s="0" t="s">
        <v>3</v>
      </c>
      <c r="B3040" s="0" t="s">
        <v>11822</v>
      </c>
      <c r="C3040" s="0" t="s">
        <v>9661</v>
      </c>
      <c r="D3040" s="0" t="s">
        <v>8741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12</v>
      </c>
      <c r="Z3040" s="0" t="n">
        <v>223</v>
      </c>
    </row>
    <row r="3041" customFormat="false" ht="14.4" hidden="false" customHeight="false" outlineLevel="0" collapsed="false">
      <c r="A3041" s="0" t="s">
        <v>3</v>
      </c>
      <c r="B3041" s="0" t="s">
        <v>11823</v>
      </c>
      <c r="C3041" s="0" t="s">
        <v>8744</v>
      </c>
      <c r="D3041" s="0" t="s">
        <v>8742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12</v>
      </c>
      <c r="Z3041" s="0" t="n">
        <v>240</v>
      </c>
    </row>
    <row r="3042" customFormat="false" ht="14.4" hidden="false" customHeight="false" outlineLevel="0" collapsed="false">
      <c r="A3042" s="0" t="s">
        <v>3</v>
      </c>
      <c r="B3042" s="0" t="s">
        <v>11824</v>
      </c>
      <c r="C3042" s="0" t="s">
        <v>8742</v>
      </c>
      <c r="D3042" s="0" t="s">
        <v>8741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17</v>
      </c>
      <c r="Z3042" s="0" t="n">
        <v>247</v>
      </c>
    </row>
    <row r="3043" customFormat="false" ht="14.4" hidden="false" customHeight="false" outlineLevel="0" collapsed="false">
      <c r="A3043" s="0" t="s">
        <v>3</v>
      </c>
      <c r="B3043" s="0" t="s">
        <v>11825</v>
      </c>
      <c r="C3043" s="0" t="s">
        <v>8745</v>
      </c>
      <c r="D3043" s="0" t="s">
        <v>8741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12</v>
      </c>
      <c r="Z3043" s="0" t="n">
        <v>235</v>
      </c>
    </row>
    <row r="3044" customFormat="false" ht="14.4" hidden="false" customHeight="false" outlineLevel="0" collapsed="false">
      <c r="A3044" s="0" t="s">
        <v>3</v>
      </c>
      <c r="B3044" s="0" t="s">
        <v>11826</v>
      </c>
      <c r="C3044" s="0" t="s">
        <v>8745</v>
      </c>
      <c r="D3044" s="0" t="s">
        <v>8742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37</v>
      </c>
      <c r="Z3044" s="0" t="n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15</v>
      </c>
      <c r="L1" s="1" t="s">
        <v>16</v>
      </c>
      <c r="M1" s="1" t="s">
        <v>27</v>
      </c>
      <c r="N1" s="1" t="s">
        <v>0</v>
      </c>
      <c r="O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11827</v>
      </c>
      <c r="L1" s="1" t="s">
        <v>11828</v>
      </c>
      <c r="M1" s="1" t="s">
        <v>11829</v>
      </c>
      <c r="N1" s="1" t="s">
        <v>11830</v>
      </c>
      <c r="O1" s="1" t="s">
        <v>11831</v>
      </c>
      <c r="P1" s="1" t="s">
        <v>15</v>
      </c>
      <c r="Q1" s="1" t="s">
        <v>16</v>
      </c>
      <c r="R1" s="1" t="s">
        <v>27</v>
      </c>
      <c r="S1" s="1" t="s">
        <v>0</v>
      </c>
      <c r="T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4"/>
  <sheetViews>
    <sheetView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L130" activeCellId="0" sqref="L130"/>
    </sheetView>
  </sheetViews>
  <sheetFormatPr defaultColWidth="8.55859375" defaultRowHeight="14.4" zeroHeight="false" outlineLevelRow="0" outlineLevelCol="0"/>
  <sheetData>
    <row r="1" customFormat="false" ht="14.4" hidden="false" customHeight="false" outlineLevel="0" collapsed="false">
      <c r="A1" s="1" t="s">
        <v>11832</v>
      </c>
      <c r="B1" s="1" t="s">
        <v>11833</v>
      </c>
      <c r="C1" s="1" t="s">
        <v>11834</v>
      </c>
      <c r="D1" s="1" t="s">
        <v>11835</v>
      </c>
      <c r="E1" s="1" t="s">
        <v>11836</v>
      </c>
      <c r="F1" s="1" t="s">
        <v>11837</v>
      </c>
      <c r="G1" s="1" t="s">
        <v>11838</v>
      </c>
      <c r="H1" s="1" t="s">
        <v>11839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11840</v>
      </c>
      <c r="U1" s="1" t="s">
        <v>11841</v>
      </c>
    </row>
    <row r="2" customFormat="false" ht="14.4" hidden="false" customHeight="false" outlineLevel="0" collapsed="false">
      <c r="A2" s="0" t="s">
        <v>3</v>
      </c>
      <c r="B2" s="0" t="s">
        <v>3</v>
      </c>
      <c r="C2" s="0" t="s">
        <v>11842</v>
      </c>
      <c r="D2" s="0" t="s">
        <v>11843</v>
      </c>
      <c r="E2" s="0" t="s">
        <v>361</v>
      </c>
      <c r="F2" s="0" t="s">
        <v>11844</v>
      </c>
      <c r="G2" s="0" t="s">
        <v>11845</v>
      </c>
      <c r="H2" s="0" t="s">
        <v>361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4</v>
      </c>
      <c r="U2" s="0" t="s">
        <v>4</v>
      </c>
    </row>
    <row r="3" customFormat="false" ht="14.4" hidden="false" customHeight="false" outlineLevel="0" collapsed="false">
      <c r="A3" s="0" t="s">
        <v>3</v>
      </c>
      <c r="B3" s="0" t="s">
        <v>3</v>
      </c>
      <c r="C3" s="0" t="s">
        <v>11846</v>
      </c>
      <c r="D3" s="0" t="s">
        <v>11843</v>
      </c>
      <c r="E3" s="0" t="s">
        <v>361</v>
      </c>
      <c r="F3" s="0" t="s">
        <v>11847</v>
      </c>
      <c r="G3" s="0" t="s">
        <v>11848</v>
      </c>
      <c r="H3" s="0" t="s">
        <v>11849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</v>
      </c>
      <c r="U3" s="0" t="s">
        <v>4</v>
      </c>
    </row>
    <row r="4" customFormat="false" ht="14.4" hidden="false" customHeight="false" outlineLevel="0" collapsed="false">
      <c r="A4" s="0" t="s">
        <v>3</v>
      </c>
      <c r="B4" s="0" t="s">
        <v>3</v>
      </c>
      <c r="C4" s="0" t="s">
        <v>11850</v>
      </c>
      <c r="D4" s="0" t="s">
        <v>11851</v>
      </c>
      <c r="E4" s="0" t="s">
        <v>11852</v>
      </c>
      <c r="F4" s="0" t="s">
        <v>11853</v>
      </c>
      <c r="G4" s="0" t="s">
        <v>11854</v>
      </c>
      <c r="H4" s="0" t="s">
        <v>199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s">
        <v>4</v>
      </c>
      <c r="U4" s="0" t="s">
        <v>4</v>
      </c>
    </row>
    <row r="5" customFormat="false" ht="14.4" hidden="false" customHeight="false" outlineLevel="0" collapsed="false">
      <c r="A5" s="0" t="s">
        <v>3</v>
      </c>
      <c r="B5" s="0" t="s">
        <v>3</v>
      </c>
      <c r="C5" s="0" t="s">
        <v>11855</v>
      </c>
      <c r="D5" s="0" t="s">
        <v>11856</v>
      </c>
      <c r="E5" s="0" t="s">
        <v>180</v>
      </c>
      <c r="F5" s="0" t="s">
        <v>11857</v>
      </c>
      <c r="G5" s="0" t="s">
        <v>11854</v>
      </c>
      <c r="H5" s="0" t="s">
        <v>199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0</v>
      </c>
      <c r="R5" s="0" t="n">
        <v>1</v>
      </c>
      <c r="S5" s="0" t="n">
        <v>0</v>
      </c>
      <c r="T5" s="0" t="s">
        <v>4</v>
      </c>
      <c r="U5" s="0" t="s">
        <v>4</v>
      </c>
    </row>
    <row r="6" customFormat="false" ht="14.4" hidden="false" customHeight="false" outlineLevel="0" collapsed="false">
      <c r="A6" s="0" t="s">
        <v>3</v>
      </c>
      <c r="B6" s="0" t="s">
        <v>5</v>
      </c>
      <c r="C6" s="0" t="s">
        <v>11858</v>
      </c>
      <c r="D6" s="0" t="s">
        <v>11859</v>
      </c>
      <c r="E6" s="0" t="s">
        <v>11860</v>
      </c>
      <c r="F6" s="0" t="s">
        <v>11861</v>
      </c>
      <c r="G6" s="0" t="s">
        <v>11862</v>
      </c>
      <c r="H6" s="0" t="s">
        <v>11863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4</v>
      </c>
      <c r="U6" s="0" t="s">
        <v>6</v>
      </c>
    </row>
    <row r="7" customFormat="false" ht="14.4" hidden="false" customHeight="false" outlineLevel="0" collapsed="false">
      <c r="A7" s="0" t="s">
        <v>3</v>
      </c>
      <c r="B7" s="0" t="s">
        <v>3</v>
      </c>
      <c r="C7" s="0" t="s">
        <v>11864</v>
      </c>
      <c r="D7" s="0" t="s">
        <v>11865</v>
      </c>
      <c r="E7" s="0" t="s">
        <v>246</v>
      </c>
      <c r="F7" s="0" t="s">
        <v>11866</v>
      </c>
      <c r="G7" s="0" t="s">
        <v>11865</v>
      </c>
      <c r="H7" s="0" t="s">
        <v>246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1</v>
      </c>
      <c r="T7" s="0" t="s">
        <v>4</v>
      </c>
      <c r="U7" s="0" t="s">
        <v>4</v>
      </c>
    </row>
    <row r="8" customFormat="false" ht="14.4" hidden="false" customHeight="false" outlineLevel="0" collapsed="false">
      <c r="A8" s="0" t="s">
        <v>3</v>
      </c>
      <c r="B8" s="0" t="s">
        <v>3</v>
      </c>
      <c r="C8" s="0" t="s">
        <v>11867</v>
      </c>
      <c r="D8" s="0" t="s">
        <v>11868</v>
      </c>
      <c r="E8" s="0" t="s">
        <v>11869</v>
      </c>
      <c r="F8" s="0" t="s">
        <v>11870</v>
      </c>
      <c r="G8" s="0" t="s">
        <v>11871</v>
      </c>
      <c r="H8" s="0" t="s">
        <v>11872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4</v>
      </c>
      <c r="U8" s="0" t="s">
        <v>4</v>
      </c>
    </row>
    <row r="9" customFormat="false" ht="14.4" hidden="false" customHeight="false" outlineLevel="0" collapsed="false">
      <c r="A9" s="0" t="s">
        <v>3</v>
      </c>
      <c r="B9" s="0" t="s">
        <v>3</v>
      </c>
      <c r="C9" s="0" t="s">
        <v>11867</v>
      </c>
      <c r="D9" s="0" t="s">
        <v>11868</v>
      </c>
      <c r="E9" s="0" t="s">
        <v>11869</v>
      </c>
      <c r="F9" s="0" t="s">
        <v>11873</v>
      </c>
      <c r="G9" s="0" t="s">
        <v>11874</v>
      </c>
      <c r="H9" s="0" t="s">
        <v>11875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4</v>
      </c>
      <c r="U9" s="0" t="s">
        <v>4</v>
      </c>
    </row>
    <row r="10" customFormat="false" ht="14.4" hidden="false" customHeight="false" outlineLevel="0" collapsed="false">
      <c r="A10" s="0" t="s">
        <v>3</v>
      </c>
      <c r="B10" s="0" t="s">
        <v>8</v>
      </c>
      <c r="C10" s="0" t="s">
        <v>11867</v>
      </c>
      <c r="D10" s="0" t="s">
        <v>11868</v>
      </c>
      <c r="E10" s="0" t="s">
        <v>11869</v>
      </c>
      <c r="F10" s="0" t="s">
        <v>11876</v>
      </c>
      <c r="G10" s="0" t="s">
        <v>11877</v>
      </c>
      <c r="H10" s="0" t="s">
        <v>11878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4</v>
      </c>
      <c r="U10" s="0" t="s">
        <v>9</v>
      </c>
    </row>
    <row r="11" customFormat="false" ht="14.4" hidden="false" customHeight="false" outlineLevel="0" collapsed="false">
      <c r="A11" s="0" t="s">
        <v>3</v>
      </c>
      <c r="B11" s="0" t="s">
        <v>3</v>
      </c>
      <c r="C11" s="0" t="s">
        <v>11879</v>
      </c>
      <c r="D11" s="0" t="s">
        <v>11880</v>
      </c>
      <c r="E11" s="0" t="s">
        <v>11881</v>
      </c>
      <c r="F11" s="0" t="s">
        <v>11844</v>
      </c>
      <c r="G11" s="0" t="s">
        <v>11845</v>
      </c>
      <c r="H11" s="0" t="s">
        <v>361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4</v>
      </c>
      <c r="U11" s="0" t="s">
        <v>4</v>
      </c>
    </row>
    <row r="12" customFormat="false" ht="14.4" hidden="false" customHeight="false" outlineLevel="0" collapsed="false">
      <c r="A12" s="0" t="s">
        <v>3</v>
      </c>
      <c r="B12" s="0" t="s">
        <v>3</v>
      </c>
      <c r="C12" s="0" t="s">
        <v>11882</v>
      </c>
      <c r="D12" s="0" t="s">
        <v>11880</v>
      </c>
      <c r="E12" s="0" t="s">
        <v>11881</v>
      </c>
      <c r="F12" s="0" t="s">
        <v>11847</v>
      </c>
      <c r="G12" s="0" t="s">
        <v>11848</v>
      </c>
      <c r="H12" s="0" t="s">
        <v>11849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</v>
      </c>
      <c r="U12" s="0" t="s">
        <v>4</v>
      </c>
    </row>
    <row r="13" customFormat="false" ht="14.4" hidden="false" customHeight="false" outlineLevel="0" collapsed="false">
      <c r="A13" s="0" t="s">
        <v>3</v>
      </c>
      <c r="B13" s="0" t="s">
        <v>8</v>
      </c>
      <c r="C13" s="0" t="s">
        <v>11883</v>
      </c>
      <c r="D13" s="0" t="s">
        <v>11884</v>
      </c>
      <c r="E13" s="0" t="s">
        <v>11885</v>
      </c>
      <c r="F13" s="0" t="s">
        <v>11886</v>
      </c>
      <c r="G13" s="0" t="s">
        <v>11877</v>
      </c>
      <c r="H13" s="0" t="s">
        <v>11878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4</v>
      </c>
      <c r="U13" s="0" t="s">
        <v>9</v>
      </c>
    </row>
    <row r="14" customFormat="false" ht="14.4" hidden="false" customHeight="false" outlineLevel="0" collapsed="false">
      <c r="A14" s="0" t="s">
        <v>3</v>
      </c>
      <c r="B14" s="0" t="s">
        <v>3</v>
      </c>
      <c r="C14" s="0" t="s">
        <v>11887</v>
      </c>
      <c r="D14" s="0" t="s">
        <v>11888</v>
      </c>
      <c r="E14" s="0" t="s">
        <v>11889</v>
      </c>
      <c r="F14" s="0" t="s">
        <v>11890</v>
      </c>
      <c r="G14" s="0" t="s">
        <v>11891</v>
      </c>
      <c r="H14" s="0" t="s">
        <v>3226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4</v>
      </c>
      <c r="U14" s="0" t="s">
        <v>4</v>
      </c>
    </row>
    <row r="15" customFormat="false" ht="14.4" hidden="false" customHeight="false" outlineLevel="0" collapsed="false">
      <c r="A15" s="0" t="s">
        <v>3</v>
      </c>
      <c r="B15" s="0" t="s">
        <v>3</v>
      </c>
      <c r="C15" s="0" t="s">
        <v>11892</v>
      </c>
      <c r="D15" s="0" t="s">
        <v>11893</v>
      </c>
      <c r="E15" s="0" t="s">
        <v>11894</v>
      </c>
      <c r="F15" s="0" t="s">
        <v>11895</v>
      </c>
      <c r="G15" s="0" t="s">
        <v>11891</v>
      </c>
      <c r="H15" s="0" t="s">
        <v>3226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4</v>
      </c>
      <c r="U15" s="0" t="s">
        <v>4</v>
      </c>
    </row>
    <row r="16" customFormat="false" ht="14.4" hidden="false" customHeight="false" outlineLevel="0" collapsed="false">
      <c r="A16" s="0" t="s">
        <v>3</v>
      </c>
      <c r="B16" s="0" t="s">
        <v>3</v>
      </c>
      <c r="C16" s="0" t="s">
        <v>11896</v>
      </c>
      <c r="D16" s="0" t="s">
        <v>11897</v>
      </c>
      <c r="E16" s="0" t="s">
        <v>11898</v>
      </c>
      <c r="F16" s="0" t="s">
        <v>11899</v>
      </c>
      <c r="G16" s="0" t="s">
        <v>11900</v>
      </c>
      <c r="H16" s="0" t="s">
        <v>11898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4</v>
      </c>
      <c r="U16" s="0" t="s">
        <v>4</v>
      </c>
    </row>
    <row r="17" customFormat="false" ht="14.4" hidden="false" customHeight="false" outlineLevel="0" collapsed="false">
      <c r="A17" s="0" t="s">
        <v>3</v>
      </c>
      <c r="B17" s="0" t="s">
        <v>3</v>
      </c>
      <c r="C17" s="0" t="s">
        <v>11901</v>
      </c>
      <c r="D17" s="0" t="s">
        <v>11902</v>
      </c>
      <c r="E17" s="0" t="s">
        <v>11903</v>
      </c>
      <c r="F17" s="0" t="s">
        <v>11844</v>
      </c>
      <c r="G17" s="0" t="s">
        <v>11845</v>
      </c>
      <c r="H17" s="0" t="s">
        <v>361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4</v>
      </c>
      <c r="U17" s="0" t="s">
        <v>4</v>
      </c>
    </row>
    <row r="18" customFormat="false" ht="14.4" hidden="false" customHeight="false" outlineLevel="0" collapsed="false">
      <c r="A18" s="0" t="s">
        <v>3</v>
      </c>
      <c r="B18" s="0" t="s">
        <v>3</v>
      </c>
      <c r="C18" s="0" t="s">
        <v>11904</v>
      </c>
      <c r="D18" s="0" t="s">
        <v>11902</v>
      </c>
      <c r="E18" s="0" t="s">
        <v>11903</v>
      </c>
      <c r="F18" s="0" t="s">
        <v>11905</v>
      </c>
      <c r="G18" s="0" t="s">
        <v>11848</v>
      </c>
      <c r="H18" s="0" t="s">
        <v>11849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4</v>
      </c>
      <c r="U18" s="0" t="s">
        <v>4</v>
      </c>
    </row>
    <row r="19" customFormat="false" ht="14.4" hidden="false" customHeight="false" outlineLevel="0" collapsed="false">
      <c r="A19" s="0" t="s">
        <v>3</v>
      </c>
      <c r="B19" s="0" t="s">
        <v>3</v>
      </c>
      <c r="C19" s="0" t="s">
        <v>11906</v>
      </c>
      <c r="D19" s="0" t="s">
        <v>11907</v>
      </c>
      <c r="E19" s="0" t="s">
        <v>11908</v>
      </c>
      <c r="F19" s="0" t="s">
        <v>11844</v>
      </c>
      <c r="G19" s="0" t="s">
        <v>11845</v>
      </c>
      <c r="H19" s="0" t="s">
        <v>361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4</v>
      </c>
      <c r="U19" s="0" t="s">
        <v>4</v>
      </c>
    </row>
    <row r="20" customFormat="false" ht="14.4" hidden="false" customHeight="false" outlineLevel="0" collapsed="false">
      <c r="A20" s="0" t="s">
        <v>3</v>
      </c>
      <c r="B20" s="0" t="s">
        <v>3</v>
      </c>
      <c r="C20" s="0" t="s">
        <v>11909</v>
      </c>
      <c r="D20" s="0" t="s">
        <v>11907</v>
      </c>
      <c r="E20" s="0" t="s">
        <v>11908</v>
      </c>
      <c r="F20" s="0" t="s">
        <v>11905</v>
      </c>
      <c r="G20" s="0" t="s">
        <v>11848</v>
      </c>
      <c r="H20" s="0" t="s">
        <v>11849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4</v>
      </c>
      <c r="U20" s="0" t="s">
        <v>4</v>
      </c>
    </row>
    <row r="21" customFormat="false" ht="14.4" hidden="false" customHeight="false" outlineLevel="0" collapsed="false">
      <c r="A21" s="0" t="s">
        <v>3</v>
      </c>
      <c r="B21" s="0" t="s">
        <v>3</v>
      </c>
      <c r="C21" s="0" t="s">
        <v>11910</v>
      </c>
      <c r="D21" s="0" t="s">
        <v>11911</v>
      </c>
      <c r="E21" s="0" t="s">
        <v>341</v>
      </c>
      <c r="F21" s="0" t="s">
        <v>11844</v>
      </c>
      <c r="G21" s="0" t="s">
        <v>11845</v>
      </c>
      <c r="H21" s="0" t="s">
        <v>361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4</v>
      </c>
      <c r="U21" s="0" t="s">
        <v>4</v>
      </c>
    </row>
    <row r="22" customFormat="false" ht="14.4" hidden="false" customHeight="false" outlineLevel="0" collapsed="false">
      <c r="A22" s="0" t="s">
        <v>3</v>
      </c>
      <c r="B22" s="0" t="s">
        <v>5</v>
      </c>
      <c r="C22" s="0" t="s">
        <v>11912</v>
      </c>
      <c r="D22" s="0" t="s">
        <v>11911</v>
      </c>
      <c r="E22" s="0" t="s">
        <v>341</v>
      </c>
      <c r="F22" s="0" t="s">
        <v>11913</v>
      </c>
      <c r="G22" s="0" t="s">
        <v>11914</v>
      </c>
      <c r="H22" s="0" t="s">
        <v>11915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4</v>
      </c>
      <c r="U22" s="0" t="s">
        <v>6</v>
      </c>
    </row>
    <row r="23" customFormat="false" ht="14.4" hidden="false" customHeight="false" outlineLevel="0" collapsed="false">
      <c r="A23" s="0" t="s">
        <v>3</v>
      </c>
      <c r="B23" s="0" t="s">
        <v>3</v>
      </c>
      <c r="C23" s="0" t="s">
        <v>11916</v>
      </c>
      <c r="D23" s="0" t="s">
        <v>11911</v>
      </c>
      <c r="E23" s="0" t="s">
        <v>341</v>
      </c>
      <c r="F23" s="0" t="s">
        <v>11847</v>
      </c>
      <c r="G23" s="0" t="s">
        <v>11848</v>
      </c>
      <c r="H23" s="0" t="s">
        <v>11849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4</v>
      </c>
      <c r="U23" s="0" t="s">
        <v>4</v>
      </c>
    </row>
    <row r="24" customFormat="false" ht="14.4" hidden="false" customHeight="false" outlineLevel="0" collapsed="false">
      <c r="A24" s="0" t="s">
        <v>3</v>
      </c>
      <c r="B24" s="0" t="s">
        <v>3</v>
      </c>
      <c r="C24" s="0" t="s">
        <v>11917</v>
      </c>
      <c r="D24" s="0" t="s">
        <v>11911</v>
      </c>
      <c r="E24" s="0" t="s">
        <v>341</v>
      </c>
      <c r="F24" s="0" t="s">
        <v>11918</v>
      </c>
      <c r="G24" s="0" t="s">
        <v>11845</v>
      </c>
      <c r="H24" s="0" t="s">
        <v>361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4</v>
      </c>
      <c r="U24" s="0" t="s">
        <v>4</v>
      </c>
    </row>
    <row r="25" customFormat="false" ht="14.4" hidden="false" customHeight="false" outlineLevel="0" collapsed="false">
      <c r="A25" s="0" t="s">
        <v>3</v>
      </c>
      <c r="B25" s="0" t="s">
        <v>3</v>
      </c>
      <c r="C25" s="0" t="s">
        <v>11919</v>
      </c>
      <c r="D25" s="0" t="s">
        <v>11920</v>
      </c>
      <c r="E25" s="0" t="s">
        <v>11921</v>
      </c>
      <c r="F25" s="0" t="s">
        <v>11922</v>
      </c>
      <c r="G25" s="0" t="s">
        <v>11923</v>
      </c>
      <c r="H25" s="0" t="s">
        <v>11924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s">
        <v>4</v>
      </c>
      <c r="U25" s="0" t="s">
        <v>4</v>
      </c>
    </row>
    <row r="26" customFormat="false" ht="14.4" hidden="false" customHeight="false" outlineLevel="0" collapsed="false">
      <c r="A26" s="0" t="s">
        <v>3</v>
      </c>
      <c r="B26" s="0" t="s">
        <v>3</v>
      </c>
      <c r="C26" s="0" t="s">
        <v>11905</v>
      </c>
      <c r="D26" s="0" t="s">
        <v>11848</v>
      </c>
      <c r="E26" s="0" t="s">
        <v>11849</v>
      </c>
      <c r="F26" s="0" t="s">
        <v>11925</v>
      </c>
      <c r="G26" s="0" t="s">
        <v>11926</v>
      </c>
      <c r="H26" s="0" t="s">
        <v>11927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s">
        <v>4</v>
      </c>
      <c r="U26" s="0" t="s">
        <v>4</v>
      </c>
    </row>
    <row r="27" customFormat="false" ht="14.4" hidden="false" customHeight="false" outlineLevel="0" collapsed="false">
      <c r="A27" s="0" t="s">
        <v>3</v>
      </c>
      <c r="B27" s="0" t="s">
        <v>3</v>
      </c>
      <c r="C27" s="0" t="s">
        <v>11844</v>
      </c>
      <c r="D27" s="0" t="s">
        <v>11845</v>
      </c>
      <c r="E27" s="0" t="s">
        <v>361</v>
      </c>
      <c r="F27" s="0" t="s">
        <v>11928</v>
      </c>
      <c r="G27" s="0" t="s">
        <v>11926</v>
      </c>
      <c r="H27" s="0" t="s">
        <v>11927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s">
        <v>4</v>
      </c>
      <c r="U27" s="0" t="s">
        <v>4</v>
      </c>
    </row>
    <row r="28" customFormat="false" ht="14.4" hidden="false" customHeight="false" outlineLevel="0" collapsed="false">
      <c r="A28" s="0" t="s">
        <v>3</v>
      </c>
      <c r="B28" s="0" t="s">
        <v>8</v>
      </c>
      <c r="C28" s="0" t="s">
        <v>11929</v>
      </c>
      <c r="D28" s="0" t="s">
        <v>11868</v>
      </c>
      <c r="E28" s="0" t="s">
        <v>11869</v>
      </c>
      <c r="F28" s="0" t="s">
        <v>11930</v>
      </c>
      <c r="G28" s="0" t="s">
        <v>11931</v>
      </c>
      <c r="H28" s="0" t="s">
        <v>11932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4</v>
      </c>
      <c r="U28" s="0" t="s">
        <v>9</v>
      </c>
    </row>
    <row r="29" customFormat="false" ht="14.4" hidden="false" customHeight="false" outlineLevel="0" collapsed="false">
      <c r="A29" s="0" t="s">
        <v>3</v>
      </c>
      <c r="B29" s="0" t="s">
        <v>8</v>
      </c>
      <c r="C29" s="0" t="s">
        <v>11933</v>
      </c>
      <c r="D29" s="0" t="s">
        <v>11934</v>
      </c>
      <c r="E29" s="0" t="s">
        <v>3855</v>
      </c>
      <c r="F29" s="0" t="s">
        <v>11935</v>
      </c>
      <c r="G29" s="0" t="s">
        <v>11931</v>
      </c>
      <c r="H29" s="0" t="s">
        <v>11932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s">
        <v>4</v>
      </c>
      <c r="U29" s="0" t="s">
        <v>9</v>
      </c>
    </row>
    <row r="30" customFormat="false" ht="14.4" hidden="false" customHeight="false" outlineLevel="0" collapsed="false">
      <c r="A30" s="0" t="s">
        <v>3</v>
      </c>
      <c r="B30" s="0" t="s">
        <v>3</v>
      </c>
      <c r="C30" s="0" t="s">
        <v>11936</v>
      </c>
      <c r="D30" s="0" t="s">
        <v>11937</v>
      </c>
      <c r="E30" s="0" t="s">
        <v>11938</v>
      </c>
      <c r="F30" s="0" t="s">
        <v>11939</v>
      </c>
      <c r="G30" s="0" t="s">
        <v>11940</v>
      </c>
      <c r="H30" s="0" t="s">
        <v>11941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s">
        <v>4</v>
      </c>
      <c r="U30" s="0" t="s">
        <v>4</v>
      </c>
    </row>
    <row r="31" customFormat="false" ht="14.4" hidden="false" customHeight="false" outlineLevel="0" collapsed="false">
      <c r="A31" s="0" t="s">
        <v>3</v>
      </c>
      <c r="B31" s="0" t="s">
        <v>3</v>
      </c>
      <c r="C31" s="0" t="s">
        <v>11942</v>
      </c>
      <c r="D31" s="0" t="s">
        <v>11943</v>
      </c>
      <c r="E31" s="0" t="s">
        <v>2326</v>
      </c>
      <c r="F31" s="0" t="s">
        <v>11918</v>
      </c>
      <c r="G31" s="0" t="s">
        <v>11845</v>
      </c>
      <c r="H31" s="0" t="s">
        <v>361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4</v>
      </c>
      <c r="U31" s="0" t="s">
        <v>4</v>
      </c>
    </row>
    <row r="32" customFormat="false" ht="14.4" hidden="false" customHeight="false" outlineLevel="0" collapsed="false">
      <c r="A32" s="0" t="s">
        <v>3</v>
      </c>
      <c r="B32" s="0" t="s">
        <v>3</v>
      </c>
      <c r="C32" s="0" t="s">
        <v>11944</v>
      </c>
      <c r="D32" s="0" t="s">
        <v>11943</v>
      </c>
      <c r="E32" s="0" t="s">
        <v>2326</v>
      </c>
      <c r="F32" s="0" t="s">
        <v>11905</v>
      </c>
      <c r="G32" s="0" t="s">
        <v>11848</v>
      </c>
      <c r="H32" s="0" t="s">
        <v>11849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4</v>
      </c>
      <c r="U32" s="0" t="s">
        <v>4</v>
      </c>
    </row>
    <row r="33" customFormat="false" ht="14.4" hidden="false" customHeight="false" outlineLevel="0" collapsed="false">
      <c r="A33" s="0" t="s">
        <v>3</v>
      </c>
      <c r="B33" s="0" t="s">
        <v>3</v>
      </c>
      <c r="C33" s="0" t="s">
        <v>11945</v>
      </c>
      <c r="D33" s="0" t="s">
        <v>11843</v>
      </c>
      <c r="E33" s="0" t="s">
        <v>361</v>
      </c>
      <c r="F33" s="0" t="s">
        <v>11844</v>
      </c>
      <c r="G33" s="0" t="s">
        <v>11845</v>
      </c>
      <c r="H33" s="0" t="s">
        <v>361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4</v>
      </c>
      <c r="U33" s="0" t="s">
        <v>4</v>
      </c>
    </row>
    <row r="34" customFormat="false" ht="14.4" hidden="false" customHeight="false" outlineLevel="0" collapsed="false">
      <c r="A34" s="0" t="s">
        <v>3</v>
      </c>
      <c r="B34" s="0" t="s">
        <v>3</v>
      </c>
      <c r="C34" s="0" t="s">
        <v>11946</v>
      </c>
      <c r="D34" s="0" t="s">
        <v>11843</v>
      </c>
      <c r="E34" s="0" t="s">
        <v>361</v>
      </c>
      <c r="F34" s="0" t="s">
        <v>11905</v>
      </c>
      <c r="G34" s="0" t="s">
        <v>11848</v>
      </c>
      <c r="H34" s="0" t="s">
        <v>11849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s">
        <v>4</v>
      </c>
      <c r="U34" s="0" t="s">
        <v>4</v>
      </c>
    </row>
    <row r="35" customFormat="false" ht="14.4" hidden="false" customHeight="false" outlineLevel="0" collapsed="false">
      <c r="A35" s="0" t="s">
        <v>3</v>
      </c>
      <c r="B35" s="0" t="s">
        <v>3</v>
      </c>
      <c r="C35" s="0" t="s">
        <v>11947</v>
      </c>
      <c r="D35" s="0" t="s">
        <v>11948</v>
      </c>
      <c r="E35" s="0" t="s">
        <v>11949</v>
      </c>
      <c r="F35" s="0" t="s">
        <v>11847</v>
      </c>
      <c r="G35" s="0" t="s">
        <v>11848</v>
      </c>
      <c r="H35" s="0" t="s">
        <v>11849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4</v>
      </c>
      <c r="U35" s="0" t="s">
        <v>4</v>
      </c>
    </row>
    <row r="36" customFormat="false" ht="14.4" hidden="false" customHeight="false" outlineLevel="0" collapsed="false">
      <c r="A36" s="0" t="s">
        <v>3</v>
      </c>
      <c r="B36" s="0" t="s">
        <v>3</v>
      </c>
      <c r="C36" s="0" t="s">
        <v>11950</v>
      </c>
      <c r="D36" s="0" t="s">
        <v>11951</v>
      </c>
      <c r="E36" s="0" t="s">
        <v>4016</v>
      </c>
      <c r="F36" s="0" t="s">
        <v>11952</v>
      </c>
      <c r="G36" s="0" t="s">
        <v>11953</v>
      </c>
      <c r="H36" s="0" t="s">
        <v>11954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s">
        <v>4</v>
      </c>
      <c r="U36" s="0" t="s">
        <v>4</v>
      </c>
    </row>
    <row r="37" customFormat="false" ht="14.4" hidden="false" customHeight="false" outlineLevel="0" collapsed="false">
      <c r="A37" s="0" t="s">
        <v>3</v>
      </c>
      <c r="B37" s="0" t="s">
        <v>3</v>
      </c>
      <c r="C37" s="0" t="s">
        <v>11955</v>
      </c>
      <c r="D37" s="0" t="s">
        <v>11956</v>
      </c>
      <c r="E37" s="0" t="s">
        <v>11957</v>
      </c>
      <c r="F37" s="0" t="s">
        <v>11958</v>
      </c>
      <c r="G37" s="0" t="s">
        <v>11953</v>
      </c>
      <c r="H37" s="0" t="s">
        <v>11954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4</v>
      </c>
      <c r="U37" s="0" t="s">
        <v>4</v>
      </c>
    </row>
    <row r="38" customFormat="false" ht="14.4" hidden="false" customHeight="false" outlineLevel="0" collapsed="false">
      <c r="A38" s="0" t="s">
        <v>3</v>
      </c>
      <c r="B38" s="0" t="s">
        <v>3</v>
      </c>
      <c r="C38" s="0" t="s">
        <v>11959</v>
      </c>
      <c r="D38" s="0" t="s">
        <v>11960</v>
      </c>
      <c r="E38" s="0" t="s">
        <v>11961</v>
      </c>
      <c r="F38" s="0" t="s">
        <v>11962</v>
      </c>
      <c r="G38" s="0" t="s">
        <v>11963</v>
      </c>
      <c r="H38" s="0" t="s">
        <v>11964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s">
        <v>4</v>
      </c>
      <c r="U38" s="0" t="s">
        <v>4</v>
      </c>
    </row>
    <row r="39" customFormat="false" ht="14.4" hidden="false" customHeight="false" outlineLevel="0" collapsed="false">
      <c r="A39" s="0" t="s">
        <v>3</v>
      </c>
      <c r="B39" s="0" t="s">
        <v>3</v>
      </c>
      <c r="C39" s="0" t="s">
        <v>11867</v>
      </c>
      <c r="D39" s="0" t="s">
        <v>11868</v>
      </c>
      <c r="E39" s="0" t="s">
        <v>11869</v>
      </c>
      <c r="F39" s="0" t="s">
        <v>11965</v>
      </c>
      <c r="G39" s="0" t="s">
        <v>11966</v>
      </c>
      <c r="H39" s="0" t="s">
        <v>11967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4</v>
      </c>
      <c r="U39" s="0" t="s">
        <v>4</v>
      </c>
    </row>
    <row r="40" customFormat="false" ht="14.4" hidden="false" customHeight="false" outlineLevel="0" collapsed="false">
      <c r="A40" s="0" t="s">
        <v>3</v>
      </c>
      <c r="B40" s="0" t="s">
        <v>3</v>
      </c>
      <c r="C40" s="0" t="s">
        <v>11968</v>
      </c>
      <c r="D40" s="0" t="s">
        <v>11880</v>
      </c>
      <c r="E40" s="0" t="s">
        <v>11881</v>
      </c>
      <c r="F40" s="0" t="s">
        <v>11918</v>
      </c>
      <c r="G40" s="0" t="s">
        <v>11845</v>
      </c>
      <c r="H40" s="0" t="s">
        <v>361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4</v>
      </c>
      <c r="U40" s="0" t="s">
        <v>4</v>
      </c>
    </row>
    <row r="41" customFormat="false" ht="14.4" hidden="false" customHeight="false" outlineLevel="0" collapsed="false">
      <c r="A41" s="0" t="s">
        <v>3</v>
      </c>
      <c r="B41" s="0" t="s">
        <v>5</v>
      </c>
      <c r="C41" s="0" t="s">
        <v>11969</v>
      </c>
      <c r="D41" s="0" t="s">
        <v>11880</v>
      </c>
      <c r="E41" s="0" t="s">
        <v>11881</v>
      </c>
      <c r="F41" s="0" t="s">
        <v>11913</v>
      </c>
      <c r="G41" s="0" t="s">
        <v>11914</v>
      </c>
      <c r="H41" s="0" t="s">
        <v>11915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s">
        <v>4</v>
      </c>
      <c r="U41" s="0" t="s">
        <v>6</v>
      </c>
    </row>
    <row r="42" customFormat="false" ht="14.4" hidden="false" customHeight="false" outlineLevel="0" collapsed="false">
      <c r="A42" s="0" t="s">
        <v>3</v>
      </c>
      <c r="B42" s="0" t="s">
        <v>3</v>
      </c>
      <c r="C42" s="0" t="s">
        <v>11970</v>
      </c>
      <c r="D42" s="0" t="s">
        <v>11971</v>
      </c>
      <c r="E42" s="0" t="s">
        <v>11972</v>
      </c>
      <c r="F42" s="0" t="s">
        <v>11973</v>
      </c>
      <c r="G42" s="0" t="s">
        <v>11974</v>
      </c>
      <c r="H42" s="0" t="s">
        <v>11975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s">
        <v>4</v>
      </c>
      <c r="U42" s="0" t="s">
        <v>4</v>
      </c>
    </row>
    <row r="43" customFormat="false" ht="14.4" hidden="false" customHeight="false" outlineLevel="0" collapsed="false">
      <c r="A43" s="0" t="s">
        <v>3</v>
      </c>
      <c r="B43" s="0" t="s">
        <v>3</v>
      </c>
      <c r="C43" s="0" t="s">
        <v>11976</v>
      </c>
      <c r="D43" s="0" t="s">
        <v>11977</v>
      </c>
      <c r="E43" s="0" t="s">
        <v>11978</v>
      </c>
      <c r="F43" s="0" t="s">
        <v>11979</v>
      </c>
      <c r="G43" s="0" t="s">
        <v>11980</v>
      </c>
      <c r="H43" s="0" t="s">
        <v>11981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4</v>
      </c>
      <c r="U43" s="0" t="s">
        <v>4</v>
      </c>
    </row>
    <row r="44" customFormat="false" ht="14.4" hidden="false" customHeight="false" outlineLevel="0" collapsed="false">
      <c r="A44" s="0" t="s">
        <v>3</v>
      </c>
      <c r="B44" s="0" t="s">
        <v>3</v>
      </c>
      <c r="C44" s="0" t="s">
        <v>11982</v>
      </c>
      <c r="D44" s="0" t="s">
        <v>11907</v>
      </c>
      <c r="E44" s="0" t="s">
        <v>11908</v>
      </c>
      <c r="F44" s="0" t="s">
        <v>11844</v>
      </c>
      <c r="G44" s="0" t="s">
        <v>11845</v>
      </c>
      <c r="H44" s="0" t="s">
        <v>361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s">
        <v>4</v>
      </c>
      <c r="U44" s="0" t="s">
        <v>4</v>
      </c>
    </row>
    <row r="45" customFormat="false" ht="14.4" hidden="false" customHeight="false" outlineLevel="0" collapsed="false">
      <c r="A45" s="0" t="s">
        <v>3</v>
      </c>
      <c r="B45" s="0" t="s">
        <v>3</v>
      </c>
      <c r="C45" s="0" t="s">
        <v>11983</v>
      </c>
      <c r="D45" s="0" t="s">
        <v>11907</v>
      </c>
      <c r="E45" s="0" t="s">
        <v>11908</v>
      </c>
      <c r="F45" s="0" t="s">
        <v>11905</v>
      </c>
      <c r="G45" s="0" t="s">
        <v>11848</v>
      </c>
      <c r="H45" s="0" t="s">
        <v>11849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s">
        <v>4</v>
      </c>
      <c r="U45" s="0" t="s">
        <v>4</v>
      </c>
    </row>
    <row r="46" customFormat="false" ht="14.4" hidden="false" customHeight="false" outlineLevel="0" collapsed="false">
      <c r="A46" s="0" t="s">
        <v>3</v>
      </c>
      <c r="B46" s="0" t="s">
        <v>3</v>
      </c>
      <c r="C46" s="0" t="s">
        <v>11984</v>
      </c>
      <c r="D46" s="0" t="s">
        <v>11985</v>
      </c>
      <c r="E46" s="0" t="s">
        <v>11986</v>
      </c>
      <c r="F46" s="0" t="s">
        <v>11905</v>
      </c>
      <c r="G46" s="0" t="s">
        <v>11848</v>
      </c>
      <c r="H46" s="0" t="s">
        <v>11849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s">
        <v>4</v>
      </c>
      <c r="U46" s="0" t="s">
        <v>4</v>
      </c>
    </row>
    <row r="47" customFormat="false" ht="14.4" hidden="false" customHeight="false" outlineLevel="0" collapsed="false">
      <c r="A47" s="0" t="s">
        <v>3</v>
      </c>
      <c r="B47" s="0" t="s">
        <v>3</v>
      </c>
      <c r="C47" s="0" t="s">
        <v>11987</v>
      </c>
      <c r="D47" s="0" t="s">
        <v>11985</v>
      </c>
      <c r="E47" s="0" t="s">
        <v>11986</v>
      </c>
      <c r="F47" s="0" t="s">
        <v>11844</v>
      </c>
      <c r="G47" s="0" t="s">
        <v>11845</v>
      </c>
      <c r="H47" s="0" t="s">
        <v>361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4</v>
      </c>
      <c r="U47" s="0" t="s">
        <v>4</v>
      </c>
    </row>
    <row r="48" customFormat="false" ht="14.4" hidden="false" customHeight="false" outlineLevel="0" collapsed="false">
      <c r="A48" s="0" t="s">
        <v>3</v>
      </c>
      <c r="B48" s="0" t="s">
        <v>5</v>
      </c>
      <c r="C48" s="0" t="s">
        <v>11973</v>
      </c>
      <c r="D48" s="0" t="s">
        <v>11974</v>
      </c>
      <c r="E48" s="0" t="s">
        <v>11975</v>
      </c>
      <c r="F48" s="0" t="s">
        <v>11988</v>
      </c>
      <c r="G48" s="0" t="s">
        <v>11989</v>
      </c>
      <c r="H48" s="0" t="s">
        <v>11990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s">
        <v>4</v>
      </c>
      <c r="U48" s="0" t="s">
        <v>6</v>
      </c>
    </row>
    <row r="49" customFormat="false" ht="14.4" hidden="false" customHeight="false" outlineLevel="0" collapsed="false">
      <c r="A49" s="0" t="s">
        <v>3</v>
      </c>
      <c r="B49" s="0" t="s">
        <v>3</v>
      </c>
      <c r="C49" s="0" t="s">
        <v>11991</v>
      </c>
      <c r="D49" s="0" t="s">
        <v>11992</v>
      </c>
      <c r="E49" s="0" t="s">
        <v>11993</v>
      </c>
      <c r="F49" s="0" t="s">
        <v>11994</v>
      </c>
      <c r="G49" s="0" t="s">
        <v>11995</v>
      </c>
      <c r="H49" s="0" t="s">
        <v>5817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4</v>
      </c>
      <c r="U49" s="0" t="s">
        <v>4</v>
      </c>
    </row>
    <row r="50" customFormat="false" ht="14.4" hidden="false" customHeight="false" outlineLevel="0" collapsed="false">
      <c r="A50" s="0" t="s">
        <v>3</v>
      </c>
      <c r="B50" s="0" t="s">
        <v>3</v>
      </c>
      <c r="C50" s="0" t="s">
        <v>11996</v>
      </c>
      <c r="D50" s="0" t="s">
        <v>11997</v>
      </c>
      <c r="E50" s="0" t="s">
        <v>11998</v>
      </c>
      <c r="F50" s="0" t="s">
        <v>11999</v>
      </c>
      <c r="G50" s="0" t="s">
        <v>12000</v>
      </c>
      <c r="H50" s="0" t="s">
        <v>12001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s">
        <v>4</v>
      </c>
      <c r="U50" s="0" t="s">
        <v>4</v>
      </c>
    </row>
    <row r="51" customFormat="false" ht="14.4" hidden="false" customHeight="false" outlineLevel="0" collapsed="false">
      <c r="A51" s="0" t="s">
        <v>3</v>
      </c>
      <c r="B51" s="0" t="s">
        <v>3</v>
      </c>
      <c r="C51" s="0" t="s">
        <v>11866</v>
      </c>
      <c r="D51" s="0" t="s">
        <v>12002</v>
      </c>
      <c r="E51" s="0" t="s">
        <v>246</v>
      </c>
      <c r="F51" s="0" t="s">
        <v>12003</v>
      </c>
      <c r="G51" s="0" t="s">
        <v>12004</v>
      </c>
      <c r="H51" s="0" t="s">
        <v>12005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s">
        <v>4</v>
      </c>
      <c r="U51" s="0" t="s">
        <v>4</v>
      </c>
    </row>
    <row r="52" customFormat="false" ht="14.4" hidden="false" customHeight="false" outlineLevel="0" collapsed="false">
      <c r="A52" s="0" t="s">
        <v>8</v>
      </c>
      <c r="B52" s="0" t="s">
        <v>8</v>
      </c>
      <c r="C52" s="0" t="s">
        <v>12006</v>
      </c>
      <c r="D52" s="0" t="s">
        <v>12007</v>
      </c>
      <c r="E52" s="0" t="s">
        <v>12008</v>
      </c>
      <c r="F52" s="0" t="s">
        <v>12009</v>
      </c>
      <c r="G52" s="0" t="s">
        <v>12010</v>
      </c>
      <c r="H52" s="0" t="s">
        <v>3095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s">
        <v>9</v>
      </c>
      <c r="U52" s="0" t="s">
        <v>9</v>
      </c>
    </row>
    <row r="53" customFormat="false" ht="14.4" hidden="false" customHeight="false" outlineLevel="0" collapsed="false">
      <c r="A53" s="0" t="s">
        <v>3</v>
      </c>
      <c r="B53" s="0" t="s">
        <v>3</v>
      </c>
      <c r="C53" s="0" t="s">
        <v>12011</v>
      </c>
      <c r="D53" s="0" t="s">
        <v>11911</v>
      </c>
      <c r="E53" s="0" t="s">
        <v>341</v>
      </c>
      <c r="F53" s="0" t="s">
        <v>11844</v>
      </c>
      <c r="G53" s="0" t="s">
        <v>11845</v>
      </c>
      <c r="H53" s="0" t="s">
        <v>361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4</v>
      </c>
      <c r="U53" s="0" t="s">
        <v>4</v>
      </c>
    </row>
    <row r="54" customFormat="false" ht="14.4" hidden="false" customHeight="false" outlineLevel="0" collapsed="false">
      <c r="A54" s="0" t="s">
        <v>3</v>
      </c>
      <c r="B54" s="0" t="s">
        <v>5</v>
      </c>
      <c r="C54" s="0" t="s">
        <v>12012</v>
      </c>
      <c r="D54" s="0" t="s">
        <v>11911</v>
      </c>
      <c r="E54" s="0" t="s">
        <v>341</v>
      </c>
      <c r="F54" s="0" t="s">
        <v>11913</v>
      </c>
      <c r="G54" s="0" t="s">
        <v>11914</v>
      </c>
      <c r="H54" s="0" t="s">
        <v>11915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4</v>
      </c>
      <c r="U54" s="0" t="s">
        <v>6</v>
      </c>
    </row>
    <row r="55" customFormat="false" ht="14.4" hidden="false" customHeight="false" outlineLevel="0" collapsed="false">
      <c r="A55" s="0" t="s">
        <v>3</v>
      </c>
      <c r="B55" s="0" t="s">
        <v>3</v>
      </c>
      <c r="C55" s="0" t="s">
        <v>12013</v>
      </c>
      <c r="D55" s="0" t="s">
        <v>12014</v>
      </c>
      <c r="E55" s="0" t="s">
        <v>424</v>
      </c>
      <c r="F55" s="0" t="s">
        <v>12015</v>
      </c>
      <c r="G55" s="0" t="s">
        <v>12016</v>
      </c>
      <c r="H55" s="0" t="s">
        <v>12017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s">
        <v>4</v>
      </c>
      <c r="U55" s="0" t="s">
        <v>4</v>
      </c>
    </row>
    <row r="56" customFormat="false" ht="14.4" hidden="false" customHeight="false" outlineLevel="0" collapsed="false">
      <c r="A56" s="0" t="s">
        <v>3</v>
      </c>
      <c r="B56" s="0" t="s">
        <v>3</v>
      </c>
      <c r="C56" s="0" t="s">
        <v>12018</v>
      </c>
      <c r="D56" s="0" t="s">
        <v>12014</v>
      </c>
      <c r="E56" s="0" t="s">
        <v>424</v>
      </c>
      <c r="F56" s="0" t="s">
        <v>12019</v>
      </c>
      <c r="G56" s="0" t="s">
        <v>11893</v>
      </c>
      <c r="H56" s="0" t="s">
        <v>11894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s">
        <v>4</v>
      </c>
      <c r="U56" s="0" t="s">
        <v>4</v>
      </c>
    </row>
    <row r="57" customFormat="false" ht="14.4" hidden="false" customHeight="false" outlineLevel="0" collapsed="false">
      <c r="A57" s="0" t="s">
        <v>3</v>
      </c>
      <c r="B57" s="0" t="s">
        <v>3</v>
      </c>
      <c r="C57" s="0" t="s">
        <v>12020</v>
      </c>
      <c r="D57" s="0" t="s">
        <v>12021</v>
      </c>
      <c r="E57" s="0" t="s">
        <v>8056</v>
      </c>
      <c r="F57" s="0" t="s">
        <v>12022</v>
      </c>
      <c r="G57" s="0" t="s">
        <v>12021</v>
      </c>
      <c r="H57" s="0" t="s">
        <v>8056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s">
        <v>4</v>
      </c>
      <c r="U57" s="0" t="s">
        <v>4</v>
      </c>
    </row>
    <row r="58" customFormat="false" ht="14.4" hidden="false" customHeight="false" outlineLevel="0" collapsed="false">
      <c r="A58" s="0" t="s">
        <v>3</v>
      </c>
      <c r="B58" s="0" t="s">
        <v>3</v>
      </c>
      <c r="C58" s="0" t="s">
        <v>12023</v>
      </c>
      <c r="D58" s="0" t="s">
        <v>12024</v>
      </c>
      <c r="E58" s="0" t="s">
        <v>1575</v>
      </c>
      <c r="F58" s="0" t="s">
        <v>12025</v>
      </c>
      <c r="G58" s="0" t="s">
        <v>12026</v>
      </c>
      <c r="H58" s="0" t="s">
        <v>12027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s">
        <v>4</v>
      </c>
      <c r="U58" s="0" t="s">
        <v>4</v>
      </c>
    </row>
    <row r="59" customFormat="false" ht="14.4" hidden="false" customHeight="false" outlineLevel="0" collapsed="false">
      <c r="A59" s="0" t="s">
        <v>3</v>
      </c>
      <c r="B59" s="0" t="s">
        <v>5</v>
      </c>
      <c r="C59" s="0" t="s">
        <v>12028</v>
      </c>
      <c r="D59" s="0" t="s">
        <v>12029</v>
      </c>
      <c r="E59" s="0" t="s">
        <v>361</v>
      </c>
      <c r="F59" s="0" t="s">
        <v>12030</v>
      </c>
      <c r="G59" s="0" t="s">
        <v>12031</v>
      </c>
      <c r="H59" s="0" t="s">
        <v>12032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s">
        <v>4</v>
      </c>
      <c r="U59" s="0" t="s">
        <v>6</v>
      </c>
    </row>
    <row r="60" customFormat="false" ht="14.4" hidden="false" customHeight="false" outlineLevel="0" collapsed="false">
      <c r="A60" s="0" t="s">
        <v>3</v>
      </c>
      <c r="B60" s="0" t="s">
        <v>3</v>
      </c>
      <c r="C60" s="0" t="s">
        <v>12033</v>
      </c>
      <c r="D60" s="0" t="s">
        <v>12029</v>
      </c>
      <c r="E60" s="0" t="s">
        <v>361</v>
      </c>
      <c r="F60" s="0" t="s">
        <v>12034</v>
      </c>
      <c r="G60" s="0" t="s">
        <v>12035</v>
      </c>
      <c r="H60" s="0" t="s">
        <v>12036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s">
        <v>4</v>
      </c>
      <c r="U60" s="0" t="s">
        <v>4</v>
      </c>
    </row>
    <row r="61" customFormat="false" ht="14.4" hidden="false" customHeight="false" outlineLevel="0" collapsed="false">
      <c r="A61" s="0" t="s">
        <v>3</v>
      </c>
      <c r="B61" s="0" t="s">
        <v>3</v>
      </c>
      <c r="C61" s="0" t="s">
        <v>11955</v>
      </c>
      <c r="D61" s="0" t="s">
        <v>11956</v>
      </c>
      <c r="E61" s="0" t="s">
        <v>11957</v>
      </c>
      <c r="F61" s="0" t="s">
        <v>12037</v>
      </c>
      <c r="G61" s="0" t="s">
        <v>12026</v>
      </c>
      <c r="H61" s="0" t="s">
        <v>12027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s">
        <v>4</v>
      </c>
      <c r="U61" s="0" t="s">
        <v>4</v>
      </c>
    </row>
    <row r="62" customFormat="false" ht="14.4" hidden="false" customHeight="false" outlineLevel="0" collapsed="false">
      <c r="A62" s="0" t="s">
        <v>3</v>
      </c>
      <c r="B62" s="0" t="s">
        <v>3</v>
      </c>
      <c r="C62" s="0" t="s">
        <v>11867</v>
      </c>
      <c r="D62" s="0" t="s">
        <v>11868</v>
      </c>
      <c r="E62" s="0" t="s">
        <v>11869</v>
      </c>
      <c r="F62" s="0" t="s">
        <v>12038</v>
      </c>
      <c r="G62" s="0" t="s">
        <v>12039</v>
      </c>
      <c r="H62" s="0" t="s">
        <v>12040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s">
        <v>4</v>
      </c>
      <c r="U62" s="0" t="s">
        <v>4</v>
      </c>
    </row>
    <row r="63" customFormat="false" ht="14.4" hidden="false" customHeight="false" outlineLevel="0" collapsed="false">
      <c r="A63" s="0" t="s">
        <v>3</v>
      </c>
      <c r="B63" s="0" t="s">
        <v>3</v>
      </c>
      <c r="C63" s="0" t="s">
        <v>12041</v>
      </c>
      <c r="D63" s="0" t="s">
        <v>11966</v>
      </c>
      <c r="E63" s="0" t="s">
        <v>11967</v>
      </c>
      <c r="F63" s="0" t="s">
        <v>12042</v>
      </c>
      <c r="G63" s="0" t="s">
        <v>12039</v>
      </c>
      <c r="H63" s="0" t="s">
        <v>12040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s">
        <v>4</v>
      </c>
      <c r="U63" s="0" t="s">
        <v>4</v>
      </c>
    </row>
    <row r="64" customFormat="false" ht="14.4" hidden="false" customHeight="false" outlineLevel="0" collapsed="false">
      <c r="A64" s="0" t="s">
        <v>3</v>
      </c>
      <c r="B64" s="0" t="s">
        <v>3</v>
      </c>
      <c r="C64" s="0" t="s">
        <v>12043</v>
      </c>
      <c r="D64" s="0" t="s">
        <v>12044</v>
      </c>
      <c r="E64" s="0" t="s">
        <v>2349</v>
      </c>
      <c r="F64" s="0" t="s">
        <v>11973</v>
      </c>
      <c r="G64" s="0" t="s">
        <v>11974</v>
      </c>
      <c r="H64" s="0" t="s">
        <v>11975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s">
        <v>4</v>
      </c>
      <c r="U64" s="0" t="s">
        <v>4</v>
      </c>
    </row>
    <row r="65" customFormat="false" ht="14.4" hidden="false" customHeight="false" outlineLevel="0" collapsed="false">
      <c r="A65" s="0" t="s">
        <v>3</v>
      </c>
      <c r="B65" s="0" t="s">
        <v>3</v>
      </c>
      <c r="C65" s="0" t="s">
        <v>12045</v>
      </c>
      <c r="D65" s="0" t="s">
        <v>12044</v>
      </c>
      <c r="E65" s="0" t="s">
        <v>2349</v>
      </c>
      <c r="F65" s="0" t="s">
        <v>12046</v>
      </c>
      <c r="G65" s="0" t="s">
        <v>12047</v>
      </c>
      <c r="H65" s="0" t="s">
        <v>7583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s">
        <v>4</v>
      </c>
      <c r="U65" s="0" t="s">
        <v>4</v>
      </c>
    </row>
    <row r="66" customFormat="false" ht="14.4" hidden="false" customHeight="false" outlineLevel="0" collapsed="false">
      <c r="A66" s="0" t="s">
        <v>3</v>
      </c>
      <c r="B66" s="0" t="s">
        <v>3</v>
      </c>
      <c r="C66" s="0" t="s">
        <v>12048</v>
      </c>
      <c r="D66" s="0" t="s">
        <v>12049</v>
      </c>
      <c r="E66" s="0" t="s">
        <v>12050</v>
      </c>
      <c r="F66" s="0" t="s">
        <v>11844</v>
      </c>
      <c r="G66" s="0" t="s">
        <v>11845</v>
      </c>
      <c r="H66" s="0" t="s">
        <v>361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s">
        <v>4</v>
      </c>
      <c r="U66" s="0" t="s">
        <v>4</v>
      </c>
    </row>
    <row r="67" customFormat="false" ht="14.4" hidden="false" customHeight="false" outlineLevel="0" collapsed="false">
      <c r="A67" s="0" t="s">
        <v>3</v>
      </c>
      <c r="B67" s="0" t="s">
        <v>3</v>
      </c>
      <c r="C67" s="0" t="s">
        <v>12051</v>
      </c>
      <c r="D67" s="0" t="s">
        <v>12049</v>
      </c>
      <c r="E67" s="0" t="s">
        <v>12050</v>
      </c>
      <c r="F67" s="0" t="s">
        <v>11905</v>
      </c>
      <c r="G67" s="0" t="s">
        <v>11848</v>
      </c>
      <c r="H67" s="0" t="s">
        <v>11849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s">
        <v>4</v>
      </c>
      <c r="U67" s="0" t="s">
        <v>4</v>
      </c>
    </row>
    <row r="68" customFormat="false" ht="14.4" hidden="false" customHeight="false" outlineLevel="0" collapsed="false">
      <c r="A68" s="0" t="s">
        <v>3</v>
      </c>
      <c r="B68" s="0" t="s">
        <v>3</v>
      </c>
      <c r="C68" s="0" t="s">
        <v>12052</v>
      </c>
      <c r="D68" s="0" t="s">
        <v>12053</v>
      </c>
      <c r="E68" s="0" t="s">
        <v>180</v>
      </c>
      <c r="F68" s="0" t="s">
        <v>12054</v>
      </c>
      <c r="G68" s="0" t="s">
        <v>12055</v>
      </c>
      <c r="H68" s="0" t="s">
        <v>12056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0</v>
      </c>
      <c r="T68" s="0" t="s">
        <v>4</v>
      </c>
      <c r="U68" s="0" t="s">
        <v>4</v>
      </c>
    </row>
    <row r="69" customFormat="false" ht="14.4" hidden="false" customHeight="false" outlineLevel="0" collapsed="false">
      <c r="A69" s="0" t="s">
        <v>3</v>
      </c>
      <c r="B69" s="0" t="s">
        <v>3</v>
      </c>
      <c r="C69" s="0" t="s">
        <v>12057</v>
      </c>
      <c r="D69" s="0" t="s">
        <v>12058</v>
      </c>
      <c r="E69" s="0" t="s">
        <v>12059</v>
      </c>
      <c r="F69" s="0" t="s">
        <v>12060</v>
      </c>
      <c r="G69" s="0" t="s">
        <v>12061</v>
      </c>
      <c r="H69" s="0" t="s">
        <v>12062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s">
        <v>4</v>
      </c>
      <c r="U69" s="0" t="s">
        <v>4</v>
      </c>
    </row>
    <row r="70" customFormat="false" ht="14.4" hidden="false" customHeight="false" outlineLevel="0" collapsed="false">
      <c r="A70" s="0" t="s">
        <v>3</v>
      </c>
      <c r="B70" s="0" t="s">
        <v>3</v>
      </c>
      <c r="C70" s="0" t="s">
        <v>12063</v>
      </c>
      <c r="D70" s="0" t="s">
        <v>12058</v>
      </c>
      <c r="E70" s="0" t="s">
        <v>12059</v>
      </c>
      <c r="F70" s="0" t="s">
        <v>11973</v>
      </c>
      <c r="G70" s="0" t="s">
        <v>11974</v>
      </c>
      <c r="H70" s="0" t="s">
        <v>11975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s">
        <v>4</v>
      </c>
      <c r="U70" s="0" t="s">
        <v>4</v>
      </c>
    </row>
    <row r="71" customFormat="false" ht="14.4" hidden="false" customHeight="false" outlineLevel="0" collapsed="false">
      <c r="A71" s="0" t="s">
        <v>3</v>
      </c>
      <c r="B71" s="0" t="s">
        <v>3</v>
      </c>
      <c r="C71" s="0" t="s">
        <v>12064</v>
      </c>
      <c r="D71" s="0" t="s">
        <v>11868</v>
      </c>
      <c r="E71" s="0" t="s">
        <v>11869</v>
      </c>
      <c r="F71" s="0" t="s">
        <v>12065</v>
      </c>
      <c r="G71" s="0" t="s">
        <v>12066</v>
      </c>
      <c r="H71" s="0" t="s">
        <v>12067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s">
        <v>4</v>
      </c>
      <c r="U71" s="0" t="s">
        <v>4</v>
      </c>
    </row>
    <row r="72" customFormat="false" ht="14.4" hidden="false" customHeight="false" outlineLevel="0" collapsed="false">
      <c r="A72" s="0" t="s">
        <v>3</v>
      </c>
      <c r="B72" s="0" t="s">
        <v>3</v>
      </c>
      <c r="C72" s="0" t="s">
        <v>12068</v>
      </c>
      <c r="D72" s="0" t="s">
        <v>12069</v>
      </c>
      <c r="E72" s="0" t="s">
        <v>1144</v>
      </c>
      <c r="F72" s="0" t="s">
        <v>12070</v>
      </c>
      <c r="G72" s="0" t="s">
        <v>12066</v>
      </c>
      <c r="H72" s="0" t="s">
        <v>12067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s">
        <v>4</v>
      </c>
      <c r="U72" s="0" t="s">
        <v>4</v>
      </c>
    </row>
    <row r="73" customFormat="false" ht="14.4" hidden="false" customHeight="false" outlineLevel="0" collapsed="false">
      <c r="A73" s="0" t="s">
        <v>5</v>
      </c>
      <c r="B73" s="0" t="s">
        <v>5</v>
      </c>
      <c r="C73" s="0" t="s">
        <v>12071</v>
      </c>
      <c r="D73" s="0" t="s">
        <v>12072</v>
      </c>
      <c r="E73" s="0" t="s">
        <v>12073</v>
      </c>
      <c r="F73" s="0" t="s">
        <v>12074</v>
      </c>
      <c r="G73" s="0" t="s">
        <v>12075</v>
      </c>
      <c r="H73" s="0" t="s">
        <v>361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s">
        <v>6</v>
      </c>
      <c r="U73" s="0" t="s">
        <v>6</v>
      </c>
    </row>
    <row r="74" customFormat="false" ht="14.4" hidden="false" customHeight="false" outlineLevel="0" collapsed="false">
      <c r="A74" s="0" t="s">
        <v>3</v>
      </c>
      <c r="B74" s="0" t="s">
        <v>3</v>
      </c>
      <c r="C74" s="0" t="s">
        <v>12076</v>
      </c>
      <c r="D74" s="0" t="s">
        <v>12077</v>
      </c>
      <c r="E74" s="0" t="s">
        <v>12078</v>
      </c>
      <c r="F74" s="0" t="s">
        <v>12079</v>
      </c>
      <c r="G74" s="0" t="s">
        <v>12080</v>
      </c>
      <c r="H74" s="0" t="s">
        <v>1320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0</v>
      </c>
      <c r="T74" s="0" t="s">
        <v>4</v>
      </c>
      <c r="U74" s="0" t="s">
        <v>4</v>
      </c>
    </row>
    <row r="75" customFormat="false" ht="14.4" hidden="false" customHeight="false" outlineLevel="0" collapsed="false">
      <c r="A75" s="0" t="s">
        <v>3</v>
      </c>
      <c r="B75" s="0" t="s">
        <v>3</v>
      </c>
      <c r="C75" s="0" t="s">
        <v>12081</v>
      </c>
      <c r="D75" s="0" t="s">
        <v>12082</v>
      </c>
      <c r="E75" s="0" t="s">
        <v>12083</v>
      </c>
      <c r="F75" s="0" t="s">
        <v>11844</v>
      </c>
      <c r="G75" s="0" t="s">
        <v>11845</v>
      </c>
      <c r="H75" s="0" t="s">
        <v>361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0</v>
      </c>
      <c r="T75" s="0" t="s">
        <v>4</v>
      </c>
      <c r="U75" s="0" t="s">
        <v>4</v>
      </c>
    </row>
    <row r="76" customFormat="false" ht="14.4" hidden="false" customHeight="false" outlineLevel="0" collapsed="false">
      <c r="A76" s="0" t="s">
        <v>3</v>
      </c>
      <c r="B76" s="0" t="s">
        <v>3</v>
      </c>
      <c r="C76" s="0" t="s">
        <v>12084</v>
      </c>
      <c r="D76" s="0" t="s">
        <v>12082</v>
      </c>
      <c r="E76" s="0" t="s">
        <v>12083</v>
      </c>
      <c r="F76" s="0" t="s">
        <v>11905</v>
      </c>
      <c r="G76" s="0" t="s">
        <v>11848</v>
      </c>
      <c r="H76" s="0" t="s">
        <v>11849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  <c r="T76" s="0" t="s">
        <v>4</v>
      </c>
      <c r="U76" s="0" t="s">
        <v>4</v>
      </c>
    </row>
    <row r="77" customFormat="false" ht="14.4" hidden="false" customHeight="false" outlineLevel="0" collapsed="false">
      <c r="A77" s="0" t="s">
        <v>3</v>
      </c>
      <c r="B77" s="0" t="s">
        <v>3</v>
      </c>
      <c r="C77" s="0" t="s">
        <v>12085</v>
      </c>
      <c r="D77" s="0" t="s">
        <v>12039</v>
      </c>
      <c r="E77" s="0" t="s">
        <v>12040</v>
      </c>
      <c r="F77" s="0" t="s">
        <v>12086</v>
      </c>
      <c r="G77" s="0" t="s">
        <v>12087</v>
      </c>
      <c r="H77" s="0" t="s">
        <v>12088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s">
        <v>4</v>
      </c>
      <c r="U77" s="0" t="s">
        <v>4</v>
      </c>
    </row>
    <row r="78" customFormat="false" ht="14.4" hidden="false" customHeight="false" outlineLevel="0" collapsed="false">
      <c r="A78" s="0" t="s">
        <v>3</v>
      </c>
      <c r="B78" s="0" t="s">
        <v>3</v>
      </c>
      <c r="C78" s="0" t="s">
        <v>12089</v>
      </c>
      <c r="D78" s="0" t="s">
        <v>12090</v>
      </c>
      <c r="E78" s="0" t="s">
        <v>12091</v>
      </c>
      <c r="F78" s="0" t="s">
        <v>11905</v>
      </c>
      <c r="G78" s="0" t="s">
        <v>11848</v>
      </c>
      <c r="H78" s="0" t="s">
        <v>11849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0</v>
      </c>
      <c r="T78" s="0" t="s">
        <v>4</v>
      </c>
      <c r="U78" s="0" t="s">
        <v>4</v>
      </c>
    </row>
    <row r="79" customFormat="false" ht="14.4" hidden="false" customHeight="false" outlineLevel="0" collapsed="false">
      <c r="A79" s="0" t="s">
        <v>3</v>
      </c>
      <c r="B79" s="0" t="s">
        <v>3</v>
      </c>
      <c r="C79" s="0" t="s">
        <v>12092</v>
      </c>
      <c r="D79" s="0" t="s">
        <v>12090</v>
      </c>
      <c r="E79" s="0" t="s">
        <v>12091</v>
      </c>
      <c r="F79" s="0" t="s">
        <v>11844</v>
      </c>
      <c r="G79" s="0" t="s">
        <v>11845</v>
      </c>
      <c r="H79" s="0" t="s">
        <v>361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s">
        <v>4</v>
      </c>
      <c r="U79" s="0" t="s">
        <v>4</v>
      </c>
    </row>
    <row r="80" customFormat="false" ht="14.4" hidden="false" customHeight="false" outlineLevel="0" collapsed="false">
      <c r="A80" s="0" t="s">
        <v>3</v>
      </c>
      <c r="B80" s="0" t="s">
        <v>3</v>
      </c>
      <c r="C80" s="0" t="s">
        <v>12093</v>
      </c>
      <c r="D80" s="0" t="s">
        <v>12094</v>
      </c>
      <c r="E80" s="0" t="s">
        <v>12095</v>
      </c>
      <c r="F80" s="0" t="s">
        <v>11844</v>
      </c>
      <c r="G80" s="0" t="s">
        <v>11845</v>
      </c>
      <c r="H80" s="0" t="s">
        <v>361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s">
        <v>4</v>
      </c>
      <c r="U80" s="0" t="s">
        <v>4</v>
      </c>
    </row>
    <row r="81" customFormat="false" ht="14.4" hidden="false" customHeight="false" outlineLevel="0" collapsed="false">
      <c r="A81" s="0" t="s">
        <v>3</v>
      </c>
      <c r="B81" s="0" t="s">
        <v>3</v>
      </c>
      <c r="C81" s="0" t="s">
        <v>12096</v>
      </c>
      <c r="D81" s="0" t="s">
        <v>12094</v>
      </c>
      <c r="E81" s="0" t="s">
        <v>12095</v>
      </c>
      <c r="F81" s="0" t="s">
        <v>11905</v>
      </c>
      <c r="G81" s="0" t="s">
        <v>11848</v>
      </c>
      <c r="H81" s="0" t="s">
        <v>11849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v>0</v>
      </c>
      <c r="T81" s="0" t="s">
        <v>4</v>
      </c>
      <c r="U81" s="0" t="s">
        <v>4</v>
      </c>
    </row>
    <row r="82" customFormat="false" ht="14.4" hidden="false" customHeight="false" outlineLevel="0" collapsed="false">
      <c r="A82" s="0" t="s">
        <v>3</v>
      </c>
      <c r="B82" s="0" t="s">
        <v>3</v>
      </c>
      <c r="C82" s="0" t="s">
        <v>12097</v>
      </c>
      <c r="D82" s="0" t="s">
        <v>11843</v>
      </c>
      <c r="E82" s="0" t="s">
        <v>361</v>
      </c>
      <c r="F82" s="0" t="s">
        <v>11844</v>
      </c>
      <c r="G82" s="0" t="s">
        <v>11845</v>
      </c>
      <c r="H82" s="0" t="s">
        <v>361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0</v>
      </c>
      <c r="T82" s="0" t="s">
        <v>4</v>
      </c>
      <c r="U82" s="0" t="s">
        <v>4</v>
      </c>
    </row>
    <row r="83" customFormat="false" ht="14.4" hidden="false" customHeight="false" outlineLevel="0" collapsed="false">
      <c r="A83" s="0" t="s">
        <v>3</v>
      </c>
      <c r="B83" s="0" t="s">
        <v>5</v>
      </c>
      <c r="C83" s="0" t="s">
        <v>12098</v>
      </c>
      <c r="D83" s="0" t="s">
        <v>11843</v>
      </c>
      <c r="E83" s="0" t="s">
        <v>361</v>
      </c>
      <c r="F83" s="0" t="s">
        <v>11913</v>
      </c>
      <c r="G83" s="0" t="s">
        <v>11914</v>
      </c>
      <c r="H83" s="0" t="s">
        <v>11915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0</v>
      </c>
      <c r="T83" s="0" t="s">
        <v>4</v>
      </c>
      <c r="U83" s="0" t="s">
        <v>6</v>
      </c>
    </row>
    <row r="84" customFormat="false" ht="14.4" hidden="false" customHeight="false" outlineLevel="0" collapsed="false">
      <c r="A84" s="0" t="s">
        <v>3</v>
      </c>
      <c r="B84" s="0" t="s">
        <v>3</v>
      </c>
      <c r="C84" s="0" t="s">
        <v>12099</v>
      </c>
      <c r="D84" s="0" t="s">
        <v>11911</v>
      </c>
      <c r="E84" s="0" t="s">
        <v>341</v>
      </c>
      <c r="F84" s="0" t="s">
        <v>11905</v>
      </c>
      <c r="G84" s="0" t="s">
        <v>11848</v>
      </c>
      <c r="H84" s="0" t="s">
        <v>11849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0</v>
      </c>
      <c r="T84" s="0" t="s">
        <v>4</v>
      </c>
      <c r="U84" s="0" t="s">
        <v>4</v>
      </c>
    </row>
    <row r="85" customFormat="false" ht="14.4" hidden="false" customHeight="false" outlineLevel="0" collapsed="false">
      <c r="A85" s="0" t="s">
        <v>3</v>
      </c>
      <c r="B85" s="0" t="s">
        <v>3</v>
      </c>
      <c r="C85" s="0" t="s">
        <v>12100</v>
      </c>
      <c r="D85" s="0" t="s">
        <v>11911</v>
      </c>
      <c r="E85" s="0" t="s">
        <v>341</v>
      </c>
      <c r="F85" s="0" t="s">
        <v>11844</v>
      </c>
      <c r="G85" s="0" t="s">
        <v>11845</v>
      </c>
      <c r="H85" s="0" t="s">
        <v>361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s">
        <v>4</v>
      </c>
      <c r="U85" s="0" t="s">
        <v>4</v>
      </c>
    </row>
    <row r="86" customFormat="false" ht="14.4" hidden="false" customHeight="false" outlineLevel="0" collapsed="false">
      <c r="A86" s="0" t="s">
        <v>3</v>
      </c>
      <c r="B86" s="0" t="s">
        <v>3</v>
      </c>
      <c r="C86" s="0" t="s">
        <v>12101</v>
      </c>
      <c r="D86" s="0" t="s">
        <v>11911</v>
      </c>
      <c r="E86" s="0" t="s">
        <v>341</v>
      </c>
      <c r="F86" s="0" t="s">
        <v>11905</v>
      </c>
      <c r="G86" s="0" t="s">
        <v>11848</v>
      </c>
      <c r="H86" s="0" t="s">
        <v>11849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s">
        <v>4</v>
      </c>
      <c r="U86" s="0" t="s">
        <v>4</v>
      </c>
    </row>
    <row r="87" customFormat="false" ht="14.4" hidden="false" customHeight="false" outlineLevel="0" collapsed="false">
      <c r="A87" s="0" t="s">
        <v>3</v>
      </c>
      <c r="B87" s="0" t="s">
        <v>3</v>
      </c>
      <c r="C87" s="0" t="s">
        <v>12102</v>
      </c>
      <c r="D87" s="0" t="s">
        <v>11911</v>
      </c>
      <c r="E87" s="0" t="s">
        <v>341</v>
      </c>
      <c r="F87" s="0" t="s">
        <v>11844</v>
      </c>
      <c r="G87" s="0" t="s">
        <v>11845</v>
      </c>
      <c r="H87" s="0" t="s">
        <v>361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0</v>
      </c>
      <c r="T87" s="0" t="s">
        <v>4</v>
      </c>
      <c r="U87" s="0" t="s">
        <v>4</v>
      </c>
    </row>
    <row r="88" customFormat="false" ht="14.4" hidden="false" customHeight="false" outlineLevel="0" collapsed="false">
      <c r="A88" s="0" t="s">
        <v>3</v>
      </c>
      <c r="B88" s="0" t="s">
        <v>3</v>
      </c>
      <c r="C88" s="0" t="s">
        <v>12103</v>
      </c>
      <c r="D88" s="0" t="s">
        <v>11911</v>
      </c>
      <c r="E88" s="0" t="s">
        <v>341</v>
      </c>
      <c r="F88" s="0" t="s">
        <v>11844</v>
      </c>
      <c r="G88" s="0" t="s">
        <v>11845</v>
      </c>
      <c r="H88" s="0" t="s">
        <v>361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1</v>
      </c>
      <c r="R88" s="0" t="n">
        <v>0</v>
      </c>
      <c r="S88" s="0" t="n">
        <v>0</v>
      </c>
      <c r="T88" s="0" t="s">
        <v>4</v>
      </c>
      <c r="U88" s="0" t="s">
        <v>4</v>
      </c>
    </row>
    <row r="89" customFormat="false" ht="14.4" hidden="false" customHeight="false" outlineLevel="0" collapsed="false">
      <c r="A89" s="0" t="s">
        <v>3</v>
      </c>
      <c r="B89" s="0" t="s">
        <v>3</v>
      </c>
      <c r="C89" s="0" t="s">
        <v>12104</v>
      </c>
      <c r="D89" s="0" t="s">
        <v>11911</v>
      </c>
      <c r="E89" s="0" t="s">
        <v>341</v>
      </c>
      <c r="F89" s="0" t="s">
        <v>11905</v>
      </c>
      <c r="G89" s="0" t="s">
        <v>11848</v>
      </c>
      <c r="H89" s="0" t="s">
        <v>11849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s">
        <v>4</v>
      </c>
      <c r="U89" s="0" t="s">
        <v>4</v>
      </c>
    </row>
    <row r="90" customFormat="false" ht="14.4" hidden="false" customHeight="false" outlineLevel="0" collapsed="false">
      <c r="A90" s="0" t="s">
        <v>3</v>
      </c>
      <c r="B90" s="0" t="s">
        <v>3</v>
      </c>
      <c r="C90" s="0" t="s">
        <v>12105</v>
      </c>
      <c r="D90" s="0" t="s">
        <v>11848</v>
      </c>
      <c r="E90" s="0" t="s">
        <v>11849</v>
      </c>
      <c r="F90" s="0" t="s">
        <v>12106</v>
      </c>
      <c r="G90" s="0" t="s">
        <v>12107</v>
      </c>
      <c r="H90" s="0" t="s">
        <v>12108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s">
        <v>4</v>
      </c>
      <c r="U90" s="0" t="s">
        <v>4</v>
      </c>
    </row>
    <row r="91" customFormat="false" ht="14.4" hidden="false" customHeight="false" outlineLevel="0" collapsed="false">
      <c r="A91" s="0" t="s">
        <v>3</v>
      </c>
      <c r="B91" s="0" t="s">
        <v>3</v>
      </c>
      <c r="C91" s="0" t="s">
        <v>12109</v>
      </c>
      <c r="D91" s="0" t="s">
        <v>12087</v>
      </c>
      <c r="E91" s="0" t="s">
        <v>12088</v>
      </c>
      <c r="F91" s="0" t="s">
        <v>11955</v>
      </c>
      <c r="G91" s="0" t="s">
        <v>11956</v>
      </c>
      <c r="H91" s="0" t="s">
        <v>11957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0</v>
      </c>
      <c r="T91" s="0" t="s">
        <v>4</v>
      </c>
      <c r="U91" s="0" t="s">
        <v>4</v>
      </c>
    </row>
    <row r="92" customFormat="false" ht="14.4" hidden="false" customHeight="false" outlineLevel="0" collapsed="false">
      <c r="A92" s="0" t="s">
        <v>3</v>
      </c>
      <c r="B92" s="0" t="s">
        <v>5</v>
      </c>
      <c r="C92" s="0" t="s">
        <v>12110</v>
      </c>
      <c r="D92" s="0" t="s">
        <v>12107</v>
      </c>
      <c r="E92" s="0" t="s">
        <v>12108</v>
      </c>
      <c r="F92" s="0" t="s">
        <v>12111</v>
      </c>
      <c r="G92" s="0" t="s">
        <v>12112</v>
      </c>
      <c r="H92" s="0" t="s">
        <v>12113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  <c r="T92" s="0" t="s">
        <v>4</v>
      </c>
      <c r="U92" s="0" t="s">
        <v>6</v>
      </c>
    </row>
    <row r="93" customFormat="false" ht="14.4" hidden="false" customHeight="false" outlineLevel="0" collapsed="false">
      <c r="A93" s="0" t="s">
        <v>3</v>
      </c>
      <c r="B93" s="0" t="s">
        <v>3</v>
      </c>
      <c r="C93" s="0" t="s">
        <v>12114</v>
      </c>
      <c r="D93" s="0" t="s">
        <v>12115</v>
      </c>
      <c r="E93" s="0" t="s">
        <v>1320</v>
      </c>
      <c r="F93" s="0" t="s">
        <v>12116</v>
      </c>
      <c r="G93" s="0" t="s">
        <v>12117</v>
      </c>
      <c r="H93" s="0" t="s">
        <v>12118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s">
        <v>4</v>
      </c>
      <c r="U93" s="0" t="s">
        <v>4</v>
      </c>
    </row>
    <row r="94" customFormat="false" ht="14.4" hidden="false" customHeight="false" outlineLevel="0" collapsed="false">
      <c r="A94" s="0" t="s">
        <v>3</v>
      </c>
      <c r="B94" s="0" t="s">
        <v>3</v>
      </c>
      <c r="C94" s="0" t="s">
        <v>12119</v>
      </c>
      <c r="D94" s="0" t="s">
        <v>12115</v>
      </c>
      <c r="E94" s="0" t="s">
        <v>1320</v>
      </c>
      <c r="F94" s="0" t="s">
        <v>11867</v>
      </c>
      <c r="G94" s="0" t="s">
        <v>11868</v>
      </c>
      <c r="H94" s="0" t="s">
        <v>11869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s">
        <v>4</v>
      </c>
      <c r="U94" s="0" t="s">
        <v>4</v>
      </c>
    </row>
    <row r="95" customFormat="false" ht="14.4" hidden="false" customHeight="false" outlineLevel="0" collapsed="false">
      <c r="A95" s="0" t="s">
        <v>3</v>
      </c>
      <c r="B95" s="0" t="s">
        <v>3</v>
      </c>
      <c r="C95" s="0" t="s">
        <v>12120</v>
      </c>
      <c r="D95" s="0" t="s">
        <v>12121</v>
      </c>
      <c r="E95" s="0" t="s">
        <v>361</v>
      </c>
      <c r="F95" s="0" t="s">
        <v>12122</v>
      </c>
      <c r="G95" s="0" t="s">
        <v>11974</v>
      </c>
      <c r="H95" s="0" t="s">
        <v>11975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s">
        <v>4</v>
      </c>
      <c r="U95" s="0" t="s">
        <v>4</v>
      </c>
    </row>
    <row r="96" customFormat="false" ht="14.4" hidden="false" customHeight="false" outlineLevel="0" collapsed="false">
      <c r="A96" s="0" t="s">
        <v>3</v>
      </c>
      <c r="B96" s="0" t="s">
        <v>3</v>
      </c>
      <c r="C96" s="0" t="s">
        <v>12123</v>
      </c>
      <c r="D96" s="0" t="s">
        <v>12121</v>
      </c>
      <c r="E96" s="0" t="s">
        <v>361</v>
      </c>
      <c r="F96" s="0" t="s">
        <v>12124</v>
      </c>
      <c r="G96" s="0" t="s">
        <v>12061</v>
      </c>
      <c r="H96" s="0" t="s">
        <v>12062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s">
        <v>4</v>
      </c>
      <c r="U96" s="0" t="s">
        <v>4</v>
      </c>
    </row>
    <row r="97" customFormat="false" ht="14.4" hidden="false" customHeight="false" outlineLevel="0" collapsed="false">
      <c r="A97" s="0" t="s">
        <v>3</v>
      </c>
      <c r="B97" s="0" t="s">
        <v>3</v>
      </c>
      <c r="C97" s="0" t="s">
        <v>12125</v>
      </c>
      <c r="D97" s="0" t="s">
        <v>12126</v>
      </c>
      <c r="E97" s="0" t="s">
        <v>12127</v>
      </c>
      <c r="F97" s="0" t="s">
        <v>11973</v>
      </c>
      <c r="G97" s="0" t="s">
        <v>11974</v>
      </c>
      <c r="H97" s="0" t="s">
        <v>11975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s">
        <v>4</v>
      </c>
      <c r="U97" s="0" t="s">
        <v>4</v>
      </c>
    </row>
    <row r="98" customFormat="false" ht="14.4" hidden="false" customHeight="false" outlineLevel="0" collapsed="false">
      <c r="A98" s="0" t="s">
        <v>3</v>
      </c>
      <c r="B98" s="0" t="s">
        <v>3</v>
      </c>
      <c r="C98" s="0" t="s">
        <v>12128</v>
      </c>
      <c r="D98" s="0" t="s">
        <v>12129</v>
      </c>
      <c r="E98" s="0" t="s">
        <v>11938</v>
      </c>
      <c r="F98" s="0" t="s">
        <v>12130</v>
      </c>
      <c r="G98" s="0" t="s">
        <v>12131</v>
      </c>
      <c r="H98" s="0" t="s">
        <v>6701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s">
        <v>4</v>
      </c>
      <c r="U98" s="0" t="s">
        <v>4</v>
      </c>
    </row>
    <row r="99" customFormat="false" ht="14.4" hidden="false" customHeight="false" outlineLevel="0" collapsed="false">
      <c r="A99" s="0" t="s">
        <v>3</v>
      </c>
      <c r="B99" s="0" t="s">
        <v>3</v>
      </c>
      <c r="C99" s="0" t="s">
        <v>12132</v>
      </c>
      <c r="D99" s="0" t="s">
        <v>11902</v>
      </c>
      <c r="E99" s="0" t="s">
        <v>11903</v>
      </c>
      <c r="F99" s="0" t="s">
        <v>11844</v>
      </c>
      <c r="G99" s="0" t="s">
        <v>11845</v>
      </c>
      <c r="H99" s="0" t="s">
        <v>361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s">
        <v>4</v>
      </c>
      <c r="U99" s="0" t="s">
        <v>4</v>
      </c>
    </row>
    <row r="100" customFormat="false" ht="14.4" hidden="false" customHeight="false" outlineLevel="0" collapsed="false">
      <c r="A100" s="0" t="s">
        <v>3</v>
      </c>
      <c r="B100" s="0" t="s">
        <v>3</v>
      </c>
      <c r="C100" s="0" t="s">
        <v>12133</v>
      </c>
      <c r="D100" s="0" t="s">
        <v>11902</v>
      </c>
      <c r="E100" s="0" t="s">
        <v>11903</v>
      </c>
      <c r="F100" s="0" t="s">
        <v>11905</v>
      </c>
      <c r="G100" s="0" t="s">
        <v>11848</v>
      </c>
      <c r="H100" s="0" t="s">
        <v>11849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s">
        <v>4</v>
      </c>
      <c r="U100" s="0" t="s">
        <v>4</v>
      </c>
    </row>
    <row r="101" customFormat="false" ht="14.4" hidden="false" customHeight="false" outlineLevel="0" collapsed="false">
      <c r="A101" s="0" t="s">
        <v>3</v>
      </c>
      <c r="B101" s="0" t="s">
        <v>3</v>
      </c>
      <c r="C101" s="0" t="s">
        <v>12134</v>
      </c>
      <c r="D101" s="0" t="s">
        <v>11902</v>
      </c>
      <c r="E101" s="0" t="s">
        <v>11903</v>
      </c>
      <c r="F101" s="0" t="s">
        <v>11844</v>
      </c>
      <c r="G101" s="0" t="s">
        <v>11845</v>
      </c>
      <c r="H101" s="0" t="s">
        <v>361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  <c r="T101" s="0" t="s">
        <v>4</v>
      </c>
      <c r="U101" s="0" t="s">
        <v>4</v>
      </c>
    </row>
    <row r="102" customFormat="false" ht="14.4" hidden="false" customHeight="false" outlineLevel="0" collapsed="false">
      <c r="A102" s="0" t="s">
        <v>3</v>
      </c>
      <c r="B102" s="0" t="s">
        <v>3</v>
      </c>
      <c r="C102" s="0" t="s">
        <v>12135</v>
      </c>
      <c r="D102" s="0" t="s">
        <v>11902</v>
      </c>
      <c r="E102" s="0" t="s">
        <v>11903</v>
      </c>
      <c r="F102" s="0" t="s">
        <v>11905</v>
      </c>
      <c r="G102" s="0" t="s">
        <v>11848</v>
      </c>
      <c r="H102" s="0" t="s">
        <v>11849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s">
        <v>4</v>
      </c>
      <c r="U102" s="0" t="s">
        <v>4</v>
      </c>
    </row>
    <row r="103" customFormat="false" ht="14.4" hidden="false" customHeight="false" outlineLevel="0" collapsed="false">
      <c r="A103" s="0" t="s">
        <v>3</v>
      </c>
      <c r="B103" s="0" t="s">
        <v>5</v>
      </c>
      <c r="C103" s="0" t="s">
        <v>12136</v>
      </c>
      <c r="D103" s="0" t="s">
        <v>11907</v>
      </c>
      <c r="E103" s="0" t="s">
        <v>11908</v>
      </c>
      <c r="F103" s="0" t="s">
        <v>12137</v>
      </c>
      <c r="G103" s="0" t="s">
        <v>12112</v>
      </c>
      <c r="H103" s="0" t="s">
        <v>12113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s">
        <v>4</v>
      </c>
      <c r="U103" s="0" t="s">
        <v>6</v>
      </c>
    </row>
    <row r="104" customFormat="false" ht="14.4" hidden="false" customHeight="false" outlineLevel="0" collapsed="false">
      <c r="A104" s="0" t="s">
        <v>3</v>
      </c>
      <c r="B104" s="0" t="s">
        <v>3</v>
      </c>
      <c r="C104" s="0" t="s">
        <v>12138</v>
      </c>
      <c r="D104" s="0" t="s">
        <v>11907</v>
      </c>
      <c r="E104" s="0" t="s">
        <v>11908</v>
      </c>
      <c r="F104" s="0" t="s">
        <v>11905</v>
      </c>
      <c r="G104" s="0" t="s">
        <v>11848</v>
      </c>
      <c r="H104" s="0" t="s">
        <v>11849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s">
        <v>4</v>
      </c>
      <c r="U104" s="0" t="s">
        <v>4</v>
      </c>
    </row>
    <row r="105" customFormat="false" ht="14.4" hidden="false" customHeight="false" outlineLevel="0" collapsed="false">
      <c r="A105" s="0" t="s">
        <v>3</v>
      </c>
      <c r="B105" s="0" t="s">
        <v>5</v>
      </c>
      <c r="C105" s="0" t="s">
        <v>12139</v>
      </c>
      <c r="D105" s="0" t="s">
        <v>11907</v>
      </c>
      <c r="E105" s="0" t="s">
        <v>11908</v>
      </c>
      <c r="F105" s="0" t="s">
        <v>12140</v>
      </c>
      <c r="G105" s="0" t="s">
        <v>12112</v>
      </c>
      <c r="H105" s="0" t="s">
        <v>12113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s">
        <v>4</v>
      </c>
      <c r="U105" s="0" t="s">
        <v>6</v>
      </c>
    </row>
    <row r="106" customFormat="false" ht="14.4" hidden="false" customHeight="false" outlineLevel="0" collapsed="false">
      <c r="A106" s="0" t="s">
        <v>3</v>
      </c>
      <c r="B106" s="0" t="s">
        <v>3</v>
      </c>
      <c r="C106" s="0" t="s">
        <v>12141</v>
      </c>
      <c r="D106" s="0" t="s">
        <v>11907</v>
      </c>
      <c r="E106" s="0" t="s">
        <v>11908</v>
      </c>
      <c r="F106" s="0" t="s">
        <v>11905</v>
      </c>
      <c r="G106" s="0" t="s">
        <v>11848</v>
      </c>
      <c r="H106" s="0" t="s">
        <v>11849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s">
        <v>4</v>
      </c>
      <c r="U106" s="0" t="s">
        <v>4</v>
      </c>
    </row>
    <row r="107" customFormat="false" ht="14.4" hidden="false" customHeight="false" outlineLevel="0" collapsed="false">
      <c r="A107" s="0" t="s">
        <v>3</v>
      </c>
      <c r="B107" s="0" t="s">
        <v>3</v>
      </c>
      <c r="C107" s="0" t="s">
        <v>11905</v>
      </c>
      <c r="D107" s="0" t="s">
        <v>11848</v>
      </c>
      <c r="E107" s="0" t="s">
        <v>11849</v>
      </c>
      <c r="F107" s="0" t="s">
        <v>12142</v>
      </c>
      <c r="G107" s="0" t="s">
        <v>11926</v>
      </c>
      <c r="H107" s="0" t="s">
        <v>11927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s">
        <v>4</v>
      </c>
      <c r="U107" s="0" t="s">
        <v>4</v>
      </c>
    </row>
    <row r="108" customFormat="false" ht="14.4" hidden="false" customHeight="false" outlineLevel="0" collapsed="false">
      <c r="A108" s="0" t="s">
        <v>3</v>
      </c>
      <c r="B108" s="0" t="s">
        <v>3</v>
      </c>
      <c r="C108" s="0" t="s">
        <v>11918</v>
      </c>
      <c r="D108" s="0" t="s">
        <v>11845</v>
      </c>
      <c r="E108" s="0" t="s">
        <v>361</v>
      </c>
      <c r="F108" s="0" t="s">
        <v>12143</v>
      </c>
      <c r="G108" s="0" t="s">
        <v>11926</v>
      </c>
      <c r="H108" s="0" t="s">
        <v>11927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s">
        <v>4</v>
      </c>
      <c r="U108" s="0" t="s">
        <v>4</v>
      </c>
    </row>
    <row r="109" customFormat="false" ht="14.4" hidden="false" customHeight="false" outlineLevel="0" collapsed="false">
      <c r="A109" s="0" t="s">
        <v>3</v>
      </c>
      <c r="B109" s="0" t="s">
        <v>3</v>
      </c>
      <c r="C109" s="0" t="s">
        <v>11864</v>
      </c>
      <c r="D109" s="0" t="s">
        <v>11865</v>
      </c>
      <c r="E109" s="0" t="s">
        <v>246</v>
      </c>
      <c r="F109" s="0" t="s">
        <v>12144</v>
      </c>
      <c r="G109" s="0" t="s">
        <v>11865</v>
      </c>
      <c r="H109" s="0" t="s">
        <v>246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s">
        <v>4</v>
      </c>
      <c r="U109" s="0" t="s">
        <v>4</v>
      </c>
    </row>
    <row r="110" customFormat="false" ht="14.4" hidden="false" customHeight="false" outlineLevel="0" collapsed="false">
      <c r="A110" s="0" t="s">
        <v>3</v>
      </c>
      <c r="B110" s="0" t="s">
        <v>3</v>
      </c>
      <c r="C110" s="0" t="s">
        <v>12145</v>
      </c>
      <c r="D110" s="0" t="s">
        <v>12014</v>
      </c>
      <c r="E110" s="0" t="s">
        <v>424</v>
      </c>
      <c r="F110" s="0" t="s">
        <v>12015</v>
      </c>
      <c r="G110" s="0" t="s">
        <v>12016</v>
      </c>
      <c r="H110" s="0" t="s">
        <v>12017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s">
        <v>4</v>
      </c>
      <c r="U110" s="0" t="s">
        <v>4</v>
      </c>
    </row>
    <row r="111" customFormat="false" ht="14.4" hidden="false" customHeight="false" outlineLevel="0" collapsed="false">
      <c r="A111" s="0" t="s">
        <v>3</v>
      </c>
      <c r="B111" s="0" t="s">
        <v>3</v>
      </c>
      <c r="C111" s="0" t="s">
        <v>12146</v>
      </c>
      <c r="D111" s="0" t="s">
        <v>12014</v>
      </c>
      <c r="E111" s="0" t="s">
        <v>424</v>
      </c>
      <c r="F111" s="0" t="s">
        <v>12147</v>
      </c>
      <c r="G111" s="0" t="s">
        <v>12148</v>
      </c>
      <c r="H111" s="0" t="s">
        <v>12149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s">
        <v>4</v>
      </c>
      <c r="U111" s="0" t="s">
        <v>4</v>
      </c>
    </row>
    <row r="112" customFormat="false" ht="14.4" hidden="false" customHeight="false" outlineLevel="0" collapsed="false">
      <c r="A112" s="0" t="s">
        <v>3</v>
      </c>
      <c r="B112" s="0" t="s">
        <v>3</v>
      </c>
      <c r="C112" s="0" t="s">
        <v>12150</v>
      </c>
      <c r="D112" s="0" t="s">
        <v>12151</v>
      </c>
      <c r="E112" s="0" t="s">
        <v>12152</v>
      </c>
      <c r="F112" s="0" t="s">
        <v>11918</v>
      </c>
      <c r="G112" s="0" t="s">
        <v>11845</v>
      </c>
      <c r="H112" s="0" t="s">
        <v>361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s">
        <v>4</v>
      </c>
      <c r="U112" s="0" t="s">
        <v>4</v>
      </c>
    </row>
    <row r="113" customFormat="false" ht="14.4" hidden="false" customHeight="false" outlineLevel="0" collapsed="false">
      <c r="A113" s="0" t="s">
        <v>3</v>
      </c>
      <c r="B113" s="0" t="s">
        <v>3</v>
      </c>
      <c r="C113" s="0" t="s">
        <v>12153</v>
      </c>
      <c r="D113" s="0" t="s">
        <v>12151</v>
      </c>
      <c r="E113" s="0" t="s">
        <v>12152</v>
      </c>
      <c r="F113" s="0" t="s">
        <v>12105</v>
      </c>
      <c r="G113" s="0" t="s">
        <v>11848</v>
      </c>
      <c r="H113" s="0" t="s">
        <v>11849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s">
        <v>4</v>
      </c>
      <c r="U113" s="0" t="s">
        <v>4</v>
      </c>
    </row>
    <row r="114" customFormat="false" ht="14.4" hidden="false" customHeight="false" outlineLevel="0" collapsed="false">
      <c r="A114" s="0" t="s">
        <v>3</v>
      </c>
      <c r="B114" s="0" t="s">
        <v>3</v>
      </c>
      <c r="C114" s="0" t="s">
        <v>12154</v>
      </c>
      <c r="D114" s="0" t="s">
        <v>11880</v>
      </c>
      <c r="E114" s="0" t="s">
        <v>11881</v>
      </c>
      <c r="F114" s="0" t="s">
        <v>11844</v>
      </c>
      <c r="G114" s="0" t="s">
        <v>11845</v>
      </c>
      <c r="H114" s="0" t="s">
        <v>361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s">
        <v>4</v>
      </c>
      <c r="U114" s="0" t="s">
        <v>4</v>
      </c>
    </row>
    <row r="115" customFormat="false" ht="14.4" hidden="false" customHeight="false" outlineLevel="0" collapsed="false">
      <c r="A115" s="0" t="s">
        <v>3</v>
      </c>
      <c r="B115" s="0" t="s">
        <v>3</v>
      </c>
      <c r="C115" s="0" t="s">
        <v>12155</v>
      </c>
      <c r="D115" s="0" t="s">
        <v>11880</v>
      </c>
      <c r="E115" s="0" t="s">
        <v>11881</v>
      </c>
      <c r="F115" s="0" t="s">
        <v>11905</v>
      </c>
      <c r="G115" s="0" t="s">
        <v>11848</v>
      </c>
      <c r="H115" s="0" t="s">
        <v>11849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s">
        <v>4</v>
      </c>
      <c r="U115" s="0" t="s">
        <v>4</v>
      </c>
    </row>
    <row r="116" customFormat="false" ht="14.4" hidden="false" customHeight="false" outlineLevel="0" collapsed="false">
      <c r="A116" s="0" t="s">
        <v>3</v>
      </c>
      <c r="B116" s="0" t="s">
        <v>3</v>
      </c>
      <c r="C116" s="0" t="s">
        <v>12156</v>
      </c>
      <c r="D116" s="0" t="s">
        <v>11880</v>
      </c>
      <c r="E116" s="0" t="s">
        <v>11881</v>
      </c>
      <c r="F116" s="0" t="s">
        <v>11905</v>
      </c>
      <c r="G116" s="0" t="s">
        <v>11848</v>
      </c>
      <c r="H116" s="0" t="s">
        <v>11849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s">
        <v>4</v>
      </c>
      <c r="U116" s="0" t="s">
        <v>4</v>
      </c>
    </row>
    <row r="117" customFormat="false" ht="14.4" hidden="false" customHeight="false" outlineLevel="0" collapsed="false">
      <c r="A117" s="0" t="s">
        <v>3</v>
      </c>
      <c r="B117" s="0" t="s">
        <v>5</v>
      </c>
      <c r="C117" s="0" t="s">
        <v>12157</v>
      </c>
      <c r="D117" s="0" t="s">
        <v>11880</v>
      </c>
      <c r="E117" s="0" t="s">
        <v>11881</v>
      </c>
      <c r="F117" s="0" t="s">
        <v>12140</v>
      </c>
      <c r="G117" s="0" t="s">
        <v>12112</v>
      </c>
      <c r="H117" s="0" t="s">
        <v>12113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s">
        <v>4</v>
      </c>
      <c r="U117" s="0" t="s">
        <v>6</v>
      </c>
    </row>
    <row r="118" customFormat="false" ht="14.4" hidden="false" customHeight="false" outlineLevel="0" collapsed="false">
      <c r="A118" s="0" t="s">
        <v>3</v>
      </c>
      <c r="B118" s="0" t="s">
        <v>3</v>
      </c>
      <c r="C118" s="0" t="s">
        <v>12158</v>
      </c>
      <c r="D118" s="0" t="s">
        <v>12159</v>
      </c>
      <c r="E118" s="0" t="s">
        <v>1132</v>
      </c>
      <c r="F118" s="0" t="s">
        <v>12160</v>
      </c>
      <c r="G118" s="0" t="s">
        <v>12161</v>
      </c>
      <c r="H118" s="0" t="s">
        <v>12162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s">
        <v>4</v>
      </c>
      <c r="U118" s="0" t="s">
        <v>4</v>
      </c>
    </row>
    <row r="119" customFormat="false" ht="14.4" hidden="false" customHeight="false" outlineLevel="0" collapsed="false">
      <c r="A119" s="0" t="s">
        <v>3</v>
      </c>
      <c r="B119" s="0" t="s">
        <v>5</v>
      </c>
      <c r="C119" s="0" t="s">
        <v>12163</v>
      </c>
      <c r="D119" s="0" t="s">
        <v>11911</v>
      </c>
      <c r="E119" s="0" t="s">
        <v>341</v>
      </c>
      <c r="F119" s="0" t="s">
        <v>12140</v>
      </c>
      <c r="G119" s="0" t="s">
        <v>12112</v>
      </c>
      <c r="H119" s="0" t="s">
        <v>12113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s">
        <v>4</v>
      </c>
      <c r="U119" s="0" t="s">
        <v>6</v>
      </c>
    </row>
    <row r="120" customFormat="false" ht="14.4" hidden="false" customHeight="false" outlineLevel="0" collapsed="false">
      <c r="A120" s="0" t="s">
        <v>3</v>
      </c>
      <c r="B120" s="0" t="s">
        <v>3</v>
      </c>
      <c r="C120" s="0" t="s">
        <v>12164</v>
      </c>
      <c r="D120" s="0" t="s">
        <v>11911</v>
      </c>
      <c r="E120" s="0" t="s">
        <v>341</v>
      </c>
      <c r="F120" s="0" t="s">
        <v>11905</v>
      </c>
      <c r="G120" s="0" t="s">
        <v>11848</v>
      </c>
      <c r="H120" s="0" t="s">
        <v>11849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s">
        <v>4</v>
      </c>
      <c r="U120" s="0" t="s">
        <v>4</v>
      </c>
    </row>
    <row r="121" customFormat="false" ht="14.4" hidden="false" customHeight="false" outlineLevel="0" collapsed="false">
      <c r="A121" s="0" t="s">
        <v>3</v>
      </c>
      <c r="B121" s="0" t="s">
        <v>3</v>
      </c>
      <c r="C121" s="0" t="s">
        <v>12165</v>
      </c>
      <c r="D121" s="0" t="s">
        <v>12161</v>
      </c>
      <c r="E121" s="0" t="s">
        <v>12162</v>
      </c>
      <c r="F121" s="0" t="s">
        <v>12166</v>
      </c>
      <c r="G121" s="0" t="s">
        <v>12167</v>
      </c>
      <c r="H121" s="0" t="s">
        <v>12168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s">
        <v>4</v>
      </c>
      <c r="U121" s="0" t="s">
        <v>4</v>
      </c>
    </row>
    <row r="122" customFormat="false" ht="14.4" hidden="false" customHeight="false" outlineLevel="0" collapsed="false">
      <c r="A122" s="0" t="s">
        <v>3</v>
      </c>
      <c r="B122" s="0" t="s">
        <v>3</v>
      </c>
      <c r="C122" s="0" t="s">
        <v>12169</v>
      </c>
      <c r="D122" s="0" t="s">
        <v>12170</v>
      </c>
      <c r="E122" s="0" t="s">
        <v>12171</v>
      </c>
      <c r="F122" s="0" t="s">
        <v>11844</v>
      </c>
      <c r="G122" s="0" t="s">
        <v>11845</v>
      </c>
      <c r="H122" s="0" t="s">
        <v>361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s">
        <v>4</v>
      </c>
      <c r="U122" s="0" t="s">
        <v>4</v>
      </c>
    </row>
    <row r="123" customFormat="false" ht="14.4" hidden="false" customHeight="false" outlineLevel="0" collapsed="false">
      <c r="A123" s="0" t="s">
        <v>3</v>
      </c>
      <c r="B123" s="0" t="s">
        <v>3</v>
      </c>
      <c r="C123" s="0" t="s">
        <v>11905</v>
      </c>
      <c r="D123" s="0" t="s">
        <v>11848</v>
      </c>
      <c r="E123" s="0" t="s">
        <v>11849</v>
      </c>
      <c r="F123" s="0" t="s">
        <v>12172</v>
      </c>
      <c r="G123" s="0" t="s">
        <v>12173</v>
      </c>
      <c r="H123" s="0" t="s">
        <v>12174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s">
        <v>4</v>
      </c>
      <c r="U123" s="0" t="s">
        <v>4</v>
      </c>
    </row>
    <row r="124" customFormat="false" ht="14.4" hidden="false" customHeight="false" outlineLevel="0" collapsed="false">
      <c r="A124" s="0" t="s">
        <v>3</v>
      </c>
      <c r="B124" s="0" t="s">
        <v>3</v>
      </c>
      <c r="C124" s="0" t="s">
        <v>11918</v>
      </c>
      <c r="D124" s="0" t="s">
        <v>11845</v>
      </c>
      <c r="E124" s="0" t="s">
        <v>361</v>
      </c>
      <c r="F124" s="0" t="s">
        <v>12175</v>
      </c>
      <c r="G124" s="0" t="s">
        <v>11953</v>
      </c>
      <c r="H124" s="0" t="s">
        <v>11954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s">
        <v>4</v>
      </c>
      <c r="U12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0"/>
  <sheetViews>
    <sheetView showFormulas="false" showGridLines="true" showRowColHeaders="true" showZeros="true" rightToLeft="false" tabSelected="true" showOutlineSymbols="true" defaultGridColor="true" view="normal" topLeftCell="I17" colorId="64" zoomScale="85" zoomScaleNormal="85" zoomScalePageLayoutView="100" workbookViewId="0">
      <selection pane="topLeft" activeCell="O58" activeCellId="0" sqref="O58"/>
    </sheetView>
  </sheetViews>
  <sheetFormatPr defaultColWidth="8.55859375" defaultRowHeight="14.4" zeroHeight="false" outlineLevelRow="0" outlineLevelCol="0"/>
  <cols>
    <col collapsed="false" customWidth="true" hidden="false" outlineLevel="0" max="15" min="15" style="0" width="28.56"/>
  </cols>
  <sheetData>
    <row r="1" customFormat="false" ht="14.4" hidden="false" customHeight="false" outlineLevel="0" collapsed="false">
      <c r="A1" s="1" t="s">
        <v>11832</v>
      </c>
      <c r="B1" s="1" t="s">
        <v>12176</v>
      </c>
      <c r="C1" s="1" t="s">
        <v>12177</v>
      </c>
      <c r="D1" s="1" t="s">
        <v>11833</v>
      </c>
      <c r="E1" s="1" t="s">
        <v>12178</v>
      </c>
      <c r="F1" s="1" t="s">
        <v>12179</v>
      </c>
      <c r="G1" s="1" t="s">
        <v>12180</v>
      </c>
      <c r="H1" s="1" t="s">
        <v>12181</v>
      </c>
      <c r="I1" s="1" t="s">
        <v>12182</v>
      </c>
      <c r="J1" s="1" t="s">
        <v>11834</v>
      </c>
      <c r="K1" s="1" t="s">
        <v>11835</v>
      </c>
      <c r="L1" s="1" t="s">
        <v>11836</v>
      </c>
      <c r="M1" s="1" t="s">
        <v>11837</v>
      </c>
      <c r="N1" s="1" t="s">
        <v>11838</v>
      </c>
      <c r="O1" s="1" t="s">
        <v>11839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11840</v>
      </c>
      <c r="AB1" s="1" t="s">
        <v>11841</v>
      </c>
    </row>
    <row r="2" customFormat="false" ht="14.4" hidden="false" customHeight="false" outlineLevel="0" collapsed="false">
      <c r="A2" s="0" t="n">
        <v>1</v>
      </c>
      <c r="B2" s="0" t="s">
        <v>12183</v>
      </c>
      <c r="C2" s="0" t="s">
        <v>12184</v>
      </c>
      <c r="D2" s="0" t="n">
        <v>1</v>
      </c>
      <c r="E2" s="0" t="n">
        <f aca="false">3506033</f>
        <v>3506033</v>
      </c>
      <c r="F2" s="0" t="s">
        <v>12185</v>
      </c>
      <c r="G2" s="0" t="s">
        <v>12186</v>
      </c>
      <c r="H2" s="0" t="s">
        <v>12187</v>
      </c>
      <c r="I2" s="0" t="s">
        <v>12188</v>
      </c>
      <c r="J2" s="0" t="s">
        <v>11842</v>
      </c>
      <c r="K2" s="0" t="s">
        <v>11843</v>
      </c>
      <c r="L2" s="0" t="s">
        <v>361</v>
      </c>
      <c r="M2" s="0" t="s">
        <v>11844</v>
      </c>
      <c r="N2" s="0" t="s">
        <v>11845</v>
      </c>
      <c r="O2" s="0" t="s">
        <v>361</v>
      </c>
      <c r="P2" s="0" t="n">
        <v>26.5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4</v>
      </c>
      <c r="AB2" s="0" t="s">
        <v>4</v>
      </c>
    </row>
    <row r="3" customFormat="false" ht="14.4" hidden="false" customHeight="false" outlineLevel="0" collapsed="false">
      <c r="A3" s="0" t="n">
        <v>1</v>
      </c>
      <c r="B3" s="0" t="n">
        <f aca="false">1716131</f>
        <v>1716131</v>
      </c>
      <c r="C3" s="0" t="s">
        <v>12189</v>
      </c>
      <c r="D3" s="0" t="n">
        <v>1</v>
      </c>
      <c r="E3" s="0" t="s">
        <v>12190</v>
      </c>
      <c r="F3" s="0" t="s">
        <v>12185</v>
      </c>
      <c r="G3" s="0" t="s">
        <v>12191</v>
      </c>
      <c r="H3" s="0" t="s">
        <v>12192</v>
      </c>
      <c r="I3" s="0" t="s">
        <v>12188</v>
      </c>
      <c r="J3" s="0" t="s">
        <v>11846</v>
      </c>
      <c r="K3" s="0" t="s">
        <v>11843</v>
      </c>
      <c r="L3" s="0" t="s">
        <v>361</v>
      </c>
      <c r="M3" s="0" t="s">
        <v>11847</v>
      </c>
      <c r="N3" s="0" t="s">
        <v>11848</v>
      </c>
      <c r="O3" s="0" t="s">
        <v>11849</v>
      </c>
      <c r="P3" s="0" t="n">
        <v>18.2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4</v>
      </c>
      <c r="AB3" s="0" t="s">
        <v>4</v>
      </c>
    </row>
    <row r="4" customFormat="false" ht="14.4" hidden="false" customHeight="false" outlineLevel="0" collapsed="false">
      <c r="A4" s="0" t="n">
        <v>1</v>
      </c>
      <c r="B4" s="0" t="s">
        <v>12193</v>
      </c>
      <c r="C4" s="0" t="s">
        <v>12194</v>
      </c>
      <c r="D4" s="0" t="n">
        <v>1</v>
      </c>
      <c r="E4" s="0" t="n">
        <f aca="false">3308972</f>
        <v>3308972</v>
      </c>
      <c r="F4" s="0" t="s">
        <v>12195</v>
      </c>
      <c r="G4" s="0" t="s">
        <v>12196</v>
      </c>
      <c r="H4" s="0" t="s">
        <v>12197</v>
      </c>
      <c r="I4" s="0" t="s">
        <v>12188</v>
      </c>
      <c r="J4" s="0" t="s">
        <v>11850</v>
      </c>
      <c r="K4" s="0" t="s">
        <v>11851</v>
      </c>
      <c r="L4" s="0" t="s">
        <v>11852</v>
      </c>
      <c r="M4" s="0" t="s">
        <v>11853</v>
      </c>
      <c r="N4" s="0" t="s">
        <v>11854</v>
      </c>
      <c r="O4" s="0" t="s">
        <v>199</v>
      </c>
      <c r="P4" s="0" t="n">
        <v>38.1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4</v>
      </c>
      <c r="AB4" s="0" t="s">
        <v>4</v>
      </c>
    </row>
    <row r="5" customFormat="false" ht="14.4" hidden="false" customHeight="false" outlineLevel="0" collapsed="false">
      <c r="A5" s="0" t="n">
        <v>1</v>
      </c>
      <c r="B5" s="0" t="s">
        <v>12198</v>
      </c>
      <c r="C5" s="0" t="s">
        <v>12199</v>
      </c>
      <c r="D5" s="0" t="n">
        <v>1</v>
      </c>
      <c r="E5" s="0" t="n">
        <f aca="false">3309082</f>
        <v>3309082</v>
      </c>
      <c r="F5" s="0" t="s">
        <v>12200</v>
      </c>
      <c r="G5" s="0" t="s">
        <v>12201</v>
      </c>
      <c r="H5" s="0" t="s">
        <v>12202</v>
      </c>
      <c r="I5" s="0" t="s">
        <v>12188</v>
      </c>
      <c r="J5" s="0" t="s">
        <v>11855</v>
      </c>
      <c r="K5" s="0" t="s">
        <v>11856</v>
      </c>
      <c r="L5" s="0" t="s">
        <v>180</v>
      </c>
      <c r="M5" s="0" t="s">
        <v>11857</v>
      </c>
      <c r="N5" s="0" t="s">
        <v>11854</v>
      </c>
      <c r="O5" s="0" t="s">
        <v>199</v>
      </c>
      <c r="P5" s="0" t="n">
        <v>36.9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4</v>
      </c>
      <c r="AB5" s="0" t="s">
        <v>4</v>
      </c>
    </row>
    <row r="6" customFormat="false" ht="14.4" hidden="false" customHeight="false" outlineLevel="0" collapsed="false">
      <c r="A6" s="0" t="n">
        <v>1</v>
      </c>
      <c r="B6" s="0" t="n">
        <f aca="false">4132118</f>
        <v>4132118</v>
      </c>
      <c r="C6" s="0" t="s">
        <v>12185</v>
      </c>
      <c r="D6" s="0" t="n">
        <v>1</v>
      </c>
      <c r="E6" s="0" t="s">
        <v>12203</v>
      </c>
      <c r="F6" s="0" t="s">
        <v>12204</v>
      </c>
      <c r="G6" s="0" t="s">
        <v>12205</v>
      </c>
      <c r="H6" s="0" t="s">
        <v>12206</v>
      </c>
      <c r="I6" s="0" t="s">
        <v>12188</v>
      </c>
      <c r="J6" s="0" t="s">
        <v>11864</v>
      </c>
      <c r="K6" s="0" t="s">
        <v>11865</v>
      </c>
      <c r="L6" s="0" t="s">
        <v>246</v>
      </c>
      <c r="M6" s="0" t="s">
        <v>11866</v>
      </c>
      <c r="N6" s="0" t="s">
        <v>11865</v>
      </c>
      <c r="O6" s="0" t="s">
        <v>246</v>
      </c>
      <c r="P6" s="0" t="n">
        <v>40.3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4</v>
      </c>
      <c r="AB6" s="0" t="s">
        <v>4</v>
      </c>
    </row>
    <row r="7" customFormat="false" ht="14.4" hidden="false" customHeight="false" outlineLevel="0" collapsed="false">
      <c r="A7" s="0" t="n">
        <v>1</v>
      </c>
      <c r="B7" s="0" t="s">
        <v>12207</v>
      </c>
      <c r="C7" s="0" t="s">
        <v>12185</v>
      </c>
      <c r="D7" s="0" t="n">
        <v>1</v>
      </c>
      <c r="E7" s="0" t="n">
        <f aca="false">914923</f>
        <v>914923</v>
      </c>
      <c r="F7" s="0" t="s">
        <v>12208</v>
      </c>
      <c r="G7" s="0" t="s">
        <v>12209</v>
      </c>
      <c r="H7" s="0" t="s">
        <v>12210</v>
      </c>
      <c r="I7" s="0" t="s">
        <v>12188</v>
      </c>
      <c r="J7" s="0" t="s">
        <v>11867</v>
      </c>
      <c r="K7" s="0" t="s">
        <v>11868</v>
      </c>
      <c r="L7" s="0" t="s">
        <v>11869</v>
      </c>
      <c r="M7" s="0" t="s">
        <v>11870</v>
      </c>
      <c r="N7" s="0" t="s">
        <v>11871</v>
      </c>
      <c r="O7" s="0" t="s">
        <v>11872</v>
      </c>
      <c r="P7" s="0" t="n">
        <v>0</v>
      </c>
      <c r="Q7" s="0" t="n">
        <v>8.2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4</v>
      </c>
      <c r="AB7" s="0" t="s">
        <v>4</v>
      </c>
    </row>
    <row r="8" customFormat="false" ht="14.4" hidden="false" customHeight="false" outlineLevel="0" collapsed="false">
      <c r="A8" s="0" t="n">
        <v>1</v>
      </c>
      <c r="B8" s="0" t="s">
        <v>12207</v>
      </c>
      <c r="C8" s="0" t="s">
        <v>12185</v>
      </c>
      <c r="D8" s="0" t="n">
        <v>1</v>
      </c>
      <c r="E8" s="0" t="n">
        <f aca="false">944838</f>
        <v>944838</v>
      </c>
      <c r="F8" s="0" t="s">
        <v>12211</v>
      </c>
      <c r="G8" s="0" t="s">
        <v>12212</v>
      </c>
      <c r="H8" s="0" t="s">
        <v>12213</v>
      </c>
      <c r="I8" s="0" t="s">
        <v>12188</v>
      </c>
      <c r="J8" s="0" t="s">
        <v>11867</v>
      </c>
      <c r="K8" s="0" t="s">
        <v>11868</v>
      </c>
      <c r="L8" s="0" t="s">
        <v>11869</v>
      </c>
      <c r="M8" s="0" t="s">
        <v>11873</v>
      </c>
      <c r="N8" s="0" t="s">
        <v>11874</v>
      </c>
      <c r="O8" s="0" t="s">
        <v>11875</v>
      </c>
      <c r="P8" s="0" t="n">
        <v>0</v>
      </c>
      <c r="Q8" s="0" t="n">
        <v>6.4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4</v>
      </c>
      <c r="AB8" s="0" t="s">
        <v>4</v>
      </c>
    </row>
    <row r="9" customFormat="false" ht="14.4" hidden="false" customHeight="false" outlineLevel="0" collapsed="false">
      <c r="A9" s="0" t="n">
        <v>1</v>
      </c>
      <c r="B9" s="0" t="s">
        <v>12214</v>
      </c>
      <c r="C9" s="0" t="s">
        <v>12215</v>
      </c>
      <c r="D9" s="0" t="n">
        <v>1</v>
      </c>
      <c r="E9" s="0" t="n">
        <f aca="false">3506033</f>
        <v>3506033</v>
      </c>
      <c r="F9" s="0" t="s">
        <v>12185</v>
      </c>
      <c r="G9" s="0" t="s">
        <v>12216</v>
      </c>
      <c r="H9" s="0" t="s">
        <v>12217</v>
      </c>
      <c r="I9" s="0" t="s">
        <v>12188</v>
      </c>
      <c r="J9" s="0" t="s">
        <v>11879</v>
      </c>
      <c r="K9" s="0" t="s">
        <v>11880</v>
      </c>
      <c r="L9" s="0" t="s">
        <v>11881</v>
      </c>
      <c r="M9" s="0" t="s">
        <v>11844</v>
      </c>
      <c r="N9" s="0" t="s">
        <v>11845</v>
      </c>
      <c r="O9" s="0" t="s">
        <v>361</v>
      </c>
      <c r="P9" s="0" t="n">
        <v>0</v>
      </c>
      <c r="Q9" s="0" t="n">
        <v>6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4</v>
      </c>
      <c r="AB9" s="0" t="s">
        <v>4</v>
      </c>
    </row>
    <row r="10" customFormat="false" ht="14.4" hidden="false" customHeight="false" outlineLevel="0" collapsed="false">
      <c r="A10" s="0" t="n">
        <v>1</v>
      </c>
      <c r="B10" s="0" t="n">
        <f aca="false">904973</f>
        <v>904973</v>
      </c>
      <c r="C10" s="0" t="s">
        <v>12218</v>
      </c>
      <c r="D10" s="0" t="n">
        <v>1</v>
      </c>
      <c r="E10" s="0" t="s">
        <v>12190</v>
      </c>
      <c r="F10" s="0" t="s">
        <v>12185</v>
      </c>
      <c r="G10" s="0" t="s">
        <v>12219</v>
      </c>
      <c r="H10" s="0" t="s">
        <v>12220</v>
      </c>
      <c r="I10" s="0" t="s">
        <v>12188</v>
      </c>
      <c r="J10" s="0" t="s">
        <v>11882</v>
      </c>
      <c r="K10" s="0" t="s">
        <v>11880</v>
      </c>
      <c r="L10" s="0" t="s">
        <v>11881</v>
      </c>
      <c r="M10" s="0" t="s">
        <v>11847</v>
      </c>
      <c r="N10" s="0" t="s">
        <v>11848</v>
      </c>
      <c r="O10" s="0" t="s">
        <v>11849</v>
      </c>
      <c r="P10" s="0" t="n">
        <v>0</v>
      </c>
      <c r="Q10" s="0" t="n">
        <v>9.1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4</v>
      </c>
      <c r="AB10" s="0" t="s">
        <v>4</v>
      </c>
    </row>
    <row r="11" customFormat="false" ht="14.4" hidden="false" customHeight="false" outlineLevel="0" collapsed="false">
      <c r="A11" s="0" t="n">
        <v>1</v>
      </c>
      <c r="B11" s="0" t="s">
        <v>12221</v>
      </c>
      <c r="C11" s="0" t="s">
        <v>12185</v>
      </c>
      <c r="D11" s="0" t="n">
        <v>1</v>
      </c>
      <c r="E11" s="0" t="s">
        <v>12222</v>
      </c>
      <c r="F11" s="0" t="s">
        <v>12223</v>
      </c>
      <c r="G11" s="0" t="s">
        <v>12224</v>
      </c>
      <c r="H11" s="0" t="s">
        <v>12225</v>
      </c>
      <c r="I11" s="0" t="s">
        <v>12188</v>
      </c>
      <c r="J11" s="0" t="s">
        <v>11887</v>
      </c>
      <c r="K11" s="0" t="s">
        <v>11888</v>
      </c>
      <c r="L11" s="0" t="s">
        <v>11889</v>
      </c>
      <c r="M11" s="0" t="s">
        <v>11890</v>
      </c>
      <c r="N11" s="0" t="s">
        <v>11891</v>
      </c>
      <c r="O11" s="0" t="s">
        <v>3226</v>
      </c>
      <c r="P11" s="0" t="n">
        <v>0</v>
      </c>
      <c r="Q11" s="0" t="n">
        <v>26.9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4</v>
      </c>
      <c r="AB11" s="0" t="s">
        <v>4</v>
      </c>
    </row>
    <row r="12" customFormat="false" ht="14.4" hidden="false" customHeight="false" outlineLevel="0" collapsed="false">
      <c r="A12" s="0" t="n">
        <v>1</v>
      </c>
      <c r="B12" s="0" t="n">
        <f aca="false">1156655</f>
        <v>1156655</v>
      </c>
      <c r="C12" s="0" t="s">
        <v>12185</v>
      </c>
      <c r="D12" s="0" t="n">
        <v>1</v>
      </c>
      <c r="E12" s="0" t="n">
        <f aca="false">2090626</f>
        <v>2090626</v>
      </c>
      <c r="F12" s="0" t="s">
        <v>12226</v>
      </c>
      <c r="G12" s="0" t="s">
        <v>12227</v>
      </c>
      <c r="H12" s="0" t="s">
        <v>12228</v>
      </c>
      <c r="I12" s="0" t="s">
        <v>12188</v>
      </c>
      <c r="J12" s="0" t="s">
        <v>11892</v>
      </c>
      <c r="K12" s="0" t="s">
        <v>11893</v>
      </c>
      <c r="L12" s="0" t="s">
        <v>11894</v>
      </c>
      <c r="M12" s="0" t="s">
        <v>11895</v>
      </c>
      <c r="N12" s="0" t="s">
        <v>11891</v>
      </c>
      <c r="O12" s="0" t="s">
        <v>3226</v>
      </c>
      <c r="P12" s="0" t="n">
        <v>0</v>
      </c>
      <c r="Q12" s="0" t="n">
        <v>37.6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4</v>
      </c>
      <c r="AB12" s="0" t="s">
        <v>4</v>
      </c>
    </row>
    <row r="13" customFormat="false" ht="14.4" hidden="false" customHeight="false" outlineLevel="0" collapsed="false">
      <c r="A13" s="0" t="n">
        <v>1</v>
      </c>
      <c r="B13" s="0" t="n">
        <f aca="false">1157452</f>
        <v>1157452</v>
      </c>
      <c r="C13" s="0" t="s">
        <v>12229</v>
      </c>
      <c r="D13" s="0" t="n">
        <v>1</v>
      </c>
      <c r="E13" s="0" t="s">
        <v>12230</v>
      </c>
      <c r="F13" s="0" t="s">
        <v>12231</v>
      </c>
      <c r="G13" s="0" t="s">
        <v>12232</v>
      </c>
      <c r="H13" s="0" t="s">
        <v>12233</v>
      </c>
      <c r="I13" s="0" t="s">
        <v>12188</v>
      </c>
      <c r="J13" s="0" t="s">
        <v>11896</v>
      </c>
      <c r="K13" s="0" t="s">
        <v>11897</v>
      </c>
      <c r="L13" s="0" t="s">
        <v>11898</v>
      </c>
      <c r="M13" s="0" t="s">
        <v>11899</v>
      </c>
      <c r="N13" s="0" t="s">
        <v>11900</v>
      </c>
      <c r="O13" s="0" t="s">
        <v>11898</v>
      </c>
      <c r="P13" s="0" t="n">
        <v>0</v>
      </c>
      <c r="Q13" s="0" t="n">
        <v>5.5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4</v>
      </c>
      <c r="AB13" s="0" t="s">
        <v>4</v>
      </c>
    </row>
    <row r="14" customFormat="false" ht="14.4" hidden="false" customHeight="false" outlineLevel="0" collapsed="false">
      <c r="A14" s="0" t="n">
        <v>1</v>
      </c>
      <c r="B14" s="0" t="s">
        <v>12234</v>
      </c>
      <c r="C14" s="0" t="s">
        <v>12235</v>
      </c>
      <c r="D14" s="0" t="n">
        <v>1</v>
      </c>
      <c r="E14" s="0" t="n">
        <f aca="false">3506033</f>
        <v>3506033</v>
      </c>
      <c r="F14" s="0" t="s">
        <v>12185</v>
      </c>
      <c r="G14" s="0" t="s">
        <v>12236</v>
      </c>
      <c r="H14" s="0" t="s">
        <v>12237</v>
      </c>
      <c r="I14" s="0" t="s">
        <v>12188</v>
      </c>
      <c r="J14" s="0" t="s">
        <v>11901</v>
      </c>
      <c r="K14" s="0" t="s">
        <v>11902</v>
      </c>
      <c r="L14" s="0" t="s">
        <v>11903</v>
      </c>
      <c r="M14" s="0" t="s">
        <v>11844</v>
      </c>
      <c r="N14" s="0" t="s">
        <v>11845</v>
      </c>
      <c r="O14" s="0" t="s">
        <v>361</v>
      </c>
      <c r="P14" s="0" t="n">
        <v>0</v>
      </c>
      <c r="Q14" s="0" t="n">
        <v>9.4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4</v>
      </c>
      <c r="AB14" s="0" t="s">
        <v>4</v>
      </c>
    </row>
    <row r="15" customFormat="false" ht="14.4" hidden="false" customHeight="false" outlineLevel="0" collapsed="false">
      <c r="A15" s="0" t="n">
        <v>1</v>
      </c>
      <c r="B15" s="0" t="n">
        <f aca="false">1710305</f>
        <v>1710305</v>
      </c>
      <c r="C15" s="0" t="s">
        <v>12238</v>
      </c>
      <c r="D15" s="0" t="n">
        <v>1</v>
      </c>
      <c r="E15" s="0" t="s">
        <v>12239</v>
      </c>
      <c r="F15" s="0" t="s">
        <v>12185</v>
      </c>
      <c r="G15" s="0" t="s">
        <v>12240</v>
      </c>
      <c r="H15" s="0" t="s">
        <v>12213</v>
      </c>
      <c r="I15" s="0" t="s">
        <v>12188</v>
      </c>
      <c r="J15" s="0" t="s">
        <v>11904</v>
      </c>
      <c r="K15" s="0" t="s">
        <v>11902</v>
      </c>
      <c r="L15" s="0" t="s">
        <v>11903</v>
      </c>
      <c r="M15" s="0" t="s">
        <v>11905</v>
      </c>
      <c r="N15" s="0" t="s">
        <v>11848</v>
      </c>
      <c r="O15" s="0" t="s">
        <v>11849</v>
      </c>
      <c r="P15" s="0" t="n">
        <v>0</v>
      </c>
      <c r="Q15" s="0" t="n">
        <v>10.7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4</v>
      </c>
      <c r="AB15" s="0" t="s">
        <v>4</v>
      </c>
    </row>
    <row r="16" customFormat="false" ht="14.4" hidden="false" customHeight="false" outlineLevel="0" collapsed="false">
      <c r="A16" s="0" t="n">
        <v>1</v>
      </c>
      <c r="B16" s="0" t="s">
        <v>12241</v>
      </c>
      <c r="C16" s="0" t="s">
        <v>12242</v>
      </c>
      <c r="D16" s="0" t="n">
        <v>1</v>
      </c>
      <c r="E16" s="0" t="n">
        <f aca="false">3506033</f>
        <v>3506033</v>
      </c>
      <c r="F16" s="0" t="s">
        <v>12185</v>
      </c>
      <c r="G16" s="0" t="s">
        <v>12243</v>
      </c>
      <c r="H16" s="0" t="s">
        <v>12225</v>
      </c>
      <c r="I16" s="0" t="s">
        <v>12188</v>
      </c>
      <c r="J16" s="0" t="s">
        <v>11906</v>
      </c>
      <c r="K16" s="0" t="s">
        <v>11907</v>
      </c>
      <c r="L16" s="0" t="s">
        <v>11908</v>
      </c>
      <c r="M16" s="0" t="s">
        <v>11844</v>
      </c>
      <c r="N16" s="0" t="s">
        <v>11845</v>
      </c>
      <c r="O16" s="0" t="s">
        <v>361</v>
      </c>
      <c r="P16" s="0" t="n">
        <v>0</v>
      </c>
      <c r="Q16" s="0" t="n">
        <v>26.9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4</v>
      </c>
      <c r="AB16" s="0" t="s">
        <v>4</v>
      </c>
    </row>
    <row r="17" customFormat="false" ht="14.4" hidden="false" customHeight="false" outlineLevel="0" collapsed="false">
      <c r="A17" s="0" t="n">
        <v>1</v>
      </c>
      <c r="B17" s="0" t="n">
        <f aca="false">1712685</f>
        <v>1712685</v>
      </c>
      <c r="C17" s="0" t="s">
        <v>12244</v>
      </c>
      <c r="D17" s="0" t="n">
        <v>1</v>
      </c>
      <c r="E17" s="0" t="s">
        <v>12239</v>
      </c>
      <c r="F17" s="0" t="s">
        <v>12185</v>
      </c>
      <c r="G17" s="0" t="s">
        <v>12245</v>
      </c>
      <c r="H17" s="0" t="s">
        <v>12246</v>
      </c>
      <c r="I17" s="0" t="s">
        <v>12188</v>
      </c>
      <c r="J17" s="0" t="s">
        <v>11909</v>
      </c>
      <c r="K17" s="0" t="s">
        <v>11907</v>
      </c>
      <c r="L17" s="0" t="s">
        <v>11908</v>
      </c>
      <c r="M17" s="0" t="s">
        <v>11905</v>
      </c>
      <c r="N17" s="0" t="s">
        <v>11848</v>
      </c>
      <c r="O17" s="0" t="s">
        <v>11849</v>
      </c>
      <c r="P17" s="0" t="n">
        <v>0</v>
      </c>
      <c r="Q17" s="0" t="n">
        <v>32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4</v>
      </c>
      <c r="AB17" s="0" t="s">
        <v>4</v>
      </c>
    </row>
    <row r="18" customFormat="false" ht="14.4" hidden="false" customHeight="false" outlineLevel="0" collapsed="false">
      <c r="A18" s="0" t="n">
        <v>1</v>
      </c>
      <c r="B18" s="0" t="s">
        <v>12247</v>
      </c>
      <c r="C18" s="0" t="s">
        <v>12248</v>
      </c>
      <c r="D18" s="0" t="n">
        <v>1</v>
      </c>
      <c r="E18" s="0" t="n">
        <f aca="false">3506033</f>
        <v>3506033</v>
      </c>
      <c r="F18" s="0" t="s">
        <v>12185</v>
      </c>
      <c r="G18" s="0" t="s">
        <v>12249</v>
      </c>
      <c r="H18" s="0" t="s">
        <v>12250</v>
      </c>
      <c r="I18" s="0" t="s">
        <v>12188</v>
      </c>
      <c r="J18" s="0" t="s">
        <v>11910</v>
      </c>
      <c r="K18" s="0" t="s">
        <v>11911</v>
      </c>
      <c r="L18" s="0" t="s">
        <v>341</v>
      </c>
      <c r="M18" s="0" t="s">
        <v>11844</v>
      </c>
      <c r="N18" s="0" t="s">
        <v>11845</v>
      </c>
      <c r="O18" s="0" t="s">
        <v>361</v>
      </c>
      <c r="P18" s="0" t="n">
        <v>0</v>
      </c>
      <c r="Q18" s="0" t="n">
        <v>8.3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4</v>
      </c>
      <c r="AB18" s="0" t="s">
        <v>4</v>
      </c>
    </row>
    <row r="19" customFormat="false" ht="14.4" hidden="false" customHeight="false" outlineLevel="0" collapsed="false">
      <c r="A19" s="0" t="n">
        <v>1</v>
      </c>
      <c r="B19" s="0" t="s">
        <v>12251</v>
      </c>
      <c r="C19" s="0" t="s">
        <v>12252</v>
      </c>
      <c r="D19" s="0" t="n">
        <v>1</v>
      </c>
      <c r="E19" s="0" t="s">
        <v>12190</v>
      </c>
      <c r="F19" s="0" t="s">
        <v>12185</v>
      </c>
      <c r="G19" s="0" t="s">
        <v>12253</v>
      </c>
      <c r="H19" s="0" t="s">
        <v>12254</v>
      </c>
      <c r="I19" s="0" t="s">
        <v>12188</v>
      </c>
      <c r="J19" s="0" t="s">
        <v>11916</v>
      </c>
      <c r="K19" s="0" t="s">
        <v>11911</v>
      </c>
      <c r="L19" s="0" t="s">
        <v>341</v>
      </c>
      <c r="M19" s="0" t="s">
        <v>11847</v>
      </c>
      <c r="N19" s="0" t="s">
        <v>11848</v>
      </c>
      <c r="O19" s="0" t="s">
        <v>11849</v>
      </c>
      <c r="P19" s="0" t="n">
        <v>0</v>
      </c>
      <c r="Q19" s="0" t="n">
        <v>18.2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4</v>
      </c>
      <c r="AB19" s="0" t="s">
        <v>4</v>
      </c>
    </row>
    <row r="20" customFormat="false" ht="14.4" hidden="false" customHeight="false" outlineLevel="0" collapsed="false">
      <c r="A20" s="0" t="n">
        <v>1</v>
      </c>
      <c r="B20" s="0" t="n">
        <f aca="false">1718387</f>
        <v>1718387</v>
      </c>
      <c r="C20" s="0" t="s">
        <v>12255</v>
      </c>
      <c r="D20" s="0" t="n">
        <v>1</v>
      </c>
      <c r="E20" s="0" t="n">
        <f aca="false">3506032</f>
        <v>3506032</v>
      </c>
      <c r="F20" s="0" t="s">
        <v>12185</v>
      </c>
      <c r="G20" s="0" t="s">
        <v>12216</v>
      </c>
      <c r="H20" s="0" t="s">
        <v>12256</v>
      </c>
      <c r="I20" s="0" t="s">
        <v>12188</v>
      </c>
      <c r="J20" s="0" t="s">
        <v>11917</v>
      </c>
      <c r="K20" s="0" t="s">
        <v>11911</v>
      </c>
      <c r="L20" s="0" t="s">
        <v>341</v>
      </c>
      <c r="M20" s="0" t="s">
        <v>11918</v>
      </c>
      <c r="N20" s="0" t="s">
        <v>11845</v>
      </c>
      <c r="O20" s="0" t="s">
        <v>361</v>
      </c>
      <c r="P20" s="0" t="n">
        <v>0</v>
      </c>
      <c r="Q20" s="0" t="n">
        <v>15.7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4</v>
      </c>
      <c r="AB20" s="0" t="s">
        <v>4</v>
      </c>
    </row>
    <row r="21" customFormat="false" ht="14.4" hidden="false" customHeight="false" outlineLevel="0" collapsed="false">
      <c r="A21" s="0" t="n">
        <v>1</v>
      </c>
      <c r="B21" s="0" t="s">
        <v>12257</v>
      </c>
      <c r="C21" s="0" t="s">
        <v>12258</v>
      </c>
      <c r="D21" s="0" t="n">
        <v>1</v>
      </c>
      <c r="E21" s="0" t="n">
        <f aca="false">3007563</f>
        <v>3007563</v>
      </c>
      <c r="F21" s="0" t="s">
        <v>12259</v>
      </c>
      <c r="G21" s="0" t="s">
        <v>12260</v>
      </c>
      <c r="H21" s="0" t="s">
        <v>12261</v>
      </c>
      <c r="I21" s="0" t="s">
        <v>12188</v>
      </c>
      <c r="J21" s="0" t="s">
        <v>11919</v>
      </c>
      <c r="K21" s="0" t="s">
        <v>11920</v>
      </c>
      <c r="L21" s="0" t="s">
        <v>11921</v>
      </c>
      <c r="M21" s="0" t="s">
        <v>11922</v>
      </c>
      <c r="N21" s="0" t="s">
        <v>11923</v>
      </c>
      <c r="O21" s="0" t="s">
        <v>11924</v>
      </c>
      <c r="P21" s="0" t="n">
        <v>0</v>
      </c>
      <c r="Q21" s="0" t="n">
        <v>23.5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4</v>
      </c>
      <c r="AB21" s="0" t="s">
        <v>4</v>
      </c>
    </row>
    <row r="22" customFormat="false" ht="14.4" hidden="false" customHeight="false" outlineLevel="0" collapsed="false">
      <c r="A22" s="0" t="n">
        <v>1</v>
      </c>
      <c r="B22" s="0" t="s">
        <v>12193</v>
      </c>
      <c r="C22" s="0" t="s">
        <v>12262</v>
      </c>
      <c r="D22" s="0" t="n">
        <v>1</v>
      </c>
      <c r="E22" s="0" t="n">
        <f aca="false">3308972</f>
        <v>3308972</v>
      </c>
      <c r="F22" s="0" t="s">
        <v>12263</v>
      </c>
      <c r="G22" s="0" t="s">
        <v>12264</v>
      </c>
      <c r="H22" s="0" t="s">
        <v>12265</v>
      </c>
      <c r="I22" s="0" t="s">
        <v>12188</v>
      </c>
      <c r="J22" s="0" t="s">
        <v>11850</v>
      </c>
      <c r="K22" s="0" t="s">
        <v>11851</v>
      </c>
      <c r="L22" s="0" t="s">
        <v>11852</v>
      </c>
      <c r="M22" s="0" t="s">
        <v>11853</v>
      </c>
      <c r="N22" s="0" t="s">
        <v>11854</v>
      </c>
      <c r="O22" s="0" t="s">
        <v>199</v>
      </c>
      <c r="P22" s="0" t="n">
        <v>0</v>
      </c>
      <c r="Q22" s="0" t="n">
        <v>44.2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4</v>
      </c>
      <c r="AB22" s="0" t="s">
        <v>4</v>
      </c>
    </row>
    <row r="23" customFormat="false" ht="14.4" hidden="false" customHeight="false" outlineLevel="0" collapsed="false">
      <c r="A23" s="0" t="n">
        <v>1</v>
      </c>
      <c r="B23" s="0" t="s">
        <v>12239</v>
      </c>
      <c r="C23" s="0" t="s">
        <v>12185</v>
      </c>
      <c r="D23" s="0" t="n">
        <v>1</v>
      </c>
      <c r="E23" s="0" t="n">
        <f aca="false">4935661</f>
        <v>4935661</v>
      </c>
      <c r="F23" s="0" t="s">
        <v>12266</v>
      </c>
      <c r="G23" s="0" t="s">
        <v>12216</v>
      </c>
      <c r="H23" s="0" t="s">
        <v>12213</v>
      </c>
      <c r="I23" s="0" t="s">
        <v>12188</v>
      </c>
      <c r="J23" s="0" t="s">
        <v>11905</v>
      </c>
      <c r="K23" s="0" t="s">
        <v>11848</v>
      </c>
      <c r="L23" s="0" t="s">
        <v>11849</v>
      </c>
      <c r="M23" s="0" t="s">
        <v>11925</v>
      </c>
      <c r="N23" s="0" t="s">
        <v>11926</v>
      </c>
      <c r="O23" s="0" t="s">
        <v>11927</v>
      </c>
      <c r="P23" s="0" t="n">
        <v>0</v>
      </c>
      <c r="Q23" s="0" t="n">
        <v>8.3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4</v>
      </c>
      <c r="AB23" s="0" t="s">
        <v>4</v>
      </c>
    </row>
    <row r="24" customFormat="false" ht="14.4" hidden="false" customHeight="false" outlineLevel="0" collapsed="false">
      <c r="A24" s="0" t="n">
        <v>1</v>
      </c>
      <c r="B24" s="0" t="n">
        <f aca="false">3506033</f>
        <v>3506033</v>
      </c>
      <c r="C24" s="0" t="s">
        <v>12185</v>
      </c>
      <c r="D24" s="0" t="n">
        <v>1</v>
      </c>
      <c r="E24" s="0" t="s">
        <v>12267</v>
      </c>
      <c r="F24" s="0" t="s">
        <v>12266</v>
      </c>
      <c r="G24" s="0" t="s">
        <v>12268</v>
      </c>
      <c r="H24" s="0" t="s">
        <v>12269</v>
      </c>
      <c r="I24" s="0" t="s">
        <v>12188</v>
      </c>
      <c r="J24" s="0" t="s">
        <v>11844</v>
      </c>
      <c r="K24" s="0" t="s">
        <v>11845</v>
      </c>
      <c r="L24" s="0" t="s">
        <v>361</v>
      </c>
      <c r="M24" s="0" t="s">
        <v>11928</v>
      </c>
      <c r="N24" s="0" t="s">
        <v>11926</v>
      </c>
      <c r="O24" s="0" t="s">
        <v>11927</v>
      </c>
      <c r="P24" s="0" t="n">
        <v>0</v>
      </c>
      <c r="Q24" s="0" t="n">
        <v>9.4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4</v>
      </c>
      <c r="AB24" s="0" t="s">
        <v>4</v>
      </c>
    </row>
    <row r="25" customFormat="false" ht="14.4" hidden="false" customHeight="false" outlineLevel="0" collapsed="false">
      <c r="A25" s="0" t="n">
        <v>1</v>
      </c>
      <c r="B25" s="0" t="n">
        <f aca="false">4132118</f>
        <v>4132118</v>
      </c>
      <c r="C25" s="0" t="s">
        <v>12185</v>
      </c>
      <c r="D25" s="0" t="n">
        <v>1</v>
      </c>
      <c r="E25" s="0" t="s">
        <v>12203</v>
      </c>
      <c r="F25" s="0" t="s">
        <v>12270</v>
      </c>
      <c r="G25" s="0" t="s">
        <v>12271</v>
      </c>
      <c r="H25" s="0" t="s">
        <v>12272</v>
      </c>
      <c r="I25" s="0" t="s">
        <v>12188</v>
      </c>
      <c r="J25" s="0" t="s">
        <v>11864</v>
      </c>
      <c r="K25" s="0" t="s">
        <v>11865</v>
      </c>
      <c r="L25" s="0" t="s">
        <v>246</v>
      </c>
      <c r="M25" s="0" t="s">
        <v>11866</v>
      </c>
      <c r="N25" s="0" t="s">
        <v>11865</v>
      </c>
      <c r="O25" s="0" t="s">
        <v>246</v>
      </c>
      <c r="P25" s="0" t="n">
        <v>0</v>
      </c>
      <c r="Q25" s="0" t="n">
        <v>36.6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4</v>
      </c>
      <c r="AB25" s="0" t="s">
        <v>4</v>
      </c>
    </row>
    <row r="26" customFormat="false" ht="14.4" hidden="false" customHeight="false" outlineLevel="0" collapsed="false">
      <c r="A26" s="0" t="n">
        <v>1</v>
      </c>
      <c r="B26" s="0" t="s">
        <v>12273</v>
      </c>
      <c r="C26" s="0" t="s">
        <v>12274</v>
      </c>
      <c r="D26" s="0" t="n">
        <v>1</v>
      </c>
      <c r="E26" s="0" t="n">
        <f aca="false">3663132</f>
        <v>3663132</v>
      </c>
      <c r="F26" s="0" t="s">
        <v>12275</v>
      </c>
      <c r="G26" s="0" t="s">
        <v>12276</v>
      </c>
      <c r="H26" s="0" t="s">
        <v>12277</v>
      </c>
      <c r="I26" s="0" t="s">
        <v>12188</v>
      </c>
      <c r="J26" s="0" t="s">
        <v>11936</v>
      </c>
      <c r="K26" s="0" t="s">
        <v>11937</v>
      </c>
      <c r="L26" s="0" t="s">
        <v>11938</v>
      </c>
      <c r="M26" s="0" t="s">
        <v>11939</v>
      </c>
      <c r="N26" s="0" t="s">
        <v>11940</v>
      </c>
      <c r="O26" s="0" t="s">
        <v>11941</v>
      </c>
      <c r="P26" s="0" t="n">
        <v>0</v>
      </c>
      <c r="Q26" s="0" t="n">
        <v>0</v>
      </c>
      <c r="R26" s="0" t="n">
        <v>28.3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4</v>
      </c>
      <c r="AB26" s="0" t="s">
        <v>4</v>
      </c>
    </row>
    <row r="27" customFormat="false" ht="14.4" hidden="false" customHeight="false" outlineLevel="0" collapsed="false">
      <c r="A27" s="0" t="n">
        <v>1</v>
      </c>
      <c r="B27" s="0" t="s">
        <v>12278</v>
      </c>
      <c r="C27" s="0" t="s">
        <v>12279</v>
      </c>
      <c r="D27" s="0" t="n">
        <v>1</v>
      </c>
      <c r="E27" s="0" t="n">
        <f aca="false">3506032</f>
        <v>3506032</v>
      </c>
      <c r="F27" s="0" t="s">
        <v>12185</v>
      </c>
      <c r="G27" s="0" t="s">
        <v>12280</v>
      </c>
      <c r="H27" s="0" t="s">
        <v>12281</v>
      </c>
      <c r="I27" s="0" t="s">
        <v>12188</v>
      </c>
      <c r="J27" s="0" t="s">
        <v>11942</v>
      </c>
      <c r="K27" s="0" t="s">
        <v>11943</v>
      </c>
      <c r="L27" s="0" t="s">
        <v>2326</v>
      </c>
      <c r="M27" s="0" t="s">
        <v>11918</v>
      </c>
      <c r="N27" s="0" t="s">
        <v>11845</v>
      </c>
      <c r="O27" s="0" t="s">
        <v>361</v>
      </c>
      <c r="P27" s="0" t="n">
        <v>0</v>
      </c>
      <c r="Q27" s="0" t="n">
        <v>0</v>
      </c>
      <c r="R27" s="0" t="n">
        <v>78.4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4</v>
      </c>
      <c r="AB27" s="0" t="s">
        <v>4</v>
      </c>
    </row>
    <row r="28" customFormat="false" ht="14.4" hidden="false" customHeight="false" outlineLevel="0" collapsed="false">
      <c r="A28" s="0" t="n">
        <v>1</v>
      </c>
      <c r="B28" s="0" t="n">
        <f aca="false">1707300</f>
        <v>1707300</v>
      </c>
      <c r="C28" s="0" t="s">
        <v>12282</v>
      </c>
      <c r="D28" s="0" t="n">
        <v>1</v>
      </c>
      <c r="E28" s="0" t="s">
        <v>12239</v>
      </c>
      <c r="F28" s="0" t="s">
        <v>12185</v>
      </c>
      <c r="G28" s="0" t="s">
        <v>12283</v>
      </c>
      <c r="H28" s="0" t="s">
        <v>12284</v>
      </c>
      <c r="I28" s="0" t="s">
        <v>12188</v>
      </c>
      <c r="J28" s="0" t="s">
        <v>11944</v>
      </c>
      <c r="K28" s="0" t="s">
        <v>11943</v>
      </c>
      <c r="L28" s="0" t="s">
        <v>2326</v>
      </c>
      <c r="M28" s="0" t="s">
        <v>11905</v>
      </c>
      <c r="N28" s="0" t="s">
        <v>11848</v>
      </c>
      <c r="O28" s="0" t="s">
        <v>11849</v>
      </c>
      <c r="P28" s="0" t="n">
        <v>0</v>
      </c>
      <c r="Q28" s="0" t="n">
        <v>0</v>
      </c>
      <c r="R28" s="0" t="n">
        <v>71.4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4</v>
      </c>
      <c r="AB28" s="0" t="s">
        <v>4</v>
      </c>
    </row>
    <row r="29" customFormat="false" ht="14.4" hidden="false" customHeight="false" outlineLevel="0" collapsed="false">
      <c r="A29" s="0" t="n">
        <v>1</v>
      </c>
      <c r="B29" s="0" t="s">
        <v>12285</v>
      </c>
      <c r="C29" s="0" t="s">
        <v>12286</v>
      </c>
      <c r="D29" s="0" t="n">
        <v>1</v>
      </c>
      <c r="E29" s="0" t="n">
        <f aca="false">3506033</f>
        <v>3506033</v>
      </c>
      <c r="F29" s="0" t="s">
        <v>12185</v>
      </c>
      <c r="G29" s="0" t="s">
        <v>12287</v>
      </c>
      <c r="H29" s="0" t="s">
        <v>12288</v>
      </c>
      <c r="I29" s="0" t="s">
        <v>12188</v>
      </c>
      <c r="J29" s="0" t="s">
        <v>11945</v>
      </c>
      <c r="K29" s="0" t="s">
        <v>11843</v>
      </c>
      <c r="L29" s="0" t="s">
        <v>361</v>
      </c>
      <c r="M29" s="0" t="s">
        <v>11844</v>
      </c>
      <c r="N29" s="0" t="s">
        <v>11845</v>
      </c>
      <c r="O29" s="0" t="s">
        <v>361</v>
      </c>
      <c r="P29" s="0" t="n">
        <v>0</v>
      </c>
      <c r="Q29" s="0" t="n">
        <v>0</v>
      </c>
      <c r="R29" s="0" t="n">
        <v>14.6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4</v>
      </c>
      <c r="AB29" s="0" t="s">
        <v>4</v>
      </c>
    </row>
    <row r="30" customFormat="false" ht="14.4" hidden="false" customHeight="false" outlineLevel="0" collapsed="false">
      <c r="A30" s="0" t="n">
        <v>1</v>
      </c>
      <c r="B30" s="0" t="n">
        <f aca="false">1715858</f>
        <v>1715858</v>
      </c>
      <c r="C30" s="0" t="s">
        <v>12289</v>
      </c>
      <c r="D30" s="0" t="n">
        <v>1</v>
      </c>
      <c r="E30" s="0" t="s">
        <v>12239</v>
      </c>
      <c r="F30" s="0" t="s">
        <v>12185</v>
      </c>
      <c r="G30" s="0" t="s">
        <v>12287</v>
      </c>
      <c r="H30" s="0" t="s">
        <v>12290</v>
      </c>
      <c r="I30" s="0" t="s">
        <v>12188</v>
      </c>
      <c r="J30" s="0" t="s">
        <v>11946</v>
      </c>
      <c r="K30" s="0" t="s">
        <v>11843</v>
      </c>
      <c r="L30" s="0" t="s">
        <v>361</v>
      </c>
      <c r="M30" s="0" t="s">
        <v>11905</v>
      </c>
      <c r="N30" s="0" t="s">
        <v>11848</v>
      </c>
      <c r="O30" s="0" t="s">
        <v>11849</v>
      </c>
      <c r="P30" s="0" t="n">
        <v>0</v>
      </c>
      <c r="Q30" s="0" t="n">
        <v>0</v>
      </c>
      <c r="R30" s="0" t="n">
        <v>15.2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4</v>
      </c>
      <c r="AB30" s="0" t="s">
        <v>4</v>
      </c>
    </row>
    <row r="31" customFormat="false" ht="14.4" hidden="false" customHeight="false" outlineLevel="0" collapsed="false">
      <c r="A31" s="0" t="n">
        <v>1</v>
      </c>
      <c r="B31" s="0" t="n">
        <f aca="false">1864628</f>
        <v>1864628</v>
      </c>
      <c r="C31" s="0" t="s">
        <v>12291</v>
      </c>
      <c r="D31" s="0" t="n">
        <v>1</v>
      </c>
      <c r="E31" s="0" t="s">
        <v>12190</v>
      </c>
      <c r="F31" s="0" t="s">
        <v>12185</v>
      </c>
      <c r="G31" s="0" t="s">
        <v>12292</v>
      </c>
      <c r="H31" s="0" t="s">
        <v>12293</v>
      </c>
      <c r="I31" s="0" t="s">
        <v>12188</v>
      </c>
      <c r="J31" s="0" t="s">
        <v>11947</v>
      </c>
      <c r="K31" s="0" t="s">
        <v>11948</v>
      </c>
      <c r="L31" s="0" t="s">
        <v>11949</v>
      </c>
      <c r="M31" s="0" t="s">
        <v>11847</v>
      </c>
      <c r="N31" s="0" t="s">
        <v>11848</v>
      </c>
      <c r="O31" s="0" t="s">
        <v>11849</v>
      </c>
      <c r="P31" s="0" t="n">
        <v>0</v>
      </c>
      <c r="Q31" s="0" t="n">
        <v>0</v>
      </c>
      <c r="R31" s="0" t="n">
        <v>5.8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4</v>
      </c>
      <c r="AB31" s="0" t="s">
        <v>4</v>
      </c>
    </row>
    <row r="32" customFormat="false" ht="14.4" hidden="false" customHeight="false" outlineLevel="0" collapsed="false">
      <c r="A32" s="0" t="n">
        <v>1</v>
      </c>
      <c r="B32" s="0" t="s">
        <v>12257</v>
      </c>
      <c r="C32" s="0" t="s">
        <v>12294</v>
      </c>
      <c r="D32" s="0" t="n">
        <v>1</v>
      </c>
      <c r="E32" s="0" t="n">
        <f aca="false">3007563</f>
        <v>3007563</v>
      </c>
      <c r="F32" s="0" t="s">
        <v>12295</v>
      </c>
      <c r="G32" s="0" t="s">
        <v>12296</v>
      </c>
      <c r="H32" s="0" t="s">
        <v>12297</v>
      </c>
      <c r="I32" s="0" t="s">
        <v>12188</v>
      </c>
      <c r="J32" s="0" t="s">
        <v>11919</v>
      </c>
      <c r="K32" s="0" t="s">
        <v>11920</v>
      </c>
      <c r="L32" s="0" t="s">
        <v>11921</v>
      </c>
      <c r="M32" s="0" t="s">
        <v>11922</v>
      </c>
      <c r="N32" s="0" t="s">
        <v>11923</v>
      </c>
      <c r="O32" s="0" t="s">
        <v>11924</v>
      </c>
      <c r="P32" s="0" t="n">
        <v>0</v>
      </c>
      <c r="Q32" s="0" t="n">
        <v>0</v>
      </c>
      <c r="R32" s="0" t="n">
        <v>14.9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4</v>
      </c>
      <c r="AB32" s="0" t="s">
        <v>4</v>
      </c>
    </row>
    <row r="33" customFormat="false" ht="14.4" hidden="false" customHeight="false" outlineLevel="0" collapsed="false">
      <c r="A33" s="0" t="n">
        <v>1</v>
      </c>
      <c r="B33" s="0" t="s">
        <v>12193</v>
      </c>
      <c r="C33" s="0" t="s">
        <v>12298</v>
      </c>
      <c r="D33" s="0" t="n">
        <v>1</v>
      </c>
      <c r="E33" s="0" t="n">
        <f aca="false">3308972</f>
        <v>3308972</v>
      </c>
      <c r="F33" s="0" t="s">
        <v>12299</v>
      </c>
      <c r="G33" s="0" t="s">
        <v>12300</v>
      </c>
      <c r="H33" s="0" t="s">
        <v>12301</v>
      </c>
      <c r="I33" s="0" t="s">
        <v>12188</v>
      </c>
      <c r="J33" s="0" t="s">
        <v>11850</v>
      </c>
      <c r="K33" s="0" t="s">
        <v>11851</v>
      </c>
      <c r="L33" s="0" t="s">
        <v>11852</v>
      </c>
      <c r="M33" s="0" t="s">
        <v>11853</v>
      </c>
      <c r="N33" s="0" t="s">
        <v>11854</v>
      </c>
      <c r="O33" s="0" t="s">
        <v>199</v>
      </c>
      <c r="P33" s="0" t="n">
        <v>0</v>
      </c>
      <c r="Q33" s="0" t="n">
        <v>0</v>
      </c>
      <c r="R33" s="0" t="n">
        <v>38.9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4</v>
      </c>
      <c r="AB33" s="0" t="s">
        <v>4</v>
      </c>
    </row>
    <row r="34" customFormat="false" ht="14.4" hidden="false" customHeight="false" outlineLevel="0" collapsed="false">
      <c r="A34" s="0" t="n">
        <v>1</v>
      </c>
      <c r="B34" s="0" t="n">
        <f aca="false">4132118</f>
        <v>4132118</v>
      </c>
      <c r="C34" s="0" t="s">
        <v>12185</v>
      </c>
      <c r="D34" s="0" t="n">
        <v>1</v>
      </c>
      <c r="E34" s="0" t="s">
        <v>12203</v>
      </c>
      <c r="F34" s="0" t="s">
        <v>12302</v>
      </c>
      <c r="G34" s="0" t="s">
        <v>12303</v>
      </c>
      <c r="H34" s="0" t="s">
        <v>12304</v>
      </c>
      <c r="I34" s="0" t="s">
        <v>12188</v>
      </c>
      <c r="J34" s="0" t="s">
        <v>11864</v>
      </c>
      <c r="K34" s="0" t="s">
        <v>11865</v>
      </c>
      <c r="L34" s="0" t="s">
        <v>246</v>
      </c>
      <c r="M34" s="0" t="s">
        <v>11866</v>
      </c>
      <c r="N34" s="0" t="s">
        <v>11865</v>
      </c>
      <c r="O34" s="0" t="s">
        <v>246</v>
      </c>
      <c r="P34" s="0" t="n">
        <v>0</v>
      </c>
      <c r="Q34" s="0" t="n">
        <v>0</v>
      </c>
      <c r="R34" s="0" t="n">
        <v>36.4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</v>
      </c>
      <c r="AB34" s="0" t="s">
        <v>4</v>
      </c>
    </row>
    <row r="35" customFormat="false" ht="14.4" hidden="false" customHeight="false" outlineLevel="0" collapsed="false">
      <c r="A35" s="0" t="n">
        <v>1</v>
      </c>
      <c r="B35" s="0" t="s">
        <v>12305</v>
      </c>
      <c r="C35" s="0" t="s">
        <v>12306</v>
      </c>
      <c r="D35" s="0" t="n">
        <v>1</v>
      </c>
      <c r="E35" s="0" t="n">
        <f aca="false">4936295</f>
        <v>4936295</v>
      </c>
      <c r="F35" s="0" t="s">
        <v>12307</v>
      </c>
      <c r="G35" s="0" t="s">
        <v>12308</v>
      </c>
      <c r="H35" s="0" t="s">
        <v>12309</v>
      </c>
      <c r="I35" s="0" t="s">
        <v>12188</v>
      </c>
      <c r="J35" s="0" t="s">
        <v>11950</v>
      </c>
      <c r="K35" s="0" t="s">
        <v>11951</v>
      </c>
      <c r="L35" s="0" t="s">
        <v>4016</v>
      </c>
      <c r="M35" s="0" t="s">
        <v>11952</v>
      </c>
      <c r="N35" s="0" t="s">
        <v>11953</v>
      </c>
      <c r="O35" s="0" t="s">
        <v>11954</v>
      </c>
      <c r="P35" s="0" t="n">
        <v>0</v>
      </c>
      <c r="Q35" s="0" t="n">
        <v>0</v>
      </c>
      <c r="R35" s="0" t="n">
        <v>7.9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</v>
      </c>
      <c r="AB35" s="0" t="s">
        <v>4</v>
      </c>
    </row>
    <row r="36" customFormat="false" ht="14.4" hidden="false" customHeight="false" outlineLevel="0" collapsed="false">
      <c r="A36" s="0" t="n">
        <v>1</v>
      </c>
      <c r="B36" s="0" t="n">
        <f aca="false">4489895</f>
        <v>4489895</v>
      </c>
      <c r="C36" s="0" t="s">
        <v>12185</v>
      </c>
      <c r="D36" s="0" t="n">
        <v>1</v>
      </c>
      <c r="E36" s="0" t="s">
        <v>12310</v>
      </c>
      <c r="F36" s="0" t="s">
        <v>12311</v>
      </c>
      <c r="G36" s="0" t="s">
        <v>12312</v>
      </c>
      <c r="H36" s="0" t="s">
        <v>12313</v>
      </c>
      <c r="I36" s="0" t="s">
        <v>12188</v>
      </c>
      <c r="J36" s="0" t="s">
        <v>11955</v>
      </c>
      <c r="K36" s="0" t="s">
        <v>11956</v>
      </c>
      <c r="L36" s="0" t="s">
        <v>11957</v>
      </c>
      <c r="M36" s="0" t="s">
        <v>11958</v>
      </c>
      <c r="N36" s="0" t="s">
        <v>11953</v>
      </c>
      <c r="O36" s="0" t="s">
        <v>11954</v>
      </c>
      <c r="P36" s="0" t="n">
        <v>0</v>
      </c>
      <c r="Q36" s="0" t="n">
        <v>0</v>
      </c>
      <c r="R36" s="0" t="n">
        <v>12.1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4</v>
      </c>
      <c r="AB36" s="0" t="s">
        <v>4</v>
      </c>
    </row>
    <row r="37" customFormat="false" ht="14.4" hidden="false" customHeight="false" outlineLevel="0" collapsed="false">
      <c r="A37" s="0" t="n">
        <v>1</v>
      </c>
      <c r="B37" s="0" t="n">
        <f aca="false">676383</f>
        <v>676383</v>
      </c>
      <c r="C37" s="0" t="s">
        <v>12314</v>
      </c>
      <c r="D37" s="0" t="n">
        <v>1</v>
      </c>
      <c r="E37" s="0" t="s">
        <v>12315</v>
      </c>
      <c r="F37" s="0" t="s">
        <v>12316</v>
      </c>
      <c r="G37" s="0" t="s">
        <v>12317</v>
      </c>
      <c r="H37" s="0" t="s">
        <v>12250</v>
      </c>
      <c r="I37" s="0" t="s">
        <v>12188</v>
      </c>
      <c r="J37" s="0" t="s">
        <v>11959</v>
      </c>
      <c r="K37" s="0" t="s">
        <v>11960</v>
      </c>
      <c r="L37" s="0" t="s">
        <v>11961</v>
      </c>
      <c r="M37" s="0" t="s">
        <v>11962</v>
      </c>
      <c r="N37" s="0" t="s">
        <v>11963</v>
      </c>
      <c r="O37" s="0" t="s">
        <v>11964</v>
      </c>
      <c r="P37" s="0" t="n">
        <v>0</v>
      </c>
      <c r="Q37" s="0" t="n">
        <v>0</v>
      </c>
      <c r="R37" s="0" t="n">
        <v>0</v>
      </c>
      <c r="S37" s="0" t="n">
        <v>5.3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4</v>
      </c>
      <c r="AB37" s="0" t="s">
        <v>4</v>
      </c>
    </row>
    <row r="38" customFormat="false" ht="14.4" hidden="false" customHeight="false" outlineLevel="0" collapsed="false">
      <c r="A38" s="0" t="n">
        <v>1</v>
      </c>
      <c r="B38" s="0" t="s">
        <v>12207</v>
      </c>
      <c r="C38" s="0" t="s">
        <v>12185</v>
      </c>
      <c r="D38" s="0" t="n">
        <v>1</v>
      </c>
      <c r="E38" s="0" t="n">
        <f aca="false">926668</f>
        <v>926668</v>
      </c>
      <c r="F38" s="0" t="s">
        <v>12318</v>
      </c>
      <c r="G38" s="0" t="s">
        <v>12319</v>
      </c>
      <c r="H38" s="0" t="s">
        <v>12320</v>
      </c>
      <c r="I38" s="0" t="s">
        <v>12188</v>
      </c>
      <c r="J38" s="0" t="s">
        <v>11867</v>
      </c>
      <c r="K38" s="0" t="s">
        <v>11868</v>
      </c>
      <c r="L38" s="0" t="s">
        <v>11869</v>
      </c>
      <c r="M38" s="0" t="s">
        <v>11965</v>
      </c>
      <c r="N38" s="0" t="s">
        <v>11966</v>
      </c>
      <c r="O38" s="0" t="s">
        <v>11967</v>
      </c>
      <c r="P38" s="0" t="n">
        <v>0</v>
      </c>
      <c r="Q38" s="0" t="n">
        <v>0</v>
      </c>
      <c r="R38" s="0" t="n">
        <v>0</v>
      </c>
      <c r="S38" s="0" t="n">
        <v>13.3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</v>
      </c>
      <c r="AB38" s="0" t="s">
        <v>4</v>
      </c>
    </row>
    <row r="39" customFormat="false" ht="14.4" hidden="false" customHeight="false" outlineLevel="0" collapsed="false">
      <c r="A39" s="0" t="n">
        <v>1</v>
      </c>
      <c r="B39" s="0" t="s">
        <v>12321</v>
      </c>
      <c r="C39" s="0" t="s">
        <v>12322</v>
      </c>
      <c r="D39" s="0" t="n">
        <v>1</v>
      </c>
      <c r="E39" s="0" t="n">
        <f aca="false">3506032</f>
        <v>3506032</v>
      </c>
      <c r="F39" s="0" t="s">
        <v>12185</v>
      </c>
      <c r="G39" s="0" t="s">
        <v>12323</v>
      </c>
      <c r="H39" s="0" t="s">
        <v>12217</v>
      </c>
      <c r="I39" s="0" t="s">
        <v>12188</v>
      </c>
      <c r="J39" s="0" t="s">
        <v>11968</v>
      </c>
      <c r="K39" s="0" t="s">
        <v>11880</v>
      </c>
      <c r="L39" s="0" t="s">
        <v>11881</v>
      </c>
      <c r="M39" s="0" t="s">
        <v>11918</v>
      </c>
      <c r="N39" s="0" t="s">
        <v>11845</v>
      </c>
      <c r="O39" s="0" t="s">
        <v>361</v>
      </c>
      <c r="P39" s="0" t="n">
        <v>0</v>
      </c>
      <c r="Q39" s="0" t="n">
        <v>0</v>
      </c>
      <c r="R39" s="0" t="n">
        <v>0</v>
      </c>
      <c r="S39" s="0" t="n">
        <v>7.1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4</v>
      </c>
      <c r="AB39" s="0" t="s">
        <v>4</v>
      </c>
    </row>
    <row r="40" customFormat="false" ht="14.4" hidden="false" customHeight="false" outlineLevel="0" collapsed="false">
      <c r="A40" s="0" t="n">
        <v>1</v>
      </c>
      <c r="B40" s="0" t="n">
        <f aca="false">942235</f>
        <v>942235</v>
      </c>
      <c r="C40" s="0" t="s">
        <v>12324</v>
      </c>
      <c r="D40" s="0" t="n">
        <v>1</v>
      </c>
      <c r="E40" s="0" t="n">
        <f aca="false">2177554</f>
        <v>2177554</v>
      </c>
      <c r="F40" s="0" t="s">
        <v>12185</v>
      </c>
      <c r="G40" s="0" t="s">
        <v>12325</v>
      </c>
      <c r="H40" s="0" t="s">
        <v>12326</v>
      </c>
      <c r="I40" s="0" t="s">
        <v>12188</v>
      </c>
      <c r="J40" s="0" t="s">
        <v>11970</v>
      </c>
      <c r="K40" s="0" t="s">
        <v>11971</v>
      </c>
      <c r="L40" s="0" t="s">
        <v>11972</v>
      </c>
      <c r="M40" s="0" t="s">
        <v>11973</v>
      </c>
      <c r="N40" s="0" t="s">
        <v>11974</v>
      </c>
      <c r="O40" s="0" t="s">
        <v>11975</v>
      </c>
      <c r="P40" s="0" t="n">
        <v>0</v>
      </c>
      <c r="Q40" s="0" t="n">
        <v>0</v>
      </c>
      <c r="R40" s="0" t="n">
        <v>0</v>
      </c>
      <c r="S40" s="0" t="n">
        <v>20.7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4</v>
      </c>
      <c r="AB40" s="0" t="s">
        <v>4</v>
      </c>
    </row>
    <row r="41" customFormat="false" ht="14.4" hidden="false" customHeight="false" outlineLevel="0" collapsed="false">
      <c r="A41" s="0" t="n">
        <v>1</v>
      </c>
      <c r="B41" s="0" t="n">
        <f aca="false">1157452</f>
        <v>1157452</v>
      </c>
      <c r="C41" s="0" t="s">
        <v>12327</v>
      </c>
      <c r="D41" s="0" t="n">
        <v>1</v>
      </c>
      <c r="E41" s="0" t="s">
        <v>12230</v>
      </c>
      <c r="F41" s="0" t="s">
        <v>12328</v>
      </c>
      <c r="G41" s="0" t="s">
        <v>12329</v>
      </c>
      <c r="H41" s="0" t="s">
        <v>12330</v>
      </c>
      <c r="I41" s="0" t="s">
        <v>12188</v>
      </c>
      <c r="J41" s="0" t="s">
        <v>11896</v>
      </c>
      <c r="K41" s="0" t="s">
        <v>11897</v>
      </c>
      <c r="L41" s="0" t="s">
        <v>11898</v>
      </c>
      <c r="M41" s="0" t="s">
        <v>11899</v>
      </c>
      <c r="N41" s="0" t="s">
        <v>11900</v>
      </c>
      <c r="O41" s="0" t="s">
        <v>11898</v>
      </c>
      <c r="P41" s="0" t="n">
        <v>0</v>
      </c>
      <c r="Q41" s="0" t="n">
        <v>0</v>
      </c>
      <c r="R41" s="0" t="n">
        <v>0</v>
      </c>
      <c r="S41" s="0" t="n">
        <v>9.5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4</v>
      </c>
      <c r="AB41" s="0" t="s">
        <v>4</v>
      </c>
    </row>
    <row r="42" customFormat="false" ht="14.4" hidden="false" customHeight="false" outlineLevel="0" collapsed="false">
      <c r="A42" s="0" t="n">
        <v>1</v>
      </c>
      <c r="B42" s="0" t="n">
        <f aca="false">1565747</f>
        <v>1565747</v>
      </c>
      <c r="C42" s="0" t="s">
        <v>12331</v>
      </c>
      <c r="D42" s="0" t="n">
        <v>1</v>
      </c>
      <c r="E42" s="0" t="s">
        <v>12332</v>
      </c>
      <c r="F42" s="0" t="s">
        <v>12333</v>
      </c>
      <c r="G42" s="0" t="s">
        <v>12334</v>
      </c>
      <c r="H42" s="0" t="s">
        <v>12335</v>
      </c>
      <c r="I42" s="0" t="s">
        <v>12188</v>
      </c>
      <c r="J42" s="0" t="s">
        <v>11976</v>
      </c>
      <c r="K42" s="0" t="s">
        <v>11977</v>
      </c>
      <c r="L42" s="0" t="s">
        <v>11978</v>
      </c>
      <c r="M42" s="0" t="s">
        <v>11979</v>
      </c>
      <c r="N42" s="0" t="s">
        <v>11980</v>
      </c>
      <c r="O42" s="0" t="s">
        <v>11981</v>
      </c>
      <c r="P42" s="0" t="n">
        <v>0</v>
      </c>
      <c r="Q42" s="0" t="n">
        <v>0</v>
      </c>
      <c r="R42" s="0" t="n">
        <v>0</v>
      </c>
      <c r="S42" s="0" t="n">
        <v>6.5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4</v>
      </c>
      <c r="AB42" s="0" t="s">
        <v>4</v>
      </c>
    </row>
    <row r="43" customFormat="false" ht="14.4" hidden="false" customHeight="false" outlineLevel="0" collapsed="false">
      <c r="A43" s="0" t="n">
        <v>1</v>
      </c>
      <c r="B43" s="0" t="s">
        <v>12336</v>
      </c>
      <c r="C43" s="0" t="s">
        <v>12337</v>
      </c>
      <c r="D43" s="0" t="n">
        <v>1</v>
      </c>
      <c r="E43" s="0" t="n">
        <f aca="false">3506033</f>
        <v>3506033</v>
      </c>
      <c r="F43" s="0" t="s">
        <v>12185</v>
      </c>
      <c r="G43" s="0" t="s">
        <v>12338</v>
      </c>
      <c r="H43" s="0" t="s">
        <v>12339</v>
      </c>
      <c r="I43" s="0" t="s">
        <v>12188</v>
      </c>
      <c r="J43" s="0" t="s">
        <v>11982</v>
      </c>
      <c r="K43" s="0" t="s">
        <v>11907</v>
      </c>
      <c r="L43" s="0" t="s">
        <v>11908</v>
      </c>
      <c r="M43" s="0" t="s">
        <v>11844</v>
      </c>
      <c r="N43" s="0" t="s">
        <v>11845</v>
      </c>
      <c r="O43" s="0" t="s">
        <v>361</v>
      </c>
      <c r="P43" s="0" t="n">
        <v>0</v>
      </c>
      <c r="Q43" s="0" t="n">
        <v>0</v>
      </c>
      <c r="R43" s="0" t="n">
        <v>0</v>
      </c>
      <c r="S43" s="0" t="n">
        <v>10.6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4</v>
      </c>
      <c r="AB43" s="0" t="s">
        <v>4</v>
      </c>
    </row>
    <row r="44" customFormat="false" ht="14.4" hidden="false" customHeight="false" outlineLevel="0" collapsed="false">
      <c r="A44" s="0" t="n">
        <v>1</v>
      </c>
      <c r="B44" s="0" t="n">
        <f aca="false">1711053</f>
        <v>1711053</v>
      </c>
      <c r="C44" s="0" t="s">
        <v>12340</v>
      </c>
      <c r="D44" s="0" t="n">
        <v>1</v>
      </c>
      <c r="E44" s="0" t="s">
        <v>12239</v>
      </c>
      <c r="F44" s="0" t="s">
        <v>12185</v>
      </c>
      <c r="G44" s="0" t="s">
        <v>12341</v>
      </c>
      <c r="H44" s="0" t="s">
        <v>12342</v>
      </c>
      <c r="I44" s="0" t="s">
        <v>12188</v>
      </c>
      <c r="J44" s="0" t="s">
        <v>11983</v>
      </c>
      <c r="K44" s="0" t="s">
        <v>11907</v>
      </c>
      <c r="L44" s="0" t="s">
        <v>11908</v>
      </c>
      <c r="M44" s="0" t="s">
        <v>11905</v>
      </c>
      <c r="N44" s="0" t="s">
        <v>11848</v>
      </c>
      <c r="O44" s="0" t="s">
        <v>11849</v>
      </c>
      <c r="P44" s="0" t="n">
        <v>0</v>
      </c>
      <c r="Q44" s="0" t="n">
        <v>0</v>
      </c>
      <c r="R44" s="0" t="n">
        <v>0</v>
      </c>
      <c r="S44" s="0" t="n">
        <v>15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4</v>
      </c>
      <c r="AB44" s="0" t="s">
        <v>4</v>
      </c>
    </row>
    <row r="45" customFormat="false" ht="14.4" hidden="false" customHeight="false" outlineLevel="0" collapsed="false">
      <c r="A45" s="0" t="n">
        <v>1</v>
      </c>
      <c r="B45" s="0" t="s">
        <v>12183</v>
      </c>
      <c r="C45" s="0" t="s">
        <v>12343</v>
      </c>
      <c r="D45" s="0" t="n">
        <v>1</v>
      </c>
      <c r="E45" s="0" t="n">
        <f aca="false">3506033</f>
        <v>3506033</v>
      </c>
      <c r="F45" s="0" t="s">
        <v>12185</v>
      </c>
      <c r="G45" s="0" t="s">
        <v>12344</v>
      </c>
      <c r="H45" s="0" t="s">
        <v>12345</v>
      </c>
      <c r="I45" s="0" t="s">
        <v>12188</v>
      </c>
      <c r="J45" s="0" t="s">
        <v>11842</v>
      </c>
      <c r="K45" s="0" t="s">
        <v>11843</v>
      </c>
      <c r="L45" s="0" t="s">
        <v>361</v>
      </c>
      <c r="M45" s="0" t="s">
        <v>11844</v>
      </c>
      <c r="N45" s="0" t="s">
        <v>11845</v>
      </c>
      <c r="O45" s="0" t="s">
        <v>361</v>
      </c>
      <c r="P45" s="0" t="n">
        <v>0</v>
      </c>
      <c r="Q45" s="0" t="n">
        <v>0</v>
      </c>
      <c r="R45" s="0" t="n">
        <v>0</v>
      </c>
      <c r="S45" s="0" t="n">
        <v>85.2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4</v>
      </c>
      <c r="AB45" s="0" t="s">
        <v>4</v>
      </c>
    </row>
    <row r="46" customFormat="false" ht="14.4" hidden="false" customHeight="false" outlineLevel="0" collapsed="false">
      <c r="A46" s="0" t="n">
        <v>1</v>
      </c>
      <c r="B46" s="0" t="n">
        <f aca="false">1716131</f>
        <v>1716131</v>
      </c>
      <c r="C46" s="0" t="s">
        <v>12346</v>
      </c>
      <c r="D46" s="0" t="n">
        <v>1</v>
      </c>
      <c r="E46" s="0" t="s">
        <v>12190</v>
      </c>
      <c r="F46" s="0" t="s">
        <v>12185</v>
      </c>
      <c r="G46" s="0" t="s">
        <v>12347</v>
      </c>
      <c r="H46" s="0" t="s">
        <v>12348</v>
      </c>
      <c r="I46" s="0" t="s">
        <v>12188</v>
      </c>
      <c r="J46" s="0" t="s">
        <v>11846</v>
      </c>
      <c r="K46" s="0" t="s">
        <v>11843</v>
      </c>
      <c r="L46" s="0" t="s">
        <v>361</v>
      </c>
      <c r="M46" s="0" t="s">
        <v>11847</v>
      </c>
      <c r="N46" s="0" t="s">
        <v>11848</v>
      </c>
      <c r="O46" s="0" t="s">
        <v>11849</v>
      </c>
      <c r="P46" s="0" t="n">
        <v>0</v>
      </c>
      <c r="Q46" s="0" t="n">
        <v>0</v>
      </c>
      <c r="R46" s="0" t="n">
        <v>0</v>
      </c>
      <c r="S46" s="0" t="n">
        <v>69.9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4</v>
      </c>
      <c r="AB46" s="0" t="s">
        <v>4</v>
      </c>
    </row>
    <row r="47" customFormat="false" ht="14.4" hidden="false" customHeight="false" outlineLevel="0" collapsed="false">
      <c r="A47" s="0" t="n">
        <v>1</v>
      </c>
      <c r="B47" s="0" t="s">
        <v>12349</v>
      </c>
      <c r="C47" s="0" t="s">
        <v>12350</v>
      </c>
      <c r="D47" s="0" t="n">
        <v>1</v>
      </c>
      <c r="E47" s="0" t="s">
        <v>12239</v>
      </c>
      <c r="F47" s="0" t="s">
        <v>12185</v>
      </c>
      <c r="G47" s="0" t="s">
        <v>12351</v>
      </c>
      <c r="H47" s="0" t="s">
        <v>12342</v>
      </c>
      <c r="I47" s="0" t="s">
        <v>12188</v>
      </c>
      <c r="J47" s="0" t="s">
        <v>11984</v>
      </c>
      <c r="K47" s="0" t="s">
        <v>11985</v>
      </c>
      <c r="L47" s="0" t="s">
        <v>11986</v>
      </c>
      <c r="M47" s="0" t="s">
        <v>11905</v>
      </c>
      <c r="N47" s="0" t="s">
        <v>11848</v>
      </c>
      <c r="O47" s="0" t="s">
        <v>11849</v>
      </c>
      <c r="P47" s="0" t="n">
        <v>0</v>
      </c>
      <c r="Q47" s="0" t="n">
        <v>0</v>
      </c>
      <c r="R47" s="0" t="n">
        <v>0</v>
      </c>
      <c r="S47" s="0" t="n">
        <v>5.8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4</v>
      </c>
      <c r="AB47" s="0" t="s">
        <v>4</v>
      </c>
    </row>
    <row r="48" customFormat="false" ht="14.4" hidden="false" customHeight="false" outlineLevel="0" collapsed="false">
      <c r="A48" s="0" t="n">
        <v>1</v>
      </c>
      <c r="B48" s="0" t="n">
        <f aca="false">2107295</f>
        <v>2107295</v>
      </c>
      <c r="C48" s="0" t="s">
        <v>12352</v>
      </c>
      <c r="D48" s="0" t="n">
        <v>1</v>
      </c>
      <c r="E48" s="0" t="n">
        <f aca="false">3506033</f>
        <v>3506033</v>
      </c>
      <c r="F48" s="0" t="s">
        <v>12185</v>
      </c>
      <c r="G48" s="0" t="s">
        <v>12232</v>
      </c>
      <c r="H48" s="0" t="s">
        <v>12353</v>
      </c>
      <c r="I48" s="0" t="s">
        <v>12188</v>
      </c>
      <c r="J48" s="0" t="s">
        <v>11987</v>
      </c>
      <c r="K48" s="0" t="s">
        <v>11985</v>
      </c>
      <c r="L48" s="0" t="s">
        <v>11986</v>
      </c>
      <c r="M48" s="0" t="s">
        <v>11844</v>
      </c>
      <c r="N48" s="0" t="s">
        <v>11845</v>
      </c>
      <c r="O48" s="0" t="s">
        <v>361</v>
      </c>
      <c r="P48" s="0" t="n">
        <v>0</v>
      </c>
      <c r="Q48" s="0" t="n">
        <v>0</v>
      </c>
      <c r="R48" s="0" t="n">
        <v>0</v>
      </c>
      <c r="S48" s="0" t="n">
        <v>8.8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4</v>
      </c>
      <c r="AB48" s="0" t="s">
        <v>4</v>
      </c>
    </row>
    <row r="49" customFormat="false" ht="14.4" hidden="false" customHeight="false" outlineLevel="0" collapsed="false">
      <c r="A49" s="0" t="n">
        <v>1</v>
      </c>
      <c r="B49" s="0" t="n">
        <f aca="false">3047205</f>
        <v>3047205</v>
      </c>
      <c r="C49" s="0" t="s">
        <v>12354</v>
      </c>
      <c r="D49" s="0" t="n">
        <v>1</v>
      </c>
      <c r="E49" s="0" t="s">
        <v>12355</v>
      </c>
      <c r="F49" s="0" t="s">
        <v>12356</v>
      </c>
      <c r="G49" s="0" t="s">
        <v>12317</v>
      </c>
      <c r="H49" s="0" t="s">
        <v>12250</v>
      </c>
      <c r="I49" s="0" t="s">
        <v>12188</v>
      </c>
      <c r="J49" s="0" t="s">
        <v>11991</v>
      </c>
      <c r="K49" s="0" t="s">
        <v>11992</v>
      </c>
      <c r="L49" s="0" t="s">
        <v>11993</v>
      </c>
      <c r="M49" s="0" t="s">
        <v>11994</v>
      </c>
      <c r="N49" s="0" t="s">
        <v>11995</v>
      </c>
      <c r="O49" s="0" t="s">
        <v>5817</v>
      </c>
      <c r="P49" s="0" t="n">
        <v>0</v>
      </c>
      <c r="Q49" s="0" t="n">
        <v>0</v>
      </c>
      <c r="R49" s="0" t="n">
        <v>0</v>
      </c>
      <c r="S49" s="0" t="n">
        <v>6.4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4</v>
      </c>
      <c r="AB49" s="0" t="s">
        <v>4</v>
      </c>
    </row>
    <row r="50" customFormat="false" ht="14.4" hidden="false" customHeight="false" outlineLevel="0" collapsed="false">
      <c r="A50" s="0" t="n">
        <v>1</v>
      </c>
      <c r="B50" s="0" t="n">
        <f aca="false">3099776</f>
        <v>3099776</v>
      </c>
      <c r="C50" s="0" t="s">
        <v>12357</v>
      </c>
      <c r="D50" s="0" t="n">
        <v>1</v>
      </c>
      <c r="E50" s="0" t="s">
        <v>12358</v>
      </c>
      <c r="F50" s="0" t="s">
        <v>12359</v>
      </c>
      <c r="G50" s="0" t="s">
        <v>12360</v>
      </c>
      <c r="H50" s="0" t="s">
        <v>12361</v>
      </c>
      <c r="I50" s="0" t="s">
        <v>12188</v>
      </c>
      <c r="J50" s="0" t="s">
        <v>11996</v>
      </c>
      <c r="K50" s="0" t="s">
        <v>11997</v>
      </c>
      <c r="L50" s="0" t="s">
        <v>11998</v>
      </c>
      <c r="M50" s="0" t="s">
        <v>11999</v>
      </c>
      <c r="N50" s="0" t="s">
        <v>12000</v>
      </c>
      <c r="O50" s="0" t="s">
        <v>12001</v>
      </c>
      <c r="P50" s="0" t="n">
        <v>0</v>
      </c>
      <c r="Q50" s="0" t="n">
        <v>0</v>
      </c>
      <c r="R50" s="0" t="n">
        <v>0</v>
      </c>
      <c r="S50" s="0" t="n">
        <v>6.2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4</v>
      </c>
      <c r="AB50" s="0" t="s">
        <v>4</v>
      </c>
    </row>
    <row r="51" customFormat="false" ht="14.4" hidden="false" customHeight="false" outlineLevel="0" collapsed="false">
      <c r="A51" s="0" t="n">
        <v>1</v>
      </c>
      <c r="B51" s="0" t="s">
        <v>12193</v>
      </c>
      <c r="C51" s="0" t="s">
        <v>12362</v>
      </c>
      <c r="D51" s="0" t="n">
        <v>1</v>
      </c>
      <c r="E51" s="0" t="n">
        <f aca="false">3308972</f>
        <v>3308972</v>
      </c>
      <c r="F51" s="0" t="s">
        <v>12363</v>
      </c>
      <c r="G51" s="0" t="s">
        <v>12364</v>
      </c>
      <c r="H51" s="0" t="s">
        <v>12365</v>
      </c>
      <c r="I51" s="0" t="s">
        <v>12188</v>
      </c>
      <c r="J51" s="0" t="s">
        <v>11850</v>
      </c>
      <c r="K51" s="0" t="s">
        <v>11851</v>
      </c>
      <c r="L51" s="0" t="s">
        <v>11852</v>
      </c>
      <c r="M51" s="0" t="s">
        <v>11853</v>
      </c>
      <c r="N51" s="0" t="s">
        <v>11854</v>
      </c>
      <c r="O51" s="0" t="s">
        <v>199</v>
      </c>
      <c r="P51" s="0" t="n">
        <v>0</v>
      </c>
      <c r="Q51" s="0" t="n">
        <v>0</v>
      </c>
      <c r="R51" s="0" t="n">
        <v>0</v>
      </c>
      <c r="S51" s="0" t="n">
        <v>35.5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4</v>
      </c>
      <c r="AB51" s="0" t="s">
        <v>4</v>
      </c>
    </row>
    <row r="52" customFormat="false" ht="14.4" hidden="false" customHeight="false" outlineLevel="0" collapsed="false">
      <c r="A52" s="0" t="n">
        <v>1</v>
      </c>
      <c r="B52" s="0" t="n">
        <f aca="false">4132118</f>
        <v>4132118</v>
      </c>
      <c r="C52" s="0" t="s">
        <v>12185</v>
      </c>
      <c r="D52" s="0" t="n">
        <v>1</v>
      </c>
      <c r="E52" s="0" t="s">
        <v>12203</v>
      </c>
      <c r="F52" s="0" t="s">
        <v>12366</v>
      </c>
      <c r="G52" s="0" t="s">
        <v>12367</v>
      </c>
      <c r="H52" s="0" t="s">
        <v>12368</v>
      </c>
      <c r="I52" s="0" t="s">
        <v>12188</v>
      </c>
      <c r="J52" s="0" t="s">
        <v>11864</v>
      </c>
      <c r="K52" s="0" t="s">
        <v>11865</v>
      </c>
      <c r="L52" s="0" t="s">
        <v>246</v>
      </c>
      <c r="M52" s="0" t="s">
        <v>11866</v>
      </c>
      <c r="N52" s="0" t="s">
        <v>11865</v>
      </c>
      <c r="O52" s="0" t="s">
        <v>246</v>
      </c>
      <c r="P52" s="0" t="n">
        <v>0</v>
      </c>
      <c r="Q52" s="0" t="n">
        <v>0</v>
      </c>
      <c r="R52" s="0" t="n">
        <v>0</v>
      </c>
      <c r="S52" s="0" t="n">
        <v>32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4</v>
      </c>
      <c r="AB52" s="0" t="s">
        <v>4</v>
      </c>
    </row>
    <row r="53" customFormat="false" ht="14.4" hidden="false" customHeight="false" outlineLevel="0" collapsed="false">
      <c r="A53" s="0" t="n">
        <v>1</v>
      </c>
      <c r="B53" s="0" t="s">
        <v>12369</v>
      </c>
      <c r="C53" s="0" t="s">
        <v>12185</v>
      </c>
      <c r="D53" s="0" t="n">
        <v>1</v>
      </c>
      <c r="E53" s="0" t="n">
        <f aca="false">5118996</f>
        <v>5118996</v>
      </c>
      <c r="F53" s="0" t="s">
        <v>12185</v>
      </c>
      <c r="G53" s="0" t="s">
        <v>12370</v>
      </c>
      <c r="H53" s="0" t="s">
        <v>12371</v>
      </c>
      <c r="I53" s="0" t="s">
        <v>12188</v>
      </c>
      <c r="J53" s="0" t="s">
        <v>11866</v>
      </c>
      <c r="K53" s="0" t="s">
        <v>12002</v>
      </c>
      <c r="L53" s="0" t="s">
        <v>246</v>
      </c>
      <c r="M53" s="0" t="s">
        <v>12003</v>
      </c>
      <c r="N53" s="0" t="s">
        <v>12004</v>
      </c>
      <c r="O53" s="0" t="s">
        <v>12005</v>
      </c>
      <c r="P53" s="0" t="n">
        <v>0</v>
      </c>
      <c r="Q53" s="0" t="n">
        <v>0</v>
      </c>
      <c r="R53" s="0" t="n">
        <v>0</v>
      </c>
      <c r="S53" s="0" t="s">
        <v>12372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4</v>
      </c>
      <c r="AB53" s="0" t="s">
        <v>4</v>
      </c>
    </row>
    <row r="54" customFormat="false" ht="14.4" hidden="false" customHeight="false" outlineLevel="0" collapsed="false">
      <c r="A54" s="0" t="n">
        <v>1</v>
      </c>
      <c r="B54" s="0" t="s">
        <v>12373</v>
      </c>
      <c r="C54" s="0" t="s">
        <v>12374</v>
      </c>
      <c r="D54" s="0" t="n">
        <v>1</v>
      </c>
      <c r="E54" s="0" t="n">
        <f aca="false">3506033</f>
        <v>3506033</v>
      </c>
      <c r="F54" s="0" t="s">
        <v>12185</v>
      </c>
      <c r="G54" s="0" t="s">
        <v>12375</v>
      </c>
      <c r="H54" s="0" t="s">
        <v>12376</v>
      </c>
      <c r="I54" s="0" t="s">
        <v>12188</v>
      </c>
      <c r="J54" s="0" t="s">
        <v>12011</v>
      </c>
      <c r="K54" s="0" t="s">
        <v>11911</v>
      </c>
      <c r="L54" s="0" t="s">
        <v>341</v>
      </c>
      <c r="M54" s="0" t="s">
        <v>11844</v>
      </c>
      <c r="N54" s="0" t="s">
        <v>11845</v>
      </c>
      <c r="O54" s="0" t="s">
        <v>361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18.6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4</v>
      </c>
      <c r="AB54" s="0" t="s">
        <v>4</v>
      </c>
    </row>
    <row r="55" customFormat="false" ht="14.4" hidden="false" customHeight="false" outlineLevel="0" collapsed="false">
      <c r="A55" s="0" t="n">
        <v>1</v>
      </c>
      <c r="B55" s="0" t="s">
        <v>12257</v>
      </c>
      <c r="C55" s="0" t="s">
        <v>12377</v>
      </c>
      <c r="D55" s="0" t="n">
        <v>1</v>
      </c>
      <c r="E55" s="0" t="n">
        <f aca="false">3007563</f>
        <v>3007563</v>
      </c>
      <c r="F55" s="0" t="s">
        <v>12378</v>
      </c>
      <c r="G55" s="0" t="s">
        <v>12232</v>
      </c>
      <c r="H55" s="0" t="s">
        <v>12379</v>
      </c>
      <c r="I55" s="0" t="s">
        <v>12188</v>
      </c>
      <c r="J55" s="0" t="s">
        <v>11919</v>
      </c>
      <c r="K55" s="0" t="s">
        <v>11920</v>
      </c>
      <c r="L55" s="0" t="s">
        <v>11921</v>
      </c>
      <c r="M55" s="0" t="s">
        <v>11922</v>
      </c>
      <c r="N55" s="0" t="s">
        <v>11923</v>
      </c>
      <c r="O55" s="0" t="s">
        <v>11924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5.7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4</v>
      </c>
      <c r="AB55" s="0" t="s">
        <v>4</v>
      </c>
    </row>
    <row r="56" customFormat="false" ht="14.4" hidden="false" customHeight="false" outlineLevel="0" collapsed="false">
      <c r="A56" s="0" t="n">
        <v>1</v>
      </c>
      <c r="B56" s="0" t="s">
        <v>12193</v>
      </c>
      <c r="C56" s="0" t="s">
        <v>12380</v>
      </c>
      <c r="D56" s="0" t="n">
        <v>1</v>
      </c>
      <c r="E56" s="0" t="n">
        <f aca="false">3308972</f>
        <v>3308972</v>
      </c>
      <c r="F56" s="0" t="s">
        <v>12381</v>
      </c>
      <c r="G56" s="0" t="s">
        <v>12382</v>
      </c>
      <c r="H56" s="0" t="s">
        <v>12383</v>
      </c>
      <c r="I56" s="0" t="s">
        <v>12188</v>
      </c>
      <c r="J56" s="0" t="s">
        <v>11850</v>
      </c>
      <c r="K56" s="0" t="s">
        <v>11851</v>
      </c>
      <c r="L56" s="0" t="s">
        <v>11852</v>
      </c>
      <c r="M56" s="0" t="s">
        <v>11853</v>
      </c>
      <c r="N56" s="0" t="s">
        <v>11854</v>
      </c>
      <c r="O56" s="0" t="s">
        <v>199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33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4</v>
      </c>
      <c r="AB56" s="0" t="s">
        <v>4</v>
      </c>
    </row>
    <row r="57" customFormat="false" ht="14.4" hidden="false" customHeight="false" outlineLevel="0" collapsed="false">
      <c r="A57" s="0" t="n">
        <v>1</v>
      </c>
      <c r="B57" s="0" t="n">
        <f aca="false">4132118</f>
        <v>4132118</v>
      </c>
      <c r="C57" s="0" t="s">
        <v>12185</v>
      </c>
      <c r="D57" s="0" t="n">
        <v>1</v>
      </c>
      <c r="E57" s="0" t="s">
        <v>12203</v>
      </c>
      <c r="F57" s="0" t="s">
        <v>12384</v>
      </c>
      <c r="G57" s="0" t="s">
        <v>12385</v>
      </c>
      <c r="H57" s="0" t="s">
        <v>12386</v>
      </c>
      <c r="I57" s="0" t="s">
        <v>12188</v>
      </c>
      <c r="J57" s="0" t="s">
        <v>11864</v>
      </c>
      <c r="K57" s="0" t="s">
        <v>11865</v>
      </c>
      <c r="L57" s="0" t="s">
        <v>246</v>
      </c>
      <c r="M57" s="0" t="s">
        <v>11866</v>
      </c>
      <c r="N57" s="0" t="s">
        <v>11865</v>
      </c>
      <c r="O57" s="0" t="s">
        <v>246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37.2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4</v>
      </c>
      <c r="AB57" s="0" t="s">
        <v>4</v>
      </c>
    </row>
    <row r="58" customFormat="false" ht="14.4" hidden="false" customHeight="false" outlineLevel="0" collapsed="false">
      <c r="A58" s="0" t="n">
        <v>1</v>
      </c>
      <c r="B58" s="0" t="s">
        <v>12387</v>
      </c>
      <c r="C58" s="0" t="s">
        <v>12388</v>
      </c>
      <c r="D58" s="0" t="n">
        <v>1</v>
      </c>
      <c r="E58" s="0" t="s">
        <v>12389</v>
      </c>
      <c r="F58" s="0" t="s">
        <v>12185</v>
      </c>
      <c r="G58" s="0" t="s">
        <v>12390</v>
      </c>
      <c r="H58" s="0" t="s">
        <v>12288</v>
      </c>
      <c r="I58" s="0" t="s">
        <v>12188</v>
      </c>
      <c r="J58" s="0" t="s">
        <v>12013</v>
      </c>
      <c r="K58" s="0" t="s">
        <v>12014</v>
      </c>
      <c r="L58" s="0" t="s">
        <v>424</v>
      </c>
      <c r="M58" s="0" t="s">
        <v>12015</v>
      </c>
      <c r="N58" s="0" t="s">
        <v>12016</v>
      </c>
      <c r="O58" s="0" t="s">
        <v>12017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7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4</v>
      </c>
      <c r="AB58" s="0" t="s">
        <v>4</v>
      </c>
    </row>
    <row r="59" customFormat="false" ht="14.4" hidden="false" customHeight="false" outlineLevel="0" collapsed="false">
      <c r="A59" s="0" t="n">
        <v>1</v>
      </c>
      <c r="B59" s="0" t="n">
        <f aca="false">157095</f>
        <v>157095</v>
      </c>
      <c r="C59" s="0" t="s">
        <v>12391</v>
      </c>
      <c r="D59" s="0" t="n">
        <v>1</v>
      </c>
      <c r="E59" s="0" t="n">
        <f aca="false">1156656</f>
        <v>1156656</v>
      </c>
      <c r="F59" s="0" t="s">
        <v>12185</v>
      </c>
      <c r="G59" s="0" t="s">
        <v>12392</v>
      </c>
      <c r="H59" s="0" t="s">
        <v>12269</v>
      </c>
      <c r="I59" s="0" t="s">
        <v>12188</v>
      </c>
      <c r="J59" s="0" t="s">
        <v>12018</v>
      </c>
      <c r="K59" s="0" t="s">
        <v>12014</v>
      </c>
      <c r="L59" s="0" t="s">
        <v>424</v>
      </c>
      <c r="M59" s="0" t="s">
        <v>12019</v>
      </c>
      <c r="N59" s="0" t="s">
        <v>11893</v>
      </c>
      <c r="O59" s="0" t="s">
        <v>11894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7.7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4</v>
      </c>
      <c r="AB59" s="0" t="s">
        <v>4</v>
      </c>
    </row>
    <row r="60" customFormat="false" ht="14.4" hidden="false" customHeight="false" outlineLevel="0" collapsed="false">
      <c r="A60" s="0" t="n">
        <v>1</v>
      </c>
      <c r="B60" s="0" t="n">
        <f aca="false">453275</f>
        <v>453275</v>
      </c>
      <c r="C60" s="0" t="s">
        <v>12393</v>
      </c>
      <c r="D60" s="0" t="n">
        <v>1</v>
      </c>
      <c r="E60" s="0" t="s">
        <v>12394</v>
      </c>
      <c r="F60" s="0" t="s">
        <v>12185</v>
      </c>
      <c r="G60" s="0" t="s">
        <v>12395</v>
      </c>
      <c r="H60" s="0" t="s">
        <v>12396</v>
      </c>
      <c r="I60" s="0" t="s">
        <v>12188</v>
      </c>
      <c r="J60" s="0" t="s">
        <v>12020</v>
      </c>
      <c r="K60" s="0" t="s">
        <v>12021</v>
      </c>
      <c r="L60" s="0" t="s">
        <v>8056</v>
      </c>
      <c r="M60" s="0" t="s">
        <v>12022</v>
      </c>
      <c r="N60" s="0" t="s">
        <v>12021</v>
      </c>
      <c r="O60" s="0" t="s">
        <v>8056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79.5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4</v>
      </c>
      <c r="AB60" s="0" t="s">
        <v>4</v>
      </c>
    </row>
    <row r="61" customFormat="false" ht="14.4" hidden="false" customHeight="false" outlineLevel="0" collapsed="false">
      <c r="A61" s="0" t="n">
        <v>1</v>
      </c>
      <c r="B61" s="0" t="n">
        <f aca="false">916988</f>
        <v>916988</v>
      </c>
      <c r="C61" s="0" t="s">
        <v>12397</v>
      </c>
      <c r="D61" s="0" t="n">
        <v>1</v>
      </c>
      <c r="E61" s="0" t="n">
        <f aca="false">4927799</f>
        <v>4927799</v>
      </c>
      <c r="F61" s="0" t="s">
        <v>12398</v>
      </c>
      <c r="G61" s="0" t="s">
        <v>12268</v>
      </c>
      <c r="H61" s="0" t="s">
        <v>12293</v>
      </c>
      <c r="I61" s="0" t="s">
        <v>12188</v>
      </c>
      <c r="J61" s="0" t="s">
        <v>12023</v>
      </c>
      <c r="K61" s="0" t="s">
        <v>12024</v>
      </c>
      <c r="L61" s="0" t="s">
        <v>1575</v>
      </c>
      <c r="M61" s="0" t="s">
        <v>12025</v>
      </c>
      <c r="N61" s="0" t="s">
        <v>12026</v>
      </c>
      <c r="O61" s="0" t="s">
        <v>12027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9.2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4</v>
      </c>
      <c r="AB61" s="0" t="s">
        <v>4</v>
      </c>
    </row>
    <row r="62" customFormat="false" ht="14.4" hidden="false" customHeight="false" outlineLevel="0" collapsed="false">
      <c r="A62" s="0" t="n">
        <v>1</v>
      </c>
      <c r="B62" s="0" t="n">
        <f aca="false">1707382</f>
        <v>1707382</v>
      </c>
      <c r="C62" s="0" t="s">
        <v>12399</v>
      </c>
      <c r="D62" s="0" t="n">
        <v>1</v>
      </c>
      <c r="E62" s="0" t="n">
        <f aca="false">3051099</f>
        <v>3051099</v>
      </c>
      <c r="F62" s="0" t="s">
        <v>12280</v>
      </c>
      <c r="G62" s="0" t="s">
        <v>12400</v>
      </c>
      <c r="H62" s="0" t="s">
        <v>12401</v>
      </c>
      <c r="I62" s="0" t="s">
        <v>12188</v>
      </c>
      <c r="J62" s="0" t="s">
        <v>12033</v>
      </c>
      <c r="K62" s="0" t="s">
        <v>12029</v>
      </c>
      <c r="L62" s="0" t="s">
        <v>361</v>
      </c>
      <c r="M62" s="0" t="s">
        <v>12034</v>
      </c>
      <c r="N62" s="0" t="s">
        <v>12035</v>
      </c>
      <c r="O62" s="0" t="s">
        <v>12036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18.4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4</v>
      </c>
      <c r="AB62" s="0" t="s">
        <v>4</v>
      </c>
    </row>
    <row r="63" customFormat="false" ht="14.4" hidden="false" customHeight="false" outlineLevel="0" collapsed="false">
      <c r="A63" s="0" t="n">
        <v>1</v>
      </c>
      <c r="B63" s="0" t="s">
        <v>12257</v>
      </c>
      <c r="C63" s="0" t="s">
        <v>12402</v>
      </c>
      <c r="D63" s="0" t="n">
        <v>1</v>
      </c>
      <c r="E63" s="0" t="n">
        <f aca="false">3007563</f>
        <v>3007563</v>
      </c>
      <c r="F63" s="0" t="s">
        <v>12403</v>
      </c>
      <c r="G63" s="0" t="s">
        <v>12404</v>
      </c>
      <c r="H63" s="0" t="s">
        <v>12261</v>
      </c>
      <c r="I63" s="0" t="s">
        <v>12188</v>
      </c>
      <c r="J63" s="0" t="s">
        <v>11919</v>
      </c>
      <c r="K63" s="0" t="s">
        <v>11920</v>
      </c>
      <c r="L63" s="0" t="s">
        <v>11921</v>
      </c>
      <c r="M63" s="0" t="s">
        <v>11922</v>
      </c>
      <c r="N63" s="0" t="s">
        <v>11923</v>
      </c>
      <c r="O63" s="0" t="s">
        <v>11924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20.5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4</v>
      </c>
      <c r="AB63" s="0" t="s">
        <v>4</v>
      </c>
    </row>
    <row r="64" customFormat="false" ht="14.4" hidden="false" customHeight="false" outlineLevel="0" collapsed="false">
      <c r="A64" s="0" t="n">
        <v>1</v>
      </c>
      <c r="B64" s="0" t="s">
        <v>12193</v>
      </c>
      <c r="C64" s="0" t="s">
        <v>12405</v>
      </c>
      <c r="D64" s="0" t="n">
        <v>1</v>
      </c>
      <c r="E64" s="0" t="n">
        <f aca="false">3308972</f>
        <v>3308972</v>
      </c>
      <c r="F64" s="0" t="s">
        <v>12406</v>
      </c>
      <c r="G64" s="0" t="s">
        <v>12407</v>
      </c>
      <c r="H64" s="0" t="s">
        <v>12301</v>
      </c>
      <c r="I64" s="0" t="s">
        <v>12188</v>
      </c>
      <c r="J64" s="0" t="s">
        <v>11850</v>
      </c>
      <c r="K64" s="0" t="s">
        <v>11851</v>
      </c>
      <c r="L64" s="0" t="s">
        <v>11852</v>
      </c>
      <c r="M64" s="0" t="s">
        <v>11853</v>
      </c>
      <c r="N64" s="0" t="s">
        <v>11854</v>
      </c>
      <c r="O64" s="0" t="s">
        <v>199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40.2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4</v>
      </c>
      <c r="AB64" s="0" t="s">
        <v>4</v>
      </c>
    </row>
    <row r="65" customFormat="false" ht="14.4" hidden="false" customHeight="false" outlineLevel="0" collapsed="false">
      <c r="A65" s="0" t="n">
        <v>1</v>
      </c>
      <c r="B65" s="0" t="s">
        <v>12198</v>
      </c>
      <c r="C65" s="0" t="s">
        <v>12408</v>
      </c>
      <c r="D65" s="0" t="n">
        <v>1</v>
      </c>
      <c r="E65" s="0" t="n">
        <f aca="false">3309082</f>
        <v>3309082</v>
      </c>
      <c r="F65" s="0" t="s">
        <v>12409</v>
      </c>
      <c r="G65" s="0" t="s">
        <v>12410</v>
      </c>
      <c r="H65" s="0" t="s">
        <v>12411</v>
      </c>
      <c r="I65" s="0" t="s">
        <v>12188</v>
      </c>
      <c r="J65" s="0" t="s">
        <v>11855</v>
      </c>
      <c r="K65" s="0" t="s">
        <v>11856</v>
      </c>
      <c r="L65" s="0" t="s">
        <v>180</v>
      </c>
      <c r="M65" s="0" t="s">
        <v>11857</v>
      </c>
      <c r="N65" s="0" t="s">
        <v>11854</v>
      </c>
      <c r="O65" s="0" t="s">
        <v>199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41.1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4</v>
      </c>
      <c r="AB65" s="0" t="s">
        <v>4</v>
      </c>
    </row>
    <row r="66" customFormat="false" ht="14.4" hidden="false" customHeight="false" outlineLevel="0" collapsed="false">
      <c r="A66" s="0" t="n">
        <v>1</v>
      </c>
      <c r="B66" s="0" t="n">
        <f aca="false">4489895</f>
        <v>4489895</v>
      </c>
      <c r="C66" s="0" t="s">
        <v>12185</v>
      </c>
      <c r="D66" s="0" t="n">
        <v>1</v>
      </c>
      <c r="E66" s="0" t="s">
        <v>12412</v>
      </c>
      <c r="F66" s="0" t="s">
        <v>12413</v>
      </c>
      <c r="G66" s="0" t="s">
        <v>12414</v>
      </c>
      <c r="H66" s="0" t="s">
        <v>12217</v>
      </c>
      <c r="I66" s="0" t="s">
        <v>12188</v>
      </c>
      <c r="J66" s="0" t="s">
        <v>11955</v>
      </c>
      <c r="K66" s="0" t="s">
        <v>11956</v>
      </c>
      <c r="L66" s="0" t="s">
        <v>11957</v>
      </c>
      <c r="M66" s="0" t="s">
        <v>12037</v>
      </c>
      <c r="N66" s="0" t="s">
        <v>12026</v>
      </c>
      <c r="O66" s="0" t="s">
        <v>12027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6.7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4</v>
      </c>
      <c r="AB66" s="0" t="s">
        <v>4</v>
      </c>
    </row>
    <row r="67" customFormat="false" ht="14.4" hidden="false" customHeight="false" outlineLevel="0" collapsed="false">
      <c r="A67" s="0" t="n">
        <v>1</v>
      </c>
      <c r="B67" s="0" t="s">
        <v>12207</v>
      </c>
      <c r="C67" s="0" t="s">
        <v>12185</v>
      </c>
      <c r="D67" s="0" t="n">
        <v>1</v>
      </c>
      <c r="E67" s="0" t="s">
        <v>12415</v>
      </c>
      <c r="F67" s="0" t="s">
        <v>12416</v>
      </c>
      <c r="G67" s="0" t="s">
        <v>12287</v>
      </c>
      <c r="H67" s="0" t="s">
        <v>12417</v>
      </c>
      <c r="I67" s="0" t="s">
        <v>12188</v>
      </c>
      <c r="J67" s="0" t="s">
        <v>11867</v>
      </c>
      <c r="K67" s="0" t="s">
        <v>11868</v>
      </c>
      <c r="L67" s="0" t="s">
        <v>11869</v>
      </c>
      <c r="M67" s="0" t="s">
        <v>12038</v>
      </c>
      <c r="N67" s="0" t="s">
        <v>12039</v>
      </c>
      <c r="O67" s="0" t="s">
        <v>12040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6.1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4</v>
      </c>
      <c r="AB67" s="0" t="s">
        <v>4</v>
      </c>
    </row>
    <row r="68" customFormat="false" ht="14.4" hidden="false" customHeight="false" outlineLevel="0" collapsed="false">
      <c r="A68" s="0" t="n">
        <v>1</v>
      </c>
      <c r="B68" s="0" t="n">
        <f aca="false">926636</f>
        <v>926636</v>
      </c>
      <c r="C68" s="0" t="s">
        <v>12418</v>
      </c>
      <c r="D68" s="0" t="n">
        <v>1</v>
      </c>
      <c r="E68" s="0" t="n">
        <f aca="false">975040</f>
        <v>975040</v>
      </c>
      <c r="F68" s="0" t="s">
        <v>12416</v>
      </c>
      <c r="G68" s="0" t="s">
        <v>12419</v>
      </c>
      <c r="H68" s="0" t="s">
        <v>12420</v>
      </c>
      <c r="I68" s="0" t="s">
        <v>12188</v>
      </c>
      <c r="J68" s="0" t="s">
        <v>12041</v>
      </c>
      <c r="K68" s="0" t="s">
        <v>11966</v>
      </c>
      <c r="L68" s="0" t="s">
        <v>11967</v>
      </c>
      <c r="M68" s="0" t="s">
        <v>12042</v>
      </c>
      <c r="N68" s="0" t="s">
        <v>12039</v>
      </c>
      <c r="O68" s="0" t="s">
        <v>12040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16.4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4</v>
      </c>
      <c r="AB68" s="0" t="s">
        <v>4</v>
      </c>
    </row>
    <row r="69" customFormat="false" ht="14.4" hidden="false" customHeight="false" outlineLevel="0" collapsed="false">
      <c r="A69" s="0" t="n">
        <v>1</v>
      </c>
      <c r="B69" s="0" t="s">
        <v>12421</v>
      </c>
      <c r="C69" s="0" t="s">
        <v>12422</v>
      </c>
      <c r="D69" s="0" t="n">
        <v>1</v>
      </c>
      <c r="E69" s="0" t="n">
        <f aca="false">2177554</f>
        <v>2177554</v>
      </c>
      <c r="F69" s="0" t="s">
        <v>12185</v>
      </c>
      <c r="G69" s="0" t="s">
        <v>12423</v>
      </c>
      <c r="H69" s="0" t="s">
        <v>12424</v>
      </c>
      <c r="I69" s="0" t="s">
        <v>12188</v>
      </c>
      <c r="J69" s="0" t="s">
        <v>12043</v>
      </c>
      <c r="K69" s="0" t="s">
        <v>12044</v>
      </c>
      <c r="L69" s="0" t="s">
        <v>2349</v>
      </c>
      <c r="M69" s="0" t="s">
        <v>11973</v>
      </c>
      <c r="N69" s="0" t="s">
        <v>11974</v>
      </c>
      <c r="O69" s="0" t="s">
        <v>11975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80.7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4</v>
      </c>
      <c r="AB69" s="0" t="s">
        <v>4</v>
      </c>
    </row>
    <row r="70" customFormat="false" ht="14.4" hidden="false" customHeight="false" outlineLevel="0" collapsed="false">
      <c r="A70" s="0" t="n">
        <v>1</v>
      </c>
      <c r="B70" s="0" t="n">
        <f aca="false">1708792</f>
        <v>1708792</v>
      </c>
      <c r="C70" s="0" t="s">
        <v>12425</v>
      </c>
      <c r="D70" s="0" t="n">
        <v>1</v>
      </c>
      <c r="E70" s="0" t="s">
        <v>12426</v>
      </c>
      <c r="F70" s="0" t="s">
        <v>12427</v>
      </c>
      <c r="G70" s="0" t="s">
        <v>12428</v>
      </c>
      <c r="H70" s="0" t="s">
        <v>12429</v>
      </c>
      <c r="I70" s="0" t="s">
        <v>12188</v>
      </c>
      <c r="J70" s="0" t="s">
        <v>12045</v>
      </c>
      <c r="K70" s="0" t="s">
        <v>12044</v>
      </c>
      <c r="L70" s="0" t="s">
        <v>2349</v>
      </c>
      <c r="M70" s="0" t="s">
        <v>12046</v>
      </c>
      <c r="N70" s="0" t="s">
        <v>12047</v>
      </c>
      <c r="O70" s="0" t="s">
        <v>7583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47.7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4</v>
      </c>
      <c r="AB70" s="0" t="s">
        <v>4</v>
      </c>
    </row>
    <row r="71" customFormat="false" ht="14.4" hidden="false" customHeight="false" outlineLevel="0" collapsed="false">
      <c r="A71" s="0" t="n">
        <v>1</v>
      </c>
      <c r="B71" s="0" t="s">
        <v>12373</v>
      </c>
      <c r="C71" s="0" t="s">
        <v>12430</v>
      </c>
      <c r="D71" s="0" t="n">
        <v>1</v>
      </c>
      <c r="E71" s="0" t="n">
        <f aca="false">3506033</f>
        <v>3506033</v>
      </c>
      <c r="F71" s="0" t="s">
        <v>12185</v>
      </c>
      <c r="G71" s="0" t="s">
        <v>12431</v>
      </c>
      <c r="H71" s="0" t="s">
        <v>12432</v>
      </c>
      <c r="I71" s="0" t="s">
        <v>12188</v>
      </c>
      <c r="J71" s="0" t="s">
        <v>12011</v>
      </c>
      <c r="K71" s="0" t="s">
        <v>11911</v>
      </c>
      <c r="L71" s="0" t="s">
        <v>341</v>
      </c>
      <c r="M71" s="0" t="s">
        <v>11844</v>
      </c>
      <c r="N71" s="0" t="s">
        <v>11845</v>
      </c>
      <c r="O71" s="0" t="s">
        <v>361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20.9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4</v>
      </c>
      <c r="AB71" s="0" t="s">
        <v>4</v>
      </c>
    </row>
    <row r="72" customFormat="false" ht="14.4" hidden="false" customHeight="false" outlineLevel="0" collapsed="false">
      <c r="A72" s="0" t="n">
        <v>1</v>
      </c>
      <c r="B72" s="0" t="s">
        <v>12433</v>
      </c>
      <c r="C72" s="0" t="s">
        <v>12431</v>
      </c>
      <c r="D72" s="0" t="n">
        <v>1</v>
      </c>
      <c r="E72" s="0" t="n">
        <f aca="false">3506033</f>
        <v>3506033</v>
      </c>
      <c r="F72" s="0" t="s">
        <v>12185</v>
      </c>
      <c r="G72" s="0" t="s">
        <v>12434</v>
      </c>
      <c r="H72" s="0" t="s">
        <v>12435</v>
      </c>
      <c r="I72" s="0" t="s">
        <v>12188</v>
      </c>
      <c r="J72" s="0" t="s">
        <v>12048</v>
      </c>
      <c r="K72" s="0" t="s">
        <v>12049</v>
      </c>
      <c r="L72" s="0" t="s">
        <v>12050</v>
      </c>
      <c r="M72" s="0" t="s">
        <v>11844</v>
      </c>
      <c r="N72" s="0" t="s">
        <v>11845</v>
      </c>
      <c r="O72" s="0" t="s">
        <v>361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92.3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4</v>
      </c>
      <c r="AB72" s="0" t="s">
        <v>4</v>
      </c>
    </row>
    <row r="73" customFormat="false" ht="14.4" hidden="false" customHeight="false" outlineLevel="0" collapsed="false">
      <c r="A73" s="0" t="n">
        <v>1</v>
      </c>
      <c r="B73" s="0" t="n">
        <f aca="false">1917108</f>
        <v>1917108</v>
      </c>
      <c r="C73" s="0" t="s">
        <v>12436</v>
      </c>
      <c r="D73" s="0" t="n">
        <v>1</v>
      </c>
      <c r="E73" s="0" t="s">
        <v>12239</v>
      </c>
      <c r="F73" s="0" t="s">
        <v>12185</v>
      </c>
      <c r="G73" s="0" t="s">
        <v>12437</v>
      </c>
      <c r="H73" s="0" t="s">
        <v>12438</v>
      </c>
      <c r="I73" s="0" t="s">
        <v>12188</v>
      </c>
      <c r="J73" s="0" t="s">
        <v>12051</v>
      </c>
      <c r="K73" s="0" t="s">
        <v>12049</v>
      </c>
      <c r="L73" s="0" t="s">
        <v>12050</v>
      </c>
      <c r="M73" s="0" t="s">
        <v>11905</v>
      </c>
      <c r="N73" s="0" t="s">
        <v>11848</v>
      </c>
      <c r="O73" s="0" t="s">
        <v>11849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87.7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4</v>
      </c>
      <c r="AB73" s="0" t="s">
        <v>4</v>
      </c>
    </row>
    <row r="74" customFormat="false" ht="14.4" hidden="false" customHeight="false" outlineLevel="0" collapsed="false">
      <c r="A74" s="0" t="n">
        <v>1</v>
      </c>
      <c r="B74" s="0" t="n">
        <f aca="false">2101243</f>
        <v>2101243</v>
      </c>
      <c r="C74" s="0" t="s">
        <v>12439</v>
      </c>
      <c r="D74" s="0" t="n">
        <v>1</v>
      </c>
      <c r="E74" s="0" t="s">
        <v>12440</v>
      </c>
      <c r="F74" s="0" t="s">
        <v>12441</v>
      </c>
      <c r="G74" s="0" t="s">
        <v>12442</v>
      </c>
      <c r="H74" s="0" t="s">
        <v>12443</v>
      </c>
      <c r="I74" s="0" t="s">
        <v>12188</v>
      </c>
      <c r="J74" s="0" t="s">
        <v>12052</v>
      </c>
      <c r="K74" s="0" t="s">
        <v>12053</v>
      </c>
      <c r="L74" s="0" t="s">
        <v>180</v>
      </c>
      <c r="M74" s="0" t="s">
        <v>12054</v>
      </c>
      <c r="N74" s="0" t="s">
        <v>12055</v>
      </c>
      <c r="O74" s="0" t="s">
        <v>12056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38.7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4</v>
      </c>
      <c r="AB74" s="0" t="s">
        <v>4</v>
      </c>
    </row>
    <row r="75" customFormat="false" ht="14.4" hidden="false" customHeight="false" outlineLevel="0" collapsed="false">
      <c r="A75" s="0" t="n">
        <v>1</v>
      </c>
      <c r="B75" s="0" t="s">
        <v>12257</v>
      </c>
      <c r="C75" s="0" t="s">
        <v>12444</v>
      </c>
      <c r="D75" s="0" t="n">
        <v>1</v>
      </c>
      <c r="E75" s="0" t="n">
        <f aca="false">3007563</f>
        <v>3007563</v>
      </c>
      <c r="F75" s="0" t="s">
        <v>12445</v>
      </c>
      <c r="G75" s="0" t="s">
        <v>12446</v>
      </c>
      <c r="H75" s="0" t="s">
        <v>12447</v>
      </c>
      <c r="I75" s="0" t="s">
        <v>12188</v>
      </c>
      <c r="J75" s="0" t="s">
        <v>11919</v>
      </c>
      <c r="K75" s="0" t="s">
        <v>11920</v>
      </c>
      <c r="L75" s="0" t="s">
        <v>11921</v>
      </c>
      <c r="M75" s="0" t="s">
        <v>11922</v>
      </c>
      <c r="N75" s="0" t="s">
        <v>11923</v>
      </c>
      <c r="O75" s="0" t="s">
        <v>11924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39.3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4</v>
      </c>
      <c r="AB75" s="0" t="s">
        <v>4</v>
      </c>
    </row>
    <row r="76" customFormat="false" ht="14.4" hidden="false" customHeight="false" outlineLevel="0" collapsed="false">
      <c r="A76" s="0" t="n">
        <v>1</v>
      </c>
      <c r="B76" s="0" t="s">
        <v>12193</v>
      </c>
      <c r="C76" s="0" t="s">
        <v>12448</v>
      </c>
      <c r="D76" s="0" t="n">
        <v>1</v>
      </c>
      <c r="E76" s="0" t="n">
        <f aca="false">3308972</f>
        <v>3308972</v>
      </c>
      <c r="F76" s="0" t="s">
        <v>12449</v>
      </c>
      <c r="G76" s="0" t="s">
        <v>12450</v>
      </c>
      <c r="H76" s="0" t="s">
        <v>12451</v>
      </c>
      <c r="I76" s="0" t="s">
        <v>12188</v>
      </c>
      <c r="J76" s="0" t="s">
        <v>11850</v>
      </c>
      <c r="K76" s="0" t="s">
        <v>11851</v>
      </c>
      <c r="L76" s="0" t="s">
        <v>11852</v>
      </c>
      <c r="M76" s="0" t="s">
        <v>11853</v>
      </c>
      <c r="N76" s="0" t="s">
        <v>11854</v>
      </c>
      <c r="O76" s="0" t="s">
        <v>199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39.1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4</v>
      </c>
      <c r="AB76" s="0" t="s">
        <v>4</v>
      </c>
    </row>
    <row r="77" customFormat="false" ht="14.4" hidden="false" customHeight="false" outlineLevel="0" collapsed="false">
      <c r="A77" s="0" t="n">
        <v>1</v>
      </c>
      <c r="B77" s="0" t="s">
        <v>12198</v>
      </c>
      <c r="C77" s="0" t="s">
        <v>12452</v>
      </c>
      <c r="D77" s="0" t="n">
        <v>1</v>
      </c>
      <c r="E77" s="0" t="n">
        <f aca="false">3309082</f>
        <v>3309082</v>
      </c>
      <c r="F77" s="0" t="s">
        <v>12453</v>
      </c>
      <c r="G77" s="0" t="s">
        <v>12454</v>
      </c>
      <c r="H77" s="0" t="s">
        <v>12455</v>
      </c>
      <c r="I77" s="0" t="s">
        <v>12188</v>
      </c>
      <c r="J77" s="0" t="s">
        <v>11855</v>
      </c>
      <c r="K77" s="0" t="s">
        <v>11856</v>
      </c>
      <c r="L77" s="0" t="s">
        <v>180</v>
      </c>
      <c r="M77" s="0" t="s">
        <v>11857</v>
      </c>
      <c r="N77" s="0" t="s">
        <v>11854</v>
      </c>
      <c r="O77" s="0" t="s">
        <v>199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32.5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4</v>
      </c>
      <c r="AB77" s="0" t="s">
        <v>4</v>
      </c>
    </row>
    <row r="78" customFormat="false" ht="14.4" hidden="false" customHeight="false" outlineLevel="0" collapsed="false">
      <c r="A78" s="0" t="n">
        <v>1</v>
      </c>
      <c r="B78" s="0" t="n">
        <f aca="false">4132118</f>
        <v>4132118</v>
      </c>
      <c r="C78" s="0" t="s">
        <v>12185</v>
      </c>
      <c r="D78" s="0" t="n">
        <v>1</v>
      </c>
      <c r="E78" s="0" t="s">
        <v>12203</v>
      </c>
      <c r="F78" s="0" t="s">
        <v>12456</v>
      </c>
      <c r="G78" s="0" t="s">
        <v>12457</v>
      </c>
      <c r="H78" s="0" t="s">
        <v>12272</v>
      </c>
      <c r="I78" s="0" t="s">
        <v>12188</v>
      </c>
      <c r="J78" s="0" t="s">
        <v>11864</v>
      </c>
      <c r="K78" s="0" t="s">
        <v>11865</v>
      </c>
      <c r="L78" s="0" t="s">
        <v>246</v>
      </c>
      <c r="M78" s="0" t="s">
        <v>11866</v>
      </c>
      <c r="N78" s="0" t="s">
        <v>11865</v>
      </c>
      <c r="O78" s="0" t="s">
        <v>246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32.4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4</v>
      </c>
      <c r="AB78" s="0" t="s">
        <v>4</v>
      </c>
    </row>
    <row r="79" customFormat="false" ht="14.4" hidden="false" customHeight="false" outlineLevel="0" collapsed="false">
      <c r="A79" s="0" t="n">
        <v>1</v>
      </c>
      <c r="B79" s="0" t="s">
        <v>12458</v>
      </c>
      <c r="C79" s="0" t="s">
        <v>12459</v>
      </c>
      <c r="D79" s="0" t="n">
        <v>1</v>
      </c>
      <c r="E79" s="0" t="n">
        <f aca="false">942023</f>
        <v>942023</v>
      </c>
      <c r="F79" s="0" t="s">
        <v>12460</v>
      </c>
      <c r="G79" s="0" t="s">
        <v>12461</v>
      </c>
      <c r="H79" s="0" t="s">
        <v>12345</v>
      </c>
      <c r="I79" s="0" t="s">
        <v>12188</v>
      </c>
      <c r="J79" s="0" t="s">
        <v>12057</v>
      </c>
      <c r="K79" s="0" t="s">
        <v>12058</v>
      </c>
      <c r="L79" s="0" t="s">
        <v>12059</v>
      </c>
      <c r="M79" s="0" t="s">
        <v>12060</v>
      </c>
      <c r="N79" s="0" t="s">
        <v>12061</v>
      </c>
      <c r="O79" s="0" t="s">
        <v>12062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46.2</v>
      </c>
      <c r="X79" s="0" t="n">
        <v>0</v>
      </c>
      <c r="Y79" s="0" t="n">
        <v>0</v>
      </c>
      <c r="Z79" s="0" t="n">
        <v>0</v>
      </c>
      <c r="AA79" s="0" t="s">
        <v>4</v>
      </c>
      <c r="AB79" s="0" t="s">
        <v>4</v>
      </c>
    </row>
    <row r="80" customFormat="false" ht="14.4" hidden="false" customHeight="false" outlineLevel="0" collapsed="false">
      <c r="A80" s="0" t="n">
        <v>1</v>
      </c>
      <c r="B80" s="0" t="n">
        <f aca="false">764172</f>
        <v>764172</v>
      </c>
      <c r="C80" s="0" t="s">
        <v>12459</v>
      </c>
      <c r="D80" s="0" t="n">
        <v>1</v>
      </c>
      <c r="E80" s="0" t="n">
        <f aca="false">2177554</f>
        <v>2177554</v>
      </c>
      <c r="F80" s="0" t="s">
        <v>12185</v>
      </c>
      <c r="G80" s="0" t="s">
        <v>12459</v>
      </c>
      <c r="H80" s="0" t="s">
        <v>12462</v>
      </c>
      <c r="I80" s="0" t="s">
        <v>12188</v>
      </c>
      <c r="J80" s="0" t="s">
        <v>12063</v>
      </c>
      <c r="K80" s="0" t="s">
        <v>12058</v>
      </c>
      <c r="L80" s="0" t="s">
        <v>12059</v>
      </c>
      <c r="M80" s="0" t="s">
        <v>11973</v>
      </c>
      <c r="N80" s="0" t="s">
        <v>11974</v>
      </c>
      <c r="O80" s="0" t="s">
        <v>11975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50</v>
      </c>
      <c r="X80" s="0" t="n">
        <v>0</v>
      </c>
      <c r="Y80" s="0" t="n">
        <v>0</v>
      </c>
      <c r="Z80" s="0" t="n">
        <v>0</v>
      </c>
      <c r="AA80" s="0" t="s">
        <v>4</v>
      </c>
      <c r="AB80" s="0" t="s">
        <v>4</v>
      </c>
    </row>
    <row r="81" customFormat="false" ht="14.4" hidden="false" customHeight="false" outlineLevel="0" collapsed="false">
      <c r="A81" s="0" t="n">
        <v>1</v>
      </c>
      <c r="B81" s="0" t="s">
        <v>12463</v>
      </c>
      <c r="C81" s="0" t="s">
        <v>12185</v>
      </c>
      <c r="D81" s="0" t="n">
        <v>1</v>
      </c>
      <c r="E81" s="0" t="s">
        <v>12464</v>
      </c>
      <c r="F81" s="0" t="s">
        <v>12465</v>
      </c>
      <c r="G81" s="0" t="s">
        <v>12466</v>
      </c>
      <c r="H81" s="0" t="s">
        <v>12467</v>
      </c>
      <c r="I81" s="0" t="s">
        <v>12188</v>
      </c>
      <c r="J81" s="0" t="s">
        <v>12064</v>
      </c>
      <c r="K81" s="0" t="s">
        <v>11868</v>
      </c>
      <c r="L81" s="0" t="s">
        <v>11869</v>
      </c>
      <c r="M81" s="0" t="s">
        <v>12065</v>
      </c>
      <c r="N81" s="0" t="s">
        <v>12066</v>
      </c>
      <c r="O81" s="0" t="s">
        <v>12067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7.8</v>
      </c>
      <c r="X81" s="0" t="n">
        <v>0</v>
      </c>
      <c r="Y81" s="0" t="n">
        <v>0</v>
      </c>
      <c r="Z81" s="0" t="n">
        <v>0</v>
      </c>
      <c r="AA81" s="0" t="s">
        <v>4</v>
      </c>
      <c r="AB81" s="0" t="s">
        <v>4</v>
      </c>
    </row>
    <row r="82" customFormat="false" ht="14.4" hidden="false" customHeight="false" outlineLevel="0" collapsed="false">
      <c r="A82" s="0" t="n">
        <v>1</v>
      </c>
      <c r="B82" s="0" t="n">
        <f aca="false">969011</f>
        <v>969011</v>
      </c>
      <c r="C82" s="0" t="s">
        <v>12468</v>
      </c>
      <c r="D82" s="0" t="n">
        <v>1</v>
      </c>
      <c r="E82" s="0" t="n">
        <f aca="false">1082489</f>
        <v>1082489</v>
      </c>
      <c r="F82" s="0" t="s">
        <v>12469</v>
      </c>
      <c r="G82" s="0" t="s">
        <v>12212</v>
      </c>
      <c r="H82" s="0" t="s">
        <v>12470</v>
      </c>
      <c r="I82" s="0" t="s">
        <v>12188</v>
      </c>
      <c r="J82" s="0" t="s">
        <v>12068</v>
      </c>
      <c r="K82" s="0" t="s">
        <v>12069</v>
      </c>
      <c r="L82" s="0" t="s">
        <v>1144</v>
      </c>
      <c r="M82" s="0" t="s">
        <v>12070</v>
      </c>
      <c r="N82" s="0" t="s">
        <v>12066</v>
      </c>
      <c r="O82" s="0" t="s">
        <v>12067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7</v>
      </c>
      <c r="X82" s="0" t="n">
        <v>0</v>
      </c>
      <c r="Y82" s="0" t="n">
        <v>0</v>
      </c>
      <c r="Z82" s="0" t="n">
        <v>0</v>
      </c>
      <c r="AA82" s="0" t="s">
        <v>4</v>
      </c>
      <c r="AB82" s="0" t="s">
        <v>4</v>
      </c>
    </row>
    <row r="83" customFormat="false" ht="14.4" hidden="false" customHeight="false" outlineLevel="0" collapsed="false">
      <c r="A83" s="0" t="n">
        <v>1</v>
      </c>
      <c r="B83" s="0" t="s">
        <v>12257</v>
      </c>
      <c r="C83" s="0" t="s">
        <v>12471</v>
      </c>
      <c r="D83" s="0" t="n">
        <v>1</v>
      </c>
      <c r="E83" s="0" t="n">
        <f aca="false">3007563</f>
        <v>3007563</v>
      </c>
      <c r="F83" s="0" t="s">
        <v>12472</v>
      </c>
      <c r="G83" s="0" t="s">
        <v>12473</v>
      </c>
      <c r="H83" s="0" t="s">
        <v>12474</v>
      </c>
      <c r="I83" s="0" t="s">
        <v>12188</v>
      </c>
      <c r="J83" s="0" t="s">
        <v>11919</v>
      </c>
      <c r="K83" s="0" t="s">
        <v>11920</v>
      </c>
      <c r="L83" s="0" t="s">
        <v>11921</v>
      </c>
      <c r="M83" s="0" t="s">
        <v>11922</v>
      </c>
      <c r="N83" s="0" t="s">
        <v>11923</v>
      </c>
      <c r="O83" s="0" t="s">
        <v>11924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15.2</v>
      </c>
      <c r="X83" s="0" t="n">
        <v>0</v>
      </c>
      <c r="Y83" s="0" t="n">
        <v>0</v>
      </c>
      <c r="Z83" s="0" t="n">
        <v>0</v>
      </c>
      <c r="AA83" s="0" t="s">
        <v>4</v>
      </c>
      <c r="AB83" s="0" t="s">
        <v>4</v>
      </c>
    </row>
    <row r="84" customFormat="false" ht="14.4" hidden="false" customHeight="false" outlineLevel="0" collapsed="false">
      <c r="A84" s="0" t="n">
        <v>1</v>
      </c>
      <c r="B84" s="0" t="s">
        <v>12193</v>
      </c>
      <c r="C84" s="0" t="s">
        <v>12475</v>
      </c>
      <c r="D84" s="0" t="n">
        <v>1</v>
      </c>
      <c r="E84" s="0" t="n">
        <f aca="false">3308972</f>
        <v>3308972</v>
      </c>
      <c r="F84" s="0" t="s">
        <v>12476</v>
      </c>
      <c r="G84" s="0" t="s">
        <v>12477</v>
      </c>
      <c r="H84" s="0" t="s">
        <v>12478</v>
      </c>
      <c r="I84" s="0" t="s">
        <v>12188</v>
      </c>
      <c r="J84" s="0" t="s">
        <v>11850</v>
      </c>
      <c r="K84" s="0" t="s">
        <v>11851</v>
      </c>
      <c r="L84" s="0" t="s">
        <v>11852</v>
      </c>
      <c r="M84" s="0" t="s">
        <v>11853</v>
      </c>
      <c r="N84" s="0" t="s">
        <v>11854</v>
      </c>
      <c r="O84" s="0" t="s">
        <v>199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47.3</v>
      </c>
      <c r="X84" s="0" t="n">
        <v>0</v>
      </c>
      <c r="Y84" s="0" t="n">
        <v>0</v>
      </c>
      <c r="Z84" s="0" t="n">
        <v>0</v>
      </c>
      <c r="AA84" s="0" t="s">
        <v>4</v>
      </c>
      <c r="AB84" s="0" t="s">
        <v>4</v>
      </c>
    </row>
    <row r="85" customFormat="false" ht="14.4" hidden="false" customHeight="false" outlineLevel="0" collapsed="false">
      <c r="A85" s="0" t="n">
        <v>1</v>
      </c>
      <c r="B85" s="0" t="s">
        <v>12198</v>
      </c>
      <c r="C85" s="0" t="s">
        <v>12479</v>
      </c>
      <c r="D85" s="0" t="n">
        <v>1</v>
      </c>
      <c r="E85" s="0" t="n">
        <f aca="false">3309082</f>
        <v>3309082</v>
      </c>
      <c r="F85" s="0" t="s">
        <v>12480</v>
      </c>
      <c r="G85" s="0" t="s">
        <v>12481</v>
      </c>
      <c r="H85" s="0" t="s">
        <v>12482</v>
      </c>
      <c r="I85" s="0" t="s">
        <v>12188</v>
      </c>
      <c r="J85" s="0" t="s">
        <v>11855</v>
      </c>
      <c r="K85" s="0" t="s">
        <v>11856</v>
      </c>
      <c r="L85" s="0" t="s">
        <v>180</v>
      </c>
      <c r="M85" s="0" t="s">
        <v>11857</v>
      </c>
      <c r="N85" s="0" t="s">
        <v>11854</v>
      </c>
      <c r="O85" s="0" t="s">
        <v>199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37.1</v>
      </c>
      <c r="X85" s="0" t="n">
        <v>0</v>
      </c>
      <c r="Y85" s="0" t="n">
        <v>0</v>
      </c>
      <c r="Z85" s="0" t="n">
        <v>0</v>
      </c>
      <c r="AA85" s="0" t="s">
        <v>4</v>
      </c>
      <c r="AB85" s="0" t="s">
        <v>4</v>
      </c>
    </row>
    <row r="86" customFormat="false" ht="14.4" hidden="false" customHeight="false" outlineLevel="0" collapsed="false">
      <c r="A86" s="0" t="n">
        <v>1</v>
      </c>
      <c r="B86" s="0" t="n">
        <f aca="false">4132118</f>
        <v>4132118</v>
      </c>
      <c r="C86" s="0" t="s">
        <v>12185</v>
      </c>
      <c r="D86" s="0" t="n">
        <v>1</v>
      </c>
      <c r="E86" s="0" t="s">
        <v>12203</v>
      </c>
      <c r="F86" s="0" t="s">
        <v>12483</v>
      </c>
      <c r="G86" s="0" t="s">
        <v>12484</v>
      </c>
      <c r="H86" s="0" t="s">
        <v>12485</v>
      </c>
      <c r="I86" s="0" t="s">
        <v>12188</v>
      </c>
      <c r="J86" s="0" t="s">
        <v>11864</v>
      </c>
      <c r="K86" s="0" t="s">
        <v>11865</v>
      </c>
      <c r="L86" s="0" t="s">
        <v>246</v>
      </c>
      <c r="M86" s="0" t="s">
        <v>11866</v>
      </c>
      <c r="N86" s="0" t="s">
        <v>11865</v>
      </c>
      <c r="O86" s="0" t="s">
        <v>246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35.8</v>
      </c>
      <c r="X86" s="0" t="n">
        <v>0</v>
      </c>
      <c r="Y86" s="0" t="n">
        <v>0</v>
      </c>
      <c r="Z86" s="0" t="n">
        <v>0</v>
      </c>
      <c r="AA86" s="0" t="s">
        <v>4</v>
      </c>
      <c r="AB86" s="0" t="s">
        <v>4</v>
      </c>
    </row>
    <row r="87" customFormat="false" ht="14.4" hidden="false" customHeight="false" outlineLevel="0" collapsed="false">
      <c r="A87" s="0" t="n">
        <v>1</v>
      </c>
      <c r="B87" s="0" t="s">
        <v>12486</v>
      </c>
      <c r="C87" s="0" t="s">
        <v>12487</v>
      </c>
      <c r="D87" s="0" t="n">
        <v>1</v>
      </c>
      <c r="E87" s="0" t="n">
        <f aca="false">921457</f>
        <v>921457</v>
      </c>
      <c r="F87" s="0" t="s">
        <v>12488</v>
      </c>
      <c r="G87" s="0" t="s">
        <v>12489</v>
      </c>
      <c r="H87" s="0" t="s">
        <v>12490</v>
      </c>
      <c r="I87" s="0" t="s">
        <v>12188</v>
      </c>
      <c r="J87" s="0" t="s">
        <v>12076</v>
      </c>
      <c r="K87" s="0" t="s">
        <v>12077</v>
      </c>
      <c r="L87" s="0" t="s">
        <v>12078</v>
      </c>
      <c r="M87" s="0" t="s">
        <v>12079</v>
      </c>
      <c r="N87" s="0" t="s">
        <v>12080</v>
      </c>
      <c r="O87" s="0" t="s">
        <v>1320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12</v>
      </c>
      <c r="Y87" s="0" t="n">
        <v>0</v>
      </c>
      <c r="Z87" s="0" t="n">
        <v>0</v>
      </c>
      <c r="AA87" s="0" t="s">
        <v>4</v>
      </c>
      <c r="AB87" s="0" t="s">
        <v>4</v>
      </c>
    </row>
    <row r="88" customFormat="false" ht="14.4" hidden="false" customHeight="false" outlineLevel="0" collapsed="false">
      <c r="A88" s="0" t="n">
        <v>1</v>
      </c>
      <c r="B88" s="0" t="s">
        <v>12491</v>
      </c>
      <c r="C88" s="0" t="s">
        <v>12492</v>
      </c>
      <c r="D88" s="0" t="n">
        <v>1</v>
      </c>
      <c r="E88" s="0" t="n">
        <f aca="false">3506033</f>
        <v>3506033</v>
      </c>
      <c r="F88" s="0" t="s">
        <v>12185</v>
      </c>
      <c r="G88" s="0" t="s">
        <v>12493</v>
      </c>
      <c r="H88" s="0" t="s">
        <v>12269</v>
      </c>
      <c r="I88" s="0" t="s">
        <v>12188</v>
      </c>
      <c r="J88" s="0" t="s">
        <v>12081</v>
      </c>
      <c r="K88" s="0" t="s">
        <v>12082</v>
      </c>
      <c r="L88" s="0" t="s">
        <v>12083</v>
      </c>
      <c r="M88" s="0" t="s">
        <v>11844</v>
      </c>
      <c r="N88" s="0" t="s">
        <v>11845</v>
      </c>
      <c r="O88" s="0" t="s">
        <v>361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9.3</v>
      </c>
      <c r="Y88" s="0" t="n">
        <v>0</v>
      </c>
      <c r="Z88" s="0" t="n">
        <v>0</v>
      </c>
      <c r="AA88" s="0" t="s">
        <v>4</v>
      </c>
      <c r="AB88" s="0" t="s">
        <v>4</v>
      </c>
    </row>
    <row r="89" customFormat="false" ht="14.4" hidden="false" customHeight="false" outlineLevel="0" collapsed="false">
      <c r="A89" s="0" t="n">
        <v>1</v>
      </c>
      <c r="B89" s="0" t="n">
        <f aca="false">905060</f>
        <v>905060</v>
      </c>
      <c r="C89" s="0" t="s">
        <v>12494</v>
      </c>
      <c r="D89" s="0" t="n">
        <v>1</v>
      </c>
      <c r="E89" s="0" t="s">
        <v>12239</v>
      </c>
      <c r="F89" s="0" t="s">
        <v>12185</v>
      </c>
      <c r="G89" s="0" t="s">
        <v>12308</v>
      </c>
      <c r="H89" s="0" t="s">
        <v>12495</v>
      </c>
      <c r="I89" s="0" t="s">
        <v>12188</v>
      </c>
      <c r="J89" s="0" t="s">
        <v>12084</v>
      </c>
      <c r="K89" s="0" t="s">
        <v>12082</v>
      </c>
      <c r="L89" s="0" t="s">
        <v>12083</v>
      </c>
      <c r="M89" s="0" t="s">
        <v>11905</v>
      </c>
      <c r="N89" s="0" t="s">
        <v>11848</v>
      </c>
      <c r="O89" s="0" t="s">
        <v>11849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7.7</v>
      </c>
      <c r="Y89" s="0" t="n">
        <v>0</v>
      </c>
      <c r="Z89" s="0" t="n">
        <v>0</v>
      </c>
      <c r="AA89" s="0" t="s">
        <v>4</v>
      </c>
      <c r="AB89" s="0" t="s">
        <v>4</v>
      </c>
    </row>
    <row r="90" customFormat="false" ht="14.4" hidden="false" customHeight="false" outlineLevel="0" collapsed="false">
      <c r="A90" s="0" t="n">
        <v>1</v>
      </c>
      <c r="B90" s="0" t="n">
        <f aca="false">974063</f>
        <v>974063</v>
      </c>
      <c r="C90" s="0" t="s">
        <v>12496</v>
      </c>
      <c r="D90" s="0" t="n">
        <v>1</v>
      </c>
      <c r="E90" s="0" t="s">
        <v>12497</v>
      </c>
      <c r="F90" s="0" t="s">
        <v>12498</v>
      </c>
      <c r="G90" s="0" t="s">
        <v>12499</v>
      </c>
      <c r="H90" s="0" t="s">
        <v>12500</v>
      </c>
      <c r="I90" s="0" t="s">
        <v>12188</v>
      </c>
      <c r="J90" s="0" t="s">
        <v>12085</v>
      </c>
      <c r="K90" s="0" t="s">
        <v>12039</v>
      </c>
      <c r="L90" s="0" t="s">
        <v>12040</v>
      </c>
      <c r="M90" s="0" t="s">
        <v>12086</v>
      </c>
      <c r="N90" s="0" t="s">
        <v>12087</v>
      </c>
      <c r="O90" s="0" t="s">
        <v>12088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37.4</v>
      </c>
      <c r="Y90" s="0" t="n">
        <v>0</v>
      </c>
      <c r="Z90" s="0" t="n">
        <v>0</v>
      </c>
      <c r="AA90" s="0" t="s">
        <v>4</v>
      </c>
      <c r="AB90" s="0" t="s">
        <v>4</v>
      </c>
    </row>
    <row r="91" customFormat="false" ht="14.4" hidden="false" customHeight="false" outlineLevel="0" collapsed="false">
      <c r="A91" s="0" t="n">
        <v>1</v>
      </c>
      <c r="B91" s="0" t="s">
        <v>12501</v>
      </c>
      <c r="C91" s="0" t="s">
        <v>12502</v>
      </c>
      <c r="D91" s="0" t="n">
        <v>1</v>
      </c>
      <c r="E91" s="0" t="s">
        <v>12239</v>
      </c>
      <c r="F91" s="0" t="s">
        <v>12185</v>
      </c>
      <c r="G91" s="0" t="s">
        <v>12503</v>
      </c>
      <c r="H91" s="0" t="s">
        <v>12504</v>
      </c>
      <c r="I91" s="0" t="s">
        <v>12188</v>
      </c>
      <c r="J91" s="0" t="s">
        <v>12089</v>
      </c>
      <c r="K91" s="0" t="s">
        <v>12090</v>
      </c>
      <c r="L91" s="0" t="s">
        <v>12091</v>
      </c>
      <c r="M91" s="0" t="s">
        <v>11905</v>
      </c>
      <c r="N91" s="0" t="s">
        <v>11848</v>
      </c>
      <c r="O91" s="0" t="s">
        <v>11849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54.3</v>
      </c>
      <c r="Y91" s="0" t="n">
        <v>0</v>
      </c>
      <c r="Z91" s="0" t="n">
        <v>0</v>
      </c>
      <c r="AA91" s="0" t="s">
        <v>4</v>
      </c>
      <c r="AB91" s="0" t="s">
        <v>4</v>
      </c>
    </row>
    <row r="92" customFormat="false" ht="14.4" hidden="false" customHeight="false" outlineLevel="0" collapsed="false">
      <c r="A92" s="0" t="n">
        <v>1</v>
      </c>
      <c r="B92" s="0" t="n">
        <f aca="false">1076378</f>
        <v>1076378</v>
      </c>
      <c r="C92" s="0" t="s">
        <v>12505</v>
      </c>
      <c r="D92" s="0" t="n">
        <v>1</v>
      </c>
      <c r="E92" s="0" t="n">
        <f aca="false">3506033</f>
        <v>3506033</v>
      </c>
      <c r="F92" s="0" t="s">
        <v>12185</v>
      </c>
      <c r="G92" s="0" t="s">
        <v>12506</v>
      </c>
      <c r="H92" s="0" t="s">
        <v>12507</v>
      </c>
      <c r="I92" s="0" t="s">
        <v>12188</v>
      </c>
      <c r="J92" s="0" t="s">
        <v>12092</v>
      </c>
      <c r="K92" s="0" t="s">
        <v>12090</v>
      </c>
      <c r="L92" s="0" t="s">
        <v>12091</v>
      </c>
      <c r="M92" s="0" t="s">
        <v>11844</v>
      </c>
      <c r="N92" s="0" t="s">
        <v>11845</v>
      </c>
      <c r="O92" s="0" t="s">
        <v>361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47</v>
      </c>
      <c r="Y92" s="0" t="n">
        <v>0</v>
      </c>
      <c r="Z92" s="0" t="n">
        <v>0</v>
      </c>
      <c r="AA92" s="0" t="s">
        <v>4</v>
      </c>
      <c r="AB92" s="0" t="s">
        <v>4</v>
      </c>
    </row>
    <row r="93" customFormat="false" ht="14.4" hidden="false" customHeight="false" outlineLevel="0" collapsed="false">
      <c r="A93" s="0" t="n">
        <v>1</v>
      </c>
      <c r="B93" s="0" t="s">
        <v>12508</v>
      </c>
      <c r="C93" s="0" t="s">
        <v>12509</v>
      </c>
      <c r="D93" s="0" t="n">
        <v>1</v>
      </c>
      <c r="E93" s="0" t="n">
        <f aca="false">3506033</f>
        <v>3506033</v>
      </c>
      <c r="F93" s="0" t="s">
        <v>12185</v>
      </c>
      <c r="G93" s="0" t="s">
        <v>12510</v>
      </c>
      <c r="H93" s="0" t="s">
        <v>12217</v>
      </c>
      <c r="I93" s="0" t="s">
        <v>12188</v>
      </c>
      <c r="J93" s="0" t="s">
        <v>12093</v>
      </c>
      <c r="K93" s="0" t="s">
        <v>12094</v>
      </c>
      <c r="L93" s="0" t="s">
        <v>12095</v>
      </c>
      <c r="M93" s="0" t="s">
        <v>11844</v>
      </c>
      <c r="N93" s="0" t="s">
        <v>11845</v>
      </c>
      <c r="O93" s="0" t="s">
        <v>361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9.9</v>
      </c>
      <c r="Y93" s="0" t="n">
        <v>0</v>
      </c>
      <c r="Z93" s="0" t="n">
        <v>0</v>
      </c>
      <c r="AA93" s="0" t="s">
        <v>4</v>
      </c>
      <c r="AB93" s="0" t="s">
        <v>4</v>
      </c>
    </row>
    <row r="94" customFormat="false" ht="14.4" hidden="false" customHeight="false" outlineLevel="0" collapsed="false">
      <c r="A94" s="0" t="n">
        <v>1</v>
      </c>
      <c r="B94" s="0" t="n">
        <f aca="false">1493488</f>
        <v>1493488</v>
      </c>
      <c r="C94" s="0" t="s">
        <v>12511</v>
      </c>
      <c r="D94" s="0" t="n">
        <v>1</v>
      </c>
      <c r="E94" s="0" t="s">
        <v>12239</v>
      </c>
      <c r="F94" s="0" t="s">
        <v>12185</v>
      </c>
      <c r="G94" s="0" t="s">
        <v>12512</v>
      </c>
      <c r="H94" s="0" t="s">
        <v>12513</v>
      </c>
      <c r="I94" s="0" t="s">
        <v>12188</v>
      </c>
      <c r="J94" s="0" t="s">
        <v>12096</v>
      </c>
      <c r="K94" s="0" t="s">
        <v>12094</v>
      </c>
      <c r="L94" s="0" t="s">
        <v>12095</v>
      </c>
      <c r="M94" s="0" t="s">
        <v>11905</v>
      </c>
      <c r="N94" s="0" t="s">
        <v>11848</v>
      </c>
      <c r="O94" s="0" t="s">
        <v>11849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13.6</v>
      </c>
      <c r="Y94" s="0" t="n">
        <v>0</v>
      </c>
      <c r="Z94" s="0" t="n">
        <v>0</v>
      </c>
      <c r="AA94" s="0" t="s">
        <v>4</v>
      </c>
      <c r="AB94" s="0" t="s">
        <v>4</v>
      </c>
    </row>
    <row r="95" customFormat="false" ht="14.4" hidden="false" customHeight="false" outlineLevel="0" collapsed="false">
      <c r="A95" s="0" t="n">
        <v>1</v>
      </c>
      <c r="B95" s="0" t="s">
        <v>12514</v>
      </c>
      <c r="C95" s="0" t="s">
        <v>12515</v>
      </c>
      <c r="D95" s="0" t="n">
        <v>1</v>
      </c>
      <c r="E95" s="0" t="n">
        <f aca="false">3506033</f>
        <v>3506033</v>
      </c>
      <c r="F95" s="0" t="s">
        <v>12185</v>
      </c>
      <c r="G95" s="0" t="s">
        <v>12292</v>
      </c>
      <c r="H95" s="0" t="s">
        <v>12213</v>
      </c>
      <c r="I95" s="0" t="s">
        <v>12188</v>
      </c>
      <c r="J95" s="0" t="s">
        <v>12097</v>
      </c>
      <c r="K95" s="0" t="s">
        <v>11843</v>
      </c>
      <c r="L95" s="0" t="s">
        <v>361</v>
      </c>
      <c r="M95" s="0" t="s">
        <v>11844</v>
      </c>
      <c r="N95" s="0" t="s">
        <v>11845</v>
      </c>
      <c r="O95" s="0" t="s">
        <v>361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29.3</v>
      </c>
      <c r="Y95" s="0" t="n">
        <v>0</v>
      </c>
      <c r="Z95" s="0" t="n">
        <v>0</v>
      </c>
      <c r="AA95" s="0" t="s">
        <v>4</v>
      </c>
      <c r="AB95" s="0" t="s">
        <v>4</v>
      </c>
    </row>
    <row r="96" customFormat="false" ht="14.4" hidden="false" customHeight="false" outlineLevel="0" collapsed="false">
      <c r="A96" s="0" t="n">
        <v>1</v>
      </c>
      <c r="B96" s="0" t="s">
        <v>12516</v>
      </c>
      <c r="C96" s="0" t="s">
        <v>12517</v>
      </c>
      <c r="D96" s="0" t="n">
        <v>1</v>
      </c>
      <c r="E96" s="0" t="s">
        <v>12239</v>
      </c>
      <c r="F96" s="0" t="s">
        <v>12185</v>
      </c>
      <c r="G96" s="0" t="s">
        <v>12518</v>
      </c>
      <c r="H96" s="0" t="s">
        <v>12519</v>
      </c>
      <c r="I96" s="0" t="s">
        <v>12188</v>
      </c>
      <c r="J96" s="0" t="s">
        <v>12099</v>
      </c>
      <c r="K96" s="0" t="s">
        <v>11911</v>
      </c>
      <c r="L96" s="0" t="s">
        <v>341</v>
      </c>
      <c r="M96" s="0" t="s">
        <v>11905</v>
      </c>
      <c r="N96" s="0" t="s">
        <v>11848</v>
      </c>
      <c r="O96" s="0" t="s">
        <v>11849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58.6</v>
      </c>
      <c r="Y96" s="0" t="n">
        <v>0</v>
      </c>
      <c r="Z96" s="0" t="n">
        <v>0</v>
      </c>
      <c r="AA96" s="0" t="s">
        <v>4</v>
      </c>
      <c r="AB96" s="0" t="s">
        <v>4</v>
      </c>
    </row>
    <row r="97" customFormat="false" ht="14.4" hidden="false" customHeight="false" outlineLevel="0" collapsed="false">
      <c r="A97" s="0" t="n">
        <v>1</v>
      </c>
      <c r="B97" s="0" t="n">
        <f aca="false">1717902</f>
        <v>1717902</v>
      </c>
      <c r="C97" s="0" t="s">
        <v>12520</v>
      </c>
      <c r="D97" s="0" t="n">
        <v>1</v>
      </c>
      <c r="E97" s="0" t="n">
        <f aca="false">3506033</f>
        <v>3506033</v>
      </c>
      <c r="F97" s="0" t="s">
        <v>12185</v>
      </c>
      <c r="G97" s="0" t="s">
        <v>12521</v>
      </c>
      <c r="H97" s="0" t="s">
        <v>12500</v>
      </c>
      <c r="I97" s="0" t="s">
        <v>12188</v>
      </c>
      <c r="J97" s="0" t="s">
        <v>12100</v>
      </c>
      <c r="K97" s="0" t="s">
        <v>11911</v>
      </c>
      <c r="L97" s="0" t="s">
        <v>341</v>
      </c>
      <c r="M97" s="0" t="s">
        <v>11844</v>
      </c>
      <c r="N97" s="0" t="s">
        <v>11845</v>
      </c>
      <c r="O97" s="0" t="s">
        <v>361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53.7</v>
      </c>
      <c r="Y97" s="0" t="n">
        <v>0</v>
      </c>
      <c r="Z97" s="0" t="n">
        <v>0</v>
      </c>
      <c r="AA97" s="0" t="s">
        <v>4</v>
      </c>
      <c r="AB97" s="0" t="s">
        <v>4</v>
      </c>
    </row>
    <row r="98" customFormat="false" ht="14.4" hidden="false" customHeight="false" outlineLevel="0" collapsed="false">
      <c r="A98" s="0" t="n">
        <v>1</v>
      </c>
      <c r="B98" s="0" t="s">
        <v>12522</v>
      </c>
      <c r="C98" s="0" t="s">
        <v>12515</v>
      </c>
      <c r="D98" s="0" t="n">
        <v>1</v>
      </c>
      <c r="E98" s="0" t="s">
        <v>12239</v>
      </c>
      <c r="F98" s="0" t="s">
        <v>12185</v>
      </c>
      <c r="G98" s="0" t="s">
        <v>12338</v>
      </c>
      <c r="H98" s="0" t="s">
        <v>12470</v>
      </c>
      <c r="I98" s="0" t="s">
        <v>12188</v>
      </c>
      <c r="J98" s="0" t="s">
        <v>12101</v>
      </c>
      <c r="K98" s="0" t="s">
        <v>11911</v>
      </c>
      <c r="L98" s="0" t="s">
        <v>341</v>
      </c>
      <c r="M98" s="0" t="s">
        <v>11905</v>
      </c>
      <c r="N98" s="0" t="s">
        <v>11848</v>
      </c>
      <c r="O98" s="0" t="s">
        <v>11849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22.6</v>
      </c>
      <c r="Y98" s="0" t="n">
        <v>0</v>
      </c>
      <c r="Z98" s="0" t="n">
        <v>0</v>
      </c>
      <c r="AA98" s="0" t="s">
        <v>4</v>
      </c>
      <c r="AB98" s="0" t="s">
        <v>4</v>
      </c>
    </row>
    <row r="99" customFormat="false" ht="14.4" hidden="false" customHeight="false" outlineLevel="0" collapsed="false">
      <c r="A99" s="0" t="n">
        <v>1</v>
      </c>
      <c r="B99" s="0" t="n">
        <f aca="false">1718264</f>
        <v>1718264</v>
      </c>
      <c r="C99" s="0" t="s">
        <v>12523</v>
      </c>
      <c r="D99" s="0" t="n">
        <v>1</v>
      </c>
      <c r="E99" s="0" t="n">
        <f aca="false">3506033</f>
        <v>3506033</v>
      </c>
      <c r="F99" s="0" t="s">
        <v>12185</v>
      </c>
      <c r="G99" s="0" t="s">
        <v>12240</v>
      </c>
      <c r="H99" s="0" t="s">
        <v>12213</v>
      </c>
      <c r="I99" s="0" t="s">
        <v>12188</v>
      </c>
      <c r="J99" s="0" t="s">
        <v>12102</v>
      </c>
      <c r="K99" s="0" t="s">
        <v>11911</v>
      </c>
      <c r="L99" s="0" t="s">
        <v>341</v>
      </c>
      <c r="M99" s="0" t="s">
        <v>11844</v>
      </c>
      <c r="N99" s="0" t="s">
        <v>11845</v>
      </c>
      <c r="O99" s="0" t="s">
        <v>361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30.2</v>
      </c>
      <c r="Y99" s="0" t="n">
        <v>0</v>
      </c>
      <c r="Z99" s="0" t="n">
        <v>0</v>
      </c>
      <c r="AA99" s="0" t="s">
        <v>4</v>
      </c>
      <c r="AB99" s="0" t="s">
        <v>4</v>
      </c>
    </row>
    <row r="100" customFormat="false" ht="14.4" hidden="false" customHeight="false" outlineLevel="0" collapsed="false">
      <c r="A100" s="0" t="n">
        <v>1</v>
      </c>
      <c r="B100" s="0" t="s">
        <v>12524</v>
      </c>
      <c r="C100" s="0" t="s">
        <v>12525</v>
      </c>
      <c r="D100" s="0" t="n">
        <v>1</v>
      </c>
      <c r="E100" s="0" t="n">
        <f aca="false">3506033</f>
        <v>3506033</v>
      </c>
      <c r="F100" s="0" t="s">
        <v>12185</v>
      </c>
      <c r="G100" s="0" t="s">
        <v>12526</v>
      </c>
      <c r="H100" s="0" t="s">
        <v>12237</v>
      </c>
      <c r="I100" s="0" t="s">
        <v>12188</v>
      </c>
      <c r="J100" s="0" t="s">
        <v>12103</v>
      </c>
      <c r="K100" s="0" t="s">
        <v>11911</v>
      </c>
      <c r="L100" s="0" t="s">
        <v>341</v>
      </c>
      <c r="M100" s="0" t="s">
        <v>11844</v>
      </c>
      <c r="N100" s="0" t="s">
        <v>11845</v>
      </c>
      <c r="O100" s="0" t="s">
        <v>361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6.3</v>
      </c>
      <c r="Y100" s="0" t="n">
        <v>0</v>
      </c>
      <c r="Z100" s="0" t="n">
        <v>0</v>
      </c>
      <c r="AA100" s="0" t="s">
        <v>4</v>
      </c>
      <c r="AB100" s="0" t="s">
        <v>4</v>
      </c>
    </row>
    <row r="101" customFormat="false" ht="14.4" hidden="false" customHeight="false" outlineLevel="0" collapsed="false">
      <c r="A101" s="0" t="n">
        <v>1</v>
      </c>
      <c r="B101" s="0" t="n">
        <f aca="false">1719162</f>
        <v>1719162</v>
      </c>
      <c r="C101" s="0" t="s">
        <v>12527</v>
      </c>
      <c r="D101" s="0" t="n">
        <v>1</v>
      </c>
      <c r="E101" s="0" t="s">
        <v>12239</v>
      </c>
      <c r="F101" s="0" t="s">
        <v>12185</v>
      </c>
      <c r="G101" s="0" t="s">
        <v>12338</v>
      </c>
      <c r="H101" s="0" t="s">
        <v>12470</v>
      </c>
      <c r="I101" s="0" t="s">
        <v>12188</v>
      </c>
      <c r="J101" s="0" t="s">
        <v>12104</v>
      </c>
      <c r="K101" s="0" t="s">
        <v>11911</v>
      </c>
      <c r="L101" s="0" t="s">
        <v>341</v>
      </c>
      <c r="M101" s="0" t="s">
        <v>11905</v>
      </c>
      <c r="N101" s="0" t="s">
        <v>11848</v>
      </c>
      <c r="O101" s="0" t="s">
        <v>11849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8.3</v>
      </c>
      <c r="Y101" s="0" t="n">
        <v>0</v>
      </c>
      <c r="Z101" s="0" t="n">
        <v>0</v>
      </c>
      <c r="AA101" s="0" t="s">
        <v>4</v>
      </c>
      <c r="AB101" s="0" t="s">
        <v>4</v>
      </c>
    </row>
    <row r="102" customFormat="false" ht="14.4" hidden="false" customHeight="false" outlineLevel="0" collapsed="false">
      <c r="A102" s="0" t="n">
        <v>1</v>
      </c>
      <c r="B102" s="0" t="n">
        <f aca="false">2101243</f>
        <v>2101243</v>
      </c>
      <c r="C102" s="0" t="s">
        <v>12528</v>
      </c>
      <c r="D102" s="0" t="n">
        <v>1</v>
      </c>
      <c r="E102" s="0" t="s">
        <v>12440</v>
      </c>
      <c r="F102" s="0" t="s">
        <v>12529</v>
      </c>
      <c r="G102" s="0" t="s">
        <v>12530</v>
      </c>
      <c r="H102" s="0" t="s">
        <v>12531</v>
      </c>
      <c r="I102" s="0" t="s">
        <v>12188</v>
      </c>
      <c r="J102" s="0" t="s">
        <v>12052</v>
      </c>
      <c r="K102" s="0" t="s">
        <v>12053</v>
      </c>
      <c r="L102" s="0" t="s">
        <v>180</v>
      </c>
      <c r="M102" s="0" t="s">
        <v>12054</v>
      </c>
      <c r="N102" s="0" t="s">
        <v>12055</v>
      </c>
      <c r="O102" s="0" t="s">
        <v>12056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32.9</v>
      </c>
      <c r="Y102" s="0" t="n">
        <v>0</v>
      </c>
      <c r="Z102" s="0" t="n">
        <v>0</v>
      </c>
      <c r="AA102" s="0" t="s">
        <v>4</v>
      </c>
      <c r="AB102" s="0" t="s">
        <v>4</v>
      </c>
    </row>
    <row r="103" customFormat="false" ht="14.4" hidden="false" customHeight="false" outlineLevel="0" collapsed="false">
      <c r="A103" s="0" t="n">
        <v>1</v>
      </c>
      <c r="B103" s="0" t="s">
        <v>12257</v>
      </c>
      <c r="C103" s="0" t="s">
        <v>12532</v>
      </c>
      <c r="D103" s="0" t="n">
        <v>1</v>
      </c>
      <c r="E103" s="0" t="n">
        <f aca="false">3007563</f>
        <v>3007563</v>
      </c>
      <c r="F103" s="0" t="s">
        <v>12533</v>
      </c>
      <c r="G103" s="0" t="s">
        <v>12534</v>
      </c>
      <c r="H103" s="0" t="s">
        <v>12535</v>
      </c>
      <c r="I103" s="0" t="s">
        <v>12188</v>
      </c>
      <c r="J103" s="0" t="s">
        <v>11919</v>
      </c>
      <c r="K103" s="0" t="s">
        <v>11920</v>
      </c>
      <c r="L103" s="0" t="s">
        <v>11921</v>
      </c>
      <c r="M103" s="0" t="s">
        <v>11922</v>
      </c>
      <c r="N103" s="0" t="s">
        <v>11923</v>
      </c>
      <c r="O103" s="0" t="s">
        <v>11924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36.5</v>
      </c>
      <c r="Y103" s="0" t="n">
        <v>0</v>
      </c>
      <c r="Z103" s="0" t="n">
        <v>0</v>
      </c>
      <c r="AA103" s="0" t="s">
        <v>4</v>
      </c>
      <c r="AB103" s="0" t="s">
        <v>4</v>
      </c>
    </row>
    <row r="104" customFormat="false" ht="14.4" hidden="false" customHeight="false" outlineLevel="0" collapsed="false">
      <c r="A104" s="0" t="n">
        <v>1</v>
      </c>
      <c r="B104" s="0" t="s">
        <v>12193</v>
      </c>
      <c r="C104" s="0" t="s">
        <v>12536</v>
      </c>
      <c r="D104" s="0" t="n">
        <v>1</v>
      </c>
      <c r="E104" s="0" t="n">
        <f aca="false">3308972</f>
        <v>3308972</v>
      </c>
      <c r="F104" s="0" t="s">
        <v>12537</v>
      </c>
      <c r="G104" s="0" t="s">
        <v>12538</v>
      </c>
      <c r="H104" s="0" t="s">
        <v>12539</v>
      </c>
      <c r="I104" s="0" t="s">
        <v>12188</v>
      </c>
      <c r="J104" s="0" t="s">
        <v>11850</v>
      </c>
      <c r="K104" s="0" t="s">
        <v>11851</v>
      </c>
      <c r="L104" s="0" t="s">
        <v>11852</v>
      </c>
      <c r="M104" s="0" t="s">
        <v>11853</v>
      </c>
      <c r="N104" s="0" t="s">
        <v>11854</v>
      </c>
      <c r="O104" s="0" t="s">
        <v>199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39.5</v>
      </c>
      <c r="Y104" s="0" t="n">
        <v>0</v>
      </c>
      <c r="Z104" s="0" t="n">
        <v>0</v>
      </c>
      <c r="AA104" s="0" t="s">
        <v>4</v>
      </c>
      <c r="AB104" s="0" t="s">
        <v>4</v>
      </c>
    </row>
    <row r="105" customFormat="false" ht="14.4" hidden="false" customHeight="false" outlineLevel="0" collapsed="false">
      <c r="A105" s="0" t="n">
        <v>1</v>
      </c>
      <c r="B105" s="0" t="s">
        <v>12540</v>
      </c>
      <c r="C105" s="0" t="s">
        <v>12185</v>
      </c>
      <c r="D105" s="0" t="n">
        <v>1</v>
      </c>
      <c r="E105" s="0" t="n">
        <f aca="false">4987731</f>
        <v>4987731</v>
      </c>
      <c r="F105" s="0" t="s">
        <v>12541</v>
      </c>
      <c r="G105" s="0" t="s">
        <v>12542</v>
      </c>
      <c r="H105" s="0" t="s">
        <v>12543</v>
      </c>
      <c r="I105" s="0" t="s">
        <v>12188</v>
      </c>
      <c r="J105" s="0" t="s">
        <v>12105</v>
      </c>
      <c r="K105" s="0" t="s">
        <v>11848</v>
      </c>
      <c r="L105" s="0" t="s">
        <v>11849</v>
      </c>
      <c r="M105" s="0" t="s">
        <v>12106</v>
      </c>
      <c r="N105" s="0" t="s">
        <v>12107</v>
      </c>
      <c r="O105" s="0" t="s">
        <v>12108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48.9</v>
      </c>
      <c r="Y105" s="0" t="n">
        <v>0</v>
      </c>
      <c r="Z105" s="0" t="n">
        <v>0</v>
      </c>
      <c r="AA105" s="0" t="s">
        <v>4</v>
      </c>
      <c r="AB105" s="0" t="s">
        <v>4</v>
      </c>
    </row>
    <row r="106" customFormat="false" ht="14.4" hidden="false" customHeight="false" outlineLevel="0" collapsed="false">
      <c r="A106" s="0" t="n">
        <v>1</v>
      </c>
      <c r="B106" s="0" t="n">
        <f aca="false">4132118</f>
        <v>4132118</v>
      </c>
      <c r="C106" s="0" t="s">
        <v>12185</v>
      </c>
      <c r="D106" s="0" t="n">
        <v>1</v>
      </c>
      <c r="E106" s="0" t="s">
        <v>12203</v>
      </c>
      <c r="F106" s="0" t="s">
        <v>12544</v>
      </c>
      <c r="G106" s="0" t="s">
        <v>12545</v>
      </c>
      <c r="H106" s="0" t="s">
        <v>12546</v>
      </c>
      <c r="I106" s="0" t="s">
        <v>12188</v>
      </c>
      <c r="J106" s="0" t="s">
        <v>11864</v>
      </c>
      <c r="K106" s="0" t="s">
        <v>11865</v>
      </c>
      <c r="L106" s="0" t="s">
        <v>246</v>
      </c>
      <c r="M106" s="0" t="s">
        <v>11866</v>
      </c>
      <c r="N106" s="0" t="s">
        <v>11865</v>
      </c>
      <c r="O106" s="0" t="s">
        <v>246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37.2</v>
      </c>
      <c r="Y106" s="0" t="n">
        <v>0</v>
      </c>
      <c r="Z106" s="0" t="n">
        <v>0</v>
      </c>
      <c r="AA106" s="0" t="s">
        <v>4</v>
      </c>
      <c r="AB106" s="0" t="s">
        <v>4</v>
      </c>
    </row>
    <row r="107" customFormat="false" ht="14.4" hidden="false" customHeight="false" outlineLevel="0" collapsed="false">
      <c r="A107" s="0" t="n">
        <v>1</v>
      </c>
      <c r="B107" s="0" t="n">
        <f aca="false">4231060</f>
        <v>4231060</v>
      </c>
      <c r="C107" s="0" t="s">
        <v>12185</v>
      </c>
      <c r="D107" s="0" t="n">
        <v>1</v>
      </c>
      <c r="E107" s="0" t="n">
        <f aca="false">4489895</f>
        <v>4489895</v>
      </c>
      <c r="F107" s="0" t="s">
        <v>12547</v>
      </c>
      <c r="G107" s="0" t="s">
        <v>12548</v>
      </c>
      <c r="H107" s="0" t="s">
        <v>12432</v>
      </c>
      <c r="I107" s="0" t="s">
        <v>12188</v>
      </c>
      <c r="J107" s="0" t="s">
        <v>12109</v>
      </c>
      <c r="K107" s="0" t="s">
        <v>12087</v>
      </c>
      <c r="L107" s="0" t="s">
        <v>12088</v>
      </c>
      <c r="M107" s="0" t="s">
        <v>11955</v>
      </c>
      <c r="N107" s="0" t="s">
        <v>11956</v>
      </c>
      <c r="O107" s="0" t="s">
        <v>11957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12.2</v>
      </c>
      <c r="Y107" s="0" t="n">
        <v>0</v>
      </c>
      <c r="Z107" s="0" t="n">
        <v>0</v>
      </c>
      <c r="AA107" s="0" t="s">
        <v>4</v>
      </c>
      <c r="AB107" s="0" t="s">
        <v>4</v>
      </c>
    </row>
    <row r="108" customFormat="false" ht="14.4" hidden="false" customHeight="false" outlineLevel="0" collapsed="false">
      <c r="A108" s="0" t="n">
        <v>1</v>
      </c>
      <c r="B108" s="0" t="s">
        <v>12549</v>
      </c>
      <c r="C108" s="0" t="s">
        <v>12550</v>
      </c>
      <c r="D108" s="0" t="n">
        <v>1</v>
      </c>
      <c r="E108" s="0" t="n">
        <f aca="false">981756</f>
        <v>981756</v>
      </c>
      <c r="F108" s="0" t="s">
        <v>12551</v>
      </c>
      <c r="G108" s="0" t="s">
        <v>12552</v>
      </c>
      <c r="H108" s="0" t="s">
        <v>12553</v>
      </c>
      <c r="I108" s="0" t="s">
        <v>12188</v>
      </c>
      <c r="J108" s="0" t="s">
        <v>12114</v>
      </c>
      <c r="K108" s="0" t="s">
        <v>12115</v>
      </c>
      <c r="L108" s="0" t="s">
        <v>1320</v>
      </c>
      <c r="M108" s="0" t="s">
        <v>12116</v>
      </c>
      <c r="N108" s="0" t="s">
        <v>12117</v>
      </c>
      <c r="O108" s="0" t="s">
        <v>12118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6.9</v>
      </c>
      <c r="Z108" s="0" t="n">
        <v>0</v>
      </c>
      <c r="AA108" s="0" t="s">
        <v>4</v>
      </c>
      <c r="AB108" s="0" t="s">
        <v>4</v>
      </c>
    </row>
    <row r="109" customFormat="false" ht="14.4" hidden="false" customHeight="false" outlineLevel="0" collapsed="false">
      <c r="A109" s="0" t="n">
        <v>1</v>
      </c>
      <c r="B109" s="0" t="n">
        <f aca="false">50995</f>
        <v>50995</v>
      </c>
      <c r="C109" s="0" t="s">
        <v>12554</v>
      </c>
      <c r="D109" s="0" t="n">
        <v>1</v>
      </c>
      <c r="E109" s="0" t="s">
        <v>12207</v>
      </c>
      <c r="F109" s="0" t="s">
        <v>12185</v>
      </c>
      <c r="G109" s="0" t="s">
        <v>12555</v>
      </c>
      <c r="H109" s="0" t="s">
        <v>12556</v>
      </c>
      <c r="I109" s="0" t="s">
        <v>12188</v>
      </c>
      <c r="J109" s="0" t="s">
        <v>12119</v>
      </c>
      <c r="K109" s="0" t="s">
        <v>12115</v>
      </c>
      <c r="L109" s="0" t="s">
        <v>1320</v>
      </c>
      <c r="M109" s="0" t="s">
        <v>11867</v>
      </c>
      <c r="N109" s="0" t="s">
        <v>11868</v>
      </c>
      <c r="O109" s="0" t="s">
        <v>11869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14.5</v>
      </c>
      <c r="Z109" s="0" t="n">
        <v>0</v>
      </c>
      <c r="AA109" s="0" t="s">
        <v>4</v>
      </c>
      <c r="AB109" s="0" t="s">
        <v>4</v>
      </c>
    </row>
    <row r="110" customFormat="false" ht="14.4" hidden="false" customHeight="false" outlineLevel="0" collapsed="false">
      <c r="A110" s="0" t="n">
        <v>1</v>
      </c>
      <c r="B110" s="0" t="s">
        <v>12557</v>
      </c>
      <c r="C110" s="0" t="s">
        <v>12558</v>
      </c>
      <c r="D110" s="0" t="n">
        <v>1</v>
      </c>
      <c r="E110" s="0" t="n">
        <f aca="false">2177553</f>
        <v>2177553</v>
      </c>
      <c r="F110" s="0" t="s">
        <v>12185</v>
      </c>
      <c r="G110" s="0" t="s">
        <v>12559</v>
      </c>
      <c r="H110" s="0" t="s">
        <v>12560</v>
      </c>
      <c r="I110" s="0" t="s">
        <v>12188</v>
      </c>
      <c r="J110" s="0" t="s">
        <v>12120</v>
      </c>
      <c r="K110" s="0" t="s">
        <v>12121</v>
      </c>
      <c r="L110" s="0" t="s">
        <v>361</v>
      </c>
      <c r="M110" s="0" t="s">
        <v>12122</v>
      </c>
      <c r="N110" s="0" t="s">
        <v>11974</v>
      </c>
      <c r="O110" s="0" t="s">
        <v>11975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37</v>
      </c>
      <c r="Z110" s="0" t="n">
        <v>0</v>
      </c>
      <c r="AA110" s="0" t="s">
        <v>4</v>
      </c>
      <c r="AB110" s="0" t="s">
        <v>4</v>
      </c>
    </row>
    <row r="111" customFormat="false" ht="14.4" hidden="false" customHeight="false" outlineLevel="0" collapsed="false">
      <c r="A111" s="0" t="n">
        <v>1</v>
      </c>
      <c r="B111" s="0" t="n">
        <f aca="false">468236</f>
        <v>468236</v>
      </c>
      <c r="C111" s="0" t="s">
        <v>12561</v>
      </c>
      <c r="D111" s="0" t="n">
        <v>1</v>
      </c>
      <c r="E111" s="0" t="n">
        <f aca="false">941375</f>
        <v>941375</v>
      </c>
      <c r="F111" s="0" t="s">
        <v>12562</v>
      </c>
      <c r="G111" s="0" t="s">
        <v>12563</v>
      </c>
      <c r="H111" s="0" t="s">
        <v>12564</v>
      </c>
      <c r="I111" s="0" t="s">
        <v>12188</v>
      </c>
      <c r="J111" s="0" t="s">
        <v>12123</v>
      </c>
      <c r="K111" s="0" t="s">
        <v>12121</v>
      </c>
      <c r="L111" s="0" t="s">
        <v>361</v>
      </c>
      <c r="M111" s="0" t="s">
        <v>12124</v>
      </c>
      <c r="N111" s="0" t="s">
        <v>12061</v>
      </c>
      <c r="O111" s="0" t="s">
        <v>12062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16.3</v>
      </c>
      <c r="Z111" s="0" t="n">
        <v>0</v>
      </c>
      <c r="AA111" s="0" t="s">
        <v>4</v>
      </c>
      <c r="AB111" s="0" t="s">
        <v>4</v>
      </c>
    </row>
    <row r="112" customFormat="false" ht="14.4" hidden="false" customHeight="false" outlineLevel="0" collapsed="false">
      <c r="A112" s="0" t="n">
        <v>1</v>
      </c>
      <c r="B112" s="0" t="n">
        <f aca="false">943565</f>
        <v>943565</v>
      </c>
      <c r="C112" s="0" t="s">
        <v>12565</v>
      </c>
      <c r="D112" s="0" t="n">
        <v>1</v>
      </c>
      <c r="E112" s="0" t="n">
        <f aca="false">2177554</f>
        <v>2177554</v>
      </c>
      <c r="F112" s="0" t="s">
        <v>12185</v>
      </c>
      <c r="G112" s="0" t="s">
        <v>12566</v>
      </c>
      <c r="H112" s="0" t="s">
        <v>12567</v>
      </c>
      <c r="I112" s="0" t="s">
        <v>12188</v>
      </c>
      <c r="J112" s="0" t="s">
        <v>12125</v>
      </c>
      <c r="K112" s="0" t="s">
        <v>12126</v>
      </c>
      <c r="L112" s="0" t="s">
        <v>12127</v>
      </c>
      <c r="M112" s="0" t="s">
        <v>11973</v>
      </c>
      <c r="N112" s="0" t="s">
        <v>11974</v>
      </c>
      <c r="O112" s="0" t="s">
        <v>11975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60.2</v>
      </c>
      <c r="Z112" s="0" t="n">
        <v>0</v>
      </c>
      <c r="AA112" s="0" t="s">
        <v>4</v>
      </c>
      <c r="AB112" s="0" t="s">
        <v>4</v>
      </c>
    </row>
    <row r="113" customFormat="false" ht="14.4" hidden="false" customHeight="false" outlineLevel="0" collapsed="false">
      <c r="A113" s="0" t="n">
        <v>1</v>
      </c>
      <c r="B113" s="0" t="s">
        <v>12568</v>
      </c>
      <c r="C113" s="0" t="s">
        <v>12569</v>
      </c>
      <c r="D113" s="0" t="n">
        <v>1</v>
      </c>
      <c r="E113" s="0" t="n">
        <f aca="false">3663342</f>
        <v>3663342</v>
      </c>
      <c r="F113" s="0" t="s">
        <v>12570</v>
      </c>
      <c r="G113" s="0" t="s">
        <v>12571</v>
      </c>
      <c r="H113" s="0" t="s">
        <v>12572</v>
      </c>
      <c r="I113" s="0" t="s">
        <v>12188</v>
      </c>
      <c r="J113" s="0" t="s">
        <v>12128</v>
      </c>
      <c r="K113" s="0" t="s">
        <v>12129</v>
      </c>
      <c r="L113" s="0" t="s">
        <v>11938</v>
      </c>
      <c r="M113" s="0" t="s">
        <v>12130</v>
      </c>
      <c r="N113" s="0" t="s">
        <v>12131</v>
      </c>
      <c r="O113" s="0" t="s">
        <v>6701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13.3</v>
      </c>
      <c r="Z113" s="0" t="n">
        <v>0</v>
      </c>
      <c r="AA113" s="0" t="s">
        <v>4</v>
      </c>
      <c r="AB113" s="0" t="s">
        <v>4</v>
      </c>
    </row>
    <row r="114" customFormat="false" ht="14.4" hidden="false" customHeight="false" outlineLevel="0" collapsed="false">
      <c r="A114" s="0" t="n">
        <v>1</v>
      </c>
      <c r="B114" s="0" t="s">
        <v>12573</v>
      </c>
      <c r="C114" s="0" t="s">
        <v>12574</v>
      </c>
      <c r="D114" s="0" t="n">
        <v>1</v>
      </c>
      <c r="E114" s="0" t="n">
        <f aca="false">3506033</f>
        <v>3506033</v>
      </c>
      <c r="F114" s="0" t="s">
        <v>12185</v>
      </c>
      <c r="G114" s="0" t="s">
        <v>12575</v>
      </c>
      <c r="H114" s="0" t="s">
        <v>12576</v>
      </c>
      <c r="I114" s="0" t="s">
        <v>12188</v>
      </c>
      <c r="J114" s="0" t="s">
        <v>12132</v>
      </c>
      <c r="K114" s="0" t="s">
        <v>11902</v>
      </c>
      <c r="L114" s="0" t="s">
        <v>11903</v>
      </c>
      <c r="M114" s="0" t="s">
        <v>11844</v>
      </c>
      <c r="N114" s="0" t="s">
        <v>11845</v>
      </c>
      <c r="O114" s="0" t="s">
        <v>361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31.1</v>
      </c>
      <c r="Z114" s="0" t="n">
        <v>0</v>
      </c>
      <c r="AA114" s="0" t="s">
        <v>4</v>
      </c>
      <c r="AB114" s="0" t="s">
        <v>4</v>
      </c>
    </row>
    <row r="115" customFormat="false" ht="14.4" hidden="false" customHeight="false" outlineLevel="0" collapsed="false">
      <c r="A115" s="0" t="n">
        <v>1</v>
      </c>
      <c r="B115" s="0" t="n">
        <f aca="false">1709894</f>
        <v>1709894</v>
      </c>
      <c r="C115" s="0" t="s">
        <v>12577</v>
      </c>
      <c r="D115" s="0" t="n">
        <v>1</v>
      </c>
      <c r="E115" s="0" t="s">
        <v>12239</v>
      </c>
      <c r="F115" s="0" t="s">
        <v>12185</v>
      </c>
      <c r="G115" s="0" t="s">
        <v>12578</v>
      </c>
      <c r="H115" s="0" t="s">
        <v>12579</v>
      </c>
      <c r="I115" s="0" t="s">
        <v>12188</v>
      </c>
      <c r="J115" s="0" t="s">
        <v>12133</v>
      </c>
      <c r="K115" s="0" t="s">
        <v>11902</v>
      </c>
      <c r="L115" s="0" t="s">
        <v>11903</v>
      </c>
      <c r="M115" s="0" t="s">
        <v>11905</v>
      </c>
      <c r="N115" s="0" t="s">
        <v>11848</v>
      </c>
      <c r="O115" s="0" t="s">
        <v>11849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25.5</v>
      </c>
      <c r="Z115" s="0" t="n">
        <v>0</v>
      </c>
      <c r="AA115" s="0" t="s">
        <v>4</v>
      </c>
      <c r="AB115" s="0" t="s">
        <v>4</v>
      </c>
    </row>
    <row r="116" customFormat="false" ht="14.4" hidden="false" customHeight="false" outlineLevel="0" collapsed="false">
      <c r="A116" s="0" t="n">
        <v>1</v>
      </c>
      <c r="B116" s="0" t="s">
        <v>12580</v>
      </c>
      <c r="C116" s="0" t="s">
        <v>12581</v>
      </c>
      <c r="D116" s="0" t="n">
        <v>1</v>
      </c>
      <c r="E116" s="0" t="n">
        <f aca="false">3506033</f>
        <v>3506033</v>
      </c>
      <c r="F116" s="0" t="s">
        <v>12185</v>
      </c>
      <c r="G116" s="0" t="s">
        <v>12212</v>
      </c>
      <c r="H116" s="0" t="s">
        <v>12582</v>
      </c>
      <c r="I116" s="0" t="s">
        <v>12188</v>
      </c>
      <c r="J116" s="0" t="s">
        <v>12134</v>
      </c>
      <c r="K116" s="0" t="s">
        <v>11902</v>
      </c>
      <c r="L116" s="0" t="s">
        <v>11903</v>
      </c>
      <c r="M116" s="0" t="s">
        <v>11844</v>
      </c>
      <c r="N116" s="0" t="s">
        <v>11845</v>
      </c>
      <c r="O116" s="0" t="s">
        <v>361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7.1</v>
      </c>
      <c r="Z116" s="0" t="n">
        <v>0</v>
      </c>
      <c r="AA116" s="0" t="s">
        <v>4</v>
      </c>
      <c r="AB116" s="0" t="s">
        <v>4</v>
      </c>
    </row>
    <row r="117" customFormat="false" ht="14.4" hidden="false" customHeight="false" outlineLevel="0" collapsed="false">
      <c r="A117" s="0" t="n">
        <v>1</v>
      </c>
      <c r="B117" s="0" t="n">
        <f aca="false">1710151</f>
        <v>1710151</v>
      </c>
      <c r="C117" s="0" t="s">
        <v>12583</v>
      </c>
      <c r="D117" s="0" t="n">
        <v>1</v>
      </c>
      <c r="E117" s="0" t="s">
        <v>12239</v>
      </c>
      <c r="F117" s="0" t="s">
        <v>12185</v>
      </c>
      <c r="G117" s="0" t="s">
        <v>12489</v>
      </c>
      <c r="H117" s="0" t="s">
        <v>12556</v>
      </c>
      <c r="I117" s="0" t="s">
        <v>12188</v>
      </c>
      <c r="J117" s="0" t="s">
        <v>12135</v>
      </c>
      <c r="K117" s="0" t="s">
        <v>11902</v>
      </c>
      <c r="L117" s="0" t="s">
        <v>11903</v>
      </c>
      <c r="M117" s="0" t="s">
        <v>11905</v>
      </c>
      <c r="N117" s="0" t="s">
        <v>11848</v>
      </c>
      <c r="O117" s="0" t="s">
        <v>11849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14.2</v>
      </c>
      <c r="Z117" s="0" t="n">
        <v>0</v>
      </c>
      <c r="AA117" s="0" t="s">
        <v>4</v>
      </c>
      <c r="AB117" s="0" t="s">
        <v>4</v>
      </c>
    </row>
    <row r="118" customFormat="false" ht="14.4" hidden="false" customHeight="false" outlineLevel="0" collapsed="false">
      <c r="A118" s="0" t="n">
        <v>1</v>
      </c>
      <c r="B118" s="0" t="n">
        <f aca="false">1712735</f>
        <v>1712735</v>
      </c>
      <c r="C118" s="0" t="s">
        <v>12584</v>
      </c>
      <c r="D118" s="0" t="n">
        <v>1</v>
      </c>
      <c r="E118" s="0" t="s">
        <v>12239</v>
      </c>
      <c r="F118" s="0" t="s">
        <v>12185</v>
      </c>
      <c r="G118" s="0" t="s">
        <v>12585</v>
      </c>
      <c r="H118" s="0" t="s">
        <v>12556</v>
      </c>
      <c r="I118" s="0" t="s">
        <v>12188</v>
      </c>
      <c r="J118" s="0" t="s">
        <v>12138</v>
      </c>
      <c r="K118" s="0" t="s">
        <v>11907</v>
      </c>
      <c r="L118" s="0" t="s">
        <v>11908</v>
      </c>
      <c r="M118" s="0" t="s">
        <v>11905</v>
      </c>
      <c r="N118" s="0" t="s">
        <v>11848</v>
      </c>
      <c r="O118" s="0" t="s">
        <v>11849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11.4</v>
      </c>
      <c r="Z118" s="0" t="n">
        <v>0</v>
      </c>
      <c r="AA118" s="0" t="s">
        <v>4</v>
      </c>
      <c r="AB118" s="0" t="s">
        <v>4</v>
      </c>
    </row>
    <row r="119" customFormat="false" ht="14.4" hidden="false" customHeight="false" outlineLevel="0" collapsed="false">
      <c r="A119" s="0" t="n">
        <v>1</v>
      </c>
      <c r="B119" s="0" t="n">
        <f aca="false">1712898</f>
        <v>1712898</v>
      </c>
      <c r="C119" s="0" t="s">
        <v>12586</v>
      </c>
      <c r="D119" s="0" t="n">
        <v>1</v>
      </c>
      <c r="E119" s="0" t="s">
        <v>12239</v>
      </c>
      <c r="F119" s="0" t="s">
        <v>12185</v>
      </c>
      <c r="G119" s="0" t="s">
        <v>12587</v>
      </c>
      <c r="H119" s="0" t="s">
        <v>12588</v>
      </c>
      <c r="I119" s="0" t="s">
        <v>12188</v>
      </c>
      <c r="J119" s="0" t="s">
        <v>12141</v>
      </c>
      <c r="K119" s="0" t="s">
        <v>11907</v>
      </c>
      <c r="L119" s="0" t="s">
        <v>11908</v>
      </c>
      <c r="M119" s="0" t="s">
        <v>11905</v>
      </c>
      <c r="N119" s="0" t="s">
        <v>11848</v>
      </c>
      <c r="O119" s="0" t="s">
        <v>11849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15.1</v>
      </c>
      <c r="Z119" s="0" t="n">
        <v>0</v>
      </c>
      <c r="AA119" s="0" t="s">
        <v>4</v>
      </c>
      <c r="AB119" s="0" t="s">
        <v>4</v>
      </c>
    </row>
    <row r="120" customFormat="false" ht="14.4" hidden="false" customHeight="false" outlineLevel="0" collapsed="false">
      <c r="A120" s="0" t="n">
        <v>1</v>
      </c>
      <c r="B120" s="0" t="s">
        <v>12257</v>
      </c>
      <c r="C120" s="0" t="s">
        <v>12589</v>
      </c>
      <c r="D120" s="0" t="n">
        <v>1</v>
      </c>
      <c r="E120" s="0" t="n">
        <f aca="false">3007563</f>
        <v>3007563</v>
      </c>
      <c r="F120" s="0" t="s">
        <v>12590</v>
      </c>
      <c r="G120" s="0" t="s">
        <v>12591</v>
      </c>
      <c r="H120" s="0" t="s">
        <v>12592</v>
      </c>
      <c r="I120" s="0" t="s">
        <v>12188</v>
      </c>
      <c r="J120" s="0" t="s">
        <v>11919</v>
      </c>
      <c r="K120" s="0" t="s">
        <v>11920</v>
      </c>
      <c r="L120" s="0" t="s">
        <v>11921</v>
      </c>
      <c r="M120" s="0" t="s">
        <v>11922</v>
      </c>
      <c r="N120" s="0" t="s">
        <v>11923</v>
      </c>
      <c r="O120" s="0" t="s">
        <v>11924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6.7</v>
      </c>
      <c r="Z120" s="0" t="n">
        <v>0</v>
      </c>
      <c r="AA120" s="0" t="s">
        <v>4</v>
      </c>
      <c r="AB120" s="0" t="s">
        <v>4</v>
      </c>
    </row>
    <row r="121" customFormat="false" ht="14.4" hidden="false" customHeight="false" outlineLevel="0" collapsed="false">
      <c r="A121" s="0" t="n">
        <v>1</v>
      </c>
      <c r="B121" s="0" t="s">
        <v>12193</v>
      </c>
      <c r="C121" s="0" t="s">
        <v>12593</v>
      </c>
      <c r="D121" s="0" t="n">
        <v>1</v>
      </c>
      <c r="E121" s="0" t="n">
        <f aca="false">3308972</f>
        <v>3308972</v>
      </c>
      <c r="F121" s="0" t="s">
        <v>12594</v>
      </c>
      <c r="G121" s="0" t="s">
        <v>12595</v>
      </c>
      <c r="H121" s="0" t="s">
        <v>12596</v>
      </c>
      <c r="I121" s="0" t="s">
        <v>12188</v>
      </c>
      <c r="J121" s="0" t="s">
        <v>11850</v>
      </c>
      <c r="K121" s="0" t="s">
        <v>11851</v>
      </c>
      <c r="L121" s="0" t="s">
        <v>11852</v>
      </c>
      <c r="M121" s="0" t="s">
        <v>11853</v>
      </c>
      <c r="N121" s="0" t="s">
        <v>11854</v>
      </c>
      <c r="O121" s="0" t="s">
        <v>199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45.7</v>
      </c>
      <c r="Z121" s="0" t="n">
        <v>0</v>
      </c>
      <c r="AA121" s="0" t="s">
        <v>4</v>
      </c>
      <c r="AB121" s="0" t="s">
        <v>4</v>
      </c>
    </row>
    <row r="122" customFormat="false" ht="14.4" hidden="false" customHeight="false" outlineLevel="0" collapsed="false">
      <c r="A122" s="0" t="n">
        <v>1</v>
      </c>
      <c r="B122" s="0" t="s">
        <v>12198</v>
      </c>
      <c r="C122" s="0" t="s">
        <v>12597</v>
      </c>
      <c r="D122" s="0" t="n">
        <v>1</v>
      </c>
      <c r="E122" s="0" t="n">
        <f aca="false">3309082</f>
        <v>3309082</v>
      </c>
      <c r="F122" s="0" t="s">
        <v>12598</v>
      </c>
      <c r="G122" s="0" t="s">
        <v>12599</v>
      </c>
      <c r="H122" s="0" t="s">
        <v>12600</v>
      </c>
      <c r="I122" s="0" t="s">
        <v>12188</v>
      </c>
      <c r="J122" s="0" t="s">
        <v>11855</v>
      </c>
      <c r="K122" s="0" t="s">
        <v>11856</v>
      </c>
      <c r="L122" s="0" t="s">
        <v>180</v>
      </c>
      <c r="M122" s="0" t="s">
        <v>11857</v>
      </c>
      <c r="N122" s="0" t="s">
        <v>11854</v>
      </c>
      <c r="O122" s="0" t="s">
        <v>199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32.6</v>
      </c>
      <c r="Z122" s="0" t="n">
        <v>0</v>
      </c>
      <c r="AA122" s="0" t="s">
        <v>4</v>
      </c>
      <c r="AB122" s="0" t="s">
        <v>4</v>
      </c>
    </row>
    <row r="123" customFormat="false" ht="14.4" hidden="false" customHeight="false" outlineLevel="0" collapsed="false">
      <c r="A123" s="0" t="n">
        <v>1</v>
      </c>
      <c r="B123" s="0" t="s">
        <v>12239</v>
      </c>
      <c r="C123" s="0" t="s">
        <v>12185</v>
      </c>
      <c r="D123" s="0" t="n">
        <v>1</v>
      </c>
      <c r="E123" s="0" t="n">
        <f aca="false">4935767</f>
        <v>4935767</v>
      </c>
      <c r="F123" s="0" t="s">
        <v>12601</v>
      </c>
      <c r="G123" s="0" t="s">
        <v>12602</v>
      </c>
      <c r="H123" s="0" t="s">
        <v>12576</v>
      </c>
      <c r="I123" s="0" t="s">
        <v>12188</v>
      </c>
      <c r="J123" s="0" t="s">
        <v>11905</v>
      </c>
      <c r="K123" s="0" t="s">
        <v>11848</v>
      </c>
      <c r="L123" s="0" t="s">
        <v>11849</v>
      </c>
      <c r="M123" s="0" t="s">
        <v>12142</v>
      </c>
      <c r="N123" s="0" t="s">
        <v>11926</v>
      </c>
      <c r="O123" s="0" t="s">
        <v>11927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28.5</v>
      </c>
      <c r="Z123" s="0" t="n">
        <v>0</v>
      </c>
      <c r="AA123" s="0" t="s">
        <v>4</v>
      </c>
      <c r="AB123" s="0" t="s">
        <v>4</v>
      </c>
    </row>
    <row r="124" customFormat="false" ht="14.4" hidden="false" customHeight="false" outlineLevel="0" collapsed="false">
      <c r="A124" s="0" t="n">
        <v>1</v>
      </c>
      <c r="B124" s="0" t="n">
        <f aca="false">3506032</f>
        <v>3506032</v>
      </c>
      <c r="C124" s="0" t="s">
        <v>12185</v>
      </c>
      <c r="D124" s="0" t="n">
        <v>1</v>
      </c>
      <c r="E124" s="0" t="s">
        <v>12603</v>
      </c>
      <c r="F124" s="0" t="s">
        <v>12604</v>
      </c>
      <c r="G124" s="0" t="s">
        <v>12605</v>
      </c>
      <c r="H124" s="0" t="s">
        <v>12606</v>
      </c>
      <c r="I124" s="0" t="s">
        <v>12188</v>
      </c>
      <c r="J124" s="0" t="s">
        <v>11918</v>
      </c>
      <c r="K124" s="0" t="s">
        <v>11845</v>
      </c>
      <c r="L124" s="0" t="s">
        <v>361</v>
      </c>
      <c r="M124" s="0" t="s">
        <v>12143</v>
      </c>
      <c r="N124" s="0" t="s">
        <v>11926</v>
      </c>
      <c r="O124" s="0" t="s">
        <v>11927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24.9</v>
      </c>
      <c r="Z124" s="0" t="n">
        <v>0</v>
      </c>
      <c r="AA124" s="0" t="s">
        <v>4</v>
      </c>
      <c r="AB124" s="0" t="s">
        <v>4</v>
      </c>
    </row>
    <row r="125" customFormat="false" ht="14.4" hidden="false" customHeight="false" outlineLevel="0" collapsed="false">
      <c r="A125" s="0" t="n">
        <v>1</v>
      </c>
      <c r="B125" s="0" t="n">
        <f aca="false">4132118</f>
        <v>4132118</v>
      </c>
      <c r="C125" s="0" t="s">
        <v>12185</v>
      </c>
      <c r="D125" s="0" t="n">
        <v>1</v>
      </c>
      <c r="E125" s="0" t="s">
        <v>12607</v>
      </c>
      <c r="F125" s="0" t="s">
        <v>12608</v>
      </c>
      <c r="G125" s="0" t="s">
        <v>12609</v>
      </c>
      <c r="H125" s="0" t="s">
        <v>12610</v>
      </c>
      <c r="I125" s="0" t="s">
        <v>12188</v>
      </c>
      <c r="J125" s="0" t="s">
        <v>11864</v>
      </c>
      <c r="K125" s="0" t="s">
        <v>11865</v>
      </c>
      <c r="L125" s="0" t="s">
        <v>246</v>
      </c>
      <c r="M125" s="0" t="s">
        <v>12144</v>
      </c>
      <c r="N125" s="0" t="s">
        <v>11865</v>
      </c>
      <c r="O125" s="0" t="s">
        <v>246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53.5</v>
      </c>
      <c r="Z125" s="0" t="n">
        <v>0</v>
      </c>
      <c r="AA125" s="0" t="s">
        <v>4</v>
      </c>
      <c r="AB125" s="0" t="s">
        <v>4</v>
      </c>
    </row>
    <row r="126" customFormat="false" ht="14.4" hidden="false" customHeight="false" outlineLevel="0" collapsed="false">
      <c r="A126" s="0" t="n">
        <v>1</v>
      </c>
      <c r="B126" s="0" t="s">
        <v>12611</v>
      </c>
      <c r="C126" s="0" t="s">
        <v>12612</v>
      </c>
      <c r="D126" s="0" t="n">
        <v>1</v>
      </c>
      <c r="E126" s="0" t="s">
        <v>12389</v>
      </c>
      <c r="F126" s="0" t="s">
        <v>12185</v>
      </c>
      <c r="G126" s="0" t="s">
        <v>12613</v>
      </c>
      <c r="H126" s="0" t="s">
        <v>12313</v>
      </c>
      <c r="I126" s="0" t="s">
        <v>12188</v>
      </c>
      <c r="J126" s="0" t="s">
        <v>12145</v>
      </c>
      <c r="K126" s="0" t="s">
        <v>12014</v>
      </c>
      <c r="L126" s="0" t="s">
        <v>424</v>
      </c>
      <c r="M126" s="0" t="s">
        <v>12015</v>
      </c>
      <c r="N126" s="0" t="s">
        <v>12016</v>
      </c>
      <c r="O126" s="0" t="s">
        <v>12017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10.3</v>
      </c>
      <c r="AA126" s="0" t="s">
        <v>4</v>
      </c>
      <c r="AB126" s="0" t="s">
        <v>4</v>
      </c>
    </row>
    <row r="127" customFormat="false" ht="14.4" hidden="false" customHeight="false" outlineLevel="0" collapsed="false">
      <c r="A127" s="0" t="n">
        <v>1</v>
      </c>
      <c r="B127" s="0" t="n">
        <f aca="false">157252</f>
        <v>157252</v>
      </c>
      <c r="C127" s="0" t="s">
        <v>12614</v>
      </c>
      <c r="D127" s="0" t="n">
        <v>1</v>
      </c>
      <c r="E127" s="0" t="n">
        <f aca="false">766733</f>
        <v>766733</v>
      </c>
      <c r="F127" s="0" t="s">
        <v>12185</v>
      </c>
      <c r="G127" s="0" t="s">
        <v>12615</v>
      </c>
      <c r="H127" s="0" t="s">
        <v>12616</v>
      </c>
      <c r="I127" s="0" t="s">
        <v>12188</v>
      </c>
      <c r="J127" s="0" t="s">
        <v>12146</v>
      </c>
      <c r="K127" s="0" t="s">
        <v>12014</v>
      </c>
      <c r="L127" s="0" t="s">
        <v>424</v>
      </c>
      <c r="M127" s="0" t="s">
        <v>12147</v>
      </c>
      <c r="N127" s="0" t="s">
        <v>12148</v>
      </c>
      <c r="O127" s="0" t="s">
        <v>12149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8.8</v>
      </c>
      <c r="AA127" s="0" t="s">
        <v>4</v>
      </c>
      <c r="AB127" s="0" t="s">
        <v>4</v>
      </c>
    </row>
    <row r="128" customFormat="false" ht="14.4" hidden="false" customHeight="false" outlineLevel="0" collapsed="false">
      <c r="A128" s="0" t="n">
        <v>1</v>
      </c>
      <c r="B128" s="0" t="s">
        <v>12617</v>
      </c>
      <c r="C128" s="0" t="s">
        <v>12618</v>
      </c>
      <c r="D128" s="0" t="n">
        <v>1</v>
      </c>
      <c r="E128" s="0" t="n">
        <f aca="false">3506032</f>
        <v>3506032</v>
      </c>
      <c r="F128" s="0" t="s">
        <v>12185</v>
      </c>
      <c r="G128" s="0" t="s">
        <v>12613</v>
      </c>
      <c r="H128" s="0" t="s">
        <v>12256</v>
      </c>
      <c r="I128" s="0" t="s">
        <v>12188</v>
      </c>
      <c r="J128" s="0" t="s">
        <v>12150</v>
      </c>
      <c r="K128" s="0" t="s">
        <v>12151</v>
      </c>
      <c r="L128" s="0" t="s">
        <v>12152</v>
      </c>
      <c r="M128" s="0" t="s">
        <v>11918</v>
      </c>
      <c r="N128" s="0" t="s">
        <v>11845</v>
      </c>
      <c r="O128" s="0" t="s">
        <v>361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9.2</v>
      </c>
      <c r="AA128" s="0" t="s">
        <v>4</v>
      </c>
      <c r="AB128" s="0" t="s">
        <v>4</v>
      </c>
    </row>
    <row r="129" customFormat="false" ht="14.4" hidden="false" customHeight="false" outlineLevel="0" collapsed="false">
      <c r="A129" s="0" t="n">
        <v>1</v>
      </c>
      <c r="B129" s="0" t="n">
        <f aca="false">310737</f>
        <v>310737</v>
      </c>
      <c r="C129" s="0" t="s">
        <v>12619</v>
      </c>
      <c r="D129" s="0" t="n">
        <v>1</v>
      </c>
      <c r="E129" s="0" t="s">
        <v>12540</v>
      </c>
      <c r="F129" s="0" t="s">
        <v>12185</v>
      </c>
      <c r="G129" s="0" t="s">
        <v>12552</v>
      </c>
      <c r="H129" s="0" t="s">
        <v>12620</v>
      </c>
      <c r="I129" s="0" t="s">
        <v>12188</v>
      </c>
      <c r="J129" s="0" t="s">
        <v>12153</v>
      </c>
      <c r="K129" s="0" t="s">
        <v>12151</v>
      </c>
      <c r="L129" s="0" t="s">
        <v>12152</v>
      </c>
      <c r="M129" s="0" t="s">
        <v>12105</v>
      </c>
      <c r="N129" s="0" t="s">
        <v>11848</v>
      </c>
      <c r="O129" s="0" t="s">
        <v>11849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5.4</v>
      </c>
      <c r="AA129" s="0" t="s">
        <v>4</v>
      </c>
      <c r="AB129" s="0" t="s">
        <v>4</v>
      </c>
    </row>
    <row r="130" customFormat="false" ht="14.4" hidden="false" customHeight="false" outlineLevel="0" collapsed="false">
      <c r="A130" s="0" t="n">
        <v>1</v>
      </c>
      <c r="B130" s="0" t="s">
        <v>12621</v>
      </c>
      <c r="C130" s="0" t="s">
        <v>12622</v>
      </c>
      <c r="D130" s="0" t="n">
        <v>1</v>
      </c>
      <c r="E130" s="0" t="n">
        <f aca="false">3506033</f>
        <v>3506033</v>
      </c>
      <c r="F130" s="0" t="s">
        <v>12185</v>
      </c>
      <c r="G130" s="0" t="s">
        <v>12623</v>
      </c>
      <c r="H130" s="0" t="s">
        <v>12513</v>
      </c>
      <c r="I130" s="0" t="s">
        <v>12188</v>
      </c>
      <c r="J130" s="0" t="s">
        <v>12154</v>
      </c>
      <c r="K130" s="0" t="s">
        <v>11880</v>
      </c>
      <c r="L130" s="0" t="s">
        <v>11881</v>
      </c>
      <c r="M130" s="0" t="s">
        <v>11844</v>
      </c>
      <c r="N130" s="0" t="s">
        <v>11845</v>
      </c>
      <c r="O130" s="0" t="s">
        <v>361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10.6</v>
      </c>
      <c r="AA130" s="0" t="s">
        <v>4</v>
      </c>
      <c r="AB130" s="0" t="s">
        <v>4</v>
      </c>
    </row>
    <row r="131" customFormat="false" ht="14.4" hidden="false" customHeight="false" outlineLevel="0" collapsed="false">
      <c r="A131" s="0" t="n">
        <v>1</v>
      </c>
      <c r="B131" s="0" t="n">
        <f aca="false">904990</f>
        <v>904990</v>
      </c>
      <c r="C131" s="0" t="s">
        <v>12624</v>
      </c>
      <c r="D131" s="0" t="n">
        <v>1</v>
      </c>
      <c r="E131" s="0" t="s">
        <v>12239</v>
      </c>
      <c r="F131" s="0" t="s">
        <v>12185</v>
      </c>
      <c r="G131" s="0" t="s">
        <v>12625</v>
      </c>
      <c r="H131" s="0" t="s">
        <v>12626</v>
      </c>
      <c r="I131" s="0" t="s">
        <v>12188</v>
      </c>
      <c r="J131" s="0" t="s">
        <v>12155</v>
      </c>
      <c r="K131" s="0" t="s">
        <v>11880</v>
      </c>
      <c r="L131" s="0" t="s">
        <v>11881</v>
      </c>
      <c r="M131" s="0" t="s">
        <v>11905</v>
      </c>
      <c r="N131" s="0" t="s">
        <v>11848</v>
      </c>
      <c r="O131" s="0" t="s">
        <v>11849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14.3</v>
      </c>
      <c r="AA131" s="0" t="s">
        <v>4</v>
      </c>
      <c r="AB131" s="0" t="s">
        <v>4</v>
      </c>
    </row>
    <row r="132" customFormat="false" ht="14.4" hidden="false" customHeight="false" outlineLevel="0" collapsed="false">
      <c r="A132" s="0" t="n">
        <v>1</v>
      </c>
      <c r="B132" s="0" t="s">
        <v>12627</v>
      </c>
      <c r="C132" s="0" t="s">
        <v>12628</v>
      </c>
      <c r="D132" s="0" t="n">
        <v>1</v>
      </c>
      <c r="E132" s="0" t="s">
        <v>12239</v>
      </c>
      <c r="F132" s="0" t="s">
        <v>12185</v>
      </c>
      <c r="G132" s="0" t="s">
        <v>12240</v>
      </c>
      <c r="H132" s="0" t="s">
        <v>12432</v>
      </c>
      <c r="I132" s="0" t="s">
        <v>12188</v>
      </c>
      <c r="J132" s="0" t="s">
        <v>12156</v>
      </c>
      <c r="K132" s="0" t="s">
        <v>11880</v>
      </c>
      <c r="L132" s="0" t="s">
        <v>11881</v>
      </c>
      <c r="M132" s="0" t="s">
        <v>11905</v>
      </c>
      <c r="N132" s="0" t="s">
        <v>11848</v>
      </c>
      <c r="O132" s="0" t="s">
        <v>11849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5.1</v>
      </c>
      <c r="AA132" s="0" t="s">
        <v>4</v>
      </c>
      <c r="AB132" s="0" t="s">
        <v>4</v>
      </c>
    </row>
    <row r="133" customFormat="false" ht="14.4" hidden="false" customHeight="false" outlineLevel="0" collapsed="false">
      <c r="A133" s="0" t="n">
        <v>1</v>
      </c>
      <c r="B133" s="0" t="n">
        <f aca="false">950400</f>
        <v>950400</v>
      </c>
      <c r="C133" s="0" t="s">
        <v>12629</v>
      </c>
      <c r="D133" s="0" t="n">
        <v>1</v>
      </c>
      <c r="E133" s="0" t="s">
        <v>12630</v>
      </c>
      <c r="F133" s="0" t="s">
        <v>12631</v>
      </c>
      <c r="G133" s="0" t="s">
        <v>12632</v>
      </c>
      <c r="H133" s="0" t="s">
        <v>12633</v>
      </c>
      <c r="I133" s="0" t="s">
        <v>12188</v>
      </c>
      <c r="J133" s="0" t="s">
        <v>12158</v>
      </c>
      <c r="K133" s="0" t="s">
        <v>12159</v>
      </c>
      <c r="L133" s="0" t="s">
        <v>1132</v>
      </c>
      <c r="M133" s="0" t="s">
        <v>12160</v>
      </c>
      <c r="N133" s="0" t="s">
        <v>12161</v>
      </c>
      <c r="O133" s="0" t="s">
        <v>12162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61.3</v>
      </c>
      <c r="AA133" s="0" t="s">
        <v>4</v>
      </c>
      <c r="AB133" s="0" t="s">
        <v>4</v>
      </c>
    </row>
    <row r="134" customFormat="false" ht="14.4" hidden="false" customHeight="false" outlineLevel="0" collapsed="false">
      <c r="A134" s="0" t="n">
        <v>1</v>
      </c>
      <c r="B134" s="0" t="n">
        <f aca="false">1718168</f>
        <v>1718168</v>
      </c>
      <c r="C134" s="0" t="s">
        <v>12634</v>
      </c>
      <c r="D134" s="0" t="n">
        <v>1</v>
      </c>
      <c r="E134" s="0" t="s">
        <v>12239</v>
      </c>
      <c r="F134" s="0" t="s">
        <v>12185</v>
      </c>
      <c r="G134" s="0" t="s">
        <v>12635</v>
      </c>
      <c r="H134" s="0" t="s">
        <v>12435</v>
      </c>
      <c r="I134" s="0" t="s">
        <v>12188</v>
      </c>
      <c r="J134" s="0" t="s">
        <v>12164</v>
      </c>
      <c r="K134" s="0" t="s">
        <v>11911</v>
      </c>
      <c r="L134" s="0" t="s">
        <v>341</v>
      </c>
      <c r="M134" s="0" t="s">
        <v>11905</v>
      </c>
      <c r="N134" s="0" t="s">
        <v>11848</v>
      </c>
      <c r="O134" s="0" t="s">
        <v>11849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94.1</v>
      </c>
      <c r="AA134" s="0" t="s">
        <v>4</v>
      </c>
      <c r="AB134" s="0" t="s">
        <v>4</v>
      </c>
    </row>
    <row r="135" customFormat="false" ht="14.4" hidden="false" customHeight="false" outlineLevel="0" collapsed="false">
      <c r="A135" s="0" t="n">
        <v>1</v>
      </c>
      <c r="B135" s="0" t="n">
        <f aca="false">1785379</f>
        <v>1785379</v>
      </c>
      <c r="C135" s="0" t="s">
        <v>12636</v>
      </c>
      <c r="D135" s="0" t="n">
        <v>1</v>
      </c>
      <c r="E135" s="0" t="s">
        <v>12637</v>
      </c>
      <c r="F135" s="0" t="s">
        <v>12185</v>
      </c>
      <c r="G135" s="0" t="s">
        <v>12638</v>
      </c>
      <c r="H135" s="0" t="s">
        <v>12639</v>
      </c>
      <c r="I135" s="0" t="s">
        <v>12188</v>
      </c>
      <c r="J135" s="0" t="s">
        <v>12165</v>
      </c>
      <c r="K135" s="0" t="s">
        <v>12161</v>
      </c>
      <c r="L135" s="0" t="s">
        <v>12162</v>
      </c>
      <c r="M135" s="0" t="s">
        <v>12166</v>
      </c>
      <c r="N135" s="0" t="s">
        <v>12167</v>
      </c>
      <c r="O135" s="0" t="s">
        <v>12168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94</v>
      </c>
      <c r="AA135" s="0" t="s">
        <v>4</v>
      </c>
      <c r="AB135" s="0" t="s">
        <v>4</v>
      </c>
    </row>
    <row r="136" customFormat="false" ht="14.4" hidden="false" customHeight="false" outlineLevel="0" collapsed="false">
      <c r="A136" s="0" t="n">
        <v>1</v>
      </c>
      <c r="B136" s="0" t="n">
        <f aca="false">1865054</f>
        <v>1865054</v>
      </c>
      <c r="C136" s="0" t="s">
        <v>12640</v>
      </c>
      <c r="D136" s="0" t="n">
        <v>1</v>
      </c>
      <c r="E136" s="0" t="n">
        <f aca="false">3506033</f>
        <v>3506033</v>
      </c>
      <c r="F136" s="0" t="s">
        <v>12185</v>
      </c>
      <c r="G136" s="0" t="s">
        <v>12641</v>
      </c>
      <c r="H136" s="0" t="s">
        <v>12470</v>
      </c>
      <c r="I136" s="0" t="s">
        <v>12188</v>
      </c>
      <c r="J136" s="0" t="s">
        <v>12169</v>
      </c>
      <c r="K136" s="0" t="s">
        <v>12170</v>
      </c>
      <c r="L136" s="0" t="s">
        <v>12171</v>
      </c>
      <c r="M136" s="0" t="s">
        <v>11844</v>
      </c>
      <c r="N136" s="0" t="s">
        <v>11845</v>
      </c>
      <c r="O136" s="0" t="s">
        <v>361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8.2</v>
      </c>
      <c r="AA136" s="0" t="s">
        <v>4</v>
      </c>
      <c r="AB136" s="0" t="s">
        <v>4</v>
      </c>
    </row>
    <row r="137" customFormat="false" ht="14.4" hidden="false" customHeight="false" outlineLevel="0" collapsed="false">
      <c r="A137" s="0" t="n">
        <v>1</v>
      </c>
      <c r="B137" s="0" t="s">
        <v>12257</v>
      </c>
      <c r="C137" s="0" t="s">
        <v>12642</v>
      </c>
      <c r="D137" s="0" t="n">
        <v>1</v>
      </c>
      <c r="E137" s="0" t="n">
        <f aca="false">3007563</f>
        <v>3007563</v>
      </c>
      <c r="F137" s="0" t="s">
        <v>12643</v>
      </c>
      <c r="G137" s="0" t="s">
        <v>12644</v>
      </c>
      <c r="H137" s="0" t="s">
        <v>12261</v>
      </c>
      <c r="I137" s="0" t="s">
        <v>12188</v>
      </c>
      <c r="J137" s="0" t="s">
        <v>11919</v>
      </c>
      <c r="K137" s="0" t="s">
        <v>11920</v>
      </c>
      <c r="L137" s="0" t="s">
        <v>11921</v>
      </c>
      <c r="M137" s="0" t="s">
        <v>11922</v>
      </c>
      <c r="N137" s="0" t="s">
        <v>11923</v>
      </c>
      <c r="O137" s="0" t="s">
        <v>11924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14.8</v>
      </c>
      <c r="AA137" s="0" t="s">
        <v>4</v>
      </c>
      <c r="AB137" s="0" t="s">
        <v>4</v>
      </c>
    </row>
    <row r="138" customFormat="false" ht="14.4" hidden="false" customHeight="false" outlineLevel="0" collapsed="false">
      <c r="A138" s="0" t="n">
        <v>1</v>
      </c>
      <c r="B138" s="0" t="s">
        <v>12193</v>
      </c>
      <c r="C138" s="0" t="s">
        <v>12645</v>
      </c>
      <c r="D138" s="0" t="n">
        <v>1</v>
      </c>
      <c r="E138" s="0" t="n">
        <f aca="false">3308972</f>
        <v>3308972</v>
      </c>
      <c r="F138" s="0" t="s">
        <v>12646</v>
      </c>
      <c r="G138" s="0" t="s">
        <v>12647</v>
      </c>
      <c r="H138" s="0" t="s">
        <v>12539</v>
      </c>
      <c r="I138" s="0" t="s">
        <v>12188</v>
      </c>
      <c r="J138" s="0" t="s">
        <v>11850</v>
      </c>
      <c r="K138" s="0" t="s">
        <v>11851</v>
      </c>
      <c r="L138" s="0" t="s">
        <v>11852</v>
      </c>
      <c r="M138" s="0" t="s">
        <v>11853</v>
      </c>
      <c r="N138" s="0" t="s">
        <v>11854</v>
      </c>
      <c r="O138" s="0" t="s">
        <v>199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38.7</v>
      </c>
      <c r="AA138" s="0" t="s">
        <v>4</v>
      </c>
      <c r="AB138" s="0" t="s">
        <v>4</v>
      </c>
    </row>
    <row r="139" customFormat="false" ht="14.4" hidden="false" customHeight="false" outlineLevel="0" collapsed="false">
      <c r="A139" s="0" t="n">
        <v>1</v>
      </c>
      <c r="B139" s="0" t="s">
        <v>12239</v>
      </c>
      <c r="C139" s="0" t="s">
        <v>12185</v>
      </c>
      <c r="D139" s="0" t="n">
        <v>1</v>
      </c>
      <c r="E139" s="0" t="n">
        <f aca="false">4936393</f>
        <v>4936393</v>
      </c>
      <c r="F139" s="0" t="s">
        <v>12648</v>
      </c>
      <c r="G139" s="0" t="s">
        <v>12292</v>
      </c>
      <c r="H139" s="0" t="s">
        <v>12213</v>
      </c>
      <c r="I139" s="0" t="s">
        <v>12188</v>
      </c>
      <c r="J139" s="0" t="s">
        <v>11905</v>
      </c>
      <c r="K139" s="0" t="s">
        <v>11848</v>
      </c>
      <c r="L139" s="0" t="s">
        <v>11849</v>
      </c>
      <c r="M139" s="0" t="s">
        <v>12172</v>
      </c>
      <c r="N139" s="0" t="s">
        <v>12173</v>
      </c>
      <c r="O139" s="0" t="s">
        <v>12174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5.8</v>
      </c>
      <c r="AA139" s="0" t="s">
        <v>4</v>
      </c>
      <c r="AB139" s="0" t="s">
        <v>4</v>
      </c>
    </row>
    <row r="140" customFormat="false" ht="14.4" hidden="false" customHeight="false" outlineLevel="0" collapsed="false">
      <c r="A140" s="0" t="n">
        <v>1</v>
      </c>
      <c r="B140" s="0" t="n">
        <f aca="false">3506032</f>
        <v>3506032</v>
      </c>
      <c r="C140" s="0" t="s">
        <v>12185</v>
      </c>
      <c r="D140" s="0" t="n">
        <v>1</v>
      </c>
      <c r="E140" s="0" t="n">
        <f aca="false">4935789</f>
        <v>4935789</v>
      </c>
      <c r="F140" s="0" t="s">
        <v>12649</v>
      </c>
      <c r="G140" s="0" t="s">
        <v>12292</v>
      </c>
      <c r="H140" s="0" t="s">
        <v>12650</v>
      </c>
      <c r="I140" s="0" t="s">
        <v>12188</v>
      </c>
      <c r="J140" s="0" t="s">
        <v>11918</v>
      </c>
      <c r="K140" s="0" t="s">
        <v>11845</v>
      </c>
      <c r="L140" s="0" t="s">
        <v>361</v>
      </c>
      <c r="M140" s="0" t="s">
        <v>12175</v>
      </c>
      <c r="N140" s="0" t="s">
        <v>11953</v>
      </c>
      <c r="O140" s="0" t="s">
        <v>11954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5.2</v>
      </c>
      <c r="AA140" s="0" t="s">
        <v>4</v>
      </c>
      <c r="AB140" s="0" t="s">
        <v>4</v>
      </c>
    </row>
    <row r="141" customFormat="false" ht="14.4" hidden="false" customHeight="false" outlineLevel="0" collapsed="false">
      <c r="A141" s="0" t="n">
        <v>1</v>
      </c>
      <c r="B141" s="0" t="n">
        <f aca="false">4132118</f>
        <v>4132118</v>
      </c>
      <c r="C141" s="0" t="s">
        <v>12185</v>
      </c>
      <c r="D141" s="0" t="n">
        <v>1</v>
      </c>
      <c r="E141" s="0" t="s">
        <v>12203</v>
      </c>
      <c r="F141" s="0" t="s">
        <v>12651</v>
      </c>
      <c r="G141" s="0" t="s">
        <v>12652</v>
      </c>
      <c r="H141" s="0" t="s">
        <v>12653</v>
      </c>
      <c r="I141" s="0" t="s">
        <v>12188</v>
      </c>
      <c r="J141" s="0" t="s">
        <v>11864</v>
      </c>
      <c r="K141" s="0" t="s">
        <v>11865</v>
      </c>
      <c r="L141" s="0" t="s">
        <v>246</v>
      </c>
      <c r="M141" s="0" t="s">
        <v>11866</v>
      </c>
      <c r="N141" s="0" t="s">
        <v>11865</v>
      </c>
      <c r="O141" s="0" t="s">
        <v>246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45.2</v>
      </c>
      <c r="AA141" s="0" t="s">
        <v>4</v>
      </c>
      <c r="AB141" s="0" t="s">
        <v>4</v>
      </c>
    </row>
    <row r="142" customFormat="false" ht="14.4" hidden="false" customHeight="false" outlineLevel="0" collapsed="false">
      <c r="A142" s="0" t="n">
        <v>1</v>
      </c>
      <c r="B142" s="0" t="n">
        <f aca="false">3830657</f>
        <v>3830657</v>
      </c>
      <c r="C142" s="0" t="s">
        <v>12654</v>
      </c>
      <c r="D142" s="0" t="n">
        <v>2</v>
      </c>
      <c r="E142" s="0" t="n">
        <f aca="false">191000</f>
        <v>191000</v>
      </c>
      <c r="F142" s="0" t="s">
        <v>12185</v>
      </c>
      <c r="G142" s="0" t="s">
        <v>12655</v>
      </c>
      <c r="H142" s="0" t="s">
        <v>12656</v>
      </c>
      <c r="I142" s="0" t="s">
        <v>12188</v>
      </c>
      <c r="J142" s="0" t="s">
        <v>11858</v>
      </c>
      <c r="K142" s="0" t="s">
        <v>11859</v>
      </c>
      <c r="L142" s="0" t="s">
        <v>11860</v>
      </c>
      <c r="M142" s="0" t="s">
        <v>11861</v>
      </c>
      <c r="N142" s="0" t="s">
        <v>11862</v>
      </c>
      <c r="O142" s="0" t="s">
        <v>11863</v>
      </c>
      <c r="P142" s="0" t="n">
        <v>13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4</v>
      </c>
      <c r="AB142" s="0" t="s">
        <v>6</v>
      </c>
    </row>
    <row r="143" customFormat="false" ht="14.4" hidden="false" customHeight="false" outlineLevel="0" collapsed="false">
      <c r="A143" s="0" t="n">
        <v>1</v>
      </c>
      <c r="B143" s="0" t="s">
        <v>12657</v>
      </c>
      <c r="C143" s="0" t="s">
        <v>12658</v>
      </c>
      <c r="D143" s="0" t="n">
        <v>2</v>
      </c>
      <c r="E143" s="0" t="s">
        <v>12659</v>
      </c>
      <c r="F143" s="0" t="s">
        <v>12185</v>
      </c>
      <c r="G143" s="0" t="s">
        <v>12631</v>
      </c>
      <c r="H143" s="0" t="s">
        <v>12237</v>
      </c>
      <c r="I143" s="0" t="s">
        <v>12188</v>
      </c>
      <c r="J143" s="0" t="s">
        <v>11912</v>
      </c>
      <c r="K143" s="0" t="s">
        <v>11911</v>
      </c>
      <c r="L143" s="0" t="s">
        <v>341</v>
      </c>
      <c r="M143" s="0" t="s">
        <v>11913</v>
      </c>
      <c r="N143" s="0" t="s">
        <v>11914</v>
      </c>
      <c r="O143" s="0" t="s">
        <v>11915</v>
      </c>
      <c r="P143" s="0" t="n">
        <v>0</v>
      </c>
      <c r="Q143" s="0" t="n">
        <v>5.8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4</v>
      </c>
      <c r="AB143" s="0" t="s">
        <v>6</v>
      </c>
    </row>
    <row r="144" customFormat="false" ht="14.4" hidden="false" customHeight="false" outlineLevel="0" collapsed="false">
      <c r="A144" s="0" t="n">
        <v>1</v>
      </c>
      <c r="B144" s="0" t="n">
        <f aca="false">904906</f>
        <v>904906</v>
      </c>
      <c r="C144" s="0" t="s">
        <v>12660</v>
      </c>
      <c r="D144" s="0" t="n">
        <v>2</v>
      </c>
      <c r="E144" s="0" t="s">
        <v>12659</v>
      </c>
      <c r="F144" s="0" t="s">
        <v>12185</v>
      </c>
      <c r="G144" s="0" t="s">
        <v>12661</v>
      </c>
      <c r="H144" s="0" t="s">
        <v>12662</v>
      </c>
      <c r="I144" s="0" t="s">
        <v>12188</v>
      </c>
      <c r="J144" s="0" t="s">
        <v>11969</v>
      </c>
      <c r="K144" s="0" t="s">
        <v>11880</v>
      </c>
      <c r="L144" s="0" t="s">
        <v>11881</v>
      </c>
      <c r="M144" s="0" t="s">
        <v>11913</v>
      </c>
      <c r="N144" s="0" t="s">
        <v>11914</v>
      </c>
      <c r="O144" s="0" t="s">
        <v>11915</v>
      </c>
      <c r="P144" s="0" t="n">
        <v>0</v>
      </c>
      <c r="Q144" s="0" t="n">
        <v>0</v>
      </c>
      <c r="R144" s="0" t="n">
        <v>0</v>
      </c>
      <c r="S144" s="0" t="n">
        <v>5.4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4</v>
      </c>
      <c r="AB144" s="0" t="s">
        <v>6</v>
      </c>
    </row>
    <row r="145" customFormat="false" ht="14.4" hidden="false" customHeight="false" outlineLevel="0" collapsed="false">
      <c r="A145" s="0" t="n">
        <v>1</v>
      </c>
      <c r="B145" s="0" t="n">
        <f aca="false">2177554</f>
        <v>2177554</v>
      </c>
      <c r="C145" s="0" t="s">
        <v>12185</v>
      </c>
      <c r="D145" s="0" t="n">
        <v>2</v>
      </c>
      <c r="E145" s="0" t="n">
        <f aca="false">35432</f>
        <v>35432</v>
      </c>
      <c r="F145" s="0" t="s">
        <v>12663</v>
      </c>
      <c r="G145" s="0" t="s">
        <v>12664</v>
      </c>
      <c r="H145" s="0" t="s">
        <v>12353</v>
      </c>
      <c r="I145" s="0" t="s">
        <v>12188</v>
      </c>
      <c r="J145" s="0" t="s">
        <v>11973</v>
      </c>
      <c r="K145" s="0" t="s">
        <v>11974</v>
      </c>
      <c r="L145" s="0" t="s">
        <v>11975</v>
      </c>
      <c r="M145" s="0" t="s">
        <v>11988</v>
      </c>
      <c r="N145" s="0" t="s">
        <v>11989</v>
      </c>
      <c r="O145" s="0" t="s">
        <v>11990</v>
      </c>
      <c r="P145" s="0" t="n">
        <v>0</v>
      </c>
      <c r="Q145" s="0" t="n">
        <v>0</v>
      </c>
      <c r="R145" s="0" t="n">
        <v>0</v>
      </c>
      <c r="S145" s="0" t="n">
        <v>9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4</v>
      </c>
      <c r="AB145" s="0" t="s">
        <v>6</v>
      </c>
    </row>
    <row r="146" customFormat="false" ht="14.4" hidden="false" customHeight="false" outlineLevel="0" collapsed="false">
      <c r="A146" s="0" t="n">
        <v>1</v>
      </c>
      <c r="B146" s="0" t="n">
        <f aca="false">1718246</f>
        <v>1718246</v>
      </c>
      <c r="C146" s="0" t="s">
        <v>12665</v>
      </c>
      <c r="D146" s="0" t="n">
        <v>2</v>
      </c>
      <c r="E146" s="0" t="s">
        <v>12659</v>
      </c>
      <c r="F146" s="0" t="s">
        <v>12185</v>
      </c>
      <c r="G146" s="0" t="s">
        <v>12666</v>
      </c>
      <c r="H146" s="0" t="s">
        <v>12667</v>
      </c>
      <c r="I146" s="0" t="s">
        <v>12188</v>
      </c>
      <c r="J146" s="0" t="s">
        <v>12012</v>
      </c>
      <c r="K146" s="0" t="s">
        <v>11911</v>
      </c>
      <c r="L146" s="0" t="s">
        <v>341</v>
      </c>
      <c r="M146" s="0" t="s">
        <v>11913</v>
      </c>
      <c r="N146" s="0" t="s">
        <v>11914</v>
      </c>
      <c r="O146" s="0" t="s">
        <v>11915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14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4</v>
      </c>
      <c r="AB146" s="0" t="s">
        <v>6</v>
      </c>
    </row>
    <row r="147" customFormat="false" ht="14.4" hidden="false" customHeight="false" outlineLevel="0" collapsed="false">
      <c r="A147" s="0" t="n">
        <v>1</v>
      </c>
      <c r="B147" s="0" t="s">
        <v>12668</v>
      </c>
      <c r="C147" s="0" t="s">
        <v>12405</v>
      </c>
      <c r="D147" s="0" t="n">
        <v>2</v>
      </c>
      <c r="E147" s="0" t="s">
        <v>12669</v>
      </c>
      <c r="F147" s="0" t="s">
        <v>12185</v>
      </c>
      <c r="G147" s="0" t="s">
        <v>12670</v>
      </c>
      <c r="H147" s="0" t="s">
        <v>12213</v>
      </c>
      <c r="I147" s="0" t="s">
        <v>12188</v>
      </c>
      <c r="J147" s="0" t="s">
        <v>12028</v>
      </c>
      <c r="K147" s="0" t="s">
        <v>12029</v>
      </c>
      <c r="L147" s="0" t="s">
        <v>361</v>
      </c>
      <c r="M147" s="0" t="s">
        <v>12030</v>
      </c>
      <c r="N147" s="0" t="s">
        <v>12031</v>
      </c>
      <c r="O147" s="0" t="s">
        <v>12032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19.3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4</v>
      </c>
      <c r="AB147" s="0" t="s">
        <v>6</v>
      </c>
    </row>
    <row r="148" customFormat="false" ht="14.4" hidden="false" customHeight="false" outlineLevel="0" collapsed="false">
      <c r="A148" s="0" t="n">
        <v>1</v>
      </c>
      <c r="B148" s="0" t="n">
        <f aca="false">1718246</f>
        <v>1718246</v>
      </c>
      <c r="C148" s="0" t="s">
        <v>12671</v>
      </c>
      <c r="D148" s="0" t="n">
        <v>2</v>
      </c>
      <c r="E148" s="0" t="s">
        <v>12659</v>
      </c>
      <c r="F148" s="0" t="s">
        <v>12185</v>
      </c>
      <c r="G148" s="0" t="s">
        <v>12672</v>
      </c>
      <c r="H148" s="0" t="s">
        <v>12213</v>
      </c>
      <c r="I148" s="0" t="s">
        <v>12188</v>
      </c>
      <c r="J148" s="0" t="s">
        <v>12012</v>
      </c>
      <c r="K148" s="0" t="s">
        <v>11911</v>
      </c>
      <c r="L148" s="0" t="s">
        <v>341</v>
      </c>
      <c r="M148" s="0" t="s">
        <v>11913</v>
      </c>
      <c r="N148" s="0" t="s">
        <v>11914</v>
      </c>
      <c r="O148" s="0" t="s">
        <v>11915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18.3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4</v>
      </c>
      <c r="AB148" s="0" t="s">
        <v>6</v>
      </c>
    </row>
    <row r="149" customFormat="false" ht="14.4" hidden="false" customHeight="false" outlineLevel="0" collapsed="false">
      <c r="A149" s="0" t="n">
        <v>2</v>
      </c>
      <c r="B149" s="0" t="s">
        <v>12673</v>
      </c>
      <c r="C149" s="0" t="s">
        <v>12185</v>
      </c>
      <c r="D149" s="0" t="n">
        <v>2</v>
      </c>
      <c r="E149" s="0" t="n">
        <f aca="false">76467</f>
        <v>76467</v>
      </c>
      <c r="F149" s="0" t="s">
        <v>12185</v>
      </c>
      <c r="G149" s="0" t="s">
        <v>12674</v>
      </c>
      <c r="H149" s="0" t="s">
        <v>12675</v>
      </c>
      <c r="I149" s="0" t="s">
        <v>12188</v>
      </c>
      <c r="J149" s="0" t="s">
        <v>12071</v>
      </c>
      <c r="K149" s="0" t="s">
        <v>12072</v>
      </c>
      <c r="L149" s="0" t="s">
        <v>12073</v>
      </c>
      <c r="M149" s="0" t="s">
        <v>12074</v>
      </c>
      <c r="N149" s="0" t="s">
        <v>12075</v>
      </c>
      <c r="O149" s="0" t="s">
        <v>361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12372</v>
      </c>
      <c r="X149" s="0" t="n">
        <v>0</v>
      </c>
      <c r="Y149" s="0" t="n">
        <v>0</v>
      </c>
      <c r="Z149" s="0" t="n">
        <v>0</v>
      </c>
      <c r="AA149" s="0" t="s">
        <v>6</v>
      </c>
      <c r="AB149" s="0" t="s">
        <v>6</v>
      </c>
    </row>
    <row r="150" customFormat="false" ht="14.4" hidden="false" customHeight="false" outlineLevel="0" collapsed="false">
      <c r="A150" s="0" t="n">
        <v>1</v>
      </c>
      <c r="B150" s="0" t="n">
        <f aca="false">1715571</f>
        <v>1715571</v>
      </c>
      <c r="C150" s="0" t="s">
        <v>12676</v>
      </c>
      <c r="D150" s="0" t="n">
        <v>2</v>
      </c>
      <c r="E150" s="0" t="s">
        <v>12659</v>
      </c>
      <c r="F150" s="0" t="s">
        <v>12185</v>
      </c>
      <c r="G150" s="0" t="s">
        <v>12677</v>
      </c>
      <c r="H150" s="0" t="s">
        <v>12213</v>
      </c>
      <c r="I150" s="0" t="s">
        <v>12188</v>
      </c>
      <c r="J150" s="0" t="s">
        <v>12098</v>
      </c>
      <c r="K150" s="0" t="s">
        <v>11843</v>
      </c>
      <c r="L150" s="0" t="s">
        <v>361</v>
      </c>
      <c r="M150" s="0" t="s">
        <v>11913</v>
      </c>
      <c r="N150" s="0" t="s">
        <v>11914</v>
      </c>
      <c r="O150" s="0" t="s">
        <v>11915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28.3</v>
      </c>
      <c r="Y150" s="0" t="n">
        <v>0</v>
      </c>
      <c r="Z150" s="0" t="n">
        <v>0</v>
      </c>
      <c r="AA150" s="0" t="s">
        <v>4</v>
      </c>
      <c r="AB150" s="0" t="s">
        <v>6</v>
      </c>
    </row>
    <row r="151" customFormat="false" ht="14.4" hidden="false" customHeight="false" outlineLevel="0" collapsed="false">
      <c r="A151" s="0" t="n">
        <v>1</v>
      </c>
      <c r="B151" s="0" t="s">
        <v>12678</v>
      </c>
      <c r="C151" s="0" t="s">
        <v>12679</v>
      </c>
      <c r="D151" s="0" t="n">
        <v>2</v>
      </c>
      <c r="E151" s="0" t="n">
        <f aca="false">87494</f>
        <v>87494</v>
      </c>
      <c r="F151" s="0" t="s">
        <v>12185</v>
      </c>
      <c r="G151" s="0" t="s">
        <v>12680</v>
      </c>
      <c r="H151" s="0" t="s">
        <v>12681</v>
      </c>
      <c r="I151" s="0" t="s">
        <v>12188</v>
      </c>
      <c r="J151" s="0" t="s">
        <v>12110</v>
      </c>
      <c r="K151" s="0" t="s">
        <v>12107</v>
      </c>
      <c r="L151" s="0" t="s">
        <v>12108</v>
      </c>
      <c r="M151" s="0" t="s">
        <v>12111</v>
      </c>
      <c r="N151" s="0" t="s">
        <v>12112</v>
      </c>
      <c r="O151" s="0" t="s">
        <v>12113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58.1</v>
      </c>
      <c r="Y151" s="0" t="n">
        <v>0</v>
      </c>
      <c r="Z151" s="0" t="n">
        <v>0</v>
      </c>
      <c r="AA151" s="0" t="s">
        <v>4</v>
      </c>
      <c r="AB151" s="0" t="s">
        <v>6</v>
      </c>
    </row>
    <row r="152" customFormat="false" ht="14.4" hidden="false" customHeight="false" outlineLevel="0" collapsed="false">
      <c r="A152" s="0" t="n">
        <v>1</v>
      </c>
      <c r="B152" s="0" t="s">
        <v>12682</v>
      </c>
      <c r="C152" s="0" t="s">
        <v>12683</v>
      </c>
      <c r="D152" s="0" t="n">
        <v>2</v>
      </c>
      <c r="E152" s="0" t="n">
        <f aca="false">87493</f>
        <v>87493</v>
      </c>
      <c r="F152" s="0" t="s">
        <v>12185</v>
      </c>
      <c r="G152" s="0" t="s">
        <v>12684</v>
      </c>
      <c r="H152" s="0" t="s">
        <v>12685</v>
      </c>
      <c r="I152" s="0" t="s">
        <v>12188</v>
      </c>
      <c r="J152" s="0" t="s">
        <v>12136</v>
      </c>
      <c r="K152" s="0" t="s">
        <v>11907</v>
      </c>
      <c r="L152" s="0" t="s">
        <v>11908</v>
      </c>
      <c r="M152" s="0" t="s">
        <v>12137</v>
      </c>
      <c r="N152" s="0" t="s">
        <v>12112</v>
      </c>
      <c r="O152" s="0" t="s">
        <v>12113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31.6</v>
      </c>
      <c r="Z152" s="0" t="n">
        <v>0</v>
      </c>
      <c r="AA152" s="0" t="s">
        <v>4</v>
      </c>
      <c r="AB152" s="0" t="s">
        <v>6</v>
      </c>
    </row>
    <row r="153" customFormat="false" ht="14.4" hidden="false" customHeight="false" outlineLevel="0" collapsed="false">
      <c r="A153" s="0" t="n">
        <v>1</v>
      </c>
      <c r="B153" s="0" t="s">
        <v>12686</v>
      </c>
      <c r="C153" s="0" t="s">
        <v>12687</v>
      </c>
      <c r="D153" s="0" t="n">
        <v>2</v>
      </c>
      <c r="E153" s="0" t="n">
        <f aca="false">87495</f>
        <v>87495</v>
      </c>
      <c r="F153" s="0" t="s">
        <v>12185</v>
      </c>
      <c r="G153" s="0" t="s">
        <v>12688</v>
      </c>
      <c r="H153" s="0" t="s">
        <v>12689</v>
      </c>
      <c r="I153" s="0" t="s">
        <v>12188</v>
      </c>
      <c r="J153" s="0" t="s">
        <v>12139</v>
      </c>
      <c r="K153" s="0" t="s">
        <v>11907</v>
      </c>
      <c r="L153" s="0" t="s">
        <v>11908</v>
      </c>
      <c r="M153" s="0" t="s">
        <v>12140</v>
      </c>
      <c r="N153" s="0" t="s">
        <v>12112</v>
      </c>
      <c r="O153" s="0" t="s">
        <v>12113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24.7</v>
      </c>
      <c r="Z153" s="0" t="n">
        <v>0</v>
      </c>
      <c r="AA153" s="0" t="s">
        <v>4</v>
      </c>
      <c r="AB153" s="0" t="s">
        <v>6</v>
      </c>
    </row>
    <row r="154" customFormat="false" ht="14.4" hidden="false" customHeight="false" outlineLevel="0" collapsed="false">
      <c r="A154" s="0" t="n">
        <v>1</v>
      </c>
      <c r="B154" s="0" t="n">
        <f aca="false">905019</f>
        <v>905019</v>
      </c>
      <c r="C154" s="0" t="s">
        <v>12690</v>
      </c>
      <c r="D154" s="0" t="n">
        <v>2</v>
      </c>
      <c r="E154" s="0" t="n">
        <f aca="false">87495</f>
        <v>87495</v>
      </c>
      <c r="F154" s="0" t="s">
        <v>12185</v>
      </c>
      <c r="G154" s="0" t="s">
        <v>12191</v>
      </c>
      <c r="H154" s="0" t="s">
        <v>12513</v>
      </c>
      <c r="I154" s="0" t="s">
        <v>12188</v>
      </c>
      <c r="J154" s="0" t="s">
        <v>12157</v>
      </c>
      <c r="K154" s="0" t="s">
        <v>11880</v>
      </c>
      <c r="L154" s="0" t="s">
        <v>11881</v>
      </c>
      <c r="M154" s="0" t="s">
        <v>12140</v>
      </c>
      <c r="N154" s="0" t="s">
        <v>12112</v>
      </c>
      <c r="O154" s="0" t="s">
        <v>12113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7.2</v>
      </c>
      <c r="AA154" s="0" t="s">
        <v>4</v>
      </c>
      <c r="AB154" s="0" t="s">
        <v>6</v>
      </c>
    </row>
    <row r="155" customFormat="false" ht="14.4" hidden="false" customHeight="false" outlineLevel="0" collapsed="false">
      <c r="A155" s="0" t="n">
        <v>1</v>
      </c>
      <c r="B155" s="0" t="s">
        <v>12691</v>
      </c>
      <c r="C155" s="0" t="s">
        <v>12692</v>
      </c>
      <c r="D155" s="0" t="n">
        <v>2</v>
      </c>
      <c r="E155" s="0" t="n">
        <f aca="false">87495</f>
        <v>87495</v>
      </c>
      <c r="F155" s="0" t="s">
        <v>12185</v>
      </c>
      <c r="G155" s="0" t="s">
        <v>12693</v>
      </c>
      <c r="H155" s="0" t="s">
        <v>12694</v>
      </c>
      <c r="I155" s="0" t="s">
        <v>12188</v>
      </c>
      <c r="J155" s="0" t="s">
        <v>12163</v>
      </c>
      <c r="K155" s="0" t="s">
        <v>11911</v>
      </c>
      <c r="L155" s="0" t="s">
        <v>341</v>
      </c>
      <c r="M155" s="0" t="s">
        <v>12140</v>
      </c>
      <c r="N155" s="0" t="s">
        <v>12112</v>
      </c>
      <c r="O155" s="0" t="s">
        <v>12113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97.3</v>
      </c>
      <c r="AA155" s="0" t="s">
        <v>4</v>
      </c>
      <c r="AB155" s="0" t="s">
        <v>6</v>
      </c>
    </row>
    <row r="156" customFormat="false" ht="14.4" hidden="false" customHeight="false" outlineLevel="0" collapsed="false">
      <c r="A156" s="0" t="n">
        <v>1</v>
      </c>
      <c r="B156" s="0" t="s">
        <v>12207</v>
      </c>
      <c r="C156" s="0" t="s">
        <v>12185</v>
      </c>
      <c r="D156" s="0" t="n">
        <v>3</v>
      </c>
      <c r="E156" s="0" t="s">
        <v>12695</v>
      </c>
      <c r="F156" s="0" t="s">
        <v>12696</v>
      </c>
      <c r="G156" s="0" t="s">
        <v>12697</v>
      </c>
      <c r="H156" s="0" t="s">
        <v>12626</v>
      </c>
      <c r="I156" s="0" t="s">
        <v>12188</v>
      </c>
      <c r="J156" s="0" t="s">
        <v>11867</v>
      </c>
      <c r="K156" s="0" t="s">
        <v>11868</v>
      </c>
      <c r="L156" s="0" t="s">
        <v>11869</v>
      </c>
      <c r="M156" s="0" t="s">
        <v>11876</v>
      </c>
      <c r="N156" s="0" t="s">
        <v>11877</v>
      </c>
      <c r="O156" s="0" t="s">
        <v>11878</v>
      </c>
      <c r="P156" s="0" t="n">
        <v>0</v>
      </c>
      <c r="Q156" s="0" t="n">
        <v>25.7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4</v>
      </c>
      <c r="AB156" s="0" t="s">
        <v>9</v>
      </c>
    </row>
    <row r="157" customFormat="false" ht="14.4" hidden="false" customHeight="false" outlineLevel="0" collapsed="false">
      <c r="A157" s="0" t="n">
        <v>1</v>
      </c>
      <c r="B157" s="0" t="n">
        <f aca="false">922621</f>
        <v>922621</v>
      </c>
      <c r="C157" s="0" t="s">
        <v>12698</v>
      </c>
      <c r="D157" s="0" t="n">
        <v>3</v>
      </c>
      <c r="E157" s="0" t="n">
        <f aca="false">58777</f>
        <v>58777</v>
      </c>
      <c r="F157" s="0" t="s">
        <v>12699</v>
      </c>
      <c r="G157" s="0" t="s">
        <v>12700</v>
      </c>
      <c r="H157" s="0" t="s">
        <v>12424</v>
      </c>
      <c r="I157" s="0" t="s">
        <v>12188</v>
      </c>
      <c r="J157" s="0" t="s">
        <v>11883</v>
      </c>
      <c r="K157" s="0" t="s">
        <v>11884</v>
      </c>
      <c r="L157" s="0" t="s">
        <v>11885</v>
      </c>
      <c r="M157" s="0" t="s">
        <v>11886</v>
      </c>
      <c r="N157" s="0" t="s">
        <v>11877</v>
      </c>
      <c r="O157" s="0" t="s">
        <v>11878</v>
      </c>
      <c r="P157" s="0" t="n">
        <v>0</v>
      </c>
      <c r="Q157" s="0" t="n">
        <v>33.1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4</v>
      </c>
      <c r="AB157" s="0" t="s">
        <v>9</v>
      </c>
    </row>
    <row r="158" customFormat="false" ht="14.4" hidden="false" customHeight="false" outlineLevel="0" collapsed="false">
      <c r="A158" s="0" t="n">
        <v>1</v>
      </c>
      <c r="B158" s="0" t="s">
        <v>12701</v>
      </c>
      <c r="C158" s="0" t="s">
        <v>12185</v>
      </c>
      <c r="D158" s="0" t="n">
        <v>3</v>
      </c>
      <c r="E158" s="0" t="n">
        <f aca="false">52130</f>
        <v>52130</v>
      </c>
      <c r="F158" s="0" t="s">
        <v>12563</v>
      </c>
      <c r="G158" s="0" t="s">
        <v>12702</v>
      </c>
      <c r="H158" s="0" t="s">
        <v>12703</v>
      </c>
      <c r="I158" s="0" t="s">
        <v>12188</v>
      </c>
      <c r="J158" s="0" t="s">
        <v>11929</v>
      </c>
      <c r="K158" s="0" t="s">
        <v>11868</v>
      </c>
      <c r="L158" s="0" t="s">
        <v>11869</v>
      </c>
      <c r="M158" s="0" t="s">
        <v>11930</v>
      </c>
      <c r="N158" s="0" t="s">
        <v>11931</v>
      </c>
      <c r="O158" s="0" t="s">
        <v>11932</v>
      </c>
      <c r="P158" s="0" t="n">
        <v>0</v>
      </c>
      <c r="Q158" s="0" t="n">
        <v>0</v>
      </c>
      <c r="R158" s="0" t="n">
        <v>64.6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4</v>
      </c>
      <c r="AB158" s="0" t="s">
        <v>9</v>
      </c>
    </row>
    <row r="159" customFormat="false" ht="14.4" hidden="false" customHeight="false" outlineLevel="0" collapsed="false">
      <c r="A159" s="0" t="n">
        <v>1</v>
      </c>
      <c r="B159" s="0" t="n">
        <f aca="false">907633</f>
        <v>907633</v>
      </c>
      <c r="C159" s="0" t="s">
        <v>12704</v>
      </c>
      <c r="D159" s="0" t="n">
        <v>3</v>
      </c>
      <c r="E159" s="0" t="s">
        <v>12705</v>
      </c>
      <c r="F159" s="0" t="s">
        <v>12706</v>
      </c>
      <c r="G159" s="0" t="s">
        <v>12707</v>
      </c>
      <c r="H159" s="0" t="s">
        <v>12708</v>
      </c>
      <c r="I159" s="0" t="s">
        <v>12188</v>
      </c>
      <c r="J159" s="0" t="s">
        <v>11933</v>
      </c>
      <c r="K159" s="0" t="s">
        <v>11934</v>
      </c>
      <c r="L159" s="0" t="s">
        <v>3855</v>
      </c>
      <c r="M159" s="0" t="s">
        <v>11935</v>
      </c>
      <c r="N159" s="0" t="s">
        <v>11931</v>
      </c>
      <c r="O159" s="0" t="s">
        <v>11932</v>
      </c>
      <c r="P159" s="0" t="n">
        <v>0</v>
      </c>
      <c r="Q159" s="0" t="n">
        <v>0</v>
      </c>
      <c r="R159" s="0" t="n">
        <v>46.6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4</v>
      </c>
      <c r="AB159" s="0" t="s">
        <v>9</v>
      </c>
    </row>
    <row r="160" customFormat="false" ht="14.4" hidden="false" customHeight="false" outlineLevel="0" collapsed="false">
      <c r="A160" s="0" t="n">
        <v>3</v>
      </c>
      <c r="B160" s="0" t="n">
        <f aca="false">33164</f>
        <v>33164</v>
      </c>
      <c r="C160" s="0" t="s">
        <v>12185</v>
      </c>
      <c r="D160" s="0" t="n">
        <v>3</v>
      </c>
      <c r="E160" s="0" t="s">
        <v>12709</v>
      </c>
      <c r="F160" s="0" t="s">
        <v>12710</v>
      </c>
      <c r="G160" s="0" t="s">
        <v>12711</v>
      </c>
      <c r="H160" s="0" t="s">
        <v>12712</v>
      </c>
      <c r="I160" s="0" t="s">
        <v>12188</v>
      </c>
      <c r="J160" s="0" t="s">
        <v>12006</v>
      </c>
      <c r="K160" s="0" t="s">
        <v>12007</v>
      </c>
      <c r="L160" s="0" t="s">
        <v>12008</v>
      </c>
      <c r="M160" s="0" t="s">
        <v>12009</v>
      </c>
      <c r="N160" s="0" t="s">
        <v>12010</v>
      </c>
      <c r="O160" s="0" t="s">
        <v>3095</v>
      </c>
      <c r="P160" s="0" t="n">
        <v>0</v>
      </c>
      <c r="Q160" s="0" t="n">
        <v>0</v>
      </c>
      <c r="R160" s="0" t="n">
        <v>0</v>
      </c>
      <c r="S160" s="0" t="n">
        <v>7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9</v>
      </c>
      <c r="AB160" s="0" t="s">
        <v>9</v>
      </c>
    </row>
  </sheetData>
  <autoFilter ref="A1:AB160"/>
  <conditionalFormatting sqref="A2:A160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2:D160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2:Z160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2021-10-13T08:12:26Z</dcterms:created>
  <dc:creator/>
  <dc:description/>
  <dc:language>en-US</dc:language>
  <cp:lastModifiedBy/>
  <dcterms:modified xsi:type="dcterms:W3CDTF">2022-03-17T12:56:39Z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