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G:\Meu Drive\Treinamentos\Excel com Inteligência Artificial\Simulador de investimentos\"/>
    </mc:Choice>
  </mc:AlternateContent>
  <xr:revisionPtr revIDLastSave="0" documentId="13_ncr:1_{6ADF7CBC-B9C1-4597-8977-214819946AAD}" xr6:coauthVersionLast="47" xr6:coauthVersionMax="47" xr10:uidLastSave="{00000000-0000-0000-0000-000000000000}"/>
  <bookViews>
    <workbookView xWindow="-120" yWindow="-120" windowWidth="20730" windowHeight="11040" tabRatio="0" xr2:uid="{00000000-000D-0000-FFFF-FFFF00000000}"/>
  </bookViews>
  <sheets>
    <sheet name="APP" sheetId="1" r:id="rId1"/>
    <sheet name="Planilha2" sheetId="2" r:id="rId2"/>
  </sheets>
  <definedNames>
    <definedName name="aporte">APP!$C$15</definedName>
    <definedName name="meta_investimento">APP!$C$11</definedName>
    <definedName name="qtd_anos">APP!$C$16</definedName>
    <definedName name="rendimento_carteira">APP!$C$10</definedName>
    <definedName name="salario">APP!$C$9</definedName>
    <definedName name="tx_mensal">APP!$C$17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NFraPxv2MEw/9gPBzsoq8oW1uWw9gkRwOPfukvu8/h4="/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D38" i="1" s="1"/>
  <c r="C33" i="1"/>
  <c r="D33" i="1" s="1"/>
  <c r="A15" i="2"/>
  <c r="A16" i="2"/>
  <c r="A17" i="2"/>
  <c r="A18" i="2"/>
  <c r="A19" i="2"/>
  <c r="A14" i="2"/>
  <c r="A9" i="2"/>
  <c r="A10" i="2"/>
  <c r="A11" i="2"/>
  <c r="A12" i="2"/>
  <c r="A13" i="2"/>
  <c r="A8" i="2"/>
  <c r="A3" i="2"/>
  <c r="A4" i="2"/>
  <c r="A5" i="2"/>
  <c r="A6" i="2"/>
  <c r="A7" i="2"/>
  <c r="A2" i="2"/>
  <c r="C30" i="1"/>
  <c r="C23" i="1"/>
  <c r="D23" i="1" s="1"/>
  <c r="C24" i="1"/>
  <c r="D24" i="1" s="1"/>
  <c r="C25" i="1"/>
  <c r="D25" i="1" s="1"/>
  <c r="C26" i="1"/>
  <c r="D26" i="1" s="1"/>
  <c r="C22" i="1"/>
  <c r="D22" i="1" s="1"/>
  <c r="C18" i="1"/>
  <c r="C19" i="1" s="1"/>
  <c r="C11" i="1"/>
  <c r="D34" i="1" l="1"/>
  <c r="D37" i="1"/>
  <c r="D36" i="1"/>
  <c r="D39" i="1" s="1"/>
  <c r="D35" i="1"/>
</calcChain>
</file>

<file path=xl/sharedStrings.xml><?xml version="1.0" encoding="utf-8"?>
<sst xmlns="http://schemas.openxmlformats.org/spreadsheetml/2006/main" count="73" uniqueCount="38">
  <si>
    <t>Investimento mensal</t>
  </si>
  <si>
    <t>Cenários projetados</t>
  </si>
  <si>
    <t>Patrimônio projetado em 2 anos</t>
  </si>
  <si>
    <t>Patrimônio projetado em 5 anos</t>
  </si>
  <si>
    <t>Patrimônio projetado em 10 anos</t>
  </si>
  <si>
    <t>Patrimônio projetado em 20 anos</t>
  </si>
  <si>
    <t>Patrimônio projetado em 30 anos</t>
  </si>
  <si>
    <t>Dividendos</t>
  </si>
  <si>
    <t>Salário</t>
  </si>
  <si>
    <t>Rendimento da carteira</t>
  </si>
  <si>
    <t>CONFIGURAÇÕES</t>
  </si>
  <si>
    <t>Patrimônio acumulado</t>
  </si>
  <si>
    <t>Dividendos mensais</t>
  </si>
  <si>
    <t>Taxa de rendimento mensal</t>
  </si>
  <si>
    <t>Quanto investir por mês</t>
  </si>
  <si>
    <t>Por quantos anos</t>
  </si>
  <si>
    <t>Soma</t>
  </si>
  <si>
    <t>Média</t>
  </si>
  <si>
    <t>Soma Acumulada</t>
  </si>
  <si>
    <t>Contagem</t>
  </si>
  <si>
    <t>Perfil</t>
  </si>
  <si>
    <t>Conservador</t>
  </si>
  <si>
    <t>TIPO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</si>
  <si>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</si>
  <si>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</si>
  <si>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</si>
  <si>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</si>
  <si>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</si>
  <si>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</si>
  <si>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</si>
  <si>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</si>
  <si>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Valor a ser investido por mês</t>
  </si>
  <si>
    <t>PERFIL</t>
  </si>
  <si>
    <t>%</t>
  </si>
  <si>
    <t>Chave</t>
  </si>
  <si>
    <t>Moderado</t>
  </si>
  <si>
    <t>Agressivo</t>
  </si>
  <si>
    <t>Meta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</si>
</sst>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&quot;R$&quot;\ #,##0.00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6"/>
      <color theme="0"/>
      <name val="Aptos Black"/>
      <family val="2"/>
    </font>
    <font>
      <sz val="11"/>
      <name val="Aptos Black"/>
      <family val="2"/>
    </font>
    <font>
      <b/>
      <sz val="12"/>
      <color theme="1"/>
      <name val="Calibri"/>
      <family val="2"/>
      <scheme val="minor"/>
    </font>
    <font>
      <sz val="12"/>
      <color theme="1" tint="0.14999847407452621"/>
      <name val="Arial"/>
      <family val="2"/>
    </font>
    <font>
      <b/>
      <sz val="12"/>
      <color theme="1" tint="0.14999847407452621"/>
      <name val="Arial"/>
      <family val="2"/>
    </font>
    <font>
      <sz val="12"/>
      <color theme="1"/>
      <name val="Aptos"/>
      <family val="2"/>
    </font>
    <font>
      <b/>
      <sz val="12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rgb="FF000000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000000"/>
      </right>
      <top/>
      <bottom style="thin">
        <color theme="0" tint="-0.14996795556505021"/>
      </bottom>
      <diagonal/>
    </border>
    <border>
      <left style="medium">
        <color rgb="FF00000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theme="0" tint="-0.14996795556505021"/>
      </right>
      <top style="thin">
        <color theme="0" tint="-0.14996795556505021"/>
      </top>
      <bottom style="medium">
        <color rgb="FF000000"/>
      </bottom>
      <diagonal/>
    </border>
    <border>
      <left style="thin">
        <color theme="0" tint="-0.14996795556505021"/>
      </left>
      <right style="medium">
        <color rgb="FF000000"/>
      </right>
      <top style="thin">
        <color theme="0" tint="-0.14996795556505021"/>
      </top>
      <bottom style="medium">
        <color rgb="FF000000"/>
      </bottom>
      <diagonal/>
    </border>
    <border>
      <left style="medium">
        <color indexed="64"/>
      </left>
      <right style="thin">
        <color theme="0" tint="-0.14996795556505021"/>
      </right>
      <top style="medium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/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8" fillId="2" borderId="23" xfId="0" applyFont="1" applyFill="1" applyBorder="1" applyAlignment="1">
      <alignment horizontal="center" vertical="center"/>
    </xf>
    <xf numFmtId="0" fontId="0" fillId="5" borderId="0" xfId="0" applyFill="1"/>
    <xf numFmtId="0" fontId="1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6" fillId="7" borderId="0" xfId="0" applyFont="1" applyFill="1" applyAlignment="1">
      <alignment horizontal="center"/>
    </xf>
    <xf numFmtId="0" fontId="10" fillId="7" borderId="0" xfId="0" applyFont="1" applyFill="1"/>
    <xf numFmtId="165" fontId="6" fillId="7" borderId="0" xfId="0" applyNumberFormat="1" applyFont="1" applyFill="1"/>
    <xf numFmtId="0" fontId="11" fillId="8" borderId="0" xfId="0" applyFont="1" applyFill="1"/>
    <xf numFmtId="9" fontId="0" fillId="0" borderId="0" xfId="1" applyFont="1"/>
    <xf numFmtId="0" fontId="0" fillId="0" borderId="25" xfId="0" applyBorder="1"/>
    <xf numFmtId="0" fontId="1" fillId="0" borderId="25" xfId="0" applyFont="1" applyBorder="1"/>
    <xf numFmtId="9" fontId="0" fillId="0" borderId="25" xfId="1" applyFont="1" applyBorder="1"/>
    <xf numFmtId="9" fontId="0" fillId="5" borderId="0" xfId="1" applyFont="1" applyFill="1"/>
    <xf numFmtId="0" fontId="12" fillId="8" borderId="0" xfId="0" applyFont="1" applyFill="1"/>
    <xf numFmtId="0" fontId="12" fillId="8" borderId="0" xfId="0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13" fillId="0" borderId="21" xfId="0" applyFont="1" applyFill="1" applyBorder="1"/>
    <xf numFmtId="164" fontId="13" fillId="0" borderId="22" xfId="0" applyNumberFormat="1" applyFont="1" applyFill="1" applyBorder="1" applyAlignment="1">
      <alignment horizontal="right"/>
    </xf>
    <xf numFmtId="0" fontId="13" fillId="0" borderId="9" xfId="0" applyFont="1" applyFill="1" applyBorder="1"/>
    <xf numFmtId="10" fontId="13" fillId="0" borderId="11" xfId="0" applyNumberFormat="1" applyFont="1" applyFill="1" applyBorder="1" applyAlignment="1">
      <alignment horizontal="center"/>
    </xf>
    <xf numFmtId="0" fontId="13" fillId="0" borderId="12" xfId="0" applyFont="1" applyFill="1" applyBorder="1"/>
    <xf numFmtId="164" fontId="13" fillId="0" borderId="14" xfId="0" applyNumberFormat="1" applyFont="1" applyFill="1" applyBorder="1" applyAlignment="1">
      <alignment horizontal="right"/>
    </xf>
    <xf numFmtId="0" fontId="13" fillId="0" borderId="15" xfId="0" applyFont="1" applyBorder="1"/>
    <xf numFmtId="164" fontId="14" fillId="0" borderId="16" xfId="0" applyNumberFormat="1" applyFont="1" applyBorder="1" applyAlignment="1">
      <alignment horizontal="center"/>
    </xf>
    <xf numFmtId="0" fontId="13" fillId="0" borderId="17" xfId="0" applyFont="1" applyBorder="1"/>
    <xf numFmtId="0" fontId="14" fillId="0" borderId="18" xfId="0" applyFont="1" applyBorder="1" applyAlignment="1">
      <alignment horizontal="center"/>
    </xf>
    <xf numFmtId="10" fontId="14" fillId="0" borderId="18" xfId="0" applyNumberFormat="1" applyFont="1" applyBorder="1" applyAlignment="1">
      <alignment horizontal="center"/>
    </xf>
    <xf numFmtId="0" fontId="14" fillId="4" borderId="17" xfId="0" applyFont="1" applyFill="1" applyBorder="1"/>
    <xf numFmtId="164" fontId="14" fillId="4" borderId="18" xfId="0" applyNumberFormat="1" applyFont="1" applyFill="1" applyBorder="1" applyAlignment="1">
      <alignment horizontal="center"/>
    </xf>
    <xf numFmtId="0" fontId="14" fillId="4" borderId="19" xfId="0" applyFont="1" applyFill="1" applyBorder="1"/>
    <xf numFmtId="164" fontId="14" fillId="4" borderId="20" xfId="0" applyNumberFormat="1" applyFont="1" applyFill="1" applyBorder="1" applyAlignment="1">
      <alignment horizontal="center"/>
    </xf>
    <xf numFmtId="0" fontId="13" fillId="3" borderId="6" xfId="0" applyFont="1" applyFill="1" applyBorder="1"/>
    <xf numFmtId="164" fontId="13" fillId="3" borderId="7" xfId="0" applyNumberFormat="1" applyFont="1" applyFill="1" applyBorder="1" applyAlignment="1">
      <alignment horizontal="right"/>
    </xf>
    <xf numFmtId="165" fontId="13" fillId="3" borderId="8" xfId="0" applyNumberFormat="1" applyFont="1" applyFill="1" applyBorder="1"/>
    <xf numFmtId="0" fontId="13" fillId="3" borderId="9" xfId="0" applyFont="1" applyFill="1" applyBorder="1"/>
    <xf numFmtId="164" fontId="13" fillId="3" borderId="10" xfId="0" applyNumberFormat="1" applyFont="1" applyFill="1" applyBorder="1" applyAlignment="1">
      <alignment horizontal="right"/>
    </xf>
    <xf numFmtId="165" fontId="13" fillId="3" borderId="11" xfId="0" applyNumberFormat="1" applyFont="1" applyFill="1" applyBorder="1"/>
    <xf numFmtId="0" fontId="13" fillId="4" borderId="9" xfId="0" applyFont="1" applyFill="1" applyBorder="1"/>
    <xf numFmtId="0" fontId="13" fillId="4" borderId="12" xfId="0" applyFont="1" applyFill="1" applyBorder="1"/>
    <xf numFmtId="164" fontId="13" fillId="3" borderId="13" xfId="0" applyNumberFormat="1" applyFont="1" applyFill="1" applyBorder="1" applyAlignment="1">
      <alignment horizontal="right"/>
    </xf>
    <xf numFmtId="165" fontId="13" fillId="3" borderId="14" xfId="0" applyNumberFormat="1" applyFont="1" applyFill="1" applyBorder="1"/>
    <xf numFmtId="0" fontId="13" fillId="0" borderId="0" xfId="0" applyFont="1" applyAlignment="1">
      <alignment horizontal="center"/>
    </xf>
    <xf numFmtId="9" fontId="13" fillId="0" borderId="0" xfId="0" applyNumberFormat="1" applyFont="1" applyAlignment="1">
      <alignment horizontal="center"/>
    </xf>
    <xf numFmtId="165" fontId="1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APP!$C$33:$C$38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A-4C46-8EEB-C981D398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76199</xdr:rowOff>
    </xdr:from>
    <xdr:to>
      <xdr:col>4</xdr:col>
      <xdr:colOff>133350</xdr:colOff>
      <xdr:row>6</xdr:row>
      <xdr:rowOff>123824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5" y="76199"/>
          <a:ext cx="5153025" cy="113347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309562</xdr:colOff>
      <xdr:row>40</xdr:row>
      <xdr:rowOff>0</xdr:rowOff>
    </xdr:from>
    <xdr:to>
      <xdr:col>3</xdr:col>
      <xdr:colOff>1042987</xdr:colOff>
      <xdr:row>55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3495B3-BC76-B3F5-E266-345346879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showGridLines="0" showRowColHeaders="0" tabSelected="1" zoomScaleNormal="100" workbookViewId="0">
      <selection activeCell="D33" sqref="D33"/>
    </sheetView>
  </sheetViews>
  <sheetFormatPr defaultColWidth="0" defaultRowHeight="15" customHeight="1" x14ac:dyDescent="0.25"/>
  <cols>
    <col min="1" max="1" width="6.42578125" customWidth="1"/>
    <col min="2" max="2" width="35.28515625" customWidth="1"/>
    <col min="3" max="3" width="22.28515625" bestFit="1" customWidth="1"/>
    <col min="4" max="4" width="19.42578125" customWidth="1"/>
    <col min="5" max="5" width="7" customWidth="1"/>
    <col min="6" max="6" width="15.85546875" hidden="1" customWidth="1"/>
    <col min="7" max="7" width="9.7109375" hidden="1" customWidth="1"/>
    <col min="8" max="26" width="8.7109375" hidden="1"/>
    <col min="27" max="16384" width="14.42578125" hidden="1"/>
  </cols>
  <sheetData>
    <row r="1" spans="2:3" ht="14.25" customHeight="1" x14ac:dyDescent="0.25"/>
    <row r="2" spans="2:3" ht="14.25" customHeight="1" x14ac:dyDescent="0.25"/>
    <row r="3" spans="2:3" ht="14.25" customHeight="1" x14ac:dyDescent="0.25"/>
    <row r="4" spans="2:3" ht="14.25" customHeight="1" x14ac:dyDescent="0.25"/>
    <row r="5" spans="2:3" ht="14.25" customHeight="1" x14ac:dyDescent="0.25"/>
    <row r="6" spans="2:3" ht="14.25" customHeight="1" x14ac:dyDescent="0.25"/>
    <row r="7" spans="2:3" ht="14.25" customHeight="1" thickBot="1" x14ac:dyDescent="0.3"/>
    <row r="8" spans="2:3" ht="19.5" customHeight="1" thickBot="1" x14ac:dyDescent="0.3">
      <c r="B8" s="8" t="s">
        <v>10</v>
      </c>
      <c r="C8" s="9"/>
    </row>
    <row r="9" spans="2:3" ht="14.25" customHeight="1" x14ac:dyDescent="0.25">
      <c r="B9" s="28" t="s">
        <v>8</v>
      </c>
      <c r="C9" s="29">
        <v>4200</v>
      </c>
    </row>
    <row r="10" spans="2:3" ht="14.25" customHeight="1" x14ac:dyDescent="0.25">
      <c r="B10" s="30" t="s">
        <v>9</v>
      </c>
      <c r="C10" s="31">
        <v>6.0000000000000001E-3</v>
      </c>
    </row>
    <row r="11" spans="2:3" ht="14.25" customHeight="1" thickBot="1" x14ac:dyDescent="0.3">
      <c r="B11" s="32" t="s">
        <v>37</v>
      </c>
      <c r="C11" s="33">
        <f>C9*30%</f>
        <v>1260</v>
      </c>
    </row>
    <row r="12" spans="2:3" ht="14.25" customHeight="1" x14ac:dyDescent="0.25"/>
    <row r="13" spans="2:3" ht="14.25" customHeight="1" thickBot="1" x14ac:dyDescent="0.3"/>
    <row r="14" spans="2:3" ht="30.75" customHeight="1" thickBot="1" x14ac:dyDescent="0.3">
      <c r="B14" s="6" t="s">
        <v>0</v>
      </c>
      <c r="C14" s="7"/>
    </row>
    <row r="15" spans="2:3" ht="14.25" customHeight="1" x14ac:dyDescent="0.25">
      <c r="B15" s="34" t="s">
        <v>14</v>
      </c>
      <c r="C15" s="35">
        <v>200</v>
      </c>
    </row>
    <row r="16" spans="2:3" ht="14.25" customHeight="1" x14ac:dyDescent="0.25">
      <c r="B16" s="36" t="s">
        <v>15</v>
      </c>
      <c r="C16" s="37">
        <v>5</v>
      </c>
    </row>
    <row r="17" spans="1:6" ht="14.25" customHeight="1" x14ac:dyDescent="0.25">
      <c r="B17" s="36" t="s">
        <v>13</v>
      </c>
      <c r="C17" s="38">
        <v>1.0789999999999999E-2</v>
      </c>
    </row>
    <row r="18" spans="1:6" ht="14.25" customHeight="1" x14ac:dyDescent="0.25">
      <c r="B18" s="39" t="s">
        <v>11</v>
      </c>
      <c r="C18" s="40">
        <f>-FV(tx_mensal,(qtd_anos*12),aporte)</f>
        <v>16755.382799697527</v>
      </c>
      <c r="E18" s="4"/>
      <c r="F18" s="4"/>
    </row>
    <row r="19" spans="1:6" ht="14.25" customHeight="1" x14ac:dyDescent="0.25">
      <c r="B19" s="41" t="s">
        <v>12</v>
      </c>
      <c r="C19" s="42">
        <f>C18*rendimento_carteira</f>
        <v>100.53229679818516</v>
      </c>
      <c r="E19" s="4"/>
      <c r="F19" s="4"/>
    </row>
    <row r="20" spans="1:6" ht="14.25" customHeight="1" thickBot="1" x14ac:dyDescent="0.3"/>
    <row r="21" spans="1:6" ht="27" customHeight="1" thickBot="1" x14ac:dyDescent="0.3">
      <c r="B21" s="5" t="s">
        <v>1</v>
      </c>
      <c r="C21" s="10"/>
      <c r="D21" s="11" t="s">
        <v>7</v>
      </c>
      <c r="E21" s="2"/>
    </row>
    <row r="22" spans="1:6" ht="14.25" customHeight="1" x14ac:dyDescent="0.25">
      <c r="A22" s="3">
        <v>2</v>
      </c>
      <c r="B22" s="43" t="s">
        <v>2</v>
      </c>
      <c r="C22" s="44">
        <f>-FV(tx_mensal,(A22*12),aporte)</f>
        <v>5445.5254595290435</v>
      </c>
      <c r="D22" s="45">
        <f>C22*rendimento_carteira</f>
        <v>32.673152757174265</v>
      </c>
    </row>
    <row r="23" spans="1:6" ht="14.25" customHeight="1" x14ac:dyDescent="0.25">
      <c r="A23" s="3">
        <v>5</v>
      </c>
      <c r="B23" s="46" t="s">
        <v>3</v>
      </c>
      <c r="C23" s="47">
        <f>-FV(tx_mensal,(A23*12),aporte)</f>
        <v>16755.382799697527</v>
      </c>
      <c r="D23" s="48">
        <f>C23*rendimento_carteira</f>
        <v>100.53229679818516</v>
      </c>
    </row>
    <row r="24" spans="1:6" ht="14.25" customHeight="1" x14ac:dyDescent="0.25">
      <c r="A24" s="3">
        <v>10</v>
      </c>
      <c r="B24" s="46" t="s">
        <v>4</v>
      </c>
      <c r="C24" s="47">
        <f>-FV(tx_mensal,(A24*12),aporte)</f>
        <v>48656.842506034438</v>
      </c>
      <c r="D24" s="48">
        <f>C24*rendimento_carteira</f>
        <v>291.94105503620665</v>
      </c>
    </row>
    <row r="25" spans="1:6" ht="14.25" customHeight="1" x14ac:dyDescent="0.25">
      <c r="A25" s="3">
        <v>20</v>
      </c>
      <c r="B25" s="49" t="s">
        <v>5</v>
      </c>
      <c r="C25" s="47">
        <f>-FV(tx_mensal,(A25*12),aporte)</f>
        <v>225039.68001941612</v>
      </c>
      <c r="D25" s="48">
        <f>C25*rendimento_carteira</f>
        <v>1350.2380801164968</v>
      </c>
    </row>
    <row r="26" spans="1:6" ht="14.25" customHeight="1" thickBot="1" x14ac:dyDescent="0.3">
      <c r="A26" s="3">
        <v>30</v>
      </c>
      <c r="B26" s="50" t="s">
        <v>6</v>
      </c>
      <c r="C26" s="51">
        <f>-FV(tx_mensal,(A26*12),aporte)</f>
        <v>864433.93100094295</v>
      </c>
      <c r="D26" s="52">
        <f>C26*rendimento_carteira</f>
        <v>5186.6035860056581</v>
      </c>
    </row>
    <row r="27" spans="1:6" ht="14.25" customHeight="1" x14ac:dyDescent="0.25"/>
    <row r="28" spans="1:6" ht="14.25" customHeight="1" x14ac:dyDescent="0.25"/>
    <row r="29" spans="1:6" ht="14.25" customHeight="1" x14ac:dyDescent="0.25">
      <c r="B29" s="25" t="s">
        <v>20</v>
      </c>
      <c r="C29" s="26" t="s">
        <v>21</v>
      </c>
      <c r="D29" s="19"/>
    </row>
    <row r="30" spans="1:6" ht="14.25" customHeight="1" x14ac:dyDescent="0.25">
      <c r="B30" s="14" t="s">
        <v>31</v>
      </c>
      <c r="C30" s="27">
        <f>aporte</f>
        <v>200</v>
      </c>
      <c r="D30" s="15"/>
    </row>
    <row r="31" spans="1:6" ht="14.25" customHeight="1" x14ac:dyDescent="0.25">
      <c r="B31" s="15"/>
      <c r="C31" s="15"/>
      <c r="D31" s="15"/>
    </row>
    <row r="32" spans="1:6" ht="14.25" customHeight="1" x14ac:dyDescent="0.25">
      <c r="B32" s="16" t="s">
        <v>22</v>
      </c>
      <c r="C32" s="16" t="s">
        <v>23</v>
      </c>
      <c r="D32" s="16" t="s">
        <v>24</v>
      </c>
    </row>
    <row r="33" spans="2:4" ht="14.25" customHeight="1" x14ac:dyDescent="0.25">
      <c r="B33" s="53" t="s">
        <v>25</v>
      </c>
      <c r="C33" s="54">
        <f>VLOOKUP($C$29&amp;"-"&amp;B33,Planilha2!A:D,4,FALSE)</f>
        <v>0.3</v>
      </c>
      <c r="D33" s="55">
        <f>$C$30*C33</f>
        <v>60</v>
      </c>
    </row>
    <row r="34" spans="2:4" ht="14.25" customHeight="1" x14ac:dyDescent="0.25">
      <c r="B34" s="53" t="s">
        <v>26</v>
      </c>
      <c r="C34" s="54">
        <f>VLOOKUP($C$29&amp;"-"&amp;B34,Planilha2!A:D,4,FALSE)</f>
        <v>0.5</v>
      </c>
      <c r="D34" s="55">
        <f t="shared" ref="D34:D38" si="0">$C$30*C34</f>
        <v>100</v>
      </c>
    </row>
    <row r="35" spans="2:4" ht="14.25" customHeight="1" x14ac:dyDescent="0.25">
      <c r="B35" s="53" t="s">
        <v>27</v>
      </c>
      <c r="C35" s="54">
        <f>VLOOKUP($C$29&amp;"-"&amp;B35,Planilha2!A:D,4,FALSE)</f>
        <v>0.1</v>
      </c>
      <c r="D35" s="55">
        <f t="shared" si="0"/>
        <v>20</v>
      </c>
    </row>
    <row r="36" spans="2:4" ht="14.25" customHeight="1" x14ac:dyDescent="0.25">
      <c r="B36" s="53" t="s">
        <v>28</v>
      </c>
      <c r="C36" s="54">
        <f>VLOOKUP($C$29&amp;"-"&amp;B36,Planilha2!A:D,4,FALSE)</f>
        <v>0.1</v>
      </c>
      <c r="D36" s="55">
        <f t="shared" si="0"/>
        <v>20</v>
      </c>
    </row>
    <row r="37" spans="2:4" ht="14.25" customHeight="1" x14ac:dyDescent="0.25">
      <c r="B37" s="53" t="s">
        <v>29</v>
      </c>
      <c r="C37" s="54">
        <f>VLOOKUP($C$29&amp;"-"&amp;B37,Planilha2!A:D,4,FALSE)</f>
        <v>0</v>
      </c>
      <c r="D37" s="55">
        <f t="shared" si="0"/>
        <v>0</v>
      </c>
    </row>
    <row r="38" spans="2:4" ht="14.25" customHeight="1" x14ac:dyDescent="0.25">
      <c r="B38" s="53" t="s">
        <v>30</v>
      </c>
      <c r="C38" s="54">
        <f>VLOOKUP($C$29&amp;"-"&amp;B38,Planilha2!A:D,4,FALSE)</f>
        <v>0</v>
      </c>
      <c r="D38" s="55">
        <f t="shared" si="0"/>
        <v>0</v>
      </c>
    </row>
    <row r="39" spans="2:4" ht="14.25" customHeight="1" x14ac:dyDescent="0.25">
      <c r="B39" s="17"/>
      <c r="C39" s="17"/>
      <c r="D39" s="18">
        <f>SUM(D33:D38)</f>
        <v>200</v>
      </c>
    </row>
    <row r="40" spans="2:4" ht="14.25" customHeight="1" x14ac:dyDescent="0.25"/>
    <row r="41" spans="2:4" ht="14.25" customHeight="1" x14ac:dyDescent="0.25"/>
    <row r="42" spans="2:4" ht="14.25" customHeight="1" x14ac:dyDescent="0.25"/>
    <row r="43" spans="2:4" ht="14.25" customHeight="1" x14ac:dyDescent="0.25"/>
    <row r="44" spans="2:4" ht="14.25" customHeight="1" x14ac:dyDescent="0.25"/>
    <row r="45" spans="2:4" ht="14.25" customHeight="1" x14ac:dyDescent="0.25"/>
    <row r="46" spans="2:4" ht="14.25" customHeight="1" x14ac:dyDescent="0.25"/>
    <row r="47" spans="2:4" ht="14.25" customHeight="1" x14ac:dyDescent="0.25"/>
    <row r="48" spans="2:4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</sheetData>
  <mergeCells count="3">
    <mergeCell ref="B14:C14"/>
    <mergeCell ref="B21:C21"/>
    <mergeCell ref="B8:C8"/>
  </mergeCells>
  <dataValidations count="1">
    <dataValidation type="list" allowBlank="1" showInputMessage="1" showErrorMessage="1" sqref="C29" xr:uid="{F5E12AF8-42D7-4526-BED2-21383783EE01}">
      <formula1>"Conservador,Moderado,Agressivo"</formula1>
    </dataValidation>
  </dataValidations>
  <pageMargins left="0.511811024" right="0.511811024" top="0.78740157499999996" bottom="0.78740157499999996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1FCE-EE10-407A-A7FE-9386F980597B}">
  <dimension ref="A1:H19"/>
  <sheetViews>
    <sheetView workbookViewId="0">
      <selection activeCell="G3" sqref="G2:H3"/>
    </sheetView>
  </sheetViews>
  <sheetFormatPr defaultRowHeight="15" x14ac:dyDescent="0.25"/>
  <cols>
    <col min="1" max="1" width="31.28515625" bestFit="1" customWidth="1"/>
    <col min="2" max="2" width="14.28515625" customWidth="1"/>
    <col min="3" max="3" width="19" bestFit="1" customWidth="1"/>
    <col min="7" max="7" width="17" bestFit="1" customWidth="1"/>
  </cols>
  <sheetData>
    <row r="1" spans="1:8" x14ac:dyDescent="0.25">
      <c r="A1" s="1" t="s">
        <v>34</v>
      </c>
      <c r="B1" s="1" t="s">
        <v>32</v>
      </c>
      <c r="C1" s="1" t="s">
        <v>22</v>
      </c>
      <c r="D1" s="13" t="s">
        <v>33</v>
      </c>
    </row>
    <row r="2" spans="1:8" x14ac:dyDescent="0.25">
      <c r="A2" t="str">
        <f>B2&amp;"-"&amp;C2</f>
        <v>Conservador-PAPEL</v>
      </c>
      <c r="B2" s="1" t="s">
        <v>21</v>
      </c>
      <c r="C2" t="s">
        <v>25</v>
      </c>
      <c r="D2" s="20">
        <v>0.3</v>
      </c>
      <c r="H2" s="13"/>
    </row>
    <row r="3" spans="1:8" x14ac:dyDescent="0.25">
      <c r="A3" t="str">
        <f t="shared" ref="A3:A19" si="0">B3&amp;"-"&amp;C3</f>
        <v>Conservador-TIJOLO</v>
      </c>
      <c r="B3" s="1" t="s">
        <v>21</v>
      </c>
      <c r="C3" t="s">
        <v>26</v>
      </c>
      <c r="D3" s="20">
        <v>0.5</v>
      </c>
      <c r="G3" s="12"/>
      <c r="H3" s="24"/>
    </row>
    <row r="4" spans="1:8" x14ac:dyDescent="0.25">
      <c r="A4" t="str">
        <f t="shared" si="0"/>
        <v>Conservador-HÍBRIDOS</v>
      </c>
      <c r="B4" s="1" t="s">
        <v>21</v>
      </c>
      <c r="C4" t="s">
        <v>27</v>
      </c>
      <c r="D4" s="20">
        <v>0.1</v>
      </c>
    </row>
    <row r="5" spans="1:8" x14ac:dyDescent="0.25">
      <c r="A5" t="str">
        <f t="shared" si="0"/>
        <v>Conservador-FOFS</v>
      </c>
      <c r="B5" s="1" t="s">
        <v>21</v>
      </c>
      <c r="C5" t="s">
        <v>28</v>
      </c>
      <c r="D5" s="20">
        <v>0.1</v>
      </c>
    </row>
    <row r="6" spans="1:8" x14ac:dyDescent="0.25">
      <c r="A6" t="str">
        <f t="shared" si="0"/>
        <v>Conservador-DESENVOLVIMENTO</v>
      </c>
      <c r="B6" s="1" t="s">
        <v>21</v>
      </c>
      <c r="C6" t="s">
        <v>29</v>
      </c>
      <c r="D6" s="20">
        <v>0</v>
      </c>
    </row>
    <row r="7" spans="1:8" ht="15.75" thickBot="1" x14ac:dyDescent="0.3">
      <c r="A7" s="21" t="str">
        <f t="shared" si="0"/>
        <v>Conservador-HOTELARIAS</v>
      </c>
      <c r="B7" s="22" t="s">
        <v>21</v>
      </c>
      <c r="C7" s="21" t="s">
        <v>30</v>
      </c>
      <c r="D7" s="23">
        <v>0</v>
      </c>
    </row>
    <row r="8" spans="1:8" x14ac:dyDescent="0.25">
      <c r="A8" t="str">
        <f t="shared" si="0"/>
        <v>Moderado-PAPEL</v>
      </c>
      <c r="B8" s="1" t="s">
        <v>35</v>
      </c>
      <c r="C8" t="s">
        <v>25</v>
      </c>
      <c r="D8" s="20">
        <v>0.32</v>
      </c>
    </row>
    <row r="9" spans="1:8" x14ac:dyDescent="0.25">
      <c r="A9" t="str">
        <f t="shared" si="0"/>
        <v>Moderado-TIJOLO</v>
      </c>
      <c r="B9" s="1" t="s">
        <v>35</v>
      </c>
      <c r="C9" t="s">
        <v>26</v>
      </c>
      <c r="D9" s="20">
        <v>0.35</v>
      </c>
    </row>
    <row r="10" spans="1:8" x14ac:dyDescent="0.25">
      <c r="A10" t="str">
        <f t="shared" si="0"/>
        <v>Moderado-HÍBRIDOS</v>
      </c>
      <c r="B10" s="1" t="s">
        <v>35</v>
      </c>
      <c r="C10" t="s">
        <v>27</v>
      </c>
      <c r="D10" s="20">
        <v>0.08</v>
      </c>
    </row>
    <row r="11" spans="1:8" x14ac:dyDescent="0.25">
      <c r="A11" t="str">
        <f t="shared" si="0"/>
        <v>Moderado-FOFS</v>
      </c>
      <c r="B11" s="1" t="s">
        <v>35</v>
      </c>
      <c r="C11" t="s">
        <v>28</v>
      </c>
      <c r="D11" s="20">
        <v>0.05</v>
      </c>
    </row>
    <row r="12" spans="1:8" x14ac:dyDescent="0.25">
      <c r="A12" t="str">
        <f t="shared" si="0"/>
        <v>Moderado-DESENVOLVIMENTO</v>
      </c>
      <c r="B12" s="1" t="s">
        <v>35</v>
      </c>
      <c r="C12" t="s">
        <v>29</v>
      </c>
      <c r="D12" s="20">
        <v>0.1</v>
      </c>
    </row>
    <row r="13" spans="1:8" ht="15.75" thickBot="1" x14ac:dyDescent="0.3">
      <c r="A13" s="21" t="str">
        <f t="shared" si="0"/>
        <v>Moderado-HOTELARIAS</v>
      </c>
      <c r="B13" s="22" t="s">
        <v>35</v>
      </c>
      <c r="C13" s="21" t="s">
        <v>30</v>
      </c>
      <c r="D13" s="23">
        <v>0.1</v>
      </c>
    </row>
    <row r="14" spans="1:8" x14ac:dyDescent="0.25">
      <c r="A14" t="str">
        <f t="shared" si="0"/>
        <v>Agressivo-PAPEL</v>
      </c>
      <c r="B14" s="1" t="s">
        <v>36</v>
      </c>
      <c r="C14" t="s">
        <v>25</v>
      </c>
      <c r="D14" s="20">
        <v>0.5</v>
      </c>
    </row>
    <row r="15" spans="1:8" x14ac:dyDescent="0.25">
      <c r="A15" t="str">
        <f t="shared" si="0"/>
        <v>Agressivo-TIJOLO</v>
      </c>
      <c r="B15" s="1" t="s">
        <v>36</v>
      </c>
      <c r="C15" t="s">
        <v>26</v>
      </c>
      <c r="D15" s="20">
        <v>0.1</v>
      </c>
    </row>
    <row r="16" spans="1:8" x14ac:dyDescent="0.25">
      <c r="A16" t="str">
        <f t="shared" si="0"/>
        <v>Agressivo-HÍBRIDOS</v>
      </c>
      <c r="B16" s="1" t="s">
        <v>36</v>
      </c>
      <c r="C16" t="s">
        <v>27</v>
      </c>
      <c r="D16" s="20">
        <v>0.05</v>
      </c>
    </row>
    <row r="17" spans="1:4" x14ac:dyDescent="0.25">
      <c r="A17" t="str">
        <f t="shared" si="0"/>
        <v>Agressivo-FOFS</v>
      </c>
      <c r="B17" s="1" t="s">
        <v>36</v>
      </c>
      <c r="C17" t="s">
        <v>28</v>
      </c>
      <c r="D17" s="20">
        <v>0.05</v>
      </c>
    </row>
    <row r="18" spans="1:4" x14ac:dyDescent="0.25">
      <c r="A18" t="str">
        <f t="shared" si="0"/>
        <v>Agressivo-DESENVOLVIMENTO</v>
      </c>
      <c r="B18" s="1" t="s">
        <v>36</v>
      </c>
      <c r="C18" t="s">
        <v>29</v>
      </c>
      <c r="D18" s="20">
        <v>0.2</v>
      </c>
    </row>
    <row r="19" spans="1:4" x14ac:dyDescent="0.25">
      <c r="A19" t="str">
        <f t="shared" si="0"/>
        <v>Agressivo-HOTELARIAS</v>
      </c>
      <c r="B19" s="1" t="s">
        <v>36</v>
      </c>
      <c r="C19" t="s">
        <v>30</v>
      </c>
      <c r="D19" s="2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Planilha2</vt:lpstr>
      <vt:lpstr>aporte</vt:lpstr>
      <vt:lpstr>meta_investimento</vt:lpstr>
      <vt:lpstr>qtd_anos</vt:lpstr>
      <vt:lpstr>rendimento_carteira</vt:lpstr>
      <vt:lpstr>salario</vt:lpstr>
      <vt:lpstr>tx_mensal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Alexandre Fetter</dc:creator>
  <cp:lastModifiedBy>Sofia Raymundo Fetter</cp:lastModifiedBy>
  <dcterms:created xsi:type="dcterms:W3CDTF">2025-05-26T17:00:45Z</dcterms:created>
  <dcterms:modified xsi:type="dcterms:W3CDTF">2025-05-26T22:55:19Z</dcterms:modified>
</cp:coreProperties>
</file>