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.rodriguez\Downloads\"/>
    </mc:Choice>
  </mc:AlternateContent>
  <bookViews>
    <workbookView xWindow="0" yWindow="0" windowWidth="28800" windowHeight="12330" activeTab="1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D15" i="1" l="1"/>
  <c r="C3" i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<sst xmlns="http://schemas.openxmlformats.org/spreadsheetml/2006/main" count="97" uniqueCount="55">
  <si>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</si>
  <si>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</si>
  <si>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</si>
  <si>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</si>
  <si>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</si>
  <si>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</si>
  <si>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</si>
  <si>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</si>
  <si>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</si>
  <si>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</si>
  <si>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</si>
  <si>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</si>
  <si>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</si>
  <si>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</si>
  <si>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</si>
  <si>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</si>
  <si>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</si>
  <si>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</si>
  <si>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</si>
  <si>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</si>
  <si>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</si>
  <si>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</si>
  <si>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</si>
  <si>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</si>
  <si>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</si>
  <si>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</si>
  <si>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</si>
  <si>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</si>
  <si>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</si>
  <si>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</si>
  <si>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</si>
  <si>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</si>
  <si>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</si>
  <si>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</si>
  <si>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</si>
  <si>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</si>
  <si>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</si>
  <si>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</si>
  <si>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</si>
  <si>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in progress</t>
  </si>
  <si>
    <t>Ongoing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</si>
  <si>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</si>
  <si>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</si>
  <si>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</si>
  <si>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</si>
  <si>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</si>
  <si>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</si>
  <si>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</si>
  <si>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</si>
  <si>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</si>
  <si>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</si>
  <si>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</si>
  <si>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</si>
  <si>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</si>
  <si>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Entrega Sprint 1 (Conformacion de equipo / Idea / Roles / Documentacion Preliminar)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</si>
</sst>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J10" totalsRowShown="0" headerRowDxfId="58" headerRowBorderDxfId="57" tableBorderDxfId="56" totalsRowBorderDxfId="55">
  <tableColumns count="10">
    <tableColumn id="1" name="Incr." dataDxfId="54"/>
    <tableColumn id="2" name="Start" dataDxfId="53"/>
    <tableColumn id="3" name="Days" dataDxfId="52"/>
    <tableColumn id="4" name="End" dataDxfId="51"/>
    <tableColumn id="5" name="Estimated Size" dataDxfId="50"/>
    <tableColumn id="6" name="Real Size" dataDxfId="49"/>
    <tableColumn id="7" name="Status" dataDxfId="48"/>
    <tableColumn id="8" name="Release Date"/>
    <tableColumn id="9" name="Goal" dataDxfId="47"/>
    <tableColumn id="10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3:K27" totalsRowShown="0" headerRowDxfId="45" headerRowBorderDxfId="44" tableBorderDxfId="43">
  <tableColumns count="11">
    <tableColumn id="1" name="Sprint" dataDxfId="42"/>
    <tableColumn id="2" name="Start" dataDxfId="41">
      <calculatedColumnFormula>IF(AND(B13&lt;&gt;"",C13&lt;&gt;"",C14&lt;&gt;""),B13+C13,"")</calculatedColumnFormula>
    </tableColumn>
    <tableColumn id="3" name="Days" dataDxfId="40"/>
    <tableColumn id="4" name="End" dataDxfId="39">
      <calculatedColumnFormula>IF(AND(B14&lt;&gt;"",C14&lt;&gt;""),B14+C14-1,"")</calculatedColumnFormula>
    </tableColumn>
    <tableColumn id="5" name="Estimated Size" dataDxfId="38"/>
    <tableColumn id="6" name="Real Size" dataDxfId="37"/>
    <tableColumn id="7" name="Status" dataDxfId="36"/>
    <tableColumn id="8" name="Release Date" dataDxfId="35"/>
    <tableColumn id="9" name="Goal" dataDxfId="34"/>
    <tableColumn id="10" name="Increment" dataDxfId="33"/>
    <tableColumn id="11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I12" totalsRowShown="0" headerRowDxfId="11" dataDxfId="10" tableBorderDxfId="9">
  <tableColumns count="9">
    <tableColumn id="1" name="Story ID" dataDxfId="8"/>
    <tableColumn id="2" name="Story name" dataDxfId="7"/>
    <tableColumn id="3" name="Status" dataDxfId="6"/>
    <tableColumn id="4" name="Size" dataDxfId="5"/>
    <tableColumn id="5" name="Sprint" dataDxfId="4"/>
    <tableColumn id="6" name="Priority" dataDxfId="3"/>
    <tableColumn id="7" name="Story Type" dataDxfId="2"/>
    <tableColumn id="8" name="Comments" dataDxfId="1"/>
    <tableColumn id="9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="85" zoomScaleNormal="85" workbookViewId="0">
      <selection activeCell="G17" sqref="G17"/>
    </sheetView>
  </sheetViews>
  <sheetFormatPr baseColWidth="10" defaultColWidth="14.42578125" defaultRowHeight="15" customHeight="1" x14ac:dyDescent="0.2"/>
  <cols>
    <col min="1" max="1" width="8.28515625" customWidth="1"/>
    <col min="2" max="2" width="39.5703125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72.7109375" bestFit="1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15" customHeight="1" x14ac:dyDescent="0.2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">
      <c r="A3" s="60">
        <v>1</v>
      </c>
      <c r="B3" s="4">
        <f>IF(OR(B14="",A3=""),"",B14)</f>
        <v>44445</v>
      </c>
      <c r="C3" s="59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11</v>
      </c>
      <c r="H3" s="7">
        <v>44442</v>
      </c>
      <c r="I3" s="8" t="s">
        <v>54</v>
      </c>
      <c r="J3" s="62">
        <f>(F3/E3)</f>
        <v>1.0743801652892562</v>
      </c>
    </row>
    <row r="4" spans="1:26" ht="12.75" customHeight="1" x14ac:dyDescent="0.2">
      <c r="A4" s="60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2"/>
    </row>
    <row r="5" spans="1:26" ht="12.75" customHeight="1" x14ac:dyDescent="0.2">
      <c r="A5" s="6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2"/>
    </row>
    <row r="6" spans="1:26" ht="12.75" customHeight="1" x14ac:dyDescent="0.2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2"/>
    </row>
    <row r="7" spans="1:26" ht="12.75" customHeight="1" x14ac:dyDescent="0.2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44445</v>
      </c>
      <c r="C14" s="57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44446</v>
      </c>
      <c r="C15" s="57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44446.285714285717</v>
      </c>
      <c r="C16" s="57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40</v>
      </c>
      <c r="H16" s="7">
        <v>44449</v>
      </c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44446.71428571429</v>
      </c>
      <c r="C17" s="57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11</v>
      </c>
      <c r="H17" s="7">
        <v>44449</v>
      </c>
      <c r="I17" s="15" t="s">
        <v>20</v>
      </c>
      <c r="J17" s="3">
        <v>1</v>
      </c>
      <c r="K17" s="62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44447.142857142862</v>
      </c>
      <c r="C18" s="57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40</v>
      </c>
      <c r="H18" s="7">
        <v>44449</v>
      </c>
      <c r="I18" s="15" t="s">
        <v>21</v>
      </c>
      <c r="J18" s="3">
        <v>1</v>
      </c>
      <c r="K18" s="62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44448.142857142862</v>
      </c>
      <c r="C19" s="57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62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44449.142857142862</v>
      </c>
      <c r="C20" s="57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62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44449.857142857145</v>
      </c>
      <c r="C21" s="57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41</v>
      </c>
      <c r="J21" s="5">
        <v>1</v>
      </c>
      <c r="K21" s="62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8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2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15" customHeight="1" x14ac:dyDescent="0.2">
      <c r="A30" s="102" t="s">
        <v>51</v>
      </c>
      <c r="B30" s="102"/>
      <c r="C30" s="102"/>
      <c r="D30" s="102"/>
      <c r="E30" s="88">
        <f>SUMIF('Product Backlog'!E$3:E$71,"",'Product Backlog'!D$3:D$71)-SUMIF('Product Backlog'!C$3:C$71,"Removed",'Product Backlog'!D$3:D$71)</f>
        <v>0</v>
      </c>
      <c r="F30" s="88"/>
      <c r="G30" s="21"/>
      <c r="H30" s="73"/>
      <c r="I30" s="75"/>
    </row>
    <row r="31" spans="1:12" ht="25.15" customHeight="1" x14ac:dyDescent="0.2">
      <c r="A31" s="101" t="s">
        <v>24</v>
      </c>
      <c r="B31" s="101"/>
      <c r="C31" s="101"/>
      <c r="D31" s="101"/>
      <c r="E31" s="88">
        <f>SUM(E14:E29)</f>
        <v>36.300000000000004</v>
      </c>
      <c r="F31" s="88">
        <f>SUM(F14:F29)</f>
        <v>39</v>
      </c>
      <c r="H31" s="1"/>
    </row>
    <row r="32" spans="1:12" s="86" customFormat="1" ht="25.15" customHeight="1" x14ac:dyDescent="0.2">
      <c r="E32" s="89" t="s">
        <v>52</v>
      </c>
      <c r="F32" s="89" t="s">
        <v>53</v>
      </c>
      <c r="H32" s="87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78"/>
  <sheetViews>
    <sheetView tabSelected="1" zoomScale="85" zoomScaleNormal="85" workbookViewId="0">
      <selection activeCell="C9" sqref="C9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30" t="s">
        <v>17</v>
      </c>
      <c r="C3" s="31" t="s">
        <v>33</v>
      </c>
      <c r="D3" s="32">
        <v>3</v>
      </c>
      <c r="E3" s="33">
        <v>1</v>
      </c>
      <c r="F3" s="33">
        <v>1</v>
      </c>
      <c r="G3" s="33" t="s">
        <v>34</v>
      </c>
      <c r="H3" s="34" t="s">
        <v>42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8.25" x14ac:dyDescent="0.2">
      <c r="A4" s="29">
        <v>2</v>
      </c>
      <c r="B4" s="36" t="s">
        <v>18</v>
      </c>
      <c r="C4" s="37" t="s">
        <v>33</v>
      </c>
      <c r="D4" s="32">
        <v>8</v>
      </c>
      <c r="E4" s="33">
        <v>1</v>
      </c>
      <c r="F4" s="33">
        <v>1</v>
      </c>
      <c r="G4" s="33" t="s">
        <v>34</v>
      </c>
      <c r="H4" s="34" t="s">
        <v>35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1" x14ac:dyDescent="0.2">
      <c r="A5" s="29">
        <v>3</v>
      </c>
      <c r="B5" s="36" t="s">
        <v>19</v>
      </c>
      <c r="C5" s="37" t="s">
        <v>40</v>
      </c>
      <c r="D5" s="32">
        <v>20</v>
      </c>
      <c r="E5" s="33">
        <v>1</v>
      </c>
      <c r="F5" s="33">
        <v>1</v>
      </c>
      <c r="G5" s="33" t="s">
        <v>34</v>
      </c>
      <c r="H5" s="34" t="s">
        <v>43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36" t="s">
        <v>20</v>
      </c>
      <c r="C6" s="37" t="s">
        <v>33</v>
      </c>
      <c r="D6" s="32">
        <v>13</v>
      </c>
      <c r="E6" s="33">
        <v>1</v>
      </c>
      <c r="F6" s="33">
        <v>1</v>
      </c>
      <c r="G6" s="33" t="s">
        <v>34</v>
      </c>
      <c r="H6" s="34" t="s">
        <v>44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36" t="s">
        <v>21</v>
      </c>
      <c r="C7" s="37" t="s">
        <v>38</v>
      </c>
      <c r="D7" s="32">
        <v>13</v>
      </c>
      <c r="E7" s="33">
        <v>1</v>
      </c>
      <c r="F7" s="29">
        <v>1</v>
      </c>
      <c r="G7" s="33" t="s">
        <v>34</v>
      </c>
      <c r="H7" s="34" t="s">
        <v>45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8" t="s">
        <v>22</v>
      </c>
      <c r="C8" s="37" t="s">
        <v>38</v>
      </c>
      <c r="D8" s="32">
        <v>13</v>
      </c>
      <c r="E8" s="33">
        <v>1</v>
      </c>
      <c r="F8" s="33">
        <v>1</v>
      </c>
      <c r="G8" s="33" t="s">
        <v>34</v>
      </c>
      <c r="H8" s="34" t="s">
        <v>46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8" t="s">
        <v>47</v>
      </c>
      <c r="C9" s="37" t="s">
        <v>40</v>
      </c>
      <c r="D9" s="32">
        <v>13</v>
      </c>
      <c r="E9" s="33">
        <v>1</v>
      </c>
      <c r="F9" s="29">
        <v>1</v>
      </c>
      <c r="G9" s="33" t="s">
        <v>34</v>
      </c>
      <c r="H9" s="34" t="s">
        <v>48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8" t="s">
        <v>49</v>
      </c>
      <c r="C10" s="37" t="s">
        <v>39</v>
      </c>
      <c r="D10" s="32">
        <v>8</v>
      </c>
      <c r="E10" s="33">
        <v>1</v>
      </c>
      <c r="F10" s="29">
        <v>2</v>
      </c>
      <c r="G10" s="33" t="s">
        <v>34</v>
      </c>
      <c r="H10" s="35" t="s">
        <v>50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x14ac:dyDescent="0.2">
      <c r="A11" s="41"/>
      <c r="B11" s="38"/>
      <c r="C11" s="42"/>
      <c r="D11" s="43"/>
      <c r="E11" s="41"/>
      <c r="F11" s="41"/>
      <c r="G11" s="91"/>
      <c r="H11" s="92"/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x14ac:dyDescent="0.2">
      <c r="A12" s="41"/>
      <c r="B12" s="38"/>
      <c r="C12" s="42"/>
      <c r="D12" s="43"/>
      <c r="E12" s="41"/>
      <c r="F12" s="90"/>
      <c r="G12" s="94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">
      <c r="A15" s="44"/>
      <c r="B15" s="44"/>
      <c r="C15" s="44"/>
      <c r="D15" s="44"/>
      <c r="E15" s="44"/>
      <c r="F15" s="44"/>
      <c r="G15" s="47" t="s">
        <v>36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">
      <c r="A16" s="44"/>
      <c r="B16" s="44"/>
      <c r="C16" s="44"/>
      <c r="D16" s="44"/>
      <c r="E16" s="44"/>
      <c r="F16" s="44"/>
      <c r="G16" s="49" t="s">
        <v>37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">
      <c r="A17" s="44"/>
      <c r="B17" s="44"/>
      <c r="C17" s="44"/>
      <c r="D17" s="44"/>
      <c r="E17" s="44"/>
      <c r="F17" s="44"/>
      <c r="G17" s="49" t="s">
        <v>37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Jorge Alberto Rodriguez Waldo</cp:lastModifiedBy>
  <dcterms:created xsi:type="dcterms:W3CDTF">2019-02-26T18:09:52Z</dcterms:created>
  <dcterms:modified xsi:type="dcterms:W3CDTF">2021-10-04T02:48:49Z</dcterms:modified>
</cp:coreProperties>
</file>